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Ex9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1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drawings/drawing14.xml" ContentType="application/vnd.openxmlformats-officedocument.drawing+xml"/>
  <Override PartName="/xl/charts/chartEx1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9.xml" ContentType="application/vnd.openxmlformats-officedocument.drawing+xml"/>
  <Override PartName="/xl/ctrlProps/ctrlProp3.xml" ContentType="application/vnd.ms-excel.controlproperties+xml"/>
  <Override PartName="/xl/charts/chart2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2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G:\Tutorial\1.MICROSOFT ESSENTIAL\Chris Dutton Excel Series\Microsoft Excel - Data Visualization, Excel Charts  Graphs\01 Getting Started\"/>
    </mc:Choice>
  </mc:AlternateContent>
  <xr:revisionPtr revIDLastSave="0" documentId="13_ncr:1_{AC0C82A3-CF69-46B1-A818-27618A14648B}" xr6:coauthVersionLast="47" xr6:coauthVersionMax="47" xr10:uidLastSave="{00000000-0000-0000-0000-000000000000}"/>
  <bookViews>
    <workbookView xWindow="-120" yWindow="-120" windowWidth="29040" windowHeight="15990" tabRatio="911" firstSheet="20" activeTab="27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Charts'!$C$1</definedName>
    <definedName name="_xlchart.v1.1" hidden="1">'Histogram &amp; Pareto Charts'!$C$2:$C$1035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Charts'!$A$18:$E$27</definedName>
    <definedName name="_xlchart.v1.16" hidden="1">'Tree Maps &amp; Sunburst Charts'!$F$17</definedName>
    <definedName name="_xlchart.v1.17" hidden="1">'Tree Maps &amp; Sunburst Charts'!$F$18:$F$27</definedName>
    <definedName name="_xlchart.v1.18" hidden="1">'Tree Maps &amp; Sunburst Charts'!$A$2:$C$14</definedName>
    <definedName name="_xlchart.v1.19" hidden="1">'Tree Maps &amp; Sunburst Charts'!$D$1</definedName>
    <definedName name="_xlchart.v1.2" hidden="1">'Histogram &amp; Pareto Charts'!$B$1</definedName>
    <definedName name="_xlchart.v1.20" hidden="1">'Tree Maps &amp; Sunburst Charts'!$D$2:$D$14</definedName>
    <definedName name="_xlchart.v1.24" hidden="1">'Waterfall &amp; Funnel Charts'!$A$1:$A$13</definedName>
    <definedName name="_xlchart.v1.25" hidden="1">'Waterfall &amp; Funnel Charts'!$B$1:$B$13</definedName>
    <definedName name="_xlchart.v1.3" hidden="1">'Histogram &amp; Pareto Charts'!$B$2:$B$1035</definedName>
    <definedName name="_xlchart.v1.4" hidden="1">'Histogram &amp; Pareto Charts'!$D$1</definedName>
    <definedName name="_xlchart.v1.5" hidden="1">'Histogram &amp; Pareto Charts'!$D$2:$D$1035</definedName>
    <definedName name="_xlchart.v1.6" hidden="1">'Histogram &amp; Pareto Charts'!$C$1</definedName>
    <definedName name="_xlchart.v1.7" hidden="1">'Histogram &amp; Pareto Charts'!$C$2:$C$1035</definedName>
    <definedName name="_xlchart.v1.8" hidden="1">'Histogram &amp; Pareto Charts'!$B$1</definedName>
    <definedName name="_xlchart.v1.9" hidden="1">'Histogram &amp; Pareto Charts'!$B$2:$B$1035</definedName>
    <definedName name="_xlchart.v2.21" hidden="1">'Waterfall &amp; Funnel Charts'!$A$22:$A$27</definedName>
    <definedName name="_xlchart.v2.22" hidden="1">'Waterfall &amp; Funnel Charts'!$C$21</definedName>
    <definedName name="_xlchart.v2.23" hidden="1">'Waterfall &amp; Funnel Charts'!$C$22:$C$27</definedName>
    <definedName name="_xlchart.v5.26" hidden="1">'Power Map'!$A$1:$B$1</definedName>
    <definedName name="_xlchart.v5.27" hidden="1">'Power Map'!$A$2:$B$52</definedName>
    <definedName name="_xlchart.v5.28" hidden="1">'Power Map'!$C$1</definedName>
    <definedName name="_xlchart.v5.29" hidden="1">'Power Map'!$C$2:$C$52</definedName>
    <definedName name="_xlcn.WorksheetConnection_PowerMapA1C521" hidden="1">'Power Map'!$A$1:$C$52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Dashboard'!$Z$14,'Dynamic Dashboard'!$S$4:$AE$4,0)-1,6,1)</definedName>
    <definedName name="metric2">OFFSET('Dynamic Dashboard'!$S$5,0,MATCH('Dynamic Dashboard'!$AE$14,'Dynamic Dashboard'!$S$4:$AF$4,0)-1,6,1)</definedName>
    <definedName name="scrollx">OFFSET('Scroll &amp; Zoom Charts'!$B$3,'Scroll &amp; Zoom Charts'!$D$18,0,'Scroll &amp; Zoom Charts'!$D$17,1)</definedName>
    <definedName name="scrolly1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erature">OFFSET('Automatic Chart Updates'!$B$2,0,0,COUNTA('Automatic Chart Updates'!$B:$B)-1,1)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Power Map!$A$1:$C$5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8" l="1"/>
  <c r="F3" i="28" s="1"/>
  <c r="E3" i="28" l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2" i="27"/>
  <c r="J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2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2" i="27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B35" i="32"/>
  <c r="B34" i="32"/>
  <c r="B33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0" i="32"/>
  <c r="D30" i="32"/>
  <c r="E30" i="32"/>
  <c r="F30" i="32"/>
  <c r="G30" i="32"/>
  <c r="H30" i="32"/>
  <c r="I30" i="32"/>
  <c r="J30" i="32"/>
  <c r="K30" i="32"/>
  <c r="L30" i="32"/>
  <c r="M30" i="32"/>
  <c r="C31" i="32"/>
  <c r="D31" i="32"/>
  <c r="E31" i="32"/>
  <c r="F31" i="32"/>
  <c r="G31" i="32"/>
  <c r="H31" i="32"/>
  <c r="I31" i="32"/>
  <c r="J31" i="32"/>
  <c r="K31" i="32"/>
  <c r="L31" i="32"/>
  <c r="M31" i="32"/>
  <c r="B31" i="32"/>
  <c r="B30" i="32"/>
  <c r="B29" i="32"/>
  <c r="B28" i="32"/>
  <c r="C29" i="32"/>
  <c r="D29" i="32"/>
  <c r="E29" i="32"/>
  <c r="F29" i="32"/>
  <c r="G29" i="32"/>
  <c r="H29" i="32"/>
  <c r="I29" i="32"/>
  <c r="J29" i="32"/>
  <c r="K29" i="32"/>
  <c r="L29" i="32"/>
  <c r="M29" i="32"/>
  <c r="C28" i="32"/>
  <c r="D28" i="32"/>
  <c r="E28" i="32"/>
  <c r="F28" i="32"/>
  <c r="G28" i="32"/>
  <c r="H28" i="32"/>
  <c r="I28" i="32"/>
  <c r="J28" i="32"/>
  <c r="K28" i="32"/>
  <c r="L28" i="32"/>
  <c r="M28" i="32"/>
  <c r="D2" i="30"/>
  <c r="F2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2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2" i="30"/>
  <c r="AE6" i="1"/>
  <c r="AE7" i="1"/>
  <c r="AE8" i="1"/>
  <c r="AE9" i="1"/>
  <c r="AE10" i="1"/>
  <c r="AE5" i="1"/>
  <c r="AD7" i="1"/>
  <c r="AD6" i="1"/>
  <c r="AD8" i="1"/>
  <c r="AD9" i="1"/>
  <c r="AD10" i="1"/>
  <c r="AD5" i="1"/>
  <c r="AB6" i="1"/>
  <c r="AB7" i="1"/>
  <c r="AB8" i="1"/>
  <c r="AB9" i="1"/>
  <c r="AB10" i="1"/>
  <c r="AB5" i="1"/>
  <c r="AA6" i="1"/>
  <c r="AA7" i="1"/>
  <c r="AA8" i="1"/>
  <c r="AA9" i="1"/>
  <c r="AA10" i="1"/>
  <c r="AA5" i="1"/>
  <c r="Z6" i="1"/>
  <c r="Z7" i="1"/>
  <c r="Z8" i="1"/>
  <c r="Z9" i="1"/>
  <c r="Z10" i="1"/>
  <c r="Z5" i="1"/>
  <c r="Y6" i="1"/>
  <c r="Y7" i="1"/>
  <c r="Y8" i="1"/>
  <c r="Y9" i="1"/>
  <c r="Y10" i="1"/>
  <c r="Y5" i="1"/>
  <c r="X6" i="1"/>
  <c r="X7" i="1"/>
  <c r="X8" i="1"/>
  <c r="X9" i="1"/>
  <c r="X10" i="1"/>
  <c r="X5" i="1"/>
  <c r="W6" i="1"/>
  <c r="W7" i="1"/>
  <c r="W8" i="1"/>
  <c r="W9" i="1"/>
  <c r="W10" i="1"/>
  <c r="W5" i="1"/>
  <c r="V6" i="1"/>
  <c r="V7" i="1"/>
  <c r="V8" i="1"/>
  <c r="V9" i="1"/>
  <c r="V10" i="1"/>
  <c r="V5" i="1"/>
  <c r="T6" i="1"/>
  <c r="T7" i="1"/>
  <c r="T8" i="1"/>
  <c r="T9" i="1"/>
  <c r="T10" i="1"/>
  <c r="T5" i="1"/>
  <c r="S5" i="1"/>
  <c r="S6" i="1"/>
  <c r="S7" i="1"/>
  <c r="S8" i="1"/>
  <c r="S9" i="1"/>
  <c r="S10" i="1"/>
  <c r="G5" i="33"/>
  <c r="I33" i="33" s="1"/>
  <c r="L33" i="33" s="1"/>
  <c r="D18" i="7"/>
  <c r="F2" i="12"/>
  <c r="D2" i="12"/>
  <c r="J3" i="34" a="1"/>
  <c r="J3" i="34" s="1"/>
  <c r="I3" i="34" a="1"/>
  <c r="I4" i="34" s="1"/>
  <c r="H3" i="34" a="1"/>
  <c r="H6" i="34" s="1"/>
  <c r="G3" i="34" a="1"/>
  <c r="G4" i="34" s="1"/>
  <c r="U7" i="1" l="1"/>
  <c r="AC8" i="1"/>
  <c r="AF7" i="1"/>
  <c r="AC6" i="1"/>
  <c r="AC5" i="1"/>
  <c r="U6" i="1"/>
  <c r="AC10" i="1"/>
  <c r="AE12" i="1"/>
  <c r="AC7" i="1"/>
  <c r="U10" i="1"/>
  <c r="V12" i="1"/>
  <c r="Z12" i="1"/>
  <c r="AC9" i="1"/>
  <c r="S12" i="1"/>
  <c r="AF10" i="1"/>
  <c r="W12" i="1"/>
  <c r="T12" i="1"/>
  <c r="Y12" i="1"/>
  <c r="AD12" i="1"/>
  <c r="AF9" i="1"/>
  <c r="AF8" i="1"/>
  <c r="U9" i="1"/>
  <c r="X12" i="1"/>
  <c r="AB12" i="1"/>
  <c r="U8" i="1"/>
  <c r="AF6" i="1"/>
  <c r="U5" i="1"/>
  <c r="AA12" i="1"/>
  <c r="AF5" i="1"/>
  <c r="I42" i="33"/>
  <c r="K42" i="33" s="1"/>
  <c r="I34" i="33"/>
  <c r="K34" i="33" s="1"/>
  <c r="I27" i="33"/>
  <c r="L27" i="33" s="1"/>
  <c r="I40" i="33"/>
  <c r="K40" i="33" s="1"/>
  <c r="I32" i="33"/>
  <c r="L32" i="33" s="1"/>
  <c r="I47" i="33"/>
  <c r="L47" i="33" s="1"/>
  <c r="I39" i="33"/>
  <c r="K39" i="33" s="1"/>
  <c r="I31" i="33"/>
  <c r="K31" i="33" s="1"/>
  <c r="I46" i="33"/>
  <c r="K46" i="33" s="1"/>
  <c r="I38" i="33"/>
  <c r="K38" i="33" s="1"/>
  <c r="I30" i="33"/>
  <c r="K30" i="33" s="1"/>
  <c r="I45" i="33"/>
  <c r="K45" i="33" s="1"/>
  <c r="I37" i="33"/>
  <c r="K37" i="33" s="1"/>
  <c r="I29" i="33"/>
  <c r="K29" i="33" s="1"/>
  <c r="I44" i="33"/>
  <c r="K44" i="33" s="1"/>
  <c r="I36" i="33"/>
  <c r="K36" i="33" s="1"/>
  <c r="I28" i="33"/>
  <c r="K28" i="33" s="1"/>
  <c r="I43" i="33"/>
  <c r="L43" i="33" s="1"/>
  <c r="I35" i="33"/>
  <c r="L35" i="33" s="1"/>
  <c r="I41" i="33"/>
  <c r="K41" i="33" s="1"/>
  <c r="K47" i="33"/>
  <c r="K33" i="33"/>
  <c r="K27" i="33"/>
  <c r="L40" i="33"/>
  <c r="L46" i="33"/>
  <c r="L45" i="33"/>
  <c r="L29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U12" i="1" l="1"/>
  <c r="AF12" i="1"/>
  <c r="AC12" i="1"/>
  <c r="L30" i="33"/>
  <c r="L42" i="33"/>
  <c r="L28" i="33"/>
  <c r="K35" i="33"/>
  <c r="L37" i="33"/>
  <c r="K32" i="33"/>
  <c r="L38" i="33"/>
  <c r="L34" i="33"/>
  <c r="L44" i="33"/>
  <c r="L39" i="33"/>
  <c r="L31" i="33"/>
  <c r="L36" i="33"/>
  <c r="L41" i="33"/>
  <c r="K43" i="33"/>
  <c r="B25" i="23"/>
  <c r="C25" i="23"/>
  <c r="D25" i="23"/>
  <c r="E25" i="23"/>
  <c r="F25" i="23"/>
  <c r="G25" i="23"/>
  <c r="H25" i="23"/>
  <c r="I25" i="23"/>
  <c r="J25" i="23"/>
  <c r="K25" i="23"/>
  <c r="L25" i="23"/>
  <c r="M25" i="23"/>
  <c r="M28" i="23" l="1"/>
  <c r="L28" i="23"/>
  <c r="K28" i="23"/>
  <c r="J28" i="23"/>
  <c r="I28" i="23"/>
  <c r="H28" i="23"/>
  <c r="G28" i="23"/>
  <c r="F28" i="23"/>
  <c r="E28" i="23"/>
  <c r="D28" i="23"/>
  <c r="C28" i="23"/>
  <c r="B28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E28" i="27"/>
  <c r="E29" i="27"/>
  <c r="E30" i="27"/>
  <c r="E31" i="27"/>
  <c r="E2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A51A3-91C0-4CB7-B7E8-05645DBD212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91438E-78F4-4F69-A16D-0D9B4E696DCF}" name="WorksheetConnection_Power Map!$A$1:$C$52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PowerMapA1C521"/>
        </x15:connection>
      </ext>
    </extLst>
  </connection>
</connections>
</file>

<file path=xl/sharedStrings.xml><?xml version="1.0" encoding="utf-8"?>
<sst xmlns="http://schemas.openxmlformats.org/spreadsheetml/2006/main" count="11737" uniqueCount="2233">
  <si>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</si>
  <si>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</si>
  <si>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</si>
  <si>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</si>
  <si>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</si>
  <si>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</si>
  <si>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</si>
  <si>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</si>
  <si>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</si>
  <si>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</si>
  <si>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</si>
  <si>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</si>
  <si>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</si>
  <si>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</si>
  <si>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</si>
  <si>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</si>
  <si>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</si>
  <si>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</si>
  <si>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</si>
  <si>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</si>
  <si>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</si>
  <si>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</si>
  <si>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</si>
  <si>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</si>
  <si>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</si>
  <si>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</si>
  <si>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</si>
  <si>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</si>
  <si>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</si>
  <si>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</si>
  <si>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</si>
  <si>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</si>
  <si>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</si>
  <si>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</si>
  <si>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</si>
  <si>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</si>
  <si>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</si>
  <si>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</si>
  <si>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</si>
  <si>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</si>
  <si>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</si>
  <si>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</si>
  <si>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</si>
  <si>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</si>
  <si>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</si>
  <si>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</si>
  <si>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</si>
  <si>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</si>
  <si>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</si>
  <si>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</si>
  <si>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</si>
  <si>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</si>
  <si>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</si>
  <si>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</si>
  <si>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</si>
  <si>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</si>
  <si>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</si>
  <si>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</si>
  <si>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</si>
  <si>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</si>
  <si>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</si>
  <si>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</si>
  <si>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</si>
  <si>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</si>
  <si>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</si>
  <si>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</si>
  <si>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</si>
  <si>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</si>
  <si>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</si>
  <si>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</si>
  <si>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</si>
  <si>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</si>
  <si>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</si>
  <si>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</si>
  <si>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</si>
  <si>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</si>
  <si>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</si>
  <si>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</si>
  <si>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</si>
  <si>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</si>
  <si>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</si>
  <si>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</si>
  <si>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</si>
  <si>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</si>
  <si>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</si>
  <si>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</si>
  <si>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</si>
  <si>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</si>
  <si>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</si>
  <si>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</si>
  <si>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</si>
  <si>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</si>
  <si>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</si>
  <si>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</si>
  <si>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</si>
  <si>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</si>
  <si>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</si>
  <si>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</si>
  <si>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</si>
  <si>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</si>
  <si>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</si>
  <si>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</si>
  <si>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</si>
  <si>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</si>
  <si>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</si>
  <si>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</si>
  <si>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</si>
  <si>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</si>
  <si>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</si>
  <si>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</si>
  <si>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</si>
  <si>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</si>
  <si>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</si>
  <si>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</si>
  <si>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</si>
  <si>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</si>
  <si>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</si>
  <si>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</si>
  <si>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</si>
  <si>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</si>
  <si>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</si>
  <si>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</si>
  <si>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</si>
  <si>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</si>
  <si>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</si>
  <si>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</si>
  <si>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</si>
  <si>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</si>
  <si>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</si>
  <si>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</si>
  <si>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</si>
  <si>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</si>
  <si>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</si>
  <si>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</si>
  <si>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</si>
  <si>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</si>
  <si>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</si>
  <si>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</si>
  <si>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</si>
  <si>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</si>
  <si>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</si>
  <si>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</si>
  <si>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</si>
  <si>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</si>
  <si>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</si>
  <si>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</si>
  <si>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</si>
  <si>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</si>
  <si>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</si>
  <si>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</si>
  <si>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</si>
  <si>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</si>
  <si>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</si>
  <si>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</si>
  <si>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</si>
  <si>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</si>
  <si>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</si>
  <si>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</si>
  <si>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</si>
  <si>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</si>
  <si>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</si>
  <si>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</si>
  <si>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</si>
  <si>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</si>
  <si>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</si>
  <si>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</si>
  <si>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</si>
  <si>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</si>
  <si>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</si>
  <si>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</si>
  <si>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</si>
  <si>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</si>
  <si>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</si>
  <si>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</si>
  <si>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</si>
  <si>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</si>
  <si>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</si>
  <si>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</si>
  <si>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</si>
  <si>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</si>
  <si>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</si>
  <si>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</si>
  <si>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</si>
  <si>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</si>
  <si>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</si>
  <si>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</si>
  <si>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</si>
  <si>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</si>
  <si>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</si>
  <si>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</si>
  <si>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</si>
  <si>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</si>
  <si>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</si>
  <si>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</si>
  <si>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</si>
  <si>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</si>
  <si>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</si>
  <si>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</si>
  <si>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</si>
  <si>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</si>
  <si>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</si>
  <si>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</si>
  <si>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</si>
  <si>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</si>
  <si>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</si>
  <si>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</si>
  <si>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</si>
  <si>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</si>
  <si>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</si>
  <si>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</si>
  <si>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</si>
  <si>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</si>
  <si>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</si>
  <si>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</si>
  <si>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</si>
  <si>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</si>
  <si>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</si>
  <si>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</si>
  <si>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</si>
  <si>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</si>
  <si>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</si>
  <si>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</si>
  <si>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</si>
  <si>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</si>
  <si>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</si>
  <si>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</si>
  <si>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</si>
  <si>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</si>
  <si>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</si>
  <si>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</si>
  <si>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</si>
  <si>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</si>
  <si>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</si>
  <si>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</si>
  <si>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</si>
  <si>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</si>
  <si>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</si>
  <si>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</si>
  <si>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</si>
  <si>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</si>
  <si>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</si>
  <si>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</si>
  <si>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</si>
  <si>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</si>
  <si>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</si>
  <si>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</si>
  <si>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</si>
  <si>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</si>
  <si>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</si>
  <si>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</si>
  <si>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</si>
  <si>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</si>
  <si>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</si>
  <si>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</si>
  <si>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</si>
  <si>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</si>
  <si>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</si>
  <si>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</si>
  <si>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</si>
  <si>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</si>
  <si>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</si>
  <si>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</si>
  <si>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</si>
  <si>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</si>
  <si>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</si>
  <si>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</si>
  <si>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</si>
  <si>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</si>
  <si>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</si>
  <si>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</si>
  <si>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</si>
  <si>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</si>
  <si>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</si>
  <si>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</si>
  <si>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</si>
  <si>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</si>
  <si>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</si>
  <si>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</si>
  <si>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</si>
  <si>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</si>
  <si>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</si>
  <si>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</si>
  <si>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</si>
  <si>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</si>
  <si>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</si>
  <si>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</si>
  <si>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</si>
  <si>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</si>
  <si>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</si>
  <si>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</si>
  <si>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</si>
  <si>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</si>
  <si>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</si>
  <si>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</si>
  <si>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</si>
  <si>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</si>
  <si>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</si>
  <si>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</si>
  <si>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</si>
  <si>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</si>
  <si>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</si>
  <si>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</si>
  <si>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</si>
  <si>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</si>
  <si>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</si>
  <si>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</si>
  <si>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</si>
  <si>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</si>
  <si>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</si>
  <si>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</si>
  <si>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</si>
  <si>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</si>
  <si>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</si>
  <si>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</si>
  <si>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</si>
  <si>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</si>
  <si>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</si>
  <si>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</si>
  <si>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</si>
  <si>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</si>
  <si>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</si>
  <si>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</si>
  <si>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</si>
  <si>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</si>
  <si>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</si>
  <si>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</si>
  <si>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</si>
  <si>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</si>
  <si>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</si>
  <si>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</si>
  <si>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</si>
  <si>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</si>
  <si>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</si>
  <si>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</si>
  <si>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</si>
  <si>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</si>
  <si>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</si>
  <si>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</si>
  <si>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</si>
  <si>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</si>
  <si>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</si>
  <si>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</si>
  <si>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</si>
  <si>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</si>
  <si>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</si>
  <si>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</si>
  <si>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</si>
  <si>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</si>
  <si>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</si>
  <si>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</si>
  <si>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</si>
  <si>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</si>
  <si>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</si>
  <si>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</si>
  <si>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</si>
  <si>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</si>
  <si>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</si>
  <si>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</si>
  <si>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</si>
  <si>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</si>
  <si>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</si>
  <si>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</si>
  <si>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</si>
  <si>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</si>
  <si>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</si>
  <si>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</si>
  <si>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</si>
  <si>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</si>
  <si>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</si>
  <si>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</si>
  <si>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</si>
  <si>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</si>
  <si>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</si>
  <si>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</si>
  <si>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</si>
  <si>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</si>
  <si>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</si>
  <si>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</si>
  <si>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</si>
  <si>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</si>
  <si>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</si>
  <si>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</si>
  <si>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</si>
  <si>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</si>
  <si>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</si>
  <si>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</si>
  <si>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</si>
  <si>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</si>
  <si>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</si>
  <si>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</si>
  <si>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</si>
  <si>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</si>
  <si>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</si>
  <si>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</si>
  <si>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</si>
  <si>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</si>
  <si>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</si>
  <si>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</si>
  <si>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</si>
  <si>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</si>
  <si>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</si>
  <si>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</si>
  <si>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</si>
  <si>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</si>
  <si>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</si>
  <si>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</si>
  <si>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</si>
  <si>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</si>
  <si>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</si>
  <si>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</si>
  <si>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</si>
  <si>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</si>
  <si>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</si>
  <si>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</si>
  <si>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</si>
  <si>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</si>
  <si>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</si>
  <si>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</si>
  <si>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</si>
  <si>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</si>
  <si>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</si>
  <si>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</si>
  <si>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</si>
  <si>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</si>
  <si>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</si>
  <si>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</si>
  <si>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</si>
  <si>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</si>
  <si>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</si>
  <si>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</si>
  <si>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</si>
  <si>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</si>
  <si>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</si>
  <si>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</si>
  <si>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</si>
  <si>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</si>
  <si>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</si>
  <si>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</si>
  <si>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</si>
  <si>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</si>
  <si>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</si>
  <si>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</si>
  <si>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</si>
  <si>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</si>
  <si>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</si>
  <si>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</si>
  <si>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</si>
  <si>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</si>
  <si>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</si>
  <si>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</si>
  <si>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</si>
  <si>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</si>
  <si>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</si>
  <si>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</si>
  <si>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</si>
  <si>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</si>
  <si>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</si>
  <si>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</si>
  <si>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</si>
  <si>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</si>
  <si>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</si>
  <si>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</si>
  <si>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</si>
  <si>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</si>
  <si>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</si>
  <si>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</si>
  <si>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</si>
  <si>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</si>
  <si>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</si>
  <si>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</si>
  <si>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</si>
  <si>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</si>
  <si>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</si>
  <si>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</si>
  <si>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</si>
  <si>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</si>
  <si>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</si>
  <si>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</si>
  <si>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</si>
  <si>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</si>
  <si>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</si>
  <si>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</si>
  <si>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</si>
  <si>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</si>
  <si>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</si>
  <si>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</si>
  <si>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</si>
  <si>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</si>
  <si>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</si>
  <si>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</si>
  <si>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</si>
  <si>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</si>
  <si>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</si>
  <si>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</si>
  <si>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</si>
  <si>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</si>
  <si>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</si>
  <si>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</si>
  <si>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</si>
  <si>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</si>
  <si>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</si>
  <si>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</si>
  <si>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</si>
  <si>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</si>
  <si>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</si>
  <si>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</si>
  <si>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</si>
  <si>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</si>
  <si>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</si>
  <si>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</si>
  <si>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</si>
  <si>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</si>
  <si>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</si>
  <si>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</si>
  <si>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</si>
  <si>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</si>
  <si>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</si>
  <si>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</si>
  <si>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</si>
  <si>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</si>
  <si>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</si>
  <si>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</si>
  <si>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</si>
  <si>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</si>
  <si>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</si>
  <si>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</si>
  <si>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</si>
  <si>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</si>
  <si>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</si>
  <si>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</si>
  <si>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</si>
  <si>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</si>
  <si>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</si>
  <si>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</si>
  <si>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</si>
  <si>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</si>
  <si>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</si>
  <si>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</si>
  <si>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</si>
  <si>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</si>
  <si>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</si>
  <si>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</si>
  <si>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</si>
  <si>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</si>
  <si>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</si>
  <si>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</si>
  <si>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</si>
  <si>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</si>
  <si>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</si>
  <si>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</si>
  <si>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</si>
  <si>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</si>
  <si>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</si>
  <si>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</si>
  <si>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</si>
  <si>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</si>
  <si>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</si>
  <si>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</si>
  <si>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</si>
  <si>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</si>
  <si>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</si>
  <si>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</si>
  <si>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</si>
  <si>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</si>
  <si>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</si>
  <si>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</si>
  <si>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</si>
  <si>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</si>
  <si>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</si>
  <si>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</si>
  <si>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</si>
  <si>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</si>
  <si>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</si>
  <si>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</si>
  <si>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</si>
  <si>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</si>
  <si>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</si>
  <si>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</si>
  <si>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</si>
  <si>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</si>
  <si>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</si>
  <si>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</si>
  <si>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</si>
  <si>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</si>
  <si>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</si>
  <si>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</si>
  <si>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</si>
  <si>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</si>
  <si>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</si>
  <si>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</si>
  <si>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</si>
  <si>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</si>
  <si>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</si>
  <si>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</si>
  <si>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</si>
  <si>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</si>
  <si>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</si>
  <si>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</si>
  <si>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</si>
  <si>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</si>
  <si>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</si>
  <si>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</si>
  <si>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</si>
  <si>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</si>
  <si>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</si>
  <si>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</si>
  <si>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</si>
  <si>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</si>
  <si>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</si>
  <si>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</si>
  <si>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</si>
  <si>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</si>
  <si>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</si>
  <si>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</si>
  <si>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</si>
  <si>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</si>
  <si>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</si>
  <si>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</si>
  <si>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</si>
  <si>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</si>
  <si>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</si>
  <si>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</si>
  <si>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</si>
  <si>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</si>
  <si>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</si>
  <si>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</si>
  <si>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</si>
  <si>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</si>
  <si>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</si>
  <si>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</si>
  <si>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</si>
  <si>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</si>
  <si>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</si>
  <si>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</si>
  <si>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</si>
  <si>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</si>
  <si>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</si>
  <si>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</si>
  <si>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</si>
  <si>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</si>
  <si>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</si>
  <si>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</si>
  <si>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</si>
  <si>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</si>
  <si>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</si>
  <si>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</si>
  <si>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</si>
  <si>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</si>
  <si>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</si>
  <si>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</si>
  <si>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</si>
  <si>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</si>
  <si>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</si>
  <si>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</si>
  <si>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</si>
  <si>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</si>
  <si>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</si>
  <si>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</si>
  <si>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</si>
  <si>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</si>
  <si>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</si>
  <si>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</si>
  <si>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</si>
  <si>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</si>
  <si>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</si>
  <si>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</si>
  <si>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</si>
  <si>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</si>
  <si>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</si>
  <si>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</si>
  <si>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</si>
  <si>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</si>
  <si>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</si>
  <si>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</si>
  <si>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</si>
  <si>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</si>
  <si>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</si>
  <si>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</si>
  <si>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</si>
  <si>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</si>
  <si>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</si>
  <si>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</si>
  <si>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</si>
  <si>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</si>
  <si>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</si>
  <si>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</si>
  <si>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</si>
  <si>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</si>
  <si>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</si>
  <si>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</si>
  <si>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</si>
  <si>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</si>
  <si>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</si>
  <si>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</si>
  <si>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</si>
  <si>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</si>
  <si>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</si>
  <si>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</si>
  <si>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</si>
  <si>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</si>
  <si>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</si>
  <si>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</si>
  <si>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</si>
  <si>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</si>
  <si>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</si>
  <si>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</si>
  <si>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</si>
  <si>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</si>
  <si>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</si>
  <si>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</si>
  <si>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</si>
  <si>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</si>
  <si>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</si>
  <si>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</si>
  <si>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</si>
  <si>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</si>
  <si>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</si>
  <si>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</si>
  <si>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</si>
  <si>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</si>
  <si>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</si>
  <si>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</si>
  <si>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</si>
  <si>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</si>
  <si>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</si>
  <si>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</si>
  <si>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</si>
  <si>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</si>
  <si>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</si>
  <si>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</si>
  <si>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</si>
  <si>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</si>
  <si>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</si>
  <si>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</si>
  <si>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</si>
  <si>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</si>
  <si>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</si>
  <si>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</si>
  <si>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</si>
  <si>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</si>
  <si>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</si>
  <si>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</si>
  <si>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</si>
  <si>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</si>
  <si>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</si>
  <si>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</si>
  <si>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</si>
  <si>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</si>
  <si>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</si>
  <si>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</si>
  <si>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</si>
  <si>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</si>
  <si>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</si>
  <si>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</si>
  <si>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</si>
  <si>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</si>
  <si>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</si>
  <si>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</si>
  <si>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</si>
  <si>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</si>
  <si>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</si>
  <si>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</si>
  <si>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</si>
  <si>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</si>
  <si>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</si>
  <si>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</si>
  <si>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</si>
  <si>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</si>
  <si>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</si>
  <si>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</si>
  <si>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</si>
  <si>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</si>
  <si>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</si>
  <si>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</si>
  <si>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</si>
  <si>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</si>
  <si>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</si>
  <si>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</si>
  <si>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</si>
  <si>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</si>
  <si>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</si>
  <si>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</si>
  <si>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</si>
  <si>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</si>
  <si>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</si>
  <si>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</si>
  <si>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</si>
  <si>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</si>
  <si>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</si>
  <si>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</si>
  <si>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</si>
  <si>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</si>
  <si>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</si>
  <si>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</si>
  <si>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</si>
  <si>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</si>
  <si>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</si>
  <si>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</si>
  <si>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</si>
  <si>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</si>
  <si>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</si>
  <si>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</si>
  <si>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</si>
  <si>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</si>
  <si>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</si>
  <si>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</si>
  <si>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</si>
  <si>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</si>
  <si>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</si>
  <si>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</si>
  <si>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</si>
  <si>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</si>
  <si>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</si>
  <si>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</si>
  <si>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</si>
  <si>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</si>
  <si>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</si>
  <si>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</si>
  <si>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</si>
  <si>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</si>
  <si>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</si>
  <si>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</si>
  <si>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</si>
  <si>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</si>
  <si>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</si>
  <si>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</si>
  <si>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</si>
  <si>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</si>
  <si>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</si>
  <si>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</si>
  <si>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</si>
  <si>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</si>
  <si>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</si>
  <si>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</si>
  <si>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</si>
  <si>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</si>
  <si>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</si>
  <si>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</si>
  <si>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</si>
  <si>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</si>
  <si>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</si>
  <si>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</si>
  <si>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</si>
  <si>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</si>
  <si>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</si>
  <si>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</si>
  <si>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</si>
  <si>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</si>
  <si>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</si>
  <si>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</si>
  <si>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</si>
  <si>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</si>
  <si>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</si>
  <si>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</si>
  <si>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</si>
  <si>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</si>
  <si>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</si>
  <si>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</si>
  <si>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</si>
  <si>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</si>
  <si>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</si>
  <si>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</si>
  <si>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</si>
  <si>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</si>
  <si>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</si>
  <si>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</si>
  <si>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</si>
  <si>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</si>
  <si>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</si>
  <si>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</si>
  <si>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</si>
  <si>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</si>
  <si>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</si>
  <si>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</si>
  <si>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</si>
  <si>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</si>
  <si>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</si>
  <si>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</si>
  <si>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</si>
  <si>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</si>
  <si>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</si>
  <si>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</si>
  <si>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</si>
  <si>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</si>
  <si>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</si>
  <si>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</si>
  <si>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</si>
  <si>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</si>
  <si>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</si>
  <si>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</si>
  <si>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</si>
  <si>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</si>
  <si>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</si>
  <si>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</si>
  <si>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</si>
  <si>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</si>
  <si>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</si>
  <si>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</si>
  <si>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</si>
  <si>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</si>
  <si>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</si>
  <si>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</si>
  <si>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</si>
  <si>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</si>
  <si>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</si>
  <si>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</si>
  <si>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</si>
  <si>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</si>
  <si>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</si>
  <si>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</si>
  <si>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</si>
  <si>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</si>
  <si>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</si>
  <si>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</si>
  <si>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</si>
  <si>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</si>
  <si>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</si>
  <si>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</si>
  <si>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</si>
  <si>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</si>
  <si>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</si>
  <si>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</si>
  <si>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</si>
  <si>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</si>
  <si>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</si>
  <si>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</si>
  <si>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</si>
  <si>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</si>
  <si>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</si>
  <si>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</si>
  <si>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</si>
  <si>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</si>
  <si>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</si>
  <si>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</si>
  <si>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</si>
  <si>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</si>
  <si>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</si>
  <si>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</si>
  <si>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</si>
  <si>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</si>
  <si>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</si>
  <si>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</si>
  <si>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</si>
  <si>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</si>
  <si>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</si>
  <si>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</si>
  <si>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</si>
  <si>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</si>
  <si>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</si>
  <si>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</si>
  <si>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</si>
  <si>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</si>
  <si>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</si>
  <si>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</si>
  <si>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</si>
  <si>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</si>
  <si>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</si>
  <si>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</si>
  <si>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</si>
  <si>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</si>
  <si>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</si>
  <si>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</si>
  <si>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</si>
  <si>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</si>
  <si>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</si>
  <si>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</si>
  <si>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</si>
  <si>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</si>
  <si>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</si>
  <si>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</si>
  <si>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</si>
  <si>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</si>
  <si>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</si>
  <si>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</si>
  <si>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</si>
  <si>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</si>
  <si>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</si>
  <si>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</si>
  <si>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</si>
  <si>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</si>
  <si>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</si>
  <si>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</si>
  <si>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</si>
  <si>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</si>
  <si>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</si>
  <si>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</si>
  <si>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</si>
  <si>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</si>
  <si>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</si>
  <si>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</si>
  <si>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</si>
  <si>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</si>
  <si>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</si>
  <si>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</si>
  <si>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</si>
  <si>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</si>
  <si>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</si>
  <si>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</si>
  <si>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</si>
  <si>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</si>
  <si>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</si>
  <si>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</si>
  <si>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</si>
  <si>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</si>
  <si>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</si>
  <si>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</si>
  <si>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</si>
  <si>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</si>
  <si>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</si>
  <si>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</si>
  <si>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</si>
  <si>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</si>
  <si>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</si>
  <si>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</si>
  <si>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</si>
  <si>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</si>
  <si>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</si>
  <si>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</si>
  <si>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</si>
  <si>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</si>
  <si>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</si>
  <si>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</si>
  <si>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</si>
  <si>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</si>
  <si>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</si>
  <si>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</si>
  <si>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</si>
  <si>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</si>
  <si>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</si>
  <si>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</si>
  <si>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</si>
  <si>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</si>
  <si>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</si>
  <si>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</si>
  <si>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</si>
  <si>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</si>
  <si>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</si>
  <si>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</si>
  <si>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</si>
  <si>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</si>
  <si>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</si>
  <si>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</si>
  <si>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</si>
  <si>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</si>
  <si>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</si>
  <si>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</si>
  <si>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</si>
  <si>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</si>
  <si>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</si>
  <si>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</si>
  <si>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</si>
  <si>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</si>
  <si>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</si>
  <si>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</si>
  <si>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</si>
  <si>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</si>
  <si>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</si>
  <si>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</si>
  <si>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</si>
  <si>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</si>
  <si>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</si>
  <si>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</si>
  <si>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</si>
  <si>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</si>
  <si>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</si>
  <si>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</si>
  <si>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</si>
  <si>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</si>
  <si>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</si>
  <si>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</si>
  <si>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</si>
  <si>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</si>
  <si>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</si>
  <si>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</si>
  <si>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</si>
  <si>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</si>
  <si>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</si>
  <si>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</si>
  <si>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</si>
  <si>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</si>
  <si>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</si>
  <si>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</si>
  <si>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</si>
  <si>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</si>
  <si>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</si>
  <si>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</si>
  <si>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</si>
  <si>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</si>
  <si>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</si>
  <si>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</si>
  <si>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</si>
  <si>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</si>
  <si>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</si>
  <si>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</si>
  <si>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</si>
  <si>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</si>
  <si>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</si>
  <si>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</si>
  <si>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</si>
  <si>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</si>
  <si>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</si>
  <si>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</si>
  <si>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</si>
  <si>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</si>
  <si>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</si>
  <si>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</si>
  <si>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</si>
  <si>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</si>
  <si>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</si>
  <si>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</si>
  <si>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</si>
  <si>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</si>
  <si>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</si>
  <si>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</si>
  <si>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</si>
  <si>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</si>
  <si>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</si>
  <si>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</si>
  <si>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</si>
  <si>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</si>
  <si>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</si>
  <si>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</si>
  <si>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</si>
  <si>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</si>
  <si>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</si>
  <si>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</si>
  <si>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</si>
  <si>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</si>
  <si>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</si>
  <si>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</si>
  <si>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</si>
  <si>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</si>
  <si>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</si>
  <si>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</si>
  <si>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</si>
  <si>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</si>
  <si>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</si>
  <si>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</si>
  <si>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</si>
  <si>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</si>
  <si>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</si>
  <si>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</si>
  <si>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</si>
  <si>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</si>
  <si>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</si>
  <si>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</si>
  <si>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</si>
  <si>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</si>
  <si>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</si>
  <si>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</si>
  <si>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</si>
  <si>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</si>
  <si>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</si>
  <si>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</si>
  <si>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</si>
  <si>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</si>
  <si>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</si>
  <si>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</si>
  <si>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</si>
  <si>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</si>
  <si>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</si>
  <si>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</si>
  <si>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</si>
  <si>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</si>
  <si>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</si>
  <si>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</si>
  <si>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</si>
  <si>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</si>
  <si>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</si>
  <si>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</si>
  <si>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</si>
  <si>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</si>
  <si>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</si>
  <si>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</si>
  <si>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</si>
  <si>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</si>
  <si>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</si>
  <si>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</si>
  <si>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</si>
  <si>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</si>
  <si>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</si>
  <si>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</si>
  <si>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</si>
  <si>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</si>
  <si>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</si>
  <si>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</si>
  <si>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</si>
  <si>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</si>
  <si>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</si>
  <si>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</si>
  <si>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</si>
  <si>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</si>
  <si>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</si>
  <si>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</si>
  <si>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</si>
  <si>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</si>
  <si>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</si>
  <si>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</si>
  <si>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</si>
  <si>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</si>
  <si>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</si>
  <si>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</si>
  <si>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</si>
  <si>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</si>
  <si>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</si>
  <si>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</si>
  <si>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</si>
  <si>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</si>
  <si>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</si>
  <si>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</si>
  <si>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</si>
  <si>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</si>
  <si>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</si>
  <si>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</si>
  <si>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</si>
  <si>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</si>
  <si>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</si>
  <si>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</si>
  <si>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</si>
  <si>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</si>
  <si>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</si>
  <si>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</si>
  <si>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</si>
  <si>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</si>
  <si>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</si>
  <si>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</si>
  <si>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</si>
  <si>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</si>
  <si>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</si>
  <si>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</si>
  <si>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</si>
  <si>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</si>
  <si>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</si>
  <si>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</si>
  <si>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</si>
  <si>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</si>
  <si>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</si>
  <si>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</si>
  <si>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</si>
  <si>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</si>
  <si>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</si>
  <si>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</si>
  <si>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</si>
  <si>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</si>
  <si>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</si>
  <si>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</si>
  <si>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</si>
  <si>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</si>
  <si>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</si>
  <si>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</si>
  <si>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</si>
  <si>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</si>
  <si>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</si>
  <si>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</si>
  <si>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</si>
  <si>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</si>
  <si>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</si>
  <si>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</si>
  <si>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</si>
  <si>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</si>
  <si>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</si>
  <si>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</si>
  <si>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</si>
  <si>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</si>
  <si>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</si>
  <si>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</si>
  <si>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</si>
  <si>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</si>
  <si>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</si>
  <si>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</si>
  <si>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</si>
  <si>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</si>
  <si>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</si>
  <si>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</si>
  <si>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</si>
  <si>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</si>
  <si>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</si>
  <si>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</si>
  <si>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</si>
  <si>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</si>
  <si>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</si>
  <si>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</si>
  <si>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</si>
  <si>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</si>
  <si>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</si>
  <si>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</si>
  <si>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</si>
  <si>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</si>
  <si>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</si>
  <si>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</si>
  <si>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</si>
  <si>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</si>
  <si>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</si>
  <si>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</si>
  <si>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</si>
  <si>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</si>
  <si>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</si>
  <si>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</si>
  <si>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</si>
  <si>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</si>
  <si>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</si>
  <si>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</si>
  <si>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</si>
  <si>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</si>
  <si>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</si>
  <si>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</si>
  <si>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</si>
  <si>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</si>
  <si>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</si>
  <si>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</si>
  <si>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</si>
  <si>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</si>
  <si>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</si>
  <si>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</si>
  <si>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</si>
  <si>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</si>
  <si>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</si>
  <si>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</si>
  <si>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</si>
  <si>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</si>
  <si>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</si>
  <si>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</si>
  <si>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</si>
  <si>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</si>
  <si>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</si>
  <si>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</si>
  <si>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</si>
  <si>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</si>
  <si>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</si>
  <si>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</si>
  <si>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</si>
  <si>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</si>
  <si>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</si>
  <si>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</si>
  <si>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</si>
  <si>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</si>
  <si>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</si>
  <si>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</si>
  <si>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</si>
  <si>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</si>
  <si>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</si>
  <si>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</si>
  <si>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</si>
  <si>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</si>
  <si>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</si>
  <si>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</si>
  <si>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</si>
  <si>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</si>
  <si>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</si>
  <si>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</si>
  <si>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</si>
  <si>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</si>
  <si>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</si>
  <si>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</si>
  <si>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</si>
  <si>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</si>
  <si>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</si>
  <si>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</si>
  <si>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</si>
  <si>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</si>
  <si>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</si>
  <si>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</si>
  <si>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</si>
  <si>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</si>
  <si>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</si>
  <si>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</si>
  <si>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</si>
  <si>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</si>
  <si>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</si>
  <si>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</si>
  <si>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</si>
  <si>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</si>
  <si>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</si>
  <si>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</si>
  <si>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</si>
  <si>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</si>
  <si>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</si>
  <si>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</si>
  <si>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</si>
  <si>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</si>
  <si>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</si>
  <si>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</si>
  <si>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</si>
  <si>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</si>
  <si>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</si>
  <si>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</si>
  <si>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</si>
  <si>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</si>
  <si>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</si>
  <si>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</si>
  <si>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</si>
  <si>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</si>
  <si>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</si>
  <si>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</si>
  <si>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</si>
  <si>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</si>
  <si>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</si>
  <si>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</si>
  <si>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</si>
  <si>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</si>
  <si>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</si>
  <si>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</si>
  <si>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</si>
  <si>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</si>
  <si>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</si>
  <si>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</si>
  <si>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</si>
  <si>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</si>
  <si>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</si>
  <si>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</si>
  <si>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</si>
  <si>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</si>
  <si>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</si>
  <si>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</si>
  <si>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</si>
  <si>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</si>
  <si>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</si>
  <si>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</si>
  <si>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</si>
  <si>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</si>
  <si>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</si>
  <si>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</si>
  <si>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</si>
  <si>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</si>
  <si>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</si>
  <si>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</si>
  <si>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</si>
  <si>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</si>
  <si>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</si>
  <si>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</si>
  <si>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</si>
  <si>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</si>
  <si>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</si>
  <si>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</si>
  <si>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</si>
  <si>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</si>
  <si>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</si>
  <si>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</si>
  <si>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</si>
  <si>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</si>
  <si>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</si>
  <si>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</si>
  <si>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</si>
  <si>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</si>
  <si>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</si>
  <si>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</si>
  <si>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</si>
  <si>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</si>
  <si>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</si>
  <si>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</si>
  <si>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</si>
  <si>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</si>
  <si>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</si>
  <si>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</si>
  <si>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</si>
  <si>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</si>
  <si>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</si>
  <si>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</si>
  <si>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</si>
  <si>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</si>
  <si>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</si>
  <si>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</si>
  <si>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</si>
  <si>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</si>
  <si>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</si>
  <si>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</si>
  <si>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</si>
  <si>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</si>
  <si>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</si>
  <si>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</si>
  <si>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</si>
  <si>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</si>
  <si>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</si>
  <si>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</si>
  <si>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</si>
  <si>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</si>
  <si>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</si>
  <si>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</si>
  <si>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</si>
  <si>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</si>
  <si>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</si>
  <si>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</si>
  <si>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</si>
  <si>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</si>
  <si>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</si>
  <si>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</si>
  <si>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</si>
  <si>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</si>
  <si>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</si>
  <si>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</si>
  <si>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</si>
  <si>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</si>
  <si>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</si>
  <si>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</si>
  <si>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</si>
  <si>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</si>
  <si>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</si>
  <si>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</si>
  <si>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</si>
  <si>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</si>
  <si>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</si>
  <si>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</si>
  <si>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</si>
  <si>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</si>
  <si>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</si>
  <si>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</si>
  <si>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</si>
  <si>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</si>
  <si>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</si>
  <si>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</si>
  <si>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</si>
  <si>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</si>
  <si>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</si>
  <si>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</si>
  <si>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</si>
  <si>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</si>
  <si>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</si>
  <si>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</si>
  <si>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</si>
  <si>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</si>
  <si>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</si>
  <si>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</si>
  <si>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</si>
  <si>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</si>
  <si>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</si>
  <si>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</si>
  <si>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</si>
  <si>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</si>
  <si>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</si>
  <si>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</si>
  <si>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</si>
  <si>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</si>
  <si>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</si>
  <si>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</si>
  <si>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</si>
  <si>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</si>
  <si>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</si>
  <si>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</si>
  <si>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</si>
  <si>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</si>
  <si>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</si>
  <si>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</si>
  <si>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</si>
  <si>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</si>
  <si>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</si>
  <si>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</si>
  <si>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</si>
  <si>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</si>
  <si>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</si>
  <si>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</si>
  <si>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</si>
  <si>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</si>
  <si>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</si>
  <si>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</si>
  <si>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</si>
  <si>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</si>
  <si>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</si>
  <si>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</si>
  <si>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</si>
  <si>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</si>
  <si>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</si>
  <si>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</si>
  <si>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</si>
  <si>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</si>
  <si>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</si>
  <si>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</si>
  <si>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</si>
  <si>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</si>
  <si>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</si>
  <si>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</si>
  <si>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</si>
  <si>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</si>
  <si>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</si>
  <si>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</si>
  <si>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</si>
  <si>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</si>
  <si>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</si>
  <si>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</si>
  <si>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</si>
  <si>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</si>
  <si>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</si>
  <si>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</si>
  <si>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</si>
  <si>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</si>
  <si>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</si>
  <si>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</si>
  <si>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</si>
  <si>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</si>
  <si>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</si>
  <si>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</si>
  <si>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</si>
  <si>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</si>
  <si>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</si>
  <si>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</si>
  <si>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</si>
  <si>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</si>
  <si>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</si>
  <si>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</si>
  <si>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</si>
  <si>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</si>
  <si>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</si>
  <si>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</si>
  <si>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</si>
  <si>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</si>
  <si>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</si>
  <si>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</si>
  <si>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</si>
  <si>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</si>
  <si>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</si>
  <si>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</si>
  <si>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</si>
  <si>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</si>
  <si>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</si>
  <si>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</si>
  <si>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</si>
  <si>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</si>
  <si>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</si>
  <si>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</si>
  <si>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</si>
  <si>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</si>
  <si>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</si>
  <si>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</si>
  <si>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</si>
  <si>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</si>
  <si>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</si>
  <si>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</si>
  <si>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</si>
  <si>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</si>
  <si>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</si>
  <si>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</si>
  <si>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</si>
  <si>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</si>
  <si>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</si>
  <si>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</si>
  <si>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</si>
  <si>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</si>
  <si>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</si>
  <si>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</si>
  <si>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</si>
  <si>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</si>
  <si>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</si>
  <si>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</si>
  <si>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</si>
  <si>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</si>
  <si>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</si>
  <si>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</si>
  <si>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</si>
  <si>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</si>
  <si>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</si>
  <si>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</si>
  <si>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</si>
  <si>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</si>
  <si>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</si>
  <si>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</si>
  <si>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</si>
  <si>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</si>
  <si>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</si>
  <si>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</si>
  <si>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</si>
  <si>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</si>
  <si>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</si>
  <si>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</si>
  <si>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</si>
  <si>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</si>
  <si>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</si>
  <si>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</si>
  <si>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</si>
  <si>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</si>
  <si>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</si>
  <si>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</si>
  <si>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</si>
  <si>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</si>
  <si>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</si>
  <si>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</si>
  <si>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</si>
  <si>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</si>
  <si>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</si>
  <si>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</si>
  <si>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</si>
  <si>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</si>
  <si>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</si>
  <si>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</si>
  <si>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</si>
  <si>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</si>
  <si>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</si>
  <si>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</si>
  <si>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</si>
  <si>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</si>
  <si>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</si>
  <si>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</si>
  <si>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</si>
  <si>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</si>
  <si>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</si>
  <si>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</si>
  <si>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</si>
  <si>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</si>
  <si>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</si>
  <si>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</si>
  <si>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</si>
  <si>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</si>
  <si>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</si>
  <si>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</si>
  <si>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</si>
  <si>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</si>
  <si>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</si>
  <si>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</si>
  <si>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</si>
  <si>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</si>
  <si>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</si>
  <si>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</si>
  <si>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</si>
  <si>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</si>
  <si>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</si>
  <si>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</si>
  <si>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</si>
  <si>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</si>
  <si>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</si>
  <si>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</si>
  <si>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</si>
  <si>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</si>
  <si>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</si>
  <si>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</si>
  <si>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</si>
  <si>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</si>
  <si>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</si>
  <si>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</si>
  <si>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</si>
  <si>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</si>
  <si>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</si>
  <si>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</si>
  <si>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</si>
  <si>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</si>
  <si>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</si>
  <si>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</si>
  <si>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</si>
  <si>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</si>
  <si>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</si>
  <si>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</si>
  <si>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</si>
  <si>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</si>
  <si>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</si>
  <si>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</si>
  <si>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</si>
  <si>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</si>
  <si>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</si>
  <si>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</si>
  <si>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</si>
  <si>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</si>
  <si>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</si>
  <si>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</si>
  <si>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</si>
  <si>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</si>
  <si>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</si>
  <si>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</si>
  <si>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</si>
  <si>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</si>
  <si>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</si>
  <si>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</si>
  <si>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</si>
  <si>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</si>
  <si>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</si>
  <si>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</si>
  <si>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</si>
  <si>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</si>
  <si>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</si>
  <si>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</si>
  <si>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</si>
  <si>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</si>
  <si>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</si>
  <si>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</si>
  <si>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</si>
  <si>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</si>
  <si>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</si>
  <si>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</si>
  <si>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</si>
  <si>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</si>
  <si>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</si>
  <si>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</si>
  <si>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</si>
  <si>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</si>
  <si>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</si>
  <si>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</si>
  <si>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</si>
  <si>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</si>
  <si>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</si>
  <si>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</si>
  <si>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</si>
  <si>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</si>
  <si>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</si>
  <si>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</si>
  <si>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</si>
  <si>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</si>
  <si>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</si>
  <si>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</si>
  <si>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</si>
  <si>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</si>
  <si>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</si>
  <si>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</si>
  <si>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</si>
  <si>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</si>
  <si>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</si>
  <si>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</si>
  <si>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</si>
  <si>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</si>
  <si>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</si>
  <si>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</si>
  <si>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</si>
  <si>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</si>
  <si>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</si>
  <si>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</si>
  <si>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</si>
  <si>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</si>
  <si>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</si>
  <si>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</si>
  <si>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</si>
  <si>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</si>
  <si>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</si>
  <si>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</si>
  <si>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</si>
  <si>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</si>
  <si>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</si>
  <si>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</si>
  <si>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</si>
  <si>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</si>
  <si>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</si>
  <si>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</si>
  <si>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</si>
  <si>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</si>
  <si>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</si>
  <si>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</si>
  <si>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</si>
  <si>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</si>
  <si>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</si>
  <si>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</si>
  <si>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</si>
  <si>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</si>
  <si>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</si>
  <si>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</si>
  <si>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</si>
  <si>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</si>
  <si>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</si>
  <si>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</si>
  <si>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</si>
  <si>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</si>
  <si>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</si>
  <si>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</si>
  <si>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</si>
  <si>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</si>
  <si>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</si>
  <si>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</si>
  <si>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</si>
  <si>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</si>
  <si>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</si>
  <si>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</si>
  <si>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</si>
  <si>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</si>
  <si>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</si>
  <si>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</si>
  <si>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</si>
  <si>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</si>
  <si>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</si>
  <si>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</si>
  <si>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</si>
  <si>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</si>
  <si>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</si>
  <si>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</si>
  <si>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</si>
  <si>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</si>
  <si>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</si>
  <si>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</si>
  <si>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</si>
  <si>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</si>
  <si>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</si>
  <si>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</si>
  <si>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</si>
  <si>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</si>
  <si>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</si>
  <si>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</si>
  <si>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</si>
  <si>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</si>
  <si>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</si>
  <si>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</si>
  <si>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</si>
  <si>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</si>
  <si>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</si>
  <si>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</si>
  <si>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</si>
  <si>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</si>
  <si>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</si>
  <si>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</si>
  <si>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</si>
  <si>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</si>
  <si>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</si>
  <si>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</si>
  <si>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</si>
  <si>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</si>
  <si>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</si>
  <si>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</si>
  <si>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</si>
  <si>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</si>
  <si>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</si>
  <si>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</si>
  <si>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</si>
  <si>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</si>
  <si>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</si>
  <si>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</si>
  <si>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</si>
  <si>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</si>
  <si>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</si>
  <si>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</si>
  <si>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</si>
  <si>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</si>
  <si>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</si>
  <si>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</si>
  <si>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</si>
  <si>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</si>
  <si>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</si>
  <si>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</si>
  <si>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</si>
  <si>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</si>
  <si>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</si>
  <si>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</si>
  <si>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</si>
  <si>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</si>
  <si>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</si>
  <si>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</si>
  <si>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</si>
  <si>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</si>
  <si>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</si>
  <si>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</si>
  <si>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</si>
  <si>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</si>
  <si>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</si>
  <si>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</si>
  <si>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</si>
  <si>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</si>
  <si>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</si>
  <si>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</si>
  <si>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</si>
  <si>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</si>
  <si>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</si>
  <si>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</si>
  <si>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</si>
  <si>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</si>
  <si>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</si>
  <si>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</si>
  <si>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</si>
  <si>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</si>
  <si>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</si>
  <si>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</si>
  <si>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</si>
  <si>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</si>
  <si>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</si>
  <si>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</si>
  <si>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</si>
  <si>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</si>
  <si>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</si>
  <si>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</si>
  <si>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</si>
  <si>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</si>
  <si>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</si>
  <si>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</si>
  <si>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</si>
  <si>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</si>
  <si>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</si>
  <si>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</si>
  <si>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</si>
  <si>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</si>
  <si>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</si>
  <si>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</si>
  <si>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</si>
  <si>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</si>
  <si>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</si>
  <si>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</si>
  <si>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</si>
  <si>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</si>
  <si>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</si>
  <si>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</si>
  <si>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</si>
  <si>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</si>
  <si>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</si>
  <si>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</si>
  <si>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</si>
  <si>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</si>
  <si>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</si>
  <si>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</si>
  <si>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</si>
  <si>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</si>
  <si>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</si>
  <si>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</si>
  <si>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</si>
  <si>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</si>
  <si>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</si>
  <si>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</si>
  <si>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</si>
  <si>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</si>
  <si>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</si>
  <si>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</si>
  <si>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</si>
  <si>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</si>
  <si>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</si>
  <si>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</si>
  <si>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</si>
  <si>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</si>
  <si>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</si>
  <si>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</si>
  <si>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</si>
  <si>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</si>
  <si>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</si>
  <si>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</si>
  <si>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</si>
  <si>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</si>
  <si>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</si>
  <si>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</si>
  <si>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</si>
  <si>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</si>
  <si>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</si>
  <si>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</si>
  <si>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</si>
  <si>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</si>
  <si>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</si>
  <si>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</si>
  <si>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</si>
  <si>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</si>
  <si>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</si>
  <si>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</si>
  <si>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</si>
  <si>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</si>
  <si>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</si>
  <si>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</si>
  <si>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</si>
  <si>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</si>
  <si>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</si>
  <si>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</si>
  <si>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</si>
  <si>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</si>
  <si>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</si>
  <si>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</si>
  <si>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</si>
  <si>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</si>
  <si>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</si>
  <si>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</si>
  <si>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</si>
  <si>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</si>
  <si>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</si>
  <si>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</si>
  <si>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</si>
  <si>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</si>
  <si>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</si>
  <si>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</si>
  <si>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</si>
  <si>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</si>
  <si>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</si>
  <si>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</si>
  <si>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</si>
  <si>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</si>
  <si>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</si>
  <si>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</si>
  <si>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</si>
  <si>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</si>
  <si>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</si>
  <si>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</si>
  <si>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</si>
  <si>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</si>
  <si>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</si>
  <si>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</si>
  <si>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</si>
  <si>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</si>
  <si>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</si>
  <si>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</si>
  <si>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</si>
  <si>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</si>
  <si>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</si>
  <si>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</si>
  <si>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</si>
  <si>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</si>
  <si>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</si>
  <si>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</si>
  <si>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</si>
  <si>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</si>
  <si>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</si>
  <si>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</si>
  <si>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</si>
  <si>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</si>
  <si>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</si>
  <si>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</si>
  <si>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</si>
  <si>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</si>
  <si>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</si>
  <si>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</si>
  <si>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</si>
  <si>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</si>
  <si>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</si>
  <si>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</si>
  <si>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</si>
  <si>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</si>
  <si>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</si>
  <si>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</si>
  <si>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</si>
  <si>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</si>
  <si>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</si>
  <si>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</si>
  <si>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</si>
  <si>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</si>
  <si>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</si>
  <si>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</si>
  <si>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</si>
  <si>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</si>
  <si>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</si>
  <si>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</si>
  <si>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</si>
  <si>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</si>
  <si>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</si>
  <si>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</si>
  <si>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</si>
  <si>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</si>
  <si>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</si>
  <si>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</si>
  <si>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</si>
  <si>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</si>
  <si>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</si>
  <si>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</si>
  <si>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</si>
  <si>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</si>
  <si>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</si>
  <si>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</si>
  <si>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</si>
  <si>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</si>
  <si>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</si>
  <si>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</si>
  <si>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</si>
  <si>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</si>
  <si>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</si>
  <si>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</si>
  <si>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</si>
  <si>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</si>
  <si>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</si>
  <si>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</si>
  <si>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</si>
  <si>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</si>
  <si>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</si>
  <si>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</si>
  <si>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</si>
  <si>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</si>
  <si>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</si>
  <si>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</si>
  <si>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</si>
  <si>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</si>
  <si>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</si>
  <si>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</si>
  <si>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</si>
  <si>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</si>
  <si>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</si>
  <si>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</si>
  <si>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</si>
  <si>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</si>
  <si>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</si>
  <si>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</si>
  <si>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</si>
  <si>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</si>
  <si>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</si>
  <si>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</si>
  <si>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</si>
  <si>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</si>
  <si>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</si>
  <si>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</si>
  <si>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</si>
  <si>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</si>
  <si>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</si>
  <si>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</si>
  <si>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</si>
  <si>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</si>
  <si>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</si>
  <si>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</si>
  <si>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</si>
  <si>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</si>
  <si>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</si>
  <si>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</si>
  <si>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</si>
  <si>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</si>
  <si>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</si>
  <si>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</si>
  <si>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</si>
  <si>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</si>
  <si>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</si>
  <si>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</si>
  <si>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</si>
  <si>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</si>
  <si>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</si>
  <si>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</si>
  <si>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</si>
  <si>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</si>
  <si>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</si>
  <si>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</si>
  <si>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</si>
  <si>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</si>
  <si>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</si>
  <si>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</si>
  <si>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</si>
  <si>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</si>
  <si>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</si>
  <si>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</si>
  <si>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</si>
  <si>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</si>
  <si>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</si>
  <si>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</si>
  <si>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</si>
  <si>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</si>
  <si>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</si>
  <si>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</si>
  <si>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</si>
  <si>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</si>
  <si>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</si>
  <si>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</si>
  <si>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</si>
  <si>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</si>
  <si>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</si>
  <si>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</si>
  <si>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</si>
  <si>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</si>
  <si>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</si>
  <si>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</si>
  <si>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</si>
  <si>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</si>
  <si>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</si>
  <si>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f</t>
  </si>
  <si>
    <t>Promo</t>
  </si>
  <si>
    <t>Automatically update chart adding of data using name range</t>
  </si>
  <si>
    <t>Select Year :</t>
  </si>
  <si>
    <t>Select Metric 1:</t>
  </si>
  <si>
    <t xml:space="preserve"> </t>
  </si>
  <si>
    <t xml:space="preserve">Select Metric 2: </t>
  </si>
  <si>
    <t>Percent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</si>
</sst>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$&quot;#,##0_);[Red]\(&quot;$&quot;#,##0\)"/>
    <numFmt numFmtId="165" formatCode="_(* #,##0.00_);_(* \(#,##0.00\);_(* &quot;-&quot;??_);_(@_)"/>
    <numFmt numFmtId="166" formatCode="&quot;$&quot;#,##0"/>
    <numFmt numFmtId="167" formatCode="m/d;@"/>
    <numFmt numFmtId="168" formatCode="0.0%"/>
    <numFmt numFmtId="169" formatCode="&quot;$&quot;#,##0.00"/>
    <numFmt numFmtId="170" formatCode="0.000"/>
    <numFmt numFmtId="171" formatCode="0.0"/>
    <numFmt numFmtId="172" formatCode=";;;"/>
    <numFmt numFmtId="174" formatCode="#,##0.000"/>
    <numFmt numFmtId="175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165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129">
    <xf numFmtId="0" fontId="0" fillId="0" borderId="0" xfId="0"/>
    <xf numFmtId="0" fontId="1" fillId="0" borderId="0" xfId="1"/>
    <xf numFmtId="0" fontId="1" fillId="0" borderId="0" xfId="1" applyBorder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 applyBorder="1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/>
    <xf numFmtId="0" fontId="9" fillId="0" borderId="0" xfId="0" applyFont="1" applyAlignment="1">
      <alignment horizontal="right"/>
    </xf>
    <xf numFmtId="167" fontId="2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13" fillId="0" borderId="0" xfId="0" applyFont="1"/>
    <xf numFmtId="166" fontId="0" fillId="0" borderId="0" xfId="0" applyNumberFormat="1" applyFill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8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6" fontId="2" fillId="6" borderId="0" xfId="0" applyNumberFormat="1" applyFon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6" fontId="2" fillId="7" borderId="0" xfId="0" applyNumberFormat="1" applyFont="1" applyFill="1" applyAlignment="1">
      <alignment horizontal="center"/>
    </xf>
    <xf numFmtId="168" fontId="3" fillId="3" borderId="6" xfId="4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7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0" fillId="0" borderId="0" xfId="0" applyFont="1"/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7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9" fontId="0" fillId="0" borderId="0" xfId="0" applyNumberFormat="1" applyFill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/>
    </xf>
    <xf numFmtId="166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166" fontId="2" fillId="2" borderId="0" xfId="0" applyNumberFormat="1" applyFont="1" applyFill="1" applyBorder="1" applyAlignment="1">
      <alignment horizontal="center"/>
    </xf>
    <xf numFmtId="3" fontId="21" fillId="8" borderId="1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0" fontId="0" fillId="0" borderId="0" xfId="0" applyFill="1"/>
    <xf numFmtId="166" fontId="2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6" fontId="1" fillId="0" borderId="0" xfId="6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/>
    </xf>
    <xf numFmtId="3" fontId="1" fillId="0" borderId="0" xfId="6" applyNumberFormat="1" applyFont="1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/>
    </xf>
    <xf numFmtId="37" fontId="13" fillId="0" borderId="0" xfId="6" applyNumberFormat="1" applyFont="1" applyFill="1" applyBorder="1" applyAlignment="1">
      <alignment horizontal="center" vertical="center"/>
    </xf>
    <xf numFmtId="10" fontId="0" fillId="0" borderId="0" xfId="0" applyNumberForma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3" fontId="2" fillId="0" borderId="0" xfId="0" applyNumberFormat="1" applyFont="1" applyFill="1" applyAlignment="1">
      <alignment horizontal="center"/>
    </xf>
    <xf numFmtId="3" fontId="0" fillId="2" borderId="11" xfId="0" applyNumberFormat="1" applyFon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0" fontId="0" fillId="0" borderId="0" xfId="0" applyNumberFormat="1" applyAlignment="1">
      <alignment horizontal="center" vertical="center"/>
    </xf>
    <xf numFmtId="170" fontId="0" fillId="2" borderId="11" xfId="0" applyNumberFormat="1" applyFont="1" applyFill="1" applyBorder="1" applyAlignment="1">
      <alignment horizontal="center"/>
    </xf>
    <xf numFmtId="1" fontId="0" fillId="2" borderId="11" xfId="0" applyNumberFormat="1" applyFon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24" fillId="0" borderId="0" xfId="0" applyFont="1"/>
    <xf numFmtId="0" fontId="0" fillId="11" borderId="0" xfId="0" applyFill="1" applyAlignment="1">
      <alignment horizontal="center"/>
    </xf>
    <xf numFmtId="174" fontId="21" fillId="8" borderId="11" xfId="0" applyNumberFormat="1" applyFont="1" applyFill="1" applyBorder="1" applyAlignment="1">
      <alignment horizontal="center" vertical="center"/>
    </xf>
    <xf numFmtId="9" fontId="21" fillId="8" borderId="11" xfId="0" applyNumberFormat="1" applyFont="1" applyFill="1" applyBorder="1" applyAlignment="1">
      <alignment horizontal="center" vertical="center"/>
    </xf>
    <xf numFmtId="175" fontId="21" fillId="8" borderId="11" xfId="0" applyNumberFormat="1" applyFont="1" applyFill="1" applyBorder="1" applyAlignment="1">
      <alignment horizontal="center" vertical="center"/>
    </xf>
    <xf numFmtId="171" fontId="0" fillId="2" borderId="11" xfId="0" applyNumberFormat="1" applyFont="1" applyFill="1" applyBorder="1" applyAlignment="1">
      <alignment horizontal="center"/>
    </xf>
    <xf numFmtId="0" fontId="6" fillId="0" borderId="0" xfId="0" applyFont="1"/>
    <xf numFmtId="0" fontId="0" fillId="11" borderId="0" xfId="0" applyFill="1"/>
    <xf numFmtId="9" fontId="0" fillId="0" borderId="0" xfId="0" applyNumberFormat="1"/>
    <xf numFmtId="4" fontId="2" fillId="2" borderId="0" xfId="0" applyNumberFormat="1" applyFont="1" applyFill="1" applyAlignment="1">
      <alignment horizontal="center"/>
    </xf>
  </cellXfs>
  <cellStyles count="7">
    <cellStyle name="Comma" xfId="6" builtinId="3"/>
    <cellStyle name="Comma 2" xfId="3" xr:uid="{00000000-0005-0000-0000-000001000000}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15875">
              <a:solidFill>
                <a:srgbClr val="002060"/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7-418E-A13A-214311F81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151518191"/>
        <c:axId val="151518607"/>
      </c:barChart>
      <c:lineChart>
        <c:grouping val="standard"/>
        <c:varyColors val="0"/>
        <c:ser>
          <c:idx val="1"/>
          <c:order val="1"/>
          <c:tx>
            <c:strRef>
              <c:f>'Customizing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067-418E-A13A-214311F81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25343"/>
        <c:axId val="154831167"/>
      </c:lineChart>
      <c:catAx>
        <c:axId val="15151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8607"/>
        <c:crosses val="autoZero"/>
        <c:auto val="1"/>
        <c:lblAlgn val="ctr"/>
        <c:lblOffset val="100"/>
        <c:noMultiLvlLbl val="0"/>
      </c:catAx>
      <c:valAx>
        <c:axId val="1515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8191"/>
        <c:crosses val="autoZero"/>
        <c:crossBetween val="between"/>
      </c:valAx>
      <c:valAx>
        <c:axId val="154831167"/>
        <c:scaling>
          <c:orientation val="minMax"/>
        </c:scaling>
        <c:delete val="0"/>
        <c:axPos val="r"/>
        <c:numFmt formatCode="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5343"/>
        <c:crosses val="max"/>
        <c:crossBetween val="between"/>
      </c:valAx>
      <c:catAx>
        <c:axId val="154825343"/>
        <c:scaling>
          <c:orientation val="minMax"/>
        </c:scaling>
        <c:delete val="1"/>
        <c:axPos val="b"/>
        <c:majorTickMark val="out"/>
        <c:minorTickMark val="none"/>
        <c:tickLblPos val="nextTo"/>
        <c:crossAx val="1548311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15875">
              <a:solidFill>
                <a:srgbClr val="002060"/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7-418E-A13A-214311F81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151518191"/>
        <c:axId val="151518607"/>
      </c:barChart>
      <c:lineChart>
        <c:grouping val="standard"/>
        <c:varyColors val="0"/>
        <c:ser>
          <c:idx val="1"/>
          <c:order val="1"/>
          <c:tx>
            <c:strRef>
              <c:f>'Customizing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067-418E-A13A-214311F81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25343"/>
        <c:axId val="154831167"/>
      </c:lineChart>
      <c:catAx>
        <c:axId val="15151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8607"/>
        <c:crosses val="autoZero"/>
        <c:auto val="1"/>
        <c:lblAlgn val="ctr"/>
        <c:lblOffset val="100"/>
        <c:noMultiLvlLbl val="0"/>
      </c:catAx>
      <c:valAx>
        <c:axId val="1515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8191"/>
        <c:crosses val="autoZero"/>
        <c:crossBetween val="between"/>
      </c:valAx>
      <c:valAx>
        <c:axId val="154831167"/>
        <c:scaling>
          <c:orientation val="minMax"/>
        </c:scaling>
        <c:delete val="0"/>
        <c:axPos val="r"/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5343"/>
        <c:crosses val="max"/>
        <c:crossBetween val="between"/>
      </c:valAx>
      <c:catAx>
        <c:axId val="1548253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8311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164050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E-4DB6-8BFC-B814E6E05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8474271"/>
        <c:axId val="88468863"/>
      </c:barChart>
      <c:catAx>
        <c:axId val="8847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8863"/>
        <c:crosses val="autoZero"/>
        <c:auto val="1"/>
        <c:lblAlgn val="ctr"/>
        <c:lblOffset val="100"/>
        <c:noMultiLvlLbl val="0"/>
      </c:catAx>
      <c:valAx>
        <c:axId val="8846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427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86170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7-4F86-8D40-7309F3DDF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561407"/>
        <c:axId val="255558079"/>
      </c:barChart>
      <c:catAx>
        <c:axId val="2555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58079"/>
        <c:crosses val="autoZero"/>
        <c:auto val="1"/>
        <c:lblAlgn val="ctr"/>
        <c:lblOffset val="100"/>
        <c:noMultiLvlLbl val="0"/>
      </c:catAx>
      <c:valAx>
        <c:axId val="25555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</a:t>
            </a:r>
            <a:r>
              <a:rPr lang="en-GB" baseline="0"/>
              <a:t> by Month &amp; Genre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8-4D31-9B6B-2461DEB280C7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8-4D31-9B6B-2461DEB280C7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8-4D31-9B6B-2461DEB280C7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8-4D31-9B6B-2461DEB28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5555583"/>
        <c:axId val="255558911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'Bar &amp; Column Charts'!$A$7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'Bar &amp; Column Charts'!$B$2:$M$2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'Bar &amp; Column Charts'!$B$7:$M$7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86170</c:v>
                      </c:pt>
                      <c:pt idx="1">
                        <c:v>88618</c:v>
                      </c:pt>
                      <c:pt idx="2">
                        <c:v>75067</c:v>
                      </c:pt>
                      <c:pt idx="3">
                        <c:v>77805</c:v>
                      </c:pt>
                      <c:pt idx="4">
                        <c:v>77260</c:v>
                      </c:pt>
                      <c:pt idx="5">
                        <c:v>84694</c:v>
                      </c:pt>
                      <c:pt idx="6">
                        <c:v>83986</c:v>
                      </c:pt>
                      <c:pt idx="7">
                        <c:v>95006</c:v>
                      </c:pt>
                      <c:pt idx="8">
                        <c:v>95384</c:v>
                      </c:pt>
                      <c:pt idx="9">
                        <c:v>92403</c:v>
                      </c:pt>
                      <c:pt idx="10">
                        <c:v>86309</c:v>
                      </c:pt>
                      <c:pt idx="11">
                        <c:v>83834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A8F8-4D31-9B6B-2461DEB280C7}"/>
                  </c:ext>
                </c:extLst>
              </c15:ser>
            </c15:filteredBarSeries>
          </c:ext>
        </c:extLst>
      </c:barChart>
      <c:catAx>
        <c:axId val="25555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58911"/>
        <c:crosses val="autoZero"/>
        <c:auto val="1"/>
        <c:lblAlgn val="ctr"/>
        <c:lblOffset val="100"/>
        <c:noMultiLvlLbl val="0"/>
      </c:catAx>
      <c:valAx>
        <c:axId val="25555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5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Closing</a:t>
            </a:r>
            <a:r>
              <a:rPr lang="en-GB" baseline="0"/>
              <a:t> Stock Prices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30"/>
            <c:dispRSqr val="0"/>
            <c:dispEq val="0"/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A-4466-9873-7621592D78C7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0"/>
            <c:dispEq val="0"/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A-4466-9873-7621592D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64239"/>
        <c:axId val="81465903"/>
      </c:lineChart>
      <c:dateAx>
        <c:axId val="81464239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65903"/>
        <c:crosses val="autoZero"/>
        <c:auto val="1"/>
        <c:lblOffset val="100"/>
        <c:baseTimeUnit val="days"/>
      </c:dateAx>
      <c:valAx>
        <c:axId val="81465903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</a:t>
            </a:r>
            <a:r>
              <a:rPr lang="en-GB" baseline="0"/>
              <a:t> by Genre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9-4248-976A-70CE1019885F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9-4248-976A-70CE1019885F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9-4248-976A-70CE1019885F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39-4248-976A-70CE10198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5935"/>
        <c:axId val="81457999"/>
      </c:areaChart>
      <c:catAx>
        <c:axId val="81445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57999"/>
        <c:crosses val="autoZero"/>
        <c:auto val="1"/>
        <c:lblAlgn val="ctr"/>
        <c:lblOffset val="100"/>
        <c:noMultiLvlLbl val="0"/>
      </c:catAx>
      <c:valAx>
        <c:axId val="8145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</a:t>
            </a:r>
            <a:r>
              <a:rPr lang="en-GB" baseline="0"/>
              <a:t> by Genre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C-4246-ADD0-E8CF9770AC5B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C-4246-ADD0-E8CF9770AC5B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C-4246-ADD0-E8CF9770AC5B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C-4246-ADD0-E8CF9770A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45935"/>
        <c:axId val="81457999"/>
      </c:areaChart>
      <c:catAx>
        <c:axId val="81445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57999"/>
        <c:crosses val="autoZero"/>
        <c:auto val="1"/>
        <c:lblAlgn val="ctr"/>
        <c:lblOffset val="100"/>
        <c:noMultiLvlLbl val="0"/>
      </c:catAx>
      <c:valAx>
        <c:axId val="8145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1B-4243-8AA9-C4A61DFE80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1B-4243-8AA9-C4A61DFE80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1B-4243-8AA9-C4A61DFE80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1B-4243-8AA9-C4A61DFE80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5-4698-A728-179B0C467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03-4B7A-89B5-4BD7198A65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03-4B7A-89B5-4BD7198A65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03-4B7A-89B5-4BD7198A65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603-4B7A-89B5-4BD7198A65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603-4B7A-89B5-4BD7198A65D2}"/>
              </c:ext>
            </c:extLst>
          </c:dPt>
          <c:cat>
            <c:strRef>
              <c:f>'Pie &amp; Donut Charts'!$A$2:$A$6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Charts'!$C$2:$C$6</c:f>
              <c:numCache>
                <c:formatCode>"$"#,##0</c:formatCode>
                <c:ptCount val="5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B-45C3-8896-E632CAF0F9BB}"/>
            </c:ext>
          </c:extLst>
        </c:ser>
        <c:ser>
          <c:idx val="1"/>
          <c:order val="1"/>
          <c:tx>
            <c:strRef>
              <c:f>'Pie &amp; Donut Charts'!$D$1</c:f>
              <c:strCache>
                <c:ptCount val="1"/>
                <c:pt idx="0">
                  <c:v>Rev Gap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603-4B7A-89B5-4BD7198A65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603-4B7A-89B5-4BD7198A65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603-4B7A-89B5-4BD7198A65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603-4B7A-89B5-4BD7198A65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603-4B7A-89B5-4BD7198A65D2}"/>
              </c:ext>
            </c:extLst>
          </c:dPt>
          <c:cat>
            <c:strRef>
              <c:f>'Pie &amp; Donut Charts'!$A$2:$A$6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Charts'!$D$2:$D$6</c:f>
              <c:numCache>
                <c:formatCode>"$"#,##0</c:formatCode>
                <c:ptCount val="5"/>
                <c:pt idx="0">
                  <c:v>72000</c:v>
                </c:pt>
                <c:pt idx="1">
                  <c:v>10000</c:v>
                </c:pt>
                <c:pt idx="2">
                  <c:v>150000</c:v>
                </c:pt>
                <c:pt idx="3">
                  <c:v>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B-45C3-8896-E632CAF0F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42-430F-9C9A-E891816C89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42-430F-9C9A-E891816C89B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941-486E-A70F-4ACD9544BE7E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1-486E-A70F-4ACD9544BE7E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42-430F-9C9A-E891816C89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42-430F-9C9A-E891816C89B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41-486E-A70F-4ACD9544BE7E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1-486E-A70F-4ACD9544BE7E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242-430F-9C9A-E891816C89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242-430F-9C9A-E891816C89B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941-486E-A70F-4ACD9544BE7E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41-486E-A70F-4ACD9544BE7E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242-430F-9C9A-E891816C89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242-430F-9C9A-E891816C89B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41-486E-A70F-4ACD9544BE7E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41-486E-A70F-4ACD9544B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MLB</a:t>
            </a:r>
            <a:r>
              <a:rPr lang="en-US" b="1" baseline="0"/>
              <a:t> (2000 -2015)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28575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2.5033683289588802E-2"/>
                  <c:y val="-0.154114537766112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4-4136-BF71-1B5E0268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7967"/>
        <c:axId val="164842111"/>
      </c:scatterChart>
      <c:valAx>
        <c:axId val="164827967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Run</a:t>
                </a:r>
                <a:r>
                  <a:rPr lang="en-GB" baseline="0"/>
                  <a:t> Scored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42111"/>
        <c:crosses val="autoZero"/>
        <c:crossBetween val="midCat"/>
      </c:valAx>
      <c:valAx>
        <c:axId val="164842111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27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MLB (2000 -2015)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4925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1.2705161854768153E-2"/>
                  <c:y val="-5.00973315835520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A-4081-B479-623661AA0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38783"/>
        <c:axId val="164839199"/>
      </c:scatterChart>
      <c:valAx>
        <c:axId val="16483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Run</a:t>
                </a:r>
                <a:r>
                  <a:rPr lang="en-GB" baseline="0"/>
                  <a:t> DIff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9199"/>
        <c:crosses val="autoZero"/>
        <c:crossBetween val="midCat"/>
      </c:valAx>
      <c:valAx>
        <c:axId val="16483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38783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MLB</a:t>
            </a:r>
            <a:r>
              <a:rPr lang="en-GB" b="1" baseline="0"/>
              <a:t> (2000)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MLB (2000)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yVal>
            <c:numLit>
              <c:formatCode>General</c:formatCode>
              <c:ptCount val="1"/>
              <c:pt idx="0">
                <c:v>1</c:v>
              </c:pt>
            </c:numLit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F2C5-413F-BD05-FBAD5D693FBF}"/>
            </c:ext>
          </c:extLst>
        </c:ser>
        <c:ser>
          <c:idx val="1"/>
          <c:order val="1"/>
          <c:tx>
            <c:v>MLB (2000)</c:v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AEAC151-6D02-4C40-A14F-55FAA8CE3E0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2C5-413F-BD05-FBAD5D693FB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F151D4C-B597-4DDD-8285-37F576D811D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2C5-413F-BD05-FBAD5D693FB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B71A171-2466-4E1D-B338-53E0E90CCA3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2C5-413F-BD05-FBAD5D693FB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A419174-E84B-4390-80C5-CEABE419D98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F2C5-413F-BD05-FBAD5D693FB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FE25C50-B636-418F-A204-5FE12553F00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2C5-413F-BD05-FBAD5D693FB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70EBBE4-F090-4EEB-80D8-EB07BD485DB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F2C5-413F-BD05-FBAD5D693FB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5F99AF4-6D40-456D-A09A-D87285D3D10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2C5-413F-BD05-FBAD5D693FB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09E63E2-4B1E-4932-B49E-F7B2434E428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F2C5-413F-BD05-FBAD5D693FB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0F0DF0D-03EB-4782-8A4B-6094AF50344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F2C5-413F-BD05-FBAD5D693FB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27C399E-C270-4FF9-A10A-1EAE2B990ED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F2C5-413F-BD05-FBAD5D693FB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AC2D9BA-0574-4975-82ED-90510D246FD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F2C5-413F-BD05-FBAD5D693FB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6CCDFA2-C608-4A7C-8B35-779041FD490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F2C5-413F-BD05-FBAD5D693FB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214B919-9781-4E99-BC6F-8BD4E873C99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F2C5-413F-BD05-FBAD5D693FB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115DC0F-67F5-4AFB-9804-5A1A1A3D4EF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F2C5-413F-BD05-FBAD5D693FB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A530D5C-75E5-4DCB-9DF4-ECDB2FA2174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F2C5-413F-BD05-FBAD5D693FB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A88B0D2-5412-488C-BF34-82BCEE32650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F2C5-413F-BD05-FBAD5D693FB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F9893EA-3C29-4BA8-80E5-763447E376D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F2C5-413F-BD05-FBAD5D693FB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33E7AA8-A585-4DE6-B0EA-90793B235B6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F2C5-413F-BD05-FBAD5D693FB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FF8BADE-4786-4BF4-A661-26452CFC7D0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F2C5-413F-BD05-FBAD5D693FB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3D3CE6F-EE03-4AFA-A300-5D733883BC8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F2C5-413F-BD05-FBAD5D693FB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6480E15-848A-4C99-BD0E-696943180EC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F2C5-413F-BD05-FBAD5D693FB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A10EDF4-8965-4F12-BFD6-22075854E84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F2C5-413F-BD05-FBAD5D693FB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DBE1987-2BBB-4603-9670-D18DB03ABC7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F2C5-413F-BD05-FBAD5D693FB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B7E0AAC-FB45-4F22-82B3-1EAF6134F69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F2C5-413F-BD05-FBAD5D693FB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8CC2F20-663D-4742-ABDF-80AC67F9AC4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F2C5-413F-BD05-FBAD5D693FB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C40B446-4EB1-417E-B114-44A5551986D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F2C5-413F-BD05-FBAD5D693FB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C0E51FA-033B-4697-9B39-DB6975A8C87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F2C5-413F-BD05-FBAD5D693FB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E02D826-5FCC-40D8-81B6-BA228E95BAF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F2C5-413F-BD05-FBAD5D693FB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460344E-A556-43D4-ACFC-F8F1DB56D50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F2C5-413F-BD05-FBAD5D693F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7.4436770912804642E-3"/>
                  <c:y val="-5.68355327499018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Charts'!$I$2:$I$31</c:f>
              <c:numCache>
                <c:formatCode>General</c:formatCode>
                <c:ptCount val="3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Charts'!$M$2:$M$30</c:f>
              <c:numCache>
                <c:formatCode>"$"#,##0</c:formatCode>
                <c:ptCount val="29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F2C5-413F-BD05-FBAD5D69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81459247"/>
        <c:axId val="81438863"/>
      </c:bubbleChart>
      <c:valAx>
        <c:axId val="81459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38863"/>
        <c:crosses val="autoZero"/>
        <c:crossBetween val="midCat"/>
      </c:valAx>
      <c:valAx>
        <c:axId val="814388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59247"/>
        <c:crossesAt val="-2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6-4E0D-ACF8-7E2FF150D05F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6-4E0D-ACF8-7E2FF150D05F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26-4E0D-ACF8-7E2FF150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832383"/>
        <c:axId val="382834463"/>
      </c:radarChart>
      <c:catAx>
        <c:axId val="38283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34463"/>
        <c:crosses val="autoZero"/>
        <c:auto val="1"/>
        <c:lblAlgn val="ctr"/>
        <c:lblOffset val="100"/>
        <c:noMultiLvlLbl val="0"/>
      </c:catAx>
      <c:valAx>
        <c:axId val="38283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3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176020779687765"/>
          <c:y val="0.92018779342723001"/>
          <c:w val="0.43969027883321588"/>
          <c:h val="7.922590662082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Charts'!$A$19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Charts'!$B$19:$M$19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8-4D6B-8E75-28BB17B28BA6}"/>
            </c:ext>
          </c:extLst>
        </c:ser>
        <c:ser>
          <c:idx val="1"/>
          <c:order val="1"/>
          <c:tx>
            <c:strRef>
              <c:f>'Radar Charts'!$A$20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Charts'!$B$20:$M$20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8-4D6B-8E75-28BB17B28BA6}"/>
            </c:ext>
          </c:extLst>
        </c:ser>
        <c:ser>
          <c:idx val="2"/>
          <c:order val="2"/>
          <c:tx>
            <c:strRef>
              <c:f>'Radar Charts'!$A$21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Charts'!$B$21:$M$21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8-4D6B-8E75-28BB17B28BA6}"/>
            </c:ext>
          </c:extLst>
        </c:ser>
        <c:ser>
          <c:idx val="3"/>
          <c:order val="3"/>
          <c:tx>
            <c:strRef>
              <c:f>'Radar Charts'!$A$22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Charts'!$B$22:$M$22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B8-4D6B-8E75-28BB17B28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63135"/>
        <c:axId val="513463967"/>
      </c:radarChart>
      <c:catAx>
        <c:axId val="51346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63967"/>
        <c:crosses val="autoZero"/>
        <c:auto val="1"/>
        <c:lblAlgn val="ctr"/>
        <c:lblOffset val="100"/>
        <c:noMultiLvlLbl val="0"/>
      </c:catAx>
      <c:valAx>
        <c:axId val="51346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6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Charts'!$B$25:$M$25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C-41A3-8141-27310179267D}"/>
            </c:ext>
          </c:extLst>
        </c:ser>
        <c:ser>
          <c:idx val="1"/>
          <c:order val="1"/>
          <c:tx>
            <c:strRef>
              <c:f>'Radar Charts'!$A$26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Charts'!$B$26:$M$26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C-41A3-8141-27310179267D}"/>
            </c:ext>
          </c:extLst>
        </c:ser>
        <c:ser>
          <c:idx val="2"/>
          <c:order val="2"/>
          <c:tx>
            <c:strRef>
              <c:f>'Radar Charts'!$A$27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Charts'!$B$27:$M$27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C-41A3-8141-27310179267D}"/>
            </c:ext>
          </c:extLst>
        </c:ser>
        <c:ser>
          <c:idx val="3"/>
          <c:order val="3"/>
          <c:tx>
            <c:strRef>
              <c:f>'Radar Charts'!$A$28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Charts'!$B$28:$M$28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1C-41A3-8141-27310179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836127"/>
        <c:axId val="382831551"/>
      </c:radarChart>
      <c:catAx>
        <c:axId val="38283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31551"/>
        <c:crosses val="autoZero"/>
        <c:auto val="1"/>
        <c:lblAlgn val="ctr"/>
        <c:lblOffset val="100"/>
        <c:noMultiLvlLbl val="0"/>
      </c:catAx>
      <c:valAx>
        <c:axId val="3828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3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7-4E38-BB15-0BE86121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3473535"/>
        <c:axId val="513473951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7-4E38-BB15-0BE86121D227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7-4E38-BB15-0BE86121D227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C7-4E38-BB15-0BE86121D227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C7-4E38-BB15-0BE86121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88466367"/>
        <c:axId val="88470111"/>
      </c:stockChart>
      <c:catAx>
        <c:axId val="513473535"/>
        <c:scaling>
          <c:orientation val="minMax"/>
        </c:scaling>
        <c:delete val="0"/>
        <c:axPos val="b"/>
        <c:numFmt formatCode="dd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73951"/>
        <c:crosses val="autoZero"/>
        <c:auto val="0"/>
        <c:lblAlgn val="ctr"/>
        <c:lblOffset val="100"/>
        <c:noMultiLvlLbl val="0"/>
      </c:catAx>
      <c:valAx>
        <c:axId val="5134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73535"/>
        <c:crosses val="autoZero"/>
        <c:crossBetween val="between"/>
      </c:valAx>
      <c:valAx>
        <c:axId val="88470111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6367"/>
        <c:crosses val="max"/>
        <c:crossBetween val="between"/>
      </c:valAx>
      <c:dateAx>
        <c:axId val="88466367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8847011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8-4D4F-B8C4-0FEFF25FFB7D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8-4D4F-B8C4-0FEFF25FFB7D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8-4D4F-B8C4-0FEFF25FFB7D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8-4D4F-B8C4-0FEFF25FFB7D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8-4D4F-B8C4-0FEFF25FFB7D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8-4D4F-B8C4-0FEFF25FFB7D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8-4D4F-B8C4-0FEFF25FFB7D}"/>
            </c:ext>
          </c:extLst>
        </c:ser>
        <c:bandFmts>
          <c:bandFmt>
            <c:idx val="0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rgbClr val="FFFF00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C0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6112767"/>
        <c:axId val="86113183"/>
        <c:axId val="90585935"/>
      </c:surface3DChart>
      <c:catAx>
        <c:axId val="86112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</a:t>
                </a:r>
                <a:r>
                  <a:rPr lang="en-GB" baseline="0"/>
                  <a:t> of Day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3183"/>
        <c:crosses val="autoZero"/>
        <c:auto val="1"/>
        <c:lblAlgn val="ctr"/>
        <c:lblOffset val="100"/>
        <c:noMultiLvlLbl val="0"/>
      </c:catAx>
      <c:valAx>
        <c:axId val="8611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Freqeuncy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2767"/>
        <c:crosses val="autoZero"/>
        <c:crossBetween val="midCat"/>
      </c:valAx>
      <c:serAx>
        <c:axId val="90585935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 of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318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881753100390573E-2"/>
          <c:y val="2.4353116351967088E-2"/>
          <c:w val="0.94911824689960944"/>
          <c:h val="0.910705240042787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9-4582-93C9-CC4362CF24FA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19-4582-93C9-CC4362CF24FA}"/>
              </c:ext>
            </c:extLst>
          </c:dPt>
          <c:val>
            <c:numRef>
              <c:f>'Image Overlay Charts'!$C$2</c:f>
              <c:numCache>
                <c:formatCode>"$"#,##0</c:formatCode>
                <c:ptCount val="1"/>
                <c:pt idx="0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9-4582-93C9-CC4362CF2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7021664"/>
        <c:axId val="1057022080"/>
      </c:barChart>
      <c:catAx>
        <c:axId val="10570216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7022080"/>
        <c:crosses val="autoZero"/>
        <c:auto val="1"/>
        <c:lblAlgn val="ctr"/>
        <c:lblOffset val="100"/>
        <c:noMultiLvlLbl val="0"/>
      </c:catAx>
      <c:valAx>
        <c:axId val="1057022080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0570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F-4DEE-B629-DA25064BA188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FF-4DEE-B629-DA25064BA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7701936"/>
        <c:axId val="1067702352"/>
      </c:barChart>
      <c:catAx>
        <c:axId val="1067701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7702352"/>
        <c:crosses val="autoZero"/>
        <c:auto val="1"/>
        <c:lblAlgn val="ctr"/>
        <c:lblOffset val="100"/>
        <c:noMultiLvlLbl val="0"/>
      </c:catAx>
      <c:valAx>
        <c:axId val="106770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06770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E9B-475F-A1EC-617322BD2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700464"/>
        <c:axId val="1495701296"/>
      </c:lineChart>
      <c:dateAx>
        <c:axId val="149570046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01296"/>
        <c:crosses val="autoZero"/>
        <c:auto val="1"/>
        <c:lblOffset val="100"/>
        <c:baseTimeUnit val="days"/>
        <c:majorUnit val="4"/>
        <c:majorTimeUnit val="days"/>
      </c:dateAx>
      <c:valAx>
        <c:axId val="14957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3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</c:numCache>
            </c:numRef>
          </c:cat>
          <c:val>
            <c:numRef>
              <c:f>[0]!Temperature</c:f>
              <c:numCache>
                <c:formatCode>General</c:formatCode>
                <c:ptCount val="23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5C1-4483-A48D-D91231D89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112624"/>
        <c:axId val="1488110960"/>
      </c:lineChart>
      <c:dateAx>
        <c:axId val="148811262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10960"/>
        <c:crosses val="autoZero"/>
        <c:auto val="1"/>
        <c:lblOffset val="100"/>
        <c:baseTimeUnit val="days"/>
      </c:dateAx>
      <c:valAx>
        <c:axId val="148811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1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 w="12700">
              <a:solidFill>
                <a:srgbClr val="002060"/>
              </a:solidFill>
            </a:ln>
            <a:effectLst/>
          </c:spPr>
          <c:invertIfNegative val="0"/>
          <c:cat>
            <c:strRef>
              <c:f>[0]!scrollx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[0]!scrolly1</c:f>
              <c:numCache>
                <c:formatCode>#,##0_);\(#,##0\)</c:formatCode>
                <c:ptCount val="12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2839283</c:v>
                </c:pt>
                <c:pt idx="5">
                  <c:v>782039</c:v>
                </c:pt>
                <c:pt idx="6">
                  <c:v>1123923</c:v>
                </c:pt>
                <c:pt idx="7">
                  <c:v>2707191</c:v>
                </c:pt>
                <c:pt idx="8">
                  <c:v>928323</c:v>
                </c:pt>
                <c:pt idx="9">
                  <c:v>3454456</c:v>
                </c:pt>
                <c:pt idx="10">
                  <c:v>3345678</c:v>
                </c:pt>
                <c:pt idx="11">
                  <c:v>2102932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C3B-4407-8E6A-832784BD0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-27"/>
        <c:axId val="1060654112"/>
        <c:axId val="106065577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rgbClr val="002060"/>
              </a:solidFill>
              <a:round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[0]!scrollx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12"/>
                <c:pt idx="0">
                  <c:v>1.5432784602934251E-2</c:v>
                </c:pt>
                <c:pt idx="1">
                  <c:v>1.263280883791912E-2</c:v>
                </c:pt>
                <c:pt idx="2">
                  <c:v>3.5183049722320121E-2</c:v>
                </c:pt>
                <c:pt idx="3">
                  <c:v>8.898611445838972E-2</c:v>
                </c:pt>
                <c:pt idx="4">
                  <c:v>1.4309598585276634E-2</c:v>
                </c:pt>
                <c:pt idx="5">
                  <c:v>1.2623411364394869E-2</c:v>
                </c:pt>
                <c:pt idx="6">
                  <c:v>7.1232637823053719E-3</c:v>
                </c:pt>
                <c:pt idx="7">
                  <c:v>2.6117477488658909E-2</c:v>
                </c:pt>
                <c:pt idx="8">
                  <c:v>2.4363287347184116E-2</c:v>
                </c:pt>
                <c:pt idx="9">
                  <c:v>6.4652726796925481E-3</c:v>
                </c:pt>
                <c:pt idx="10">
                  <c:v>1.0691704342139322E-2</c:v>
                </c:pt>
                <c:pt idx="11">
                  <c:v>5.3472960609282656E-3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3B-4407-8E6A-832784BD0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0657024"/>
        <c:axId val="1060655360"/>
      </c:lineChart>
      <c:catAx>
        <c:axId val="10606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55776"/>
        <c:crosses val="autoZero"/>
        <c:auto val="1"/>
        <c:lblAlgn val="ctr"/>
        <c:lblOffset val="100"/>
        <c:noMultiLvlLbl val="0"/>
      </c:catAx>
      <c:valAx>
        <c:axId val="10606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54112"/>
        <c:crosses val="autoZero"/>
        <c:crossBetween val="between"/>
      </c:valAx>
      <c:valAx>
        <c:axId val="106065536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57024"/>
        <c:crosses val="max"/>
        <c:crossBetween val="between"/>
      </c:valAx>
      <c:catAx>
        <c:axId val="106065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06553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'Animating Changes Over Time'!$C$1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accent1">
                <a:lumMod val="75000"/>
                <a:alpha val="50000"/>
              </a:schemeClr>
            </a:solidFill>
            <a:ln>
              <a:noFill/>
            </a:ln>
            <a:effectLst/>
          </c:spPr>
          <c:cat>
            <c:strRef>
              <c:f>'Animating Changes Over Time'!$B$2:$B$22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Time'!$K$27:$K$47</c:f>
              <c:numCache>
                <c:formatCode>General</c:formatCode>
                <c:ptCount val="21"/>
                <c:pt idx="0">
                  <c:v>36</c:v>
                </c:pt>
                <c:pt idx="1">
                  <c:v>45</c:v>
                </c:pt>
                <c:pt idx="2">
                  <c:v>49</c:v>
                </c:pt>
                <c:pt idx="3">
                  <c:v>57</c:v>
                </c:pt>
                <c:pt idx="4">
                  <c:v>58</c:v>
                </c:pt>
                <c:pt idx="5">
                  <c:v>60</c:v>
                </c:pt>
                <c:pt idx="6">
                  <c:v>61</c:v>
                </c:pt>
                <c:pt idx="7">
                  <c:v>67</c:v>
                </c:pt>
                <c:pt idx="8">
                  <c:v>64</c:v>
                </c:pt>
                <c:pt idx="9">
                  <c:v>51</c:v>
                </c:pt>
                <c:pt idx="10">
                  <c:v>50</c:v>
                </c:pt>
                <c:pt idx="11">
                  <c:v>48</c:v>
                </c:pt>
                <c:pt idx="12">
                  <c:v>31</c:v>
                </c:pt>
                <c:pt idx="13">
                  <c:v>29</c:v>
                </c:pt>
                <c:pt idx="14">
                  <c:v>14</c:v>
                </c:pt>
                <c:pt idx="15">
                  <c:v>12</c:v>
                </c:pt>
                <c:pt idx="16">
                  <c:v>5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7-4ED8-BE4B-7BA3D493285E}"/>
            </c:ext>
          </c:extLst>
        </c:ser>
        <c:ser>
          <c:idx val="1"/>
          <c:order val="1"/>
          <c:tx>
            <c:strRef>
              <c:f>'Animating Changes Over Time'!$D$1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cat>
            <c:strRef>
              <c:f>'Animating Changes Over Time'!$B$2:$B$22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Time'!$L$27:$L$47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9</c:v>
                </c:pt>
                <c:pt idx="4">
                  <c:v>10</c:v>
                </c:pt>
                <c:pt idx="5">
                  <c:v>17</c:v>
                </c:pt>
                <c:pt idx="6">
                  <c:v>20</c:v>
                </c:pt>
                <c:pt idx="7">
                  <c:v>33</c:v>
                </c:pt>
                <c:pt idx="8">
                  <c:v>38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59</c:v>
                </c:pt>
                <c:pt idx="13">
                  <c:v>60</c:v>
                </c:pt>
                <c:pt idx="14">
                  <c:v>57</c:v>
                </c:pt>
                <c:pt idx="15">
                  <c:v>61</c:v>
                </c:pt>
                <c:pt idx="16">
                  <c:v>60</c:v>
                </c:pt>
                <c:pt idx="17">
                  <c:v>54</c:v>
                </c:pt>
                <c:pt idx="18">
                  <c:v>48</c:v>
                </c:pt>
                <c:pt idx="19">
                  <c:v>43</c:v>
                </c:pt>
                <c:pt idx="2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7-4ED8-BE4B-7BA3D493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619952"/>
        <c:axId val="1444616208"/>
      </c:areaChart>
      <c:catAx>
        <c:axId val="144461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16208"/>
        <c:crosses val="autoZero"/>
        <c:auto val="1"/>
        <c:lblAlgn val="ctr"/>
        <c:lblOffset val="100"/>
        <c:noMultiLvlLbl val="0"/>
      </c:catAx>
      <c:valAx>
        <c:axId val="144461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19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 w="12700">
              <a:solidFill>
                <a:srgbClr val="002060"/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161</c:v>
                </c:pt>
                <c:pt idx="1">
                  <c:v>122</c:v>
                </c:pt>
                <c:pt idx="2">
                  <c:v>184</c:v>
                </c:pt>
                <c:pt idx="3">
                  <c:v>171</c:v>
                </c:pt>
                <c:pt idx="4">
                  <c:v>138</c:v>
                </c:pt>
                <c:pt idx="5">
                  <c:v>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BA3-4C6B-9EBC-A91824B8A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-27"/>
        <c:axId val="1564462160"/>
        <c:axId val="156446257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6"/>
              <c:spPr>
                <a:solidFill>
                  <a:schemeClr val="bg1"/>
                </a:solidFill>
                <a:ln w="952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BA3-4C6B-9EBC-A91824B8A88E}"/>
              </c:ext>
            </c:extLst>
          </c:dPt>
          <c:dLbls>
            <c:dLbl>
              <c:idx val="5"/>
              <c:layout>
                <c:manualLayout>
                  <c:x val="-7.6849160226263286E-2"/>
                  <c:y val="-6.70391061452514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A3-4C6B-9EBC-A91824B8A88E}"/>
                </c:ext>
              </c:extLst>
            </c:dLbl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Dashboard'!$U$5:$U$10</c:f>
              <c:numCache>
                <c:formatCode>0.000</c:formatCode>
                <c:ptCount val="6"/>
                <c:pt idx="0">
                  <c:v>0.2839506172839506</c:v>
                </c:pt>
                <c:pt idx="1">
                  <c:v>0.2271880819366853</c:v>
                </c:pt>
                <c:pt idx="2">
                  <c:v>0.30413223140495865</c:v>
                </c:pt>
                <c:pt idx="3">
                  <c:v>0.27759740259740262</c:v>
                </c:pt>
                <c:pt idx="4">
                  <c:v>0.28048780487804881</c:v>
                </c:pt>
                <c:pt idx="5">
                  <c:v>0.25454545454545452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BA3-4C6B-9EBC-A91824B8A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457168"/>
        <c:axId val="1564458832"/>
      </c:lineChart>
      <c:catAx>
        <c:axId val="15644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62576"/>
        <c:crosses val="autoZero"/>
        <c:auto val="1"/>
        <c:lblAlgn val="ctr"/>
        <c:lblOffset val="100"/>
        <c:noMultiLvlLbl val="0"/>
      </c:catAx>
      <c:valAx>
        <c:axId val="15644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62160"/>
        <c:crosses val="autoZero"/>
        <c:crossBetween val="between"/>
      </c:valAx>
      <c:valAx>
        <c:axId val="1564458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57168"/>
        <c:crosses val="max"/>
        <c:crossBetween val="between"/>
      </c:valAx>
      <c:catAx>
        <c:axId val="156445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4588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12700"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567</c:v>
                </c:pt>
                <c:pt idx="1">
                  <c:v>537</c:v>
                </c:pt>
                <c:pt idx="2">
                  <c:v>605</c:v>
                </c:pt>
                <c:pt idx="3">
                  <c:v>616</c:v>
                </c:pt>
                <c:pt idx="4">
                  <c:v>492</c:v>
                </c:pt>
                <c:pt idx="5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B-405F-8C9C-6D472B11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-27"/>
        <c:axId val="1564462160"/>
        <c:axId val="1564462576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6"/>
              <c:spPr>
                <a:solidFill>
                  <a:schemeClr val="bg1"/>
                </a:solidFill>
                <a:ln w="9525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ABB-405F-8C9C-6D472B11C4C5}"/>
              </c:ext>
            </c:extLst>
          </c:dPt>
          <c:dLbls>
            <c:dLbl>
              <c:idx val="5"/>
              <c:layout>
                <c:manualLayout>
                  <c:x val="-7.6849160226263286E-2"/>
                  <c:y val="-6.70391061452514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ABB-405F-8C9C-6D472B11C4C5}"/>
                </c:ext>
              </c:extLst>
            </c:dLbl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0</c:formatCode>
                <c:ptCount val="6"/>
                <c:pt idx="0">
                  <c:v>88</c:v>
                </c:pt>
                <c:pt idx="1">
                  <c:v>44</c:v>
                </c:pt>
                <c:pt idx="2">
                  <c:v>91</c:v>
                </c:pt>
                <c:pt idx="3">
                  <c:v>81</c:v>
                </c:pt>
                <c:pt idx="4">
                  <c:v>54</c:v>
                </c:pt>
                <c:pt idx="5">
                  <c:v>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ABB-405F-8C9C-6D472B11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457168"/>
        <c:axId val="1564458832"/>
      </c:lineChart>
      <c:catAx>
        <c:axId val="15644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62576"/>
        <c:crosses val="autoZero"/>
        <c:auto val="1"/>
        <c:lblAlgn val="ctr"/>
        <c:lblOffset val="100"/>
        <c:noMultiLvlLbl val="0"/>
      </c:catAx>
      <c:valAx>
        <c:axId val="15644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62160"/>
        <c:crosses val="autoZero"/>
        <c:crossBetween val="between"/>
      </c:valAx>
      <c:valAx>
        <c:axId val="1564458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57168"/>
        <c:crosses val="max"/>
        <c:crossBetween val="between"/>
      </c:valAx>
      <c:catAx>
        <c:axId val="156445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458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12700">
              <a:solidFill>
                <a:schemeClr val="accent2">
                  <a:lumMod val="50000"/>
                </a:schemeClr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93</c:v>
                </c:pt>
                <c:pt idx="1">
                  <c:v>68</c:v>
                </c:pt>
                <c:pt idx="2">
                  <c:v>92</c:v>
                </c:pt>
                <c:pt idx="3">
                  <c:v>108</c:v>
                </c:pt>
                <c:pt idx="4">
                  <c:v>93</c:v>
                </c:pt>
                <c:pt idx="5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7-4284-B44E-825F90AE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-27"/>
        <c:axId val="1564462160"/>
        <c:axId val="1564462576"/>
      </c:barChart>
      <c:lineChart>
        <c:grouping val="standard"/>
        <c:varyColors val="0"/>
        <c:ser>
          <c:idx val="1"/>
          <c:order val="1"/>
          <c:tx>
            <c:strRef>
              <c:f>'Dynamic Dashboard'!$AC$4</c:f>
              <c:strCache>
                <c:ptCount val="1"/>
                <c:pt idx="0">
                  <c:v>SB%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6"/>
              <c:spPr>
                <a:solidFill>
                  <a:schemeClr val="bg1"/>
                </a:solidFill>
                <a:ln w="9525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D97-4284-B44E-825F90AED1B7}"/>
              </c:ext>
            </c:extLst>
          </c:dPt>
          <c:dLbls>
            <c:dLbl>
              <c:idx val="5"/>
              <c:layout>
                <c:manualLayout>
                  <c:x val="-7.6849160226263286E-2"/>
                  <c:y val="-6.70391061452514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97-4284-B44E-825F90AED1B7}"/>
                </c:ext>
              </c:extLst>
            </c:dLbl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0.000</c:formatCode>
                <c:ptCount val="6"/>
                <c:pt idx="0">
                  <c:v>0.2839506172839506</c:v>
                </c:pt>
                <c:pt idx="1">
                  <c:v>0.2271880819366853</c:v>
                </c:pt>
                <c:pt idx="2">
                  <c:v>0.30413223140495865</c:v>
                </c:pt>
                <c:pt idx="3">
                  <c:v>0.27759740259740262</c:v>
                </c:pt>
                <c:pt idx="4">
                  <c:v>0.28048780487804881</c:v>
                </c:pt>
                <c:pt idx="5">
                  <c:v>0.25454545454545452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D97-4284-B44E-825F90AE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457168"/>
        <c:axId val="1564458832"/>
      </c:lineChart>
      <c:catAx>
        <c:axId val="15644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62576"/>
        <c:crosses val="autoZero"/>
        <c:auto val="1"/>
        <c:lblAlgn val="ctr"/>
        <c:lblOffset val="100"/>
        <c:noMultiLvlLbl val="0"/>
      </c:catAx>
      <c:valAx>
        <c:axId val="15644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62160"/>
        <c:crosses val="autoZero"/>
        <c:crossBetween val="between"/>
      </c:valAx>
      <c:valAx>
        <c:axId val="1564458832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57168"/>
        <c:crosses val="max"/>
        <c:crossBetween val="between"/>
      </c:valAx>
      <c:catAx>
        <c:axId val="1564457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4458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6-4815-8F5B-43D53FF4A821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Formatting'!$E$2:$E$61</c:f>
              <c:numCache>
                <c:formatCode>General</c:formatCode>
                <c:ptCount val="60"/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16-4815-8F5B-43D53FF4A821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16-4815-8F5B-43D53FF4A821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16-4815-8F5B-43D53FF4A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97"/>
        <c:axId val="1493078560"/>
        <c:axId val="1493081472"/>
      </c:barChart>
      <c:dateAx>
        <c:axId val="1493078560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81472"/>
        <c:crosses val="autoZero"/>
        <c:auto val="1"/>
        <c:lblOffset val="100"/>
        <c:baseTimeUnit val="days"/>
        <c:majorUnit val="3"/>
        <c:majorTimeUnit val="days"/>
      </c:dateAx>
      <c:valAx>
        <c:axId val="14930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7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v>Comdey(S)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Selection'!$B$28:$M$28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4-404D-9D37-841518EB43D4}"/>
            </c:ext>
          </c:extLst>
        </c:ser>
        <c:ser>
          <c:idx val="1"/>
          <c:order val="1"/>
          <c:tx>
            <c:v>Comedy(D)</c:v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Selection'!$B$29:$M$29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4-404D-9D37-841518EB43D4}"/>
            </c:ext>
          </c:extLst>
        </c:ser>
        <c:ser>
          <c:idx val="2"/>
          <c:order val="2"/>
          <c:tx>
            <c:v>Thriller(S)</c:v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24-404D-9D37-841518EB43D4}"/>
            </c:ext>
          </c:extLst>
        </c:ser>
        <c:ser>
          <c:idx val="3"/>
          <c:order val="3"/>
          <c:tx>
            <c:v>Thriller(D)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24-404D-9D37-841518EB43D4}"/>
            </c:ext>
          </c:extLst>
        </c:ser>
        <c:ser>
          <c:idx val="4"/>
          <c:order val="4"/>
          <c:tx>
            <c:v>Documentry(S)</c:v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24-404D-9D37-841518EB43D4}"/>
            </c:ext>
          </c:extLst>
        </c:ser>
        <c:ser>
          <c:idx val="5"/>
          <c:order val="5"/>
          <c:tx>
            <c:v>Documentry(D)</c:v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24-404D-9D37-841518EB43D4}"/>
            </c:ext>
          </c:extLst>
        </c:ser>
        <c:ser>
          <c:idx val="6"/>
          <c:order val="6"/>
          <c:tx>
            <c:v>Romance(S)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24-404D-9D37-841518EB43D4}"/>
            </c:ext>
          </c:extLst>
        </c:ser>
        <c:ser>
          <c:idx val="7"/>
          <c:order val="7"/>
          <c:tx>
            <c:v>Romance(D)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24-404D-9D37-841518EB4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91456"/>
        <c:axId val="1564489376"/>
      </c:areaChart>
      <c:catAx>
        <c:axId val="156449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89376"/>
        <c:crosses val="autoZero"/>
        <c:auto val="1"/>
        <c:lblAlgn val="ctr"/>
        <c:lblOffset val="100"/>
        <c:noMultiLvlLbl val="0"/>
      </c:catAx>
      <c:valAx>
        <c:axId val="15644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9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Comdey(S)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Selection'!$B$28:$M$28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2-4234-9B68-DA06A7361C5E}"/>
            </c:ext>
          </c:extLst>
        </c:ser>
        <c:ser>
          <c:idx val="1"/>
          <c:order val="1"/>
          <c:tx>
            <c:v>Comedy(D)</c:v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Selection'!$B$29:$M$29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2-4234-9B68-DA06A7361C5E}"/>
            </c:ext>
          </c:extLst>
        </c:ser>
        <c:ser>
          <c:idx val="2"/>
          <c:order val="2"/>
          <c:tx>
            <c:v>Thriller(S)</c:v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A2-4234-9B68-DA06A7361C5E}"/>
            </c:ext>
          </c:extLst>
        </c:ser>
        <c:ser>
          <c:idx val="3"/>
          <c:order val="3"/>
          <c:tx>
            <c:v>Thriller(D)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A2-4234-9B68-DA06A7361C5E}"/>
            </c:ext>
          </c:extLst>
        </c:ser>
        <c:ser>
          <c:idx val="4"/>
          <c:order val="4"/>
          <c:tx>
            <c:v>Documentry(S)</c:v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A2-4234-9B68-DA06A7361C5E}"/>
            </c:ext>
          </c:extLst>
        </c:ser>
        <c:ser>
          <c:idx val="5"/>
          <c:order val="5"/>
          <c:tx>
            <c:v>Documentry(D)</c:v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A2-4234-9B68-DA06A7361C5E}"/>
            </c:ext>
          </c:extLst>
        </c:ser>
        <c:ser>
          <c:idx val="6"/>
          <c:order val="6"/>
          <c:tx>
            <c:v>Romance(S)</c:v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A2-4234-9B68-DA06A7361C5E}"/>
            </c:ext>
          </c:extLst>
        </c:ser>
        <c:ser>
          <c:idx val="7"/>
          <c:order val="7"/>
          <c:tx>
            <c:v>Romance(D)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A2-4234-9B68-DA06A7361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491456"/>
        <c:axId val="1564489376"/>
      </c:barChart>
      <c:catAx>
        <c:axId val="156449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89376"/>
        <c:crosses val="autoZero"/>
        <c:auto val="1"/>
        <c:lblAlgn val="ctr"/>
        <c:lblOffset val="100"/>
        <c:noMultiLvlLbl val="0"/>
      </c:catAx>
      <c:valAx>
        <c:axId val="15644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49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'Custom Pacing Chart'!$H$1</c:f>
              <c:strCache>
                <c:ptCount val="1"/>
                <c:pt idx="0">
                  <c:v>Lower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Chart'!$H$2:$H$31</c:f>
              <c:numCache>
                <c:formatCode>"$"#,##0</c:formatCode>
                <c:ptCount val="30"/>
                <c:pt idx="0">
                  <c:v>2837</c:v>
                </c:pt>
                <c:pt idx="1">
                  <c:v>10000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6B-46F5-8286-399FCF84BEC3}"/>
            </c:ext>
          </c:extLst>
        </c:ser>
        <c:ser>
          <c:idx val="4"/>
          <c:order val="4"/>
          <c:tx>
            <c:strRef>
              <c:f>'Custom Pacing Chart'!$J$1</c:f>
              <c:strCache>
                <c:ptCount val="1"/>
                <c:pt idx="0">
                  <c:v>Under Target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Chart'!$J$2:$J$30</c:f>
              <c:numCache>
                <c:formatCode>"$"#,##0</c:formatCode>
                <c:ptCount val="29"/>
                <c:pt idx="0">
                  <c:v>2163</c:v>
                </c:pt>
                <c:pt idx="1">
                  <c:v>0</c:v>
                </c:pt>
                <c:pt idx="2">
                  <c:v>114.80999999999949</c:v>
                </c:pt>
                <c:pt idx="3">
                  <c:v>2992.8099999999977</c:v>
                </c:pt>
                <c:pt idx="4">
                  <c:v>6592.8099999999977</c:v>
                </c:pt>
                <c:pt idx="5">
                  <c:v>8774.8099999999977</c:v>
                </c:pt>
                <c:pt idx="6">
                  <c:v>10275.209999999999</c:v>
                </c:pt>
                <c:pt idx="7">
                  <c:v>12829.529999999999</c:v>
                </c:pt>
                <c:pt idx="8">
                  <c:v>9556.5299999999988</c:v>
                </c:pt>
                <c:pt idx="9">
                  <c:v>11699.32</c:v>
                </c:pt>
                <c:pt idx="10">
                  <c:v>15376.669999999991</c:v>
                </c:pt>
                <c:pt idx="11">
                  <c:v>7955.1900000000023</c:v>
                </c:pt>
                <c:pt idx="12">
                  <c:v>6647.2200000000012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6B-46F5-8286-399FCF84BEC3}"/>
            </c:ext>
          </c:extLst>
        </c:ser>
        <c:ser>
          <c:idx val="5"/>
          <c:order val="5"/>
          <c:tx>
            <c:strRef>
              <c:f>'Custom Pacing Chart'!$K$1</c:f>
              <c:strCache>
                <c:ptCount val="1"/>
                <c:pt idx="0">
                  <c:v>Over Target</c:v>
                </c:pt>
              </c:strCache>
            </c:strRef>
          </c:tx>
          <c:spPr>
            <a:solidFill>
              <a:schemeClr val="accent6">
                <a:lumMod val="75000"/>
                <a:alpha val="50000"/>
              </a:schemeClr>
            </a:solidFill>
            <a:ln>
              <a:solidFill>
                <a:schemeClr val="accent5">
                  <a:lumMod val="50000"/>
                  <a:alpha val="50000"/>
                </a:schemeClr>
              </a:solidFill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Chart'!$K$2:$K$21</c:f>
              <c:numCache>
                <c:formatCode>"$"#,##0</c:formatCode>
                <c:ptCount val="20"/>
                <c:pt idx="0">
                  <c:v>0</c:v>
                </c:pt>
                <c:pt idx="1">
                  <c:v>2118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280.77999999999884</c:v>
                </c:pt>
                <c:pt idx="14">
                  <c:v>8553.7799999999988</c:v>
                </c:pt>
                <c:pt idx="15">
                  <c:v>10915.779999999999</c:v>
                </c:pt>
                <c:pt idx="16">
                  <c:v>10541.779999999999</c:v>
                </c:pt>
                <c:pt idx="17">
                  <c:v>6669.7799999999988</c:v>
                </c:pt>
                <c:pt idx="18">
                  <c:v>4150.7799999999988</c:v>
                </c:pt>
                <c:pt idx="19">
                  <c:v>1968.7799999999988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6B-46F5-8286-399FCF84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083968"/>
        <c:axId val="1493084800"/>
      </c:areaChart>
      <c:lineChart>
        <c:grouping val="standard"/>
        <c:varyColors val="0"/>
        <c:ser>
          <c:idx val="0"/>
          <c:order val="0"/>
          <c:tx>
            <c:strRef>
              <c:f>'Custom Pacing Chart'!$D$1</c:f>
              <c:strCache>
                <c:ptCount val="1"/>
                <c:pt idx="0">
                  <c:v>Goal</c:v>
                </c:pt>
              </c:strCache>
            </c:strRef>
          </c:tx>
          <c:spPr>
            <a:ln w="222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Chart'!$D$2:$D$31</c:f>
              <c:numCache>
                <c:formatCode>"$"#,##0_);[Red]\("$"#,##0\)</c:formatCode>
                <c:ptCount val="30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B-46F5-8286-399FCF84BEC3}"/>
            </c:ext>
          </c:extLst>
        </c:ser>
        <c:ser>
          <c:idx val="1"/>
          <c:order val="1"/>
          <c:tx>
            <c:strRef>
              <c:f>'Custom Pacing Chart'!$G$1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Chart'!$G$2:$G$31</c:f>
              <c:numCache>
                <c:formatCode>"$"#,##0_);[Red]\("$"#,##0\)</c:formatCode>
                <c:ptCount val="30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  <c:pt idx="6">
                  <c:v>35000</c:v>
                </c:pt>
                <c:pt idx="7">
                  <c:v>40000</c:v>
                </c:pt>
                <c:pt idx="8">
                  <c:v>45000</c:v>
                </c:pt>
                <c:pt idx="9">
                  <c:v>50000</c:v>
                </c:pt>
                <c:pt idx="10">
                  <c:v>54999.999999999993</c:v>
                </c:pt>
                <c:pt idx="11">
                  <c:v>60000</c:v>
                </c:pt>
                <c:pt idx="12">
                  <c:v>65000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B-46F5-8286-399FCF84BEC3}"/>
            </c:ext>
          </c:extLst>
        </c:ser>
        <c:ser>
          <c:idx val="2"/>
          <c:order val="2"/>
          <c:tx>
            <c:strRef>
              <c:f>'Custom Pacing Chart'!$C$1</c:f>
              <c:strCache>
                <c:ptCount val="1"/>
                <c:pt idx="0">
                  <c:v>Cumulative Rev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Chart'!$C$2:$C$21</c:f>
              <c:numCache>
                <c:formatCode>"$"#,##0</c:formatCode>
                <c:ptCount val="20"/>
                <c:pt idx="0">
                  <c:v>2837</c:v>
                </c:pt>
                <c:pt idx="1">
                  <c:v>12118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70280.78</c:v>
                </c:pt>
                <c:pt idx="14">
                  <c:v>83553.78</c:v>
                </c:pt>
                <c:pt idx="15">
                  <c:v>90915.78</c:v>
                </c:pt>
                <c:pt idx="16">
                  <c:v>95541.78</c:v>
                </c:pt>
                <c:pt idx="17">
                  <c:v>96669.78</c:v>
                </c:pt>
                <c:pt idx="18">
                  <c:v>99150.78</c:v>
                </c:pt>
                <c:pt idx="19">
                  <c:v>101968.78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6B-46F5-8286-399FCF84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083968"/>
        <c:axId val="1493084800"/>
      </c:lineChart>
      <c:dateAx>
        <c:axId val="1493083968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84800"/>
        <c:crosses val="autoZero"/>
        <c:auto val="1"/>
        <c:lblOffset val="100"/>
        <c:baseTimeUnit val="days"/>
      </c:dateAx>
      <c:valAx>
        <c:axId val="14930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8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44D-444D-89AE-87216481844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4D-444D-89AE-87216481844D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44D-444D-89AE-87216481844D}"/>
              </c:ext>
            </c:extLst>
          </c:dPt>
          <c:dPt>
            <c:idx val="3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44D-444D-89AE-87216481844D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44D-444D-89AE-87216481844D}"/>
              </c:ext>
            </c:extLst>
          </c:dPt>
          <c:dPt>
            <c:idx val="5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44D-444D-89AE-87216481844D}"/>
              </c:ext>
            </c:extLst>
          </c:dPt>
          <c:val>
            <c:numRef>
              <c:f>'Gauge Chart'!$C$2:$C$7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D-444D-89AE-872164818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80"/>
      </c:doughnutChart>
      <c:scatterChart>
        <c:scatterStyle val="smoothMarker"/>
        <c:varyColors val="0"/>
        <c:ser>
          <c:idx val="1"/>
          <c:order val="1"/>
          <c:tx>
            <c:v>Needle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'Gauge Chart'!$E$2:$E$3</c:f>
              <c:numCache>
                <c:formatCode>General</c:formatCode>
                <c:ptCount val="2"/>
                <c:pt idx="0">
                  <c:v>0</c:v>
                </c:pt>
                <c:pt idx="1">
                  <c:v>0.58778525229247303</c:v>
                </c:pt>
              </c:numCache>
            </c:numRef>
          </c:xVal>
          <c:yVal>
            <c:numRef>
              <c:f>'Gauge Chart'!$F$2:$F$3</c:f>
              <c:numCache>
                <c:formatCode>General</c:formatCode>
                <c:ptCount val="2"/>
                <c:pt idx="0">
                  <c:v>0</c:v>
                </c:pt>
                <c:pt idx="1">
                  <c:v>0.80901699437494745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4D-444D-89AE-872164818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832848"/>
        <c:axId val="1450828688"/>
      </c:scatterChart>
      <c:valAx>
        <c:axId val="1450832848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crossAx val="1450828688"/>
        <c:crossBetween val="midCat"/>
      </c:valAx>
      <c:valAx>
        <c:axId val="1450828688"/>
        <c:scaling>
          <c:orientation val="minMax"/>
          <c:max val="1"/>
          <c:min val="-1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450832848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21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Grid'!$G$3:$G$102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</c:numCache>
            </c:numRef>
          </c:xVal>
          <c:yVal>
            <c:numRef>
              <c:f>'Array Percentage Grid'!$H$3:$H$102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B-4D4E-B085-45681BC8F97A}"/>
            </c:ext>
          </c:extLst>
        </c:ser>
        <c:ser>
          <c:idx val="1"/>
          <c:order val="1"/>
          <c:tx>
            <c:strRef>
              <c:f>'Array Percentage Grid'!$I$2</c:f>
              <c:strCache>
                <c:ptCount val="1"/>
                <c:pt idx="0">
                  <c:v>arr_xx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2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'Array Percentage Grid'!$I$3:$I$102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'Array Percentage Grid'!$J$3:$J$102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DB-4D4E-B085-45681BC8F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222496"/>
        <c:axId val="1567211264"/>
      </c:scatterChart>
      <c:valAx>
        <c:axId val="1567222496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67211264"/>
        <c:crosses val="autoZero"/>
        <c:crossBetween val="midCat"/>
      </c:valAx>
      <c:valAx>
        <c:axId val="156721126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6722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1B4F3FFC-015F-441A-84AD-1299C0A9FE81}">
          <cx:tx>
            <cx:txData>
              <cx:f>_xlchart.v1.2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1B4F3FFC-015F-441A-84AD-1299C0A9FE81}">
          <cx:tx>
            <cx:txData>
              <cx:f>_xlchart.v1.8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6CB0C414-8242-4DD2-966F-D07B8C31086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3F7A311F-E480-4168-8DCB-ACCF43DA0454}">
          <cx:tx>
            <cx:txData>
              <cx:f>_xlchart.v1.0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Weigth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Weigth Distribution</a:t>
          </a:r>
        </a:p>
      </cx:txPr>
    </cx:title>
    <cx:plotArea>
      <cx:plotAreaRegion>
        <cx:series layoutId="clusteredColumn" uniqueId="{3F7A311F-E480-4168-8DCB-ACCF43DA0454}">
          <cx:tx>
            <cx:txData>
              <cx:f>_xlchart.v1.6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528B436-3503-4426-A31E-64BE86AD5CAA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72321F6B-F5FF-4583-A9E6-8983829FC64F}">
          <cx:tx>
            <cx:txData>
              <cx:f>_xlchart.v1.4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72321F6B-F5FF-4583-A9E6-8983829FC64F}">
          <cx:tx>
            <cx:txData>
              <cx:f>_xlchart.v1.10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4CAB1F69-81E9-4084-8DA7-2A32F1349E6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32FA06E-7794-4D03-A925-C0633B81A4C0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treemap" uniqueId="{F7229250-EE33-4848-87AB-9128332B4804}">
          <cx:tx>
            <cx:txData>
              <cx:f>_xlchart.v1.19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sunburst" uniqueId="{CEB49317-F6AC-4ED2-9F8B-042B49D7E5F1}">
          <cx:tx>
            <cx:txData>
              <cx:f>_xlchart.v1.16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_xlchart.v1.25</cx:f>
      </cx:numDim>
    </cx:data>
  </cx:chartData>
  <cx:chart>
    <cx:plotArea>
      <cx:plotAreaRegion>
        <cx:series layoutId="waterfall" uniqueId="{002C82D4-7480-43F9-91DA-CDAC8E979DFA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</cx:chartData>
  <cx:chart>
    <cx:plotArea>
      <cx:plotAreaRegion>
        <cx:series layoutId="funnel" uniqueId="{1A549EF0-CF75-47AF-839E-B3C9B01826EC}">
          <cx:tx>
            <cx:txData>
              <cx:f>_xlchart.v2.22</cx:f>
              <cx:v>% of Runners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_xlchart.v5.27</cx:f>
        <cx:nf>_xlchart.v5.26</cx:nf>
      </cx:strDim>
      <cx:numDim type="colorVal">
        <cx:f>_xlchart.v5.29</cx:f>
        <cx:nf>_xlchart.v5.28</cx:nf>
      </cx:numDim>
    </cx:data>
  </cx:chartData>
  <cx:chart>
    <cx:title pos="t" align="ctr" overlay="0"/>
    <cx:plotArea>
      <cx:plotAreaRegion>
        <cx:series layoutId="regionMap" uniqueId="{9790CE7F-3510-4B45-BDEE-2030FBCE5D02}">
          <cx:tx>
            <cx:txData>
              <cx:f>_xlchart.v5.28</cx:f>
              <cx:v>Population</cx:v>
            </cx:txData>
          </cx:tx>
          <cx:dataId val="0"/>
          <cx:layoutPr>
            <cx:geography cultureLanguage="en-US" cultureRegion="LK" attribution="Powered by Bing">
              <cx:geoCache provider="{E9337A44-BEBE-4D9F-B70C-5C5E7DAFC167}">
                <cx:binary>1H1pc9s60u5fSeXzpQ9IYp2a81YdkNrlJc6eLyzFdkhwJ8D919+WHCc2o0z81vjWLdVM8UiWYTXw
oLufXoD8+6b/1016t9Ov+izNzb9u+r9fR3Vd/uuvv8xNdJftzFmmbnRhim/12U2R/VV8+6Zu7v66
1btO5eFfDrLxXzfRTtd3/ev/+Tf8tfCu2BY3u1oV+ZvmTg/Xd6ZJa/MfPjv60avdbaZyX5laq5va
/vv1ubqJVLjLX7+6y2tVD++G8u7v109+6/Wrv6Z/65fvfZWCaHVzC2MxPuMMM8G4YyOMheO8fpUW
efj9Y4uTM+YiwYSwBXZdIvDDd1/sMhj/HIkO8uxub/WdMTClw38fj3wiP3ywev3qpmjyer9uISzh
36/f56q+u331tt7Vd+b1K2UK7/4XvGI/ifdvD7P+6+nK/8+/Jz+AdZj85BE400X700e/YLNKU5UX
CsR7MWzQme1gG9tUuLZNHBfW/gk24szGnLqEU+wQxm3A7v6777F5jkTHsfk5coLNanuS2PyT7r7u
st3D8vz3auM6Z4zCqlP0sPYTaOgZx8h1HeTaDnn43ntYniHMcVR+DJyA8s+JgqLVWOQvCQo+c4Tr
ONzGAtQG0Ykts237DEAjghLCqM1sMQHmzwL9BpiHgVNgvpyEtvxnY/vYmj35zf+lp3HFGUEuIWCy
XJtgR7CnKiPEGbK5ixxhM8wRphN0Jj7g92Idx2gy/MlMTsPBbItGGbV7UY1BZ4LbyBaCuYxgzt0J
JvYZFza3ic0JwZSziSl7lkjH8Xg0dKI1239OQmueSA3cDKyzSV7QmlEM3h0YmWsjUArm4on3B0Jw
5gBxo4ILhimaMrM/y3McmIdxT+YH09ucJCpekRZ6d1s8WPoXcP38TAhQB4RtsGfiVy+DyBnBwKc5
Zdi1KbYfvvve/T9HouPI/Bw5wca7PElsVkX3gvqCnTMEekAYxuBHwFxN/YsL/gchCupEbEKnrOxP
whyH5H7UBI7ViRownexys3vBAMaF4BJ0BTgwtSnEl3sT9TiAEc4ZdoVNgI5xartA3J6qyj/PkOg4
Lj9HTrD55/okVcXbpepboXP1ggrjsjMHnDoFBy8wuY9THqNj2+IMWDL4GET2/sflT9F5nkzH8Xk8
doKQd5ra877eRQ/r8wJORpy5jss4QgQIGgZ4nmrOIZQBH+M49FdT9idRjkNyP2oCxvt3J6kum5c2
ZPwMc8wgZqGUY8LQBA7Bz1yO9rriCMih2XyiKn+W5zgmD+MmqGzeniQqXpHndze1umnql9MUbJ8R
Bg4dcpMIokfEYOkfWzEGmRoXyNgvaZhnSnMcmCeDJ+h4p6kz/l2663b67uWggYgfIYgZOdknlu1D
9PgEGnIGMSUFksxBufaG7OG775nycyQ6Ds/PkRNs/NlJas5DCeBV8e0VRAFN9vVFiQBENAgzSAHY
jk045CwnKsQgM0MdDgAy18HONG/2v5XuN5h9L3M8neMUP+8k8fugdKhemrwR2wFmZjuIYwHh/wQz
fkbBWwFaiO6TbdNs2nMkOo7Tz5ETbD6cJnG7uOteLXdZaSL1ksYPu2eUE2oLF5Z/n8+chKNs77cY
dSm7N4yPCzfPFuk4QpPhE5guliepQnPI46jbFwx/HH5GBKSjHcjh2HsYJhrEITjlEPY4HFJvbM+z
n3qnZwh0HJ4fAyfAzE+zjHMZqRfMrmF0Bnk14mLISB/iHvupXQNUGAKdgnI1UL59ee0pKn+S5jgk
96MmeFyepqIs7gpwNi+oKFDrpBgYNAcl4AgKaFNI3DPIU7sMgyM6pijPEOg4Kj8GToBZ/HOSFuy8
yOsXrd5g4GUQ9tiQ/t9bql9cDCTcADmwcBSsGNC7fQXhsZt5hkDHgfkxcALM+WlGPuc7PaS7/PZh
dV4gfQOMep8zI2IfAHEoEjy1YoyCFQP65v5IvD3B5Rny/AaYHyOnyPgnqTJLiEiVejlcDhlNQATa
Nty9wXImkQ54njPADfg0fLyHbRKR/lme47g8jJugslydJCqr2130ki4fQ/JMIAatTuDVHSg4P1UW
28ZnlAiXIew4LoUywcOG+N7m9CdxjmPyfRYTSFanqSir/PaFOwPEGXT8Cej5Ox6+cHoGOTVoC9xX
OEFPJo0Bz5DnN6g8TGSKy8VJqsoG7HpzkwwPO/YFXAvbWyhQAiwgWwNUeJLvhIZNhzOIZg4hyxSX
58hzHJifIyfIbD6fJDIf70z96mcu497/vgA8kHfZN2NCUvN728ZTY8YR1NRc9hBz/tJR82yxjqM0
GT6B6uOHk4TqfGfM7iZqzF1dm5fTJGgYgIoNdKTR7+1N4ilUkKGhCFoGgGJDA+6R1ufninUcqsms
JlCdn2iMs1P5C1YQMDlzoUINGQF8X4PGTyGi4syB3gIMjR8MQVVu2gF9/idxfgfNYRZTSE6zdvBR
mZsiN+plDw1QVwji3jdt7J3M47oOF1BycyC3Bs24+zbbaTX0WRIdR+bR0Ak6H0+TS58rY/b/L0v1
cpZt350OZQFIlDGbMkH3AEwAgnSm/dvC2zOFOg7Rk8ETkM7fnqYDUlC4NkW9ezmIMAXLJgACaO94
cC6PIRLQ/Smgng3t7MdaPM6fI9Hv8PkxmSk6p8mx9xuuaPRL6g+0c1C2d/1QX4Oi574v7Qk4UBpg
+3iVgPM50rf2HIl+B87DXKbYnGaL58XdV/2ybdH7fg8HLNu+5Ak96xNgxBm0sxMBKnMo6Uw9z3PE
OQ7Mz5ETYC5OkxVc3LW7l6ymQa8H0GTo87Cd+9hzkvG0bQpJHOICK4AWnV+acf4szu9guZ/GFJTT
DHTe3e1Ns7m7ezk/4xI4iOYIse/DcfD+MOFTjYE8DnR2Qh8o4lBVg3ZQCIIe56KfJdJxbB4NncDz
7jQdzb6uvr7T5m54WKP/Pl8A9U4bkgHApRFQaqizTSIcBrlPxqGG87315leL9hyZjgP0eD4ThC7W
J0nU9jM6v+vVzQump6GJHVqegA9AKQ0qaZRNTxUiemZDPQFUDO2dz77R47EGPU+m3yP0MJ8pQucn
idAVmDgzpO3uRbuhQIu4gE52yEfvTw7+2mnIzrjL4ZwUg4TOEffzXKmOo/R09ASnq9NM5Ox37edC
Jw97+QUsnXMG9U4Hmj2ZQ6AndHoYhJEz6iCEOXHum6gnnug5Eh3H5+fICTYXn09Sh64juPXg1cq8
bM0aiDX0eDoCEgf3pdGpJwLiDakcBGYQ+q3BYQGTeGznnivVcYyejp7gdL06SZwuCl1Hr7ydLuBm
iN3Dav33mgScDog0BD+/CU8Z3AsBPdeHrsNfz+w+X6rjSE3HT7C6OM0O3Ut9FxYvmSJ1wdpx6G6H
svWx/lxo2z0DK7jnC79C9GdhjkPzMG4CyeVpnnm732j+LnnZxBuDbjXqAlWDig7As+8meJzbsRF0
IEK9B/JuCBMu9oT8sZl7rlTHEXo6eoLThX+SZu4ySaEf5EVvVwEDB123cLza/n525ylGAmrg3w/7
/JJJeI40x7H5OXKCy+VpHn1/WzTgfl5cfyAcgroPkADu3BfdnmKz1x8HehGFTV0O93mQCY17rlTH
MXo6eoLT29PUn/s5/T+gCeCC4IKCffc6BET7o4tPkYJWBDj4i6CvF3pEj5Tpni/Xf8Lq57ymaJ0m
UXh317/oEXkbvI3LBKgSdw60+ilIcCuOC33ucCMOtsFp/XL/2h/FOY7N92ETSN59OkkH9HEo4Jq8
8MFP//cEGzpDoPWNQvEa7oraF1DBhj3lCOCA4CKj+3zQr+d3niHQcVh+DJwA8/E0A9UPdzqDpvcX
BAbDHR/Egf/t+wvuydljYOCwLwXYoOLtQhB733f9mLw9Q6DjwPwYOAHmw7vT1JgdnHbLw/pFIx4g
1lAMhfuIjt0lcQh3wNABH4AzcYcyxGNgPj5LoOPYPB47gefj/6fk2++vmfxxF6e/q3ezwyWej26a
/M+fHqYPV4tOhn4PT46avfs1Xt3+/RruxOOQmf5xOej+jzwJbB5fgPNowN3O1H+/tgTUKeC8Ilze
Bid9oOraQfvk/sdQ1YNbEOF08EPH6etX+T7tATeL7u/boWAc4eKQQ2EDv35l9pQUPkL7+jooMILW
lMPJ7x/Xpl4V6QCB+I+F+P7+Vd5kV4XKawMzAW/5+lV5/4t7SQlUgqFN2aVwQ6bYX5XluvD5ze4a
tvj+9//PkNV1mzPF15WbfOxrW9Y6IjOTW15TicJDQfyBO4PacstsjRrNJipJ67HB2Vmxq2ZWNaSL
oCzOw3hstyX/ElVDt3L92CTqvRoz2ZTpt2Fo1HIYxG3PvtTasjc4ZV4ztNaSJcp556Jx1pfc3ZRI
b1U7oIumex9olKyyPNHzpkvfQfbTfTOwcmuZfj2UXb5WoVIeza1uQfNArJOOv8UlHz1dM9dPsoUT
ar4NNZOBbvsVKZNw7jZWKUmA63mo3ZlVsMwrbaZWecKMn6b0YyRidFk4mSNTN52VcTheEGb7MQ06
GZTYfVPl9I7RVHgmau8UqdPZqMlWibpfYW7eV/0YzllqGukGWSRx4VobjIdl09WfO+VaF6rRfts5
kUe6YBHkdv8+sWKvdPG5g+HkOlS5NoVRy7AYhzd9kKOV3dQr7qaVx7Jk9IPCiRfBwNd23aJ52LJC
asJWvCpTP7UCJO3yshtnucKxV4le+S2PpDsQtdElG33eOY4symHc6MRd4nQ11KHfV7ZZ9GQpImZm
ropmIimVz6PhK7VSZzs0As1YlwTS7fML3Db2oqep1+v8C9bm/eCoZtYEeGHSKFvYAbmt8qzxTErN
Oijj1OucgUnRsmwxdAldFclVbbSzbqjbzezxusnsam2KWUwHR8IB+3iRKrZxo5njtMgTfcdnrG5D
WWL8zXXzjRt09Sa39DbuLbENOj6nH5I6Dxej6M/T3mLemEZfcVe1vnbQGreJs65DcoFJkc1zovql
Ku4sEM9rQpTMkz6zFihuPues63w1DtmsrTvfzgOychx701UoXxkWprPY1bnXR2ntj8S4c0WJ17bs
Ni9IPGPY6SQKg1ubqm7pJgZ7SciVn6hB+bWtaq+02BuSt6HXdlUtSUjsOaftlxxF/TLF9XkSjsUm
CIh0i65eZVaxIiwUm9Ghs2GQvCiCj8VwWYYmfEPjpdsK3450sU5ggy0qG/uk5J+I5Y6bQXO/tZxg
lTnlG61b97wtunYb29+w7tPzyGqCGckj5GkrKHyTG1kyrDfU7vINaFzvxxptMlw2q1Lo3K9r9bGh
ZeThhGIvYhndouLG6o1eiDb7HA51JxlPR9/RbrQ2woNrYMgFcoKttsrYD1UVwK4bPrs844u0tjvP
ItZll2EGql1LnsohjtAq48hvWvw2T3F+ntlZKDml3TIXdE5LbCQZ8sTDvGZzOww8kSSNVw+GLEld
zXuWfs1pixdpk4ae6tJwIeLkU51iGbD2IuxJ4w1fVKrE3OSJFBG/1h0YLnsYqBwrJB2uNsQElqwC
2DVx/sUeiVp2cdjLKHP9zHHSGSrMm9QZv+EA+TzJNqFqZ43oua8IuuM0XNHCIp4TlIEfDNWyj7Mb
kJv7YcJWZaEGmVdGz3juSsKKYjOS0Su6ofeLxkSLWn3uqSuTwFgzk7UA4MhnPYreZ2C0JR3qzCNp
0cm0LpXUphy8a13gSo5Bk/iE9smFdR1W9ZzluVo5ZXqJTdfOG0Jv2igavdSOw1lAq3xOmpLIIWmc
lamL0atTJ5I0vtKGtjORJuUMd+Eir2nlZ4R7HbX4MsaXVOjaixM78toiRF4TJPFssKK5qMbAq7NP
5aiTOVxRUnlZrHKJ+lbiatwaJ+/8tBjHmTXckpAmfp8EXDphOM/wwP2B6i+0h/2De5hlVbPSMyP7
mN31oksXSa7Hla4zP0GlhFPUw1Yot/Mbld8UvdiigCUXSWMNsrZry0dtEMmgWakIRC7aLpRYF2KV
Zw6TlUPKeWPdjdD5NFd9VMmiR9p3u7uEdcIbemGkUW74AXzuvO7V1aiF8lFtaz8ehm0cR2CT8uwr
ptZ7CwUbuzO+HZJR0tBpvdpqP1Z9M7OQ8LQdB+tU22yWC2cTpSZ8K7L2umpzMh97V88gbZfM2qZy
533UMsl79nYIkJnzwop9ZpBzmXhp+2FwebBu4pp5xmG93w20lKa0h0VgcHaBWJ17rlOSGTYGeSHL
zazA41WQ6HommmprBwa2DyQI5Riz4SqxswI2uwbdiMdtDSxDBiETa45VJhOd1LIvies7ItUeqyzb
w6JyFpFTL/FYLgvVrKwhzHwk+OhXptUyjxrtCRPX67YefdqS8cKlZeW3NHP8smg2KujAJ/C+nAsr
fc8HnnpWW71HaLB9Hppoxtq+kmboW79BDuxwxwpkPcK66dFOJGmL9AIXAxjfoJ53VJ+rptxmNMQb
V2vthY7ZUgNqQvoivuzSekFD92IsRbd2LOMDe082ucrCmaOWbcBSSa3anvUiTyV49mrdd/kCl70G
j15Yc253fh93FDzyWHu0iN4oxHLf4NxPrKrasDpbikp1sldNPOOaiYXdqIWVWsoTuQ07Ny7rFYnA
Aaus8Hq448rTvKtl5PDzpsTOUr+1VGktI9ct5aDCdwGLSh88fLWgQdl6XdQXS9204HITmULr8ZYE
VS6jOCbnuGwxQD+vSqvfZiRFMm3JqkkKMqOdbvdSZpdGAQ0QCfGtahGGqfWWqyhcoZozaVk0lLQZ
021jhsVQhaFP0gF5VV8xMEB2to7iIFvzNI2bt/UIGyAsnWU4Mnv02lRrGYYD8YOSGj+I6lFqXFbr
RvNbpx4sv3VWYRJV68NPD6+wGao1cxqPoT6fpaZ927NgXPNm6GVVsA52mUXXpUMdj0Rx4mWwzda0
dL/EyaBlnLe9dEtXajBiS1SjJUHNsD48xrSxZwSLXZJ1ZhaS9sYagwpsWBsWa5Tt0U6RkliVxToj
Y7MMiOXT3i59HIWpx5TogYom+SZ2eLmoDXdSWeHaTWXCwA8kpFWeldQeCq1hZtf11xo4uAyTwroX
ss87DepIa68IFF73DYm8vk2QdM17ndF5EBq0Di39PkjqZB43abXmhJdrW5htXAzh4vAuLPnWGVtr
HruwEQfVVOvDK0db318d3h4eGQbKVSqxbOxOrw8P8+PV4LjWSoUz3QZqE/G+WBfi2g1QvKmCIFm1
YE/yhtseyZPYy2MazgqCMlkDf53buLw6iNtBAWERJeGSjkGxTkPn+8Pt6jiVP9/TMGKzMKAf+2HM
1zjl+botwzRfBnu175VupYZYBnyrblexzvXCWBX8YqvhZ4eXBsPyJijtvcN+Q/ZHu7WrFbcz+FOt
bQ3e4WVKTCKrseL+AdaEuzmsYhOm8v55+IGNi6uRotTLnf5zWNECeCY8Dq9+PlyhyrV2YGEwynzq
jIUcx27wHNaWa7fF5ZrsH4e3ekjuUGmq2c8fJaVOJBYN8Kw8L+/XhhyW5bBWxiFb4qhg7rzLdT2u
I6LxOhgxlXyMc/BSTrQ5PMz+leHfqiaPZdQVA/gzXMokhBilyKt23be9x4HsLAPE2vXPh9BJt0Yp
K+aJGN9nVmmtyyiy1mm333MK9LOyjBytxqwPD94yPUPU3KVo7JA3dtW4iAxbWsA71oGFvj/4z1c5
blKJRgfPeqv+XEesWh8ezM7BXHJazYE4gu1rTAVWXYwyrmCmVDUXgdbhosdjk8nA6GvBumF++LDd
K7tb9ZFXV73j4XA0qWzSvpaoyICQ760H3ZsIvf+2wyt74GUqD+/bOvygeBfOD6AcsDgA1SZuNqc5
e2vcOEtlEIPJqaiYM2XTxWGXTvav6TqIqUzcez8/YAKirFasnKbKR++wkXuwGqnEQ2WWGggBPywI
+PHH6yX6sk1lFjfRCsKJ+yU4zPIwX6yccf1z5mC28znX0SobWr9sdexHyL0tUt7KqM/xktX2Gxsi
YkhYZz5xNHBvV7SAAf5swtDjTktndR3Ph6F4b+WN8mKe29IZx14KXt8hQIUbI/u0Gz7pJAEDy0Mh
8zxV4MeF6+uhTs5/PnqhbY/ZamPIIAVOmxkdRSJ1sUSs6D1Hkes24pHfiPPKqi6cMLjSFGI3KwJH
j5t1GNtKWg5dYYOvi7p4W+E5eMwGYrHRkSwB8m5nyXwU+Xnfnsd5fgOFkg8otFuZWglEfp36mKEP
cZQMMuXlp7DNPzksoF7sggrYWXyhozxdFrh/g7RHiiqed322VWFXyQyuHwBq4X5sDESeGti7BLYz
b1itYL1IMg/TZtkFA1Af1r6LS6fchLo+r92OL8M0el/ZA/P3RBXhxPZQotjKRuBfQ1SvGs7yBZxM
8OyhvxIZfxe7GfIgEbHhXy3IE8yGLFsODe+uScOBffF2bTA+T/VN77zh43UJ/5jJPIisXFZZso1I
/xUCksxTlnVhNWEiHZzFMsQQrXNeQSYiqyQNWAg5BwsQ02/jkFzm6dXAk9tgUKMshwgMaBruTANk
xRpQ76Em2XLSc69n7ZLE5TXXK7EP9Zwg92xOC1iu+iphGfCE3h0lztJZ0GXnTVE1wPrac9R/CBir
ZR3S8wFIRq01qIQ9KGm0HwFn9llZvucp+Do3SCSKgVfxRK3Gusj83qtxsjOkfWco/9LCIoxRVcmm
Q7ARKXmr02TNM3RdpXUF2QV3VurxJnEgpm5jkcu4M29wwGRMaQTzEo4MU/Wh6V2/b533QxAUMhQm
lxm509rVfuNWq8aJmBxMc5WV7Swq5iPuN7WIF6Dw34yqcylqEfmlkYnTk20VpzND9v/OTYQ9u1Js
FhMGC4nMdVZaVA5LJx5DDzKIX0cnuY7F4Hp9Qs/TATeSJ/mWBf3SzYd1nQ2bBDfzpE1C2eL+Jm/s
iyjT70fN3ia2+CxoE3gO6NFYjGSF3KSQZcWv0jJb5Ci96JKuk8BJF5o2n4oiuwYppd2KQYZ2zBd5
BIEXTtN57+ajP6BAQqakkVkBkTtTo28BDGF31acYiGMyQ0u7HSFf01I2V52WLm4Hj0A12XMzcaV6
82kcgjUjweAFxnzSYRTIziSr2qHGyzhvvFGHTNZ90m4cValFPlqfdZ4IP7ALcAWrBoIeVhg2DziF
4LZqd8hpwPhZzYw4ogcODuaANraRLK2vGsO5F1h+lOhURiFwZStVG5rb7wzPW49XXepHcebHjuae
q1sNX88q4MnK01nbbRpjBp/X4XIgVSQNrntPd6ha8Nb2mjj/llZEeS0tP0ETfumVrZgVtn1XD8L4
UdFelECx5IgCI9NUpF5TCuaFbeV3OBq8RF0PSTRsmqxVMmwXbtJDjiiLxBIlNJeMWeu4q6wtcsJt
hPJIhh2Kr8omGTyh3YUh7FpEOvWK1ml9uE1L4rRn83ig34BZhDO3aSsPdJQ5ob3usw+DUW8gLh63
NlbbQmTArGnzzW1E5YkKEhLa3fVEo8Wo0edcxcVsHPGmYY7txZUlex4Z2OW3ONVsNsZjP+Nh5ydJ
6fU4l8rl56TMZB9koMgjdeY4rqSI4W+XKLckC/L3Sg1XJodsbJa47QLV2F4Dgf0AXsPAloJE4JBv
TdhBqMY6+Mcj0LWIx68Uufk5tJNm3sgselGn5BJ66RUY50pJlRGp63bZJm24yiJIC9SZK4OAf4vj
tJ9BGEI8Y6nGj5lKvYzYs4iUnwxkrLdg1nzVA5ok1N8g7THMdV/6Lk7KJQqCtxXYoHUuqm9R2nm1
G4D7zPRdBFkUWXXfeDwUvpVvOUrrWYjTNypqEz9paSpJhra1bi5xld6Ci9kaMGTzDOg9VfWnpuV3
4NJbz+2HyBMEr+0MreL4NiF0mHVj021pB74xBk7WYNdzDDeQvZrHBgOVBZcGimTozEp6SHjFkUyK
UUNa0grXWeAXXFzZbaN8YoGVAVarpIs6B8wgV8BHra+s0cQvB+56iDZgD9S1Tkh2QfOulTSjgdc0
HfPgm+yUXaUQWHs1L0vfwp3rt3imm/Mi6D24s+2L7lkOPLPpFkVGlmi80xxUPrPFXBRZJ127Jh4H
0Yq6HaQD+XOvM826KqLPBapyb6x9UREvarv80h3N8CYgAZVhpsaZ24doNqqeS+xe4mZUsq0YTNjJ
ZIHsdN469NrEJZMdT+JlRZauW3Vbi/KvkSDnFkRhPsVZKXP8Lk9GBVFDwiBZCgYtbNqroHW9RpfL
TgWx52T9xRC2+NyFXa3GbjHG3bDFbkfAfTnNPFonWar93qQbBVbCs2gxwtJUrRyL8KMis6w2eAMJ
by8sGwkdFtchbP3UnrspmxPW3SRu8q5ozk3OiWyhkuCnTSS8tnEgZhKN12cjZOCoI3NeL1Rgqauh
XfT2iNaQJstli0TpIThi7StN3yjlXEXZ0Pgp/phAfluafch4eLCWelWSB0s7L99hMGyd37GhkKx2
IOMFyaGyCYsZ5ILVItbBbFAJOP/wW9YH5SboMFqwwGmlaejeGPZLy03Pwc15SdSICyUIlWmfv43b
r6reBE5FZjVQIsnKgHiB677XNYY3Q+zVLNmJoC0k1CL0Eg4AfB7t/ivwppkdpl9Q0skuSfmbIC58
twXeotUbNwV5DOtu+wivIFO5tTKOZxkbgR/jHSFDua7zkkKgvBoRhFeqTu8azK6LKm9lbWqfuPHX
0sFfR8h4+GVt1WCLINRsYNdxbp07qo1ndRFUXt8UoQeYgBlO8gwSBMDerYYCnBGWVlh43WBzCSnT
a7eqYk9X2Yxk7qy2xSqgRTd30riaj+M+ldRlH7TtFLOGmRKSme6KulkGKY9mM/Q5XUcUXzI7qmYZ
jy1ZZIL6RhXlZZ0mc5ToHBwjriVrU2AoOqm2ERUyQVnpQ0LFzBXZ5W2b+wjdVGUd+AJwzMrImTfU
7mclEruuzGdxHAJr8yDrNHqg4pnk+4R5Yw9bVl10IyQthC7eZSnTEF8NjRfZrlnXQ4pSWYZlvT68
R1VYQ6oJQq8PqaE15D/2eYRMxc368P7nQ5URmAsClt7K2bof7HIR2Z0rC0j8+8P+L1gIvkAdYjYO
+y1S8Vrvvyjv8zdQE/m/7H1Zc526uu0vokqi5+U80MzWduzYjp28UElWDEgI0Qv49XdIMzszyyd7
7bvfT5WLkoAJGIT0aTQfyw4BD86gV10Xs1JbkgchS6Q+KVu8ejjMbj+dCLtlm/gcAsrI2jqaTmFQ
Y5K5TvOpGRtJkybcvIRVM8YVyQsgAkWhThNYh5PSC1zAzUaLZm/WE/8zs931WAlfnZxpUUByEAhu
q0dTVcj+tHTDBMINzIipBv4YJZZsfQ2WdadKgxwl6UR7aBHOFF3FjqC7hrhqNpUi9zUm4XoB5Ob3
RT2SKt3sjcaWnti7eia/5M5HOtaI1Kr6yVN2v/OWXJ3Momub5bTNHP+Wbx1yPXFmbFSAtrAwpes6
SdT9qFzQZgEFKK9n4EW+zidNvNeX+nVl05ep9Gp6IEzh0W5j1nO/PVgeJkfb0pYY3XOQRb3Hphi8
7niqNZzVNaEd5x1jgNqYZ2cT2C2L4Xe+FQynttuGkym5umpKeo/ODseDg2yF6TC6fTyW9xBpsJM3
TjMa/sTCE7Ep/kW/dxMEbPZJ+LZ9anVpZl1xDMB8zkNITzlXrog9FVm7oOcfzDpWoOc0Jbq4dkwm
HwBnM/2gjrNkjdchmrBKenLzmR55981UzGp3bMYjxxMbSUNOZtH/Kr2rIuAdMt46RWyuz5KLgyab
0gH/MJmkc1mY1es45sdFPkzD5okY0wS+b2t2R90S1VpfrLlijiAhQRpgmrT6Gt11oydfL0zVLPxu
ZGnXf+QtRmJR4zEFzeX8v12EvknINxyIeNXXYbasaAhVjpC5VNzL8vDJ7foP0by2yVS2BeZcsezI
iygwWdmCro6rsvdjtmDitQY+OA4nP4RF7PSte7eJiCKmB6RtzUCzh3y8gfKWJUvIvvKl/oYYKKmd
VcWrLfyUyuqH5zXPckQr4WuTlJJ2ycbJBKZnIvHGcbuWRp4R5mMuYYE8nKtBZBRAxc5Z3fOIGc24
NN6ezzhcb5XpG0kXzDf3W+5WCE6KM0DfHmuOfUWfJZ1/WDX+A38Oh7hgFu5CEMRgStFy5+BUjD5H
p0oeLYuyuPP7CtpDKCF+yjT+pjn4Du64r4ry59daf1X/50kK/JnfXFfqj71ea/gY6uUrsf+4F9Ka
6sR1w/ud9NX8Otb1W6VaqPHrUt9JPy7flf03upB/3Pj/JxrR+an/STNy/SLVVWhy+c1P2Qgl+CqT
CwHIr2Qxv6QjOjsp8QkBQKv1XCZH5r+kIxQJ5x3fxy8JbJUmIf1P6YjjQ5qHzJn4uBbc5AEO8t9I
R3AZ75QjyM4ZwjWov38LCUnkwg3wu3KEiLIlubVZ57ovdWSALl8NAL69X6XLunaRdczWCkCfMmWz
1//atuSgk/p17TCpxVGuxzNVs5AUI4qN2dOuUNH9yCd3ywZVP4BNG3eNBqb5UALPGIZhSQQoeEzi
sLLSuLVZtOuKzZedekS4W2JWm73qv+/62+Gu+1yPZEqLJTCUTOrzPJUsvm58d1blMov/tvlPx7tc
2WAFJBZauXHdp6HDC2GYHlv1eGyDft4PedOfMIb2Jxg6OUmgzhhrdDxYaxaBP/ytDr7o55athEbE
8oqj+bXZuZ5BA2FOr3993fF6sOuel931aX87wZ82v1tXNDLcDcBfSlLEk0/a4/VIpoRx7zYgnb8r
NX2zOBzEjimaBdMrr1V70byPi8j8snKCOzzeoiG4PMrrU3z3UE21Mc8/LGzAMX7QxqPf+pAMuYhC
Vt3omAvBjFyCKmNAPOrYNEKJOBLkbgvRhN7RrDOly+9Mk7ahvtjRkd6ZdrqadWazoPTcORjhTK1W
fphM1eiDStPnvO5nK/fenwK1Mxuujd9ULwfVF+iU8UKtO6WDPcDPmDabollUis7HCc5HHRSuRY8Z
t9DxKdcLsCXjyVQheR+T1XJkUunoNpB12R9McVzHWBaIJmgpoP0ImyU2lItZTMMyAXtVfUpzqLmC
cM3M+kqzNKZEeL63G8AghncxrAyLOKika93ppZPVfvPZXnrEfHrhmxBQlxwdB1ITDOpqva0v29qG
maHOwgIAZgQUffH0ywRKA0swnfM+6oMDZnsCEU7VnIpgDHn8W9GpHhZvxeuxLkBjgcZzcKsgPYUp
Gt5Jdct89MS9X0TervPIrfl3mi3CKUzxQj/VQqhERpgAN/iYkfhgBUUSMOZDJLFCJHW9/ICyILU7
TBp83XZbTUMZRstUzcIQlabERXcbDmW483SgCxlEDZ56cznIGX0XhIBcbVuHB3MXrsSiORuBAuKw
uEHCaA9ZXFQtJ7Y1RVw2a5ctKgDD7+qwHTocFD1v5GnLGw9TOTs4hRtI4BbUNDQ4w7gll+uiWwW0
j6GFSmh5EnNR5pm4Vg/tx2AfzCrz6K7PKt9t7dyc6nxDJ89r8akdmmJ3qUKXA66TgUntc4n4iNiY
K+XFsdCtLw+8T9HSFTvlbkfWyXlv6CyzzZRcamc2MNSDIbGu9MyFmTH0VldaA3Ds6a9wVIAqDYvl
gLz/ySuZerOxRxrydmd4JWt2oAYwRUMnmVI4iAqNqbgxnJLh/fhYLLgxmh4N9QIcg4x9hSbtRcUr
scrhBCUMArZfC1MNtwhamq18M+unqfgczosPXHtCkwh03B/WIt85xXY7UT6ezKqyGO195cvDwsOX
1q3R3//iot5zUwupltherDY1zNmVvGucEpSbYdbakdpHIm4MMX/9L03V/L+tpuPced4tYZ/vq5qu
CdE8rfnPzb8bWDOaoWeWZoXs2sQPlH1gmiyelgD9uc149lt7Na1D8iFKHX/loMf14H95g/WLHk3W
XpQOvfDhZr0LUUsHDGr3Jxa82OoqCbwKMiZ9SgmgZdeR+Z55XCLaGDE/1MO2qTIiSxB6ug4DQhHL
DSBGZAKCSRPSZkFCYFwQdsy7Gl8MTsAxRWlrj20a6Dbv61mlCLhMGCDspNdTS7Mub9YvgQQ5Z08e
O5uFX/MtHoGtpaoUbups3hgbmn7RU2NTCsIC9CE0rMsRhAIFlxQHTegnUs8CWyEWNAfSDadIL+YF
GHZEFpEVBHNdUB2sP5kGfqm73ZgnTVTi9S5o6rc9XjXz+A2vahabYVMhwIXOqou85KLksA3nrXns
0SJgUCUDnSIrjHi4faZxm9K1OvY+zTBVnrIQFGCgp1xmURT0BUKJGWwIXnai2XuzCCr0p9d1piq3
BmSjKZp9zOZr1axzWFHu7dU/m5qLEZoDIcShL0Wz9rfjXIoQ7CT+iH7PXyGk6Ifuxm7EAIwDxK09
LGBphgdp+9AWTZhNu5QDgrVAr0oknI9VI3hqt1Bb1DqUHE3IRBv0Gq5eOZii2Y5O5QMQeRaTGjM/
nSPypPQg0xcWrtIUzUqzaPVmU7KQTAiDhm5u19+Y6vzgTF51OYjZZNaaA62+HrM4lCFxO/gtQhNd
r/RBrkcqc9ACIG0bpQOU4rJZmnjG7FmaIFf/humSqUIsg4dwrZsdr9XLZqFfmEvR/Kg2b8z1mGb/
a/Wy+d3Z2PU3XsTkfpzayxWY3/12lZcdL8cIuj6PizwEogmV30kuetAbFAY9U89td06LfIQ8T68z
i+lXyVS3UKs89I9N6fpbU522rjzVXmwqbhFgYDVF4vnblpidLVcPt6Z4WXs9zvVUGBGhs6vrMjFb
zfmupzel686/HfF6rHeX+O4n1/2gpVmOYXWw9ctK9WtrFtuv0ruqs4oowQDvATrGzraWtHQ62rgu
XE/0We6tf5lVZKowvEcaV7vu8q5qNvzbdVKWPK0mqFDMfo6JF94d63KWP26fZi9POr9zf17xr3/U
XLv5LwbTSZni5b/S+5jNvRGAXP/V6z4eFJnHuTtErXLAUXSJuYNmYW6eskY88oAqsbO4/9i2ED7P
NUR30gR5Yp5vy0IEO0MLeDpoC4zu6MoVXAgDs7JvaB5HXWdjYNLipOtOjv7l5ZDmIKZuNl9WmjpZ
QbDRZgMRE1hxGVoqaRWB9Ff10WmsgVsTyxuzrq9kHPbQ7rpe72xZ1wagmBwLjIgZ9iDAUY90GdJA
K1hmlzDg2D1Bf4XXwYCmk4klNx1F2hACb0nY91W8UiKzfIrcU7QRqJZ0qeyEdym51RzsMdU/lHr0
GbROJzJRFWv8NoH1v0/WuqhIYp2pjf5fmIjPwL0Qc2igTIO+hV6Ylb41WMlsD24sA/rRLqN+V5Ni
IUlVAtJcxnUPfYEHPR0WkyvbYzVC76HhbmagdV0S8wCmDzHDFXtUWmk09A7NCul9cycynQz+fV2Y
daAEx9Shzop7PUDMsnUqk4NjYaDYyqS2IOKnHXvd+jDMhBmOQz0SmwWwyfko5QtBF4xnrO+Ep7VL
5saYklmYDXVbQGMxQ5xhoPLLwq7Lw7CFu9z0jaPpmUHgY/DQ/TMzRbOWNNXd6rJot6ryX1B0XeH/
Lfr18H5nqntr8zOzxZRAlLcOHoYBoa8LoTHpa9WUzLqqozK2osVLDdidR0DAfeY2eL6lSsy66wZT
WvStipYIjIuO5s3zNaXrYtaQv3nmZp2pwvug5wP6J6Z+KW3TQ7mtwPIvswW91WwwPzb7VUVwNyK1
9W7TQ+6kR1coJJvTtWqZIbI0kz2kCG5OnVEgXneFhw8GALJGyW871U61r6oxA+ec76NN5sPBcCOG
JYlsOBliSVvMev1qSCH9KhMVBDKdnXa6MYupU0kwTuEBAlctvqYIOsxiEsChYteFeJ9M7aUD7+YV
g8u1DxOUgIkCzxxPTbieagdiBk26GGaF6nnatTptbinia92UzD5mb1Ntc1If/g+sNUbB/+Dwwwdw
beSm+/cOv18m1itY+/M3P9FaZLx34Z7D12/wcSLj4/yF1gb4yJej8z2gxfqEmm+1/gut9fTnQfHx
Fqh4dAp2QKw/wVpX56HGZ0Sw5ZLqJvhvwFogz7+b/HRCcXyRBN+xQsJKfPGKaBPgbya/EOqGrZKh
dyj86Hs4BZCQPmxULTErOif+7cb8wVPovHMUuvp79PhPYZrUyDSc938/WQ7xjO3IIj+sPeU7O5yg
FpzBi9MOthtgdz35C84FyNizjqy3URO+dtZyrAUmx9UsvohAnGQtoU9RAwh5MGx8WYvU5RA7hg1M
hSF5amvXS3zfOVc1aP7W7mAN6QfgcxyauSUIY+ZBqFOEBwW4IbPmVWaz1d//8z8awAP6+101/6iH
7yGRCE8KH6R8d1dLv64BVobRYS2AS43gVxwWcsh/vQFKnoTTuk68yv7ukvoNHfqhXfp7UoFFx7yj
zaoWPsRcHEoi3oQrbup6VmnI8zrxey/jjS2S1a+6zMYE2pYDhGaCvvCplCd7j/7SPeLri8fZd4dk
K1w7k6NzGxT8tmZQ0BMno5rrsmwid1HAPlU+SMt6K9HDlQ1grLZ0CAQrZQq/yhZbARRWUJqB6Jvh
1lABIXAUQOEYFOPr2vkDppzdoQzpc1OtJC4a4P1hxA6g/DBlhcEUP6neKFsPTavuoV8L43JwMNOK
6br96OrunpPizec2JMu8emynNbXVMif4t2AEcvln2ckizqP569yBORN+rdL/8Kx0o/vN5mqeFXx4
EdIS6A+/+u8aJcH82BHjFh2gooZeocsh++RfMA+O52YhmKM3iDuaaUoKl3npDF8Yl71KN987AJSX
cBeNe2geDgV3QohFS3LoAx+iS9tO7UoT542feV34ugxwR+LTsiAJoaWAeUgkuV/s+7ZfIIYci124
PtCXmdReahfVm8eiASAc0IouALbLJNp9N1tZr1SUbW70DTKL5eT03WtdNjeulGFsVR5Lw2qKS4+f
YfP7NKnmXkg0vGDBLHKdbyrKvwxec58P67DzTjBEHVfbT21a37Hc+jDZ4w1EhfUiTg4ZdODSliAn
IQmc8BTdhniISqMHQhWJ8xVqQHhRPkTRmgZu/bQM/C3s+QkP6qOI0GL+w3P6w2PCN8YiZMvT7mab
/L3vGFxnmlb4sg6V04KgJBC0hAUkZlD9x6P9CGHq6z+fkP7pJUZqPjBYQJuQ1updw/BmOoiW4ozO
AgOy799jOiYSV78MfjO9tFVz51i8jKtweuUrWnAl8YQDafMMwzg41uJtQBjaFYd5QiqKX0PMH3rS
P7VZfNwL+kd0pvjiHUao33ttmw5NI6w6OgT2TTTIch+UuDSMZAPEs4GXTNKfkwaK8v/6tC6h+HpV
gFQQsBi+ewZRb9threCkg+PobfHCJ9KiPwglexs62EeLhe/5ED7980kp0Yd994Z6+CoThkk9TP2v
MYoVoC4VXlw4f+icVMWHQsGkVar6Jm8JHOctRYA1w6PjPudD8MQZ9HawGcyJDMgbpdFZzNucwH+F
3r8Utz6T546hk8kJX/fwhd7UNNqvEaCThoEPwIXUSVvDl1j74t4dIFut1+ql6a2HxvVPzYxbvcL5
m3If8gycN6uXEpIu19+xVo1om/c+orcUXNiUAPI+IrMGCHbn3BAJ8PxLsYJ/CZpCJE65wL+95bBA
QSfkh/33kTzzlqs0n9SHKO9ymNIBBQKP/zIqBjMSrkzxALrIbmDoFnkE86v7BtPRmeY2T1k1zkkr
oCPlNeT44NQwqV91x1Mv241bYDAAkguXAx5b2+2g8QNctCCCd+r1yZnl80T1vhha42hdPwYjxpzO
mkk8VdGTW+DFy+EXiL3OeYXeIuadHh3WYIhV1zXwcO0IvGqHXkOJEyQLi1vIuO7FRTgAph55GP7Q
+ik+CvC+SYSEUCSbCxB6+yCg9bv7W9iS2zmEf1u/HIoIQjvl7GAR+zCt27a38kEmc/QQkmWNS9re
OnDcx+UY3G5qs+IaJNYKRVs6Z/UcOjE0wPD7hVBYh2qKaxg6djCrPraIVWD8U4maBI8tMhU30qbP
ExsoRI68S+rdhA49HaFXTkt3htuim6zY8r5XATz5q9iSdRAws8G2kgoIlzDLhZqEwrnpbCFGkKLc
QXv4NkLeFtgVSV0v+ibJsS/Vx0iqblfNtI3lMO5t7va3cnP/4tYAeWC+Pi0tLMnoszKJ5gQJZNVu
jw4pb2qv+Rh2YQOsunfiVnIvbqn9Gk01xHYu9JOiCeJ6ing2Miv1gNsn24QQq6DiCJMltKp03VlN
A5nmbL34vhcvfbnuQ+E8D5v8nMvJS/rBe+nXIYekpnpkzOrirgBqAzE4y4ObEFbhxB+su26bjovI
kWZgDB5w3gGitOhQTP1xFOEad6V6dBgmQ3OVhURUqc8V/ClsSvF1vCSocavcT6Oqh2Tp5o9N572t
XSX3om93TdtPSGYQsRQfnxZH0BcPJQJrAC4QTfqcwhXF2qTebPwWcvAltzE6bfBTSz8FgsITQCi4
e9U2ZbkTHa0CwVfLj8si0JLx28T2168IzUIwxyJmUPjp6JTuXJqna84gVKVlCEcm3I6FP38Yhrba
zVvVJJz1accceVwCKGOhH4tiYD4lmr9b7RRzEAI6ok04Zy3cg/a5bzxybPXg7ICBC+tyzEK3LVO4
cl9XD46ipSs/bUX9yLzuXLH2yPzShih1LWJWlQcxdYe6c9Ixb3cq8Pali8awNm4KC8+EIHfhaHaH
jkSInkIJreEaPUQFkBphzY/F0EFSSPtnoa2lM3UeShVYx3ngZzrY29dmOvkch8FQ4u/b3P3kdd6d
TzqeDbS00A05MDlgdIFbFL2gXdh7Angg9NbUk9Vzw5czo/OQKEmgaKzb58XugnSL6iGLFunEAqki
AmH3B5djLC258JPICpZdqaAb5RVi+RU9ylrCV74FH2TVnrfS+bDOU9Za1lcIqh4QtMYYbQINKiF6
WuCkofn8ebabjwXB8xc9IWcPzOcQkKMN+K/0EK1IqOl3zWQ9Ojl65q1BF+sWzWGogPiw6gGmKrxP
cPcM1jxBuG0hT4dl32z9ADM8RMrJSNlh5WCc4GX47OC1iRcu4jZHggpLsVvOGLpose86+bl3pDaP
2wwq8BWaVfj/Yc9yvkbjKS+nv4BJqGOv8B5HywDTQX5Xd90jRM3Hh52Kytt2dew4tBrYdfqdz8a0
DcpPXMw/ugAS/ZnkB/Rsd8Nynvzu89hNT9Fgf+HuCfqIU4fMG3EVSZbxNWBI2tIw6PzVS+156TTm
CLrHvce7u20Btbs1Aey1cwP0b4KDpRTPfQ0Dul3DTxt2Rezx5bGOtiIWgZNAletDHQpisEZX31ih
/WHskeJhnUs7K3hexHyhe8t2IcuFMRiw+s3c5E/KglZ9kdvdPBQsbu36M2twd0r3Uwuh7Y3QcCZU
5hBRKPUCrGWILUb4Q2tFzQGmFFgeaPfgFr61g0vS5qw8WAv8/xPMLpg3xrCy+3FpwwqPfBk4PlHP
oYIbLnLgsC/tmOFj9OgN7Ujbep+DqHmwxvYDd6APbEKkdVBTFI+A+brB6XSigecA85vj1gg3bpcK
feQGUbIQOd8P4XQMx7LOaAR7RlSyr3n11A/RCKkzOs3SeWgKAotlAcWesx8Xt9zTkj0FHXpS1vsn
HoFIrNp8PMA2uWYjJ9k4dzLFhw8DuP8dB6EkCCelntto9eLBngC8bRMYw2OlIJTnq7WvFjwrHq3f
rOoL3vIhy5mCoDSKPk1D9LBQjNVFxJ+Htt+7C3R7I4G0BjY6gUwUg9hz7YlySlgtyrbr4a2ZdgTu
CnCfKkEcGVvuhKQam/PaRu7n0I3tVsAYJTFuVvN09vzmBB3nd8dO57r4LlxniUVn1QmiqeexFRUy
RyC5R+vBcJ9Dm2RF33NRHfxWYRqRW5+4vyErCJUp5vpzl8mFHybivs79+iTQvcRrHX5gwdLEY1Af
IuQy4QrTSF6fpiiA/QQ+Sy/scaGzfFFwvcUB2EjVlHfSKV/z4nWwz3VTwlPKYZtiDvz47QLvUglW
Wv9WwWOfVhjehi3K1gX8jxMhNFDUW5PSS7aOL9CqqZfSV3bcWyGDw8ACdABXJmz427M11XBfzSWy
j9R1ChFn3EBgBGvlmzf7YENrrg50pS9yK4u0I15mdy7NiAsjLvo4YBGkxwMOz0sfvS36ZFso8aoV
9aeyHfu4a4sYRvzn0sZ0zWEJZerzaEmCofMVbiPv1eofWEU+CrX1mRWMVmxbW5QoF1180wvxGZZ0
5NmpYExkbA9RJ8w6EM8CzqU/SkZAPK9fYVW6V0rnlACKcLTa5XUMipuxzE9zM++ixirBhlrP60rd
40LGbFXtHC8IeKAy3ZBMpvPqFOTpPW/P9tgcXe1OtzBzHdxd7ntkb2QNmAD2ehbYnzzNfLva4Tv6
3gPC1W0noSyGoXAVybRZwHUWWCKJHXVH/LsTMjAA5zal66LQAIVgfErJNCPbggb457DYr2CF90Yj
ZBQvYI783bjJu3Xh8F1rSzKD8j6J6o3qewnF+2gHe5iO951XHNwwOhfIPQMP2XhXarSWd82nPhTV
Dsbt8VTlNkYOJGSKywCZQTij+8mxb1togEjjpI2ykX1ktG+ZDdqdi2c0cQy7Lne0s7KMpwLRiDeP
cWeBVyb2eN7CedcNyGJRWPwHPrx1rzb4qjDm/PBofRuUD22Fuce2Fvd5vtwiTFqSKCjvlRyem4E/
dnChikn+6NVyrmw3xVefv4aT/8U9wd73yucIEgMhf9h1cW+PJKG2Epj+wNysvbqIMm7nyce4Pj0v
U/0DMdR57nSY4pYpIxuGPoBhIWnjfg3LxFq5tmHgLBvcYFkbiS+Y9/3Mt6CcqcnmAKSJ9KnQ2iG8
rnbjHmcLhoK23S+axDCKCh+KvMyb5CcjILo49/Gg+eCdC4FX1KpklQ4rcpqYRaNq60Qqfoe4O98Z
Vc82oRurlQeNHCQpPeERdJkCtHsHMwbj4/dhRKxinq4pmbZSbXAhVGuOONsppnKfazmCUXaZUuhO
DmAeX2QlrENDHz358Cmmnti+2VLQhPvlsYJdr2BAf9TcfMrDfN9oQIMw/sbm/AkTJuTIki7SfHg3
9lg8Rw4Sf6x+dNom4h2qBaNbQ8QY06k4wUeyxMWoMHGdxynBS3BkAkFcJcsx6RC6Ja4zJhZpPFgt
t79c5EgzGObIwjCeZRIV4MlCSTFhq5Atpp9eMWtDeEQsAtv2rQ8dOsMGB/1mpnxMT3Lcnn5kb7ML
QM7zrB8LzLfwouIfGG0r9tqFxsWmk5AhxDwFmF72QY4XcV3trPPfuB7WNfRnJonI1JW0fithJB4P
oXQpcqNgyr0hFVtMK3+NxTweW1uE6aJPV+XOM6VrFoUV2gcgPANzWSJ6gubtS7dtiGs5ZDakZt+H
nL+5y4YsXvUR+Tiwpb8rieXAMVJDw0RImVUj+cjsEBibwk7B+sGaYYaKJEZXv6QNzKIVQY4x2EEq
WAGWYttNTZvMI91S6sOw59v3+QjhkloRwkEt+jUc80evbw5shTSud/ghqKevwl8h0UXOkhoQ+Y1d
3UCXFqYit+M5bOyk9G11CICnjl8HiRmUbjHLVvop0uKltr/ZmSh3MwV6gKxEbeZ5S+r2a5UUSDwL
GAFwdJjj6TPYgo9GbzhpWFHJMsK/tTyMQf9X7gMRaNR6bmmBeH0GUOGz4SUP232w4nZ7RH6i0zYk
bodESYyrc+/aeVqPGLVV72bSQdAEzL1JRR/YCbdwUchtcw/xohzOE/TkmXk8JXqaqoRxwM/ZlxEP
Ipu35pNNMJQxIIPKkx9YxJqYQ82ZWrn6uLkL8tttLV4P7txZTvhAPAAnoAlxvij8aFUUstMIqMSI
uxIwoBi1X32upurBgg3p0ur4UmZguOY4XxCdKFC8qL1tG+IH+NsNEMJ7NJ7NKRo0L3h7Nb5YwnpR
M6T4YnobZm0dGtQRqnfzAJxST6k1EhMI76Hv3e91C2woypE/gJAflUXuGvexnKFoWstoZ25pxUDy
OlWigUqkS0Sc01TUHE3yr4htJQKfubwJhMZxrY1DLYfMKGjgmRr5o1iWOyaBzs8SczlRuWEM0Z6d
1ts2wmdJb+uWHxqADbGHgSJD/jC8UyOeqwG3G4BxQLbVcVQVsg4A4bF80WQSKbcOYhOIFxTL7AXA
sGzd6gCV1wjQiQM2Et5xGlV3kiv7UrhAYah1A2E20jUwZGUR7sc87PgO8D2G4zI4d4qWWWPJPmFz
uIsE6ErkAhoPUf5Ygg7dl/mGl7YCWNMfmgmefo9JvqsVZgpIlHek1XrsLe+1APWAWUGbdU2ONHn8
myr4fORTx5CxYXsT5HnUDdgrAaxZEf9SIeVC3OeYHkPBtOfAzaA4eFBtsBcO0DnCACsheRrMMxMg
CzQ84Bde0vCz4WRqi70BXsFjVuFTVdt39eY9DDmaLQKooRZjFsAOCmMddGO6jW0uMogtDLrqvFvx
6vZ2RqbuYRhczAQkfyMbetqpv3XQVcakQvapfPWAhlH7bNuulQKwJ6Lb23YVIVdPnQoyAFez2uMK
v39MSjy6SA7f8zy/1Shuzm/Gbv1YzsULEXipF9+20hpW0mgeNI6GKLiYw6Ofe/Du4X3Gfzj86FoO
RURVnj3aNpiVOBRqYACkEVMHC31KAuEFBf4Aqk0U8xD3UZtnqvrI/eVrD/cZhtg0h8UOE/6bSEmk
TwNiGJMAUeKCac7grtBUj9aHIjoIWR1ld+iJjaQ7yAvjqn3RtvIIpuClcscHMqiDBCJFbZgcAWJr
r2Qn97SBNQGD8ygQjBUFSZX/uac1iI56ffa34EBF8HUOre/QtsK5Ty03sRHBdbBnUoSFFasARXlO
0mN+09rspa1LDqn98iXwlAXtC7INOfUNFxTzmga5P6J6LuPZH+7yCFrh0X7qYA8Mt+qOdPWds1YP
kyRVVgsYDSPmx3ndH6KeFOdO+t/oVL+OBSaLVVhn0UxYxmq0x4A0aU6gjqOV90pz5NhUQ3dnRW63
B2TLzpDpRalFMNaN04xImMvzAhvtyR8fKhd4ZlxNh3UTawYvzY98s7sQaU27DSZVXGruyO1kFgXp
JqS0+VXvI8CaHQh6a5Dhue9ov3es4mOPK4D7vF6TAO6dZF6s9QyxCNQlvIPYBJjrshFykiXUWTGy
3JGTqUdl/gFZRyTkEKEAuug0cNJ7h02FDbi6ICMAC5Dpzi6yRpG9r2onhkifnkaO/DfoGVFsvcKG
1hgls/h/7L1Xk9s6Fq79i3iKESQvTyu3Ykd3+4blNMw589efh5DHsns8s+u7/6r2RhELICW3JBJY
6w1xrFAx5dm9SppRv5eN1yYBe9yY1VoQG9eYHJhgdpLzH1Z+RJ6wgpER+caT3xrhATWysi9Tfnlx
jmoPaZFt5lGfJGXK1rjetTyOrD2k6miV89S+87JIvb81ljvz5cGZA3Aus71iVhjk/f8MsrAZ/wGU
oKlz6eVXweg/VIf/b/K7PazUHZZn/Js/prv/x7V1EueOjamEdLK+Sg9raH1TYIEAhhw4haVZo/0n
IAEYg2E6TGe7axkWOdVfiASLIeSCGTXAECDAY/5/QSQY9p/1nvn9aDrm9NgAO7xtZ2bL/Z7cd+wO
oR0SAz+muvlXRYn/EPDsOHUt226ki6YvIbeHWGsiJGWBELAUNB6qqI52lOK7TV6hmRKwsvKDblq1
LdUQQBD5E5qn9QPaW+RDk+JJNn6LqEKbpKRP/bF48svCPLaWc0GymSRiM2+q6lhFfWs+A3jvCBJt
oFJNWnaBOlWxNsLOP04FaldJfrw1dtHlRydoggFdP4VNBj+i5W1YHsk58gi1WOXg1deLyHCme6+V
nbZr01d6dAtL7S2xtZNVVlBzya6OWtu+s6/Ilt1giVPikyKJVSPd+FYTPplqN1E01ruVPZHRpOpU
HVPdK48myeKtl3svt5CMy+YWK7nF1qXl3su4Eor60LcP0IKQs0jKYthnc1PH/rCXXb5pZGuq9D/i
jh5D2cuLBE3HebZsrn1SP4zJC6Hstasg6EIcmudb17OybNhlltHe2VWNCFJe1w9+D1jbhEexSBMz
3XM3snKyx1265xkp/vPQC9N0D3o72bkLw45XVeb0R5Glw1EeTX2O/pRT19F+HpUDDWiDTWY1zlqN
SP9WcVW+h5PH+qHrfLCTvvNWxAs/dYt3lpponUGct912OAVDCpQQGep3TWNRkVVmvXei1nxF1mBh
90X5PuiCdKZR8Yiap/Wh+pDnpvFoR6L/7fQS9YyFYgB/L+zWspeZooVs8cvLteuFsXmi3IIQlic6
BK6hMFMLOguhe/xAio5vRKmg0uU6SCbk7tmaG0js+6DVzP0t3gYs7FCxeZAh2bTT5J7NJO6WYdr/
vEbgIsCR+0OKRG7UHxCr6w+danWHKe2SlYI6w92HATnlFqtDxGvgnuQr1FXsfW3MSdG6/CR7YNlI
fMnDj/0ATmOFRFxj75MEWZ0M7Ray4FxCNiS89GBpdfrPvgxyY115JUJbXRM2j7JBTGZTwaI5pVnb
PLaF1lB4CR/K1I2+U98/jWqQfjHYPt4lheu/ULMzlmFu62e9CKYN29J0T4K12NuhP2ys3G33vloo
/UvQtB7oaT1VTkGtZvBGRm3L8j1kzzU3SRYfsgSJoFtoPlIcNFos8Eqr20DYueHluz4Mwc9z54lp
VHurCNXjRURS4q5sSmcVae4z8BD+ZXNj6nzOrQjM1S0WetPBjRTjmLZD81ih7EZmV7me5IURYgAh
wmBjrpsHt50y1mYb2UH/Neyu8ethMNbmYXSh2KGH/nOkn0+LdIU9mxl4w2rEZ+quqtXg5CADC+rb
PEYt9z1Qm8GpmeMWJRKAIg4YlmyMzc11Xjt5P8fTWv1upNo99YNmozSm+lhXCVVn5K84vjbk2TZ+
PdqLsoy1a2yyuTvGXnXI59Dgp9kBoZS320lNUFmLDxcFWz7Pzv3uTMHT4GMMsouD1NCE0tXRm+hd
Q3Fbr6Pe7ti/E0tAWlxc+Pm3ubc44tP1OlUUtIf4Td+nE6n5yey8Yx/poEsHK/3moGmkJNNXtUE7
WaGWfHTGhAnoCcmnwj9PANKTs7z7ByTHR1CFKbBHNnRNOPyPyr/+8SGb10LLG1anPzCAbbcNf/HD
YFTaQbfcTiBVT+WvTJsXhW0ZwmQm6ndNOOWbYv4rto6yHAfdOvstH5TWWflOpfZ4V82DMgYRiV3G
kAX3Ux9aRzT9dqlZxc4ui6Kv7O5IMqrVppj8L7HONzTpyuGhGLO17Mmm73aJaNPna6cID2owhZcm
6JVnq7HYUrpue5CDRerP2OSq2skuakh3tchdtopOdk4SS7k3plFB9USNPk0gzvwgjb5raviGWjgy
CCI01lkY22vkag5pgPJP0UfqJYxMe1OBC7736k47mulUrISnZi9aVpD6rdnKjcksg9Xq8b3eo1ke
dJ35qLQ0mOUidZjaHlCDaO52ySmd/IPsyWkOlN1lUvDSY22bj9dpu1YL4aDqRnrJSakjpx8pG7cJ
7RcwomdR+d1Xz4+1O75d02Uqq2nfuj4y6umQf/VOva21Ky2tqbQmxZxYigWO4b8WkX/BXWAZ+wfs
gi8NGWMcK0zwUAL9Ae3DysyO9CHN68r/DhBQWyZdFT92vjY9GP4qjnSUVih7D3dTU16EM6br0aub
lRENKUChtDnYWevf9eRV90YJZ0aZTG/P/UTZsxYlGZYq2hKep7e/DcgjGZPzZPdD7Hbuh4G/Tb7F
WGGS3xvsXRLq2QqcnXUszFjZ4TTgIaBhdpdUYTcYmIr5Ntrtk2v05r+qHi25mgJYG6QaukO+YR36
eTdl2bVx31eU0e5kH8oI6AF7jl4PZVQ0Vr3R2W5dp88nyrgL5PEuDtvk0EeI+Je6Wu8KLy3OLsmO
Jcpu7puTN+dRyz0yW0hUdmWxQwUpXWhur54SvZ1WfUTBve5Suk2KCqc8HJLyHBUiRmyYeTI0or20
stKIxxwqkTwarK/UotxDY/Bbm/I0WNV5Z1BVpALrxzRq0ajEWBVUZh4/GJ0SPzhA0DdIZ5bgaonJ
eaZSKtvUoeQhu7LpnVK5b6Px7RYyhy492pOxM/iTk4SCMsqrRP1dERsvcUXpfhBiLxsTGbKVl2gI
i8/P/duAPJKxGtuMvw+3VaxTuQqU5YfzGt2vK1J7xpcp6auDcP0fSPxpp8FprVcbAw/f8MNnbfL7
J8qkqzSylMdCVfJD4Rr+QmsC7auwza3nO/one0otwDJ+suv9QH3i4fJNTtBjaiyWVT+hqlfuzNFU
14ViKJ+q1kFgvNe+uh6kddyY+rOIneLA02dayoFk42fxxp+A+GZ4s6ApPflHxGCC4yj0vF5agb7r
a90/sTQOnpBBv1BHUI/UvoInLVfcbWTDTZCDspmxzYCt1aPs3WZQOOf0+axf15AzIEZ512s0ESWs
Xk8pCpARyVDH9HCCkYdRrjn3JIOJ/nY4XKaeArXd4tFRWq3y6nXoxbKNQ1AOLtOriksHS1WeBnJU
VMNSsR3lKYgz5bFP2401z+oy5M//6bb1510L/Py8nZxdzMG6C/a1f+4nvSAeQnRnsx+x7naXXO+K
uz7y6q9FHOw7Us/BXXzSKCuRnfJxxGhs/cVpc/MemNQhIN2JhKsxqKidJ/laPt1A1xnUrILkPuyy
3F2jJzWuJxuSooizfvW/377Emd7gj9AD2FZbpomAKs6PZNU/oC7HJC3dCa7x9xlkUrpZ/jqgDkSN
wnir4Z/sst53lgLk5FuksmPtupINBRvm5zJPd5NXmG/4eoUo9hnOSna9Nv+eGHV1MRxFebAt/+l6
dpHZa7MJAoqkXBuPn4daPZohoo3953CAmOynRb1XK30EwjQfXvuN/fMotkoANlYx1nvcBJRVPmbw
6PI86s4B4ny1BUoyai3ehNnuYsfqqruhix2g+rZ9baIBrtud7PcRGrlToWt3XYpOnXz6mZ5PTahx
3kwNYbdBz4edmxfVE7+h73JCxa8b4rTiPE5TYu88vNjXNT4O7wm2FWboIl5bB7O5C7c4a2r0l8lV
1XVWF8ZK7cTvXXNEKykylKfUNv0jRdTgKI9kE0CTRA3PadcfBsLJT685rv8KdpRcgQ8fP3teyCO4
t4J//sgl0Ax/VN0hEt/R6arEyQLf7XeiOg6pisJ/OD4abkODv9OSJGGAWgRdOZAozSoCz3ad5te9
t0PyHnAKhCRXU3doCje684BqhvcQV4G7V9v0tcsd7wEGofeAKF28sXxXQ/E/t6OFmvVIGIoIzcP5
DDlx8v1P3LCtvTxDxgUccq4qA5lvOvKqsifPkFdNNbBst6sEY2UswLmFGzkvhMFf+vUaHUrrHhmE
2FxcD+e+PJJN7wTWfS9Y/9/JwzaalmplWNsWCez1//4RAjn9j5sIiS9Tw/mTfAa6Mx9uInqYAW4M
Lf17UtTVIvTK+JxWySOVzuSepHx8lk03avE5CoFv5IVTrGVMzpVHswPVqtfcGbPMGbeBocTcpwvG
tw/xET3DU9E/fQjH86vrfoRpxxjgqkFPzpBNrUQGAC4Dmbdfb+t6ZHQA+NpGub76bbRWsmmrN5jr
3GLyKKuhjfjsb27x24spaBYiQ67s5aCMU2zAOAIM0yadBfSmHjTH1MQucjOy//FQTvCkwt7Hw99O
C4y8RGf548XmfoP8/VKAFIPkM9hHoSZYa8xHGHjhmzUcUeB7Cgf/yZg9v8oZTAbMN19bQTN2cGcC
5yBHBGnIg+yO5KfWFOlmyAdUe1cJ+pda1z6hI+Q/koEaTjaocrQ6JvU9SaFoaF2sHSbfyZ6LRN/L
OJtpFMsRet2mQai9I6866l0FYtoXu0KrlKWc9Zeralk5/QO95cpf+fP+4VI9UB1h6TxDuJ/9+fSD
OKLFfaen30l68AkLb5ju2hYPkriv1g0KiHvZy0GyqMtARzCcjGsD/nG2KZmb60gfbQcvKa+hZlRn
zLKOMiVYOChWvybjc+Ze59RFnB7GCAOXwGs3as99S4/bTagNzUmjuPEALJ71D9xl185c9O8JIUVZ
3+OFE92ZmeM86HNTTKICk62kSxmT8+IGgT5ViHYjY1g77VOexzsHVO0+03prL49ujYyJIMjW3KIx
kZrn2XqZVNfDv53327AV9+MWBeD7KfTMj9f/ry93e/USus1+FMu/TXWbxqYaE3j7SR2UQ25nykEe
hWH92sWWsvkQH+Zpt5hRsQJ2c3NempBHvp3/YV5PuQuEpbCWHwbyvJzrtvNVaz8Dgs27XfwWlFdE
+VjbAtI9Ba1l7mcpyT0pqmg/gaKq46peKw1xOegMcVjdpUZoXefdziD79uDBvN3cQrfT5DUDcxN6
T2R31YPDe1mpStO/Nrr1bsyp73gAcE+e4Yvo0HsmiVBuPDKXlwEXtko45WcchSZQ3hU7jLa0D0Ft
431jeuLdJVEjt/0iCRB5ocD7NOg98I8yarZZFCz7pPTOujdtC8cuXpW69s9F0rynXl6+Rn5cHFo4
u+Rc6bZhYO/SuNIX17lpq2+ABwK3nUf7CqltypR5uQiytr8YID93oyqmTWEp4VOfk9LOQLh/V933
yBlqMuoaJQklnMDuT86ui5yWvLMxP9Hb6bEwkWQUUaVsZcyK6ukyhs71BBki2d+us6Bslz5Gi4/y
Sp5vPLiAz49yRjeg5NuT4sKqBZaycCOyxNg+VcvrHW8A0oGYOFmgUSvZynOnlI0cvd0ZbwMxzxYI
O+H9LdTLi9xuqLdXusXkbO3X5b2ttpPPbX+aeI43LqVJ+Vy/9ueH+6hZ1DQ073gL3R7/2l9WA3Le
bXHw4XK3c/kTJD9fzdT64B8WC8af7BRW7JaBbKgmpRRt1u4fbrmK5kMMTGzjm4/No6jQEwO8FXfb
OHWKu2vfDYPgUpfgW4aoybfXIOyN4jgA77SbMYYpGRjBZVInsRxHciPylCaGqFHBB1mwd47OpQm4
MmNFvgTrEJ1lTDZYUYpNHQLpkwPWPGpXur/p4H0gOfq/l0eScPbHQ8ZicyXm/3QgOM5HEqVRJcCi
orj+Zlb+Tgfvd0gKD4nlMvoB3HVS11ZZF4froe9+arA9RPnLU7/5ivec89x61QJDXXmD5e5r164R
WitM0Ey5vqziMtjbEJPudOzojvilgdhL9XUYqM5bhibVtrNNsRrswH1rzPZL4dXikuR+8uC7/jtp
/Yf//W+da6C/0dHmT9fRsAxH49LU4Gh/zJxqbuzog65m30Q0oLkbDeLRw4tkigNxkT0V9c1NRuYC
IYkRbfZU5A++xkcrR9NeVPeJnkI7QtV3HZdRsEDwwAOZUHp7eVQY/blTJxJRc5yKp6gwAeRQNtZY
L8U0qve9b3kUJYR3D0er2jdxo266vGnOQTiwyCAL8QxRxV+0bmHetVUWLILaUXhdK/QPvqAhk6rs
5ZGMTaYe7Vrb29xCt2lybosrAKCk+Vylmq8VhjgpjmH5wrLTWttOmK0nrA1emxHrlMT0AD/PXdPQ
PimKa51lT9WXGKI26LupxqUtpwdWoNH2f39M2scyMp8ThF7BgkhlNa9rH5OVnoKqQlFZytdQsYpN
mymfjaTLUEin8awhoUATXXibLmmdMFWPoZpt21FkD9Bos4eq9dMzWv5QU0rPh5jti0sIqCPswpGq
8hcwLt5ZXkubLwiqlFKCWZ1ur2GFfKYOS0x5PRlXwurF11BQRNLpoS18pC5Kz923nqXt86iZEMYT
+mMSpQF+lV3/pW+0bQrS9F/QLjdZIpwveo+4uY/I3NMYTQ24w8zbq7HdrLoKEKsp8tOtHGROJW/V
0LAW/FU2Qvj+cdaVPcgS0ehm7THRyr+eFLYNMsvzCTieGZT9qDopztAe51eBBqHBkhzj31/BUspL
OLPmijJvHvG3acFPVacwVptHGeJHMa7KwIhXsqt1br4mjeIPUAKQTz6YXvUji4v8gg8nbAbDeer5
Vb1VogbaiUMjv6pWvJVBe+w6N3oa0iA5V+BkIOEQ79IhXOEgmewyD3PUKE6wa1Rw1TTHZC2aXjne
mkAVP7tVM+DN1pFjfwr0zsAH7t+N7pnGPmktt8QYsTZ3Ceh3GZNTRnwx9kEdaJtYnXWVo7z9pH+r
bLyJVOBix7QE8ii7CkD7dWWMeJZWofGpYkkwA4v9089zUNY0HzU/EJugD8qTY5Qm4D8n+VaL46QW
6mf8A+8w3ewOXdXmT2IkvaFiR1qOM+MqVMx7u2/GF8AP25Say2eD6stKMeJ0l6Pq9BYBQ5Dz00Cz
+XUWJktKTsfGbj75PTO4h5LIbf+Jpqnp6scnIb8620KNmPSbozvXKtRvPE3L74sqbav8q1OzhzMK
R5y1uSmnADOhVI3WMta3BX7MANi2lcNz4jYvcIp+7yXeoeyNZg90DZi7DcnIx334U+f3q6iDrxa5
ab3sVceHB++N98aY7XxFry6ZJXggZWIHPbq+yFCDnM6ms2rt7haTA9Yk+AEn3dHzOLPE6hNZhVxb
ow/CZjDFR2ZPuaDfQ/+DCNGBI5Fd3y9QXxPV2O+vhzIqRK17AMCY/1u0wBQviaJhJweaefQ6ez7b
rSqc1LxY7DsTfQVT8YoncwjCbR07rBzGTH30K9HcZZPdLCxITziY5MFBNh4TD2ORYQwTYk95i8kj
Zx79rzEj7uO9J55vs+RUamR476lwcIKiVilBAkRTlFKN0IbAy6cVnr6z5u2ZN2/eBIoVtacBUZlD
o53kZyWdlsbck6G6yxJMlSDth7oXXXS757HPRhSa3Phe4nG1NX2jXLeFGN8DQJN4jpXPXhKblP2g
ZclpfDDWXYYZ1anPUP3vKvNRxkHD9KsKRvZOdnX2dBFWB1bk3CGpgmFOHu8jC0ZYB6XwuZmbDttP
0D1P10gAEQPMOcJ06GucMbMo9oHV7PWhrfgIaECuTXdJ0Ef3kyaqpzrw1fsqAgMtR8HAgm5Qx2Kn
sHBYjpEfnoCpIJI1JAjeZXH7qE+qe8cW3fvalw2eG6b3Q4jyEyXp6hNaJtZSnU+a5UoXwhfRGiGt
NrvTq5itoTy0M3aJ10ahDr+QhwauOpsimvUjxgAuqI6SAVUoiLYm3LJN4aNl5ijpVtZ2so6KowXO
aSMLP2qa9Xhuj/cOqJxPLCJw7oahefQCZ3oihXvK5tSF70FLiBsFSPvkYDowTPYlMBv3oFnKTvbK
Ircv8shRISvAcD85SUhVwsGhQoWEcSfvuU44dttGD9/lfdfCl/3ngOynEHQR9NX3H+7PoWU89u1g
4bMXFjyjUm8VwI5+sHMcT/xKD18Sl0IvSPbgHf7rdxvBv29DPt53Tgob0e0flBiAcjtTEwUqXCfZ
OHA/DpEnVqrdWcZ1QFHgYOaZ9hZOUHivA0rr6qeiREc4c9WDN040TqodZNdpkqkF20C/qkW9Le3i
cp03h66jss/PQ72eIufxFbvISw11cg6rJF9CETQXU6R2T7LRWOgD+3oUORUolB0TYLlxhZEOE/w8
yI+F1r3IXutl3VNZRV+tJIDxY5D0LBzLO8vGLaN6CSicJ+2vWCti5dx77tpH7vlwi9uxPe9aux+8
knLW1ZI9J/dyVA4G7MhlUE5Wsy7aVVF2ihE83QEESd5Gw902+DM95SSVL20bfZXhKDSRgkibdi27
HV90CM1BeBYZsH4XY2YZbxw7v6eKDo9Cc5I3iALaAoJtj/euz0ZX5NrnXClccqncCDKEPC9FBtWX
DGr1xYspwwPf8R/APgFbMHqP99v1a3PswuXgKc1eNrEujAIPrX/3B2XKFjgJ+stujqVy2I+Kdh8L
aFpaYSe7NtGVVRkp2cV2Ia/WlRJ+hyxrD83wjRrvsDC9sD3nUS2orLY8w+LEfh3S4UHODHW8DXvX
ebFwEl8riZfcu8gM/Hkt3zFjkunFxe4n3OQTzS7X8hCMuFHeycPBDDcFTkM71XS0vei+tTafTO2K
bmf7onwpU+z6UMTBzZhN44vqIWDW8wRZs2ytXvLR4Q8ZIEEiR92057nvWepSjtpItexqkWFIP0+u
U25ppjbM5G66Qadmh7ZjnSK7GR+Yjb4FbkwYtplZF/xwXdBZ3kzPVD2SNfgBfI68DCtpzcmephrD
csvTMHuHq3mvOIG/7RFOaBdaEtunciyCVe/mOtZKjQbZsxi/1I26bytD+Rzr5o6SmP8skL6+TMa4
YkcW1Ytcid89UadHXYmCZ5DiHdQyE/XWzMx2lGDHfW7Ntn3pQTYa9b7rkey2mp0e+rm5TVE8gdyi
he/R1PgIyWSzKeRAgWtuyHw3ezOIKHU1jqCglTrKRqnMdmuQMDjLBr+3cNdlzZdbSB5NSoVgQJhr
WyVNm2VoGuPnVHfPAHHi58YOy72M+3M8UpWzEo9PQ1cZe0it7HdhUi+CMchPJJTzkzxS7So/Jd34
c3ScuzImR138fA69V01vZh0UUP1V62SIoT4iPYDtTlGXX7tKWUyFSN9HRBjWtZ4ia16U+hNs3i/6
xAoYuOg2cJvqBM8EHtZ8hCWzjVGpIxbkyvicFIegHHFERDnPtypux8RuA/LksYarY9hjtpEDMna9
As64TzZLtI2p1weXxxgI3fAMvo6adekY1+6IX921i1s4otpKceirwUM9sxr3TdHjZa3Z8WUqEMUy
dZW3znb5TrRDe6kbO0JAIYSPEEbGC3z6kpxkimDYn12lEv3ag+V4SL+gjsCXuEyNZ1XPw/fOMDGI
yEAUm00i1kPZmPs8Ueu9247hJoEj+QBcw4AtLEiAhwE0Clxgzp1rvmZhpu6MuSdDYeYn58Ruo4Vo
o2qdWZTC+bMwnAZxuXJw61wMVXl0ChE8an03bRphq2sgze17kCbAyUT7rKG6eSjUJIcXUHbvjZ3g
GtiGwzGEefYERfOIT2n7rmd5uh6QG9jK08HvYDmTRQ+lEm1k4Z4EhXMvi/WysYPMvXblAHZe1PJv
c8zEC5b4/Kw0pTWfdDNad0nXfEr4fe5T4FYLzwyaT5HRoz2BaNZ1lI8SNhWMxoMcVRH9yAxMVM2m
9C4Z/Bk7GtVjrnoRUKzcu1CWjY65oH4992RINln2Pg5COtV5l0lxi12cuBc1zsJlqaf5zivr+lVP
LfOuge22l91EH740Y2+dZC/z9K2qltGj7DnKyreH9klNBca5JUwMtJwO9diLw1yj6+5Qxf7Zl8Gw
HxDkqepkdZsoBz50WxsZNa/G4PDX9eS0v8392zUbxAkWSGkHrEMSC+0tP9waFeSckMRKvELNxVmE
ZpSu1PjTKFrxHa0A2BRGiCpDWZ/LMFHea9fCXNMw/EcIkmLd9eq4H5OCzDse7mttVOOtN5DnHrQs
3VsF5XjkHcbPvhWdkasunmUcRuDPeKYlZ4t10qPefWnSMLiUA2m3AnW6r41Vnuxo8F8tr2axnrEH
g7Q7vlbkH+QERSTz3d8czuEYaQcxtQW/D7/+muEsOYBN+5wqAsfDyMnvNRwgH8WAXIY81cGt0dfT
4mnwa2NnYna7rvmOv085YkbzixuV4i2QqygoRpr2qYAss8jmgT4xt0EeYo/YUTNSIrDgEhAuG4n/
llBxeXQb+DDvQ1dOLkO4THih+picctHbBT5c7/YaOgt6kHlTsQyFGq+tfBy2dTk27061zrsW3TVh
AIFN+Jgi/AY+k+RZdJ49kgs1JjAcJXoI87Q0bw4uSZRnTyThfWYosGqbsdpj2lDtQzWu97duN8di
R2lZ4MyHsn+d+OuUW6zIIXPmceUt/zY5aKpwW1kwKrU8vwtjg28BonnPbR19CworO84Ses/ww61F
3FvTtlE8404JeWThi9Kk9kImlPjzWEtLhN5vKSdnCPdlKIJrkslxybxFdfjpmkG6nXDtR4q/r+fJ
6lSoS37SwT36UwsqfC1Ka/r082iOKdih/ss0igUgCPdgCJttydzI7q3JfYDvjfbjFvkwC5Ir6g9N
0gNzQzSryuvHeMbGjWCJgPM17b3sao1isrjENNfts+xZVE4G7kp5j3rS+6WBFEOYJ9pR0WJ1qeRu
9p6U1X0Qe+L7ONivhvD718wXKBtV6FREqa0e27BUl3UCGbwvUqSHbUQ6bA++fmYI5SzM7mczoB57
17Nr2SBD41/kQKP0zVlt17IzRrOtsj1W/Zqk3X2NjFHW+PgE+2r8Q2vQIHSTf3Vh8CNUHapbSsyu
ANnnY0Ax7r6a+nQzOX2BCDNKOBMP6K/JkDCDk1gjXZrCFW9qbUZL+O7juRUAyY3BXGlhtQ48F1Ne
ZWq+4psgEc9h6dj4cJbhScyoPg1azphP+YOpJP2dbmb612ZSzkETey9aE5obS4XvSg29ejEd77FG
TPrzYFsvk5rmj3bcZY8qMngLtrfJRnblgFLV2xROxkmGFDulek8hsDE+sVsG96AV35EZ+FSlHmQX
u27WhusP9+oUT2e2hgOGgEP2zcz3Dsy872mHzlrjavFD4inljrdeb1wK5s9BEyFGNE+pR7ExGq1/
h8ohIMXZHhxF3Tn0PO6WbTc171aXbuXrkhDni8oa9bGwKrGqM68/DWL62eTAu/bwPaFT/DvuOkNE
MikC4V+ybYJd+u/JtzljT7kgH1EXb2PrIfRUDLBnfSiWeuqyGIJ0e+06tbNIAv4RsjtpUYYTYYIS
xjwZCreKRLjqQhI26M5WAqUWV0c5irz2Gwlp+8StNHxlG3wqBru9XC9Eod1P/fhRnojJ2EzITx/a
cYDgPj+8U0pYfazglgy6//osb/uIqmkljreQnAtIri/JJjfC37Hhi2AyVIg0ANf8ojXdrJgxJuUu
T6ZvAIcn9GHq9JyX/FDQyKP4OqJpE2Mi8n2kyKyPOaCV0qhPLZnkz2FmZQt1KttHz5s3ggpQW+H1
2d4lebEptAzWZ8+NQwVwCm/b8ZbCG8HylGCtC9eKHmXjtslOBQl1uvbCmjytUHZiSuLrBEexpo0R
oRFlIxI6mxIqyCQdZePp6LQjA0d/dN+6KVpPte+95jiR7ntMdhdmPLmvIWpcaz2zgzWEWvfV7T2c
vBuMUeVoZWBznJnOSZ5qJR1Ec9JlJD6KRyOxrpOEU+iHwsBoRJ6T+yLZZmnmr9RmthZnaTJh/XTo
89HV1mNh4/rD3QkZWqwg2RWG9UGNclhpcih3c+1OzjfkR5COhbb0E/TrahZCZ611uvvISB9kL7f8
5vxnXNX7Wa9onqsnCd6azDUCvb5OA7P62zVkXIaGcOwPpKpechVnk3kzRBVLX3UtNXRbT8NPw5Rc
46k6IGiQ53jdz/E/58t4V+X5c4U9qSIMb992LSjy+UhPgZfrCVwdJSZZPozKtM1LVIhu603UbY3D
1Jd7GXJsLJ/lV7aC+E6Fb1cWpVJRXuk//dflnRzQGwsjai1gXfTHevK2PGzjXiP33CIaL95ImqDv
k6rd1kPqdWXP3SDsz+RHWQglkX70a0o9Mm7ELl/sauLZporsuWOdX7Hf8HXjRQnSEJKbCbskVZX3
WFc+Q8O3HgzXiLEartgIzHHhsJBja16Q0HI7lIM7cd+rrnfPV49E9y/eRq2h5ZDEY4NYH9QO1hvK
BYdivuX0JPejQEpoPfX6sJSx1MbJdIpafJbKbgUYRb9UQ2U9RYldIEtVlf+Ps/NaclxZluwXwQxa
vFJrVcUS/QJrCa01vv4uJHs39+05c2xsHioNGSlAsiAyIzzc1/y8xgtOc3lfmBr0N7mkv4gufwb0
wDnZKodANB05ee3VajmqVnBVp1oEdfM8S8LXUOpG9PusXWuOuO3SundPiZW4pBkll95AAwicwy6F
z2ffepDsjnl9hMgoOotCnTZekWF9uB2iAcIUThs0fypMnFpzEJ8RARqd/ewIMdsoeYOzSLNG2WkQ
8jyqwn+InvkxyE2kQyeXYjmqPFBtG5HPwl2zCHJfRAGk813rzYK0ArgXxkhBiFvXrGU5VRuXFYue
S1/0CL4AxK7zFaur4SL6ZoEDbc/YoIc0zaYFk9/ZClFiDwrpRVNb9WX83neyWcLUk8kzE2mGXV93
xsopHXOrh28p+JxfskuuimPUH56fewsrNX/AXa8v1DBhex1EKD23unmSlbC6lqleXhW/eZjStGU/
PvWo+9o6iUbRbTLZLlKr9pBv2AECoSMd2D5YSEWXi0AJXuRSzjYsaMjIVyegh2h+9CyUcVz0mgaJ
yXOk6GR43o+oa6R5j1vtVlbaNdH14WOU2erjPkLqfaqSL/Al5uF1qYLx0Uup8anZNbDzgI3iVLCm
4WIcW4DDf2wpnNRbIqQFaYy1Ls3keIRAD2xvH7Is7apg7/amvxdVUaBEjhw0kFdYWXOWwsKooBTv
r8QhqrejOReHYmS9Ir6Zb+rKhJHRb6ubV/jk3+pW+wNoFAdq+w3pDcAApVada5hdEQbg9eR2JtDC
VvpCaKL9oYYqCr3KNYlhCEi8pPHWTWsQQg+I9tsIDh/x1bGggq79onVyt1TLVLu3ZDAksSFfjFTW
7j21aKqJto6MG9EmTz2ntryMlEfb/zlOtCkTBvrPON2JQZP7kT+voryaa31KRG1wmy0oc1TqDS9/
yTQHWsUJzmRK3kzHJxia9bKBHeVbBy4KUsFEvUhjme27qMiWCniYLwVrs3zUvjXe9C9Hr4xYLqRP
wEzVuWhQNH9uKmyFyo6bBvZFbRcYNRdoYfEqnOaOw+7ce1Lw5iu4TdROyWBMiaQDICaExTzd2IWT
bkkVt7+PejNDJq7zN1qWTMCfqcuzVRw9h/k6XITkQYQnluuzvtDMD89Sh3UeRf26d2L3o08UyNL1
5CuvqXqpwsayM3k8v/IzXUwefDPPh1GpCMf21S3hCyyjRl45g9S+SmHU4zmv0rlobeWKfETcEVpq
udBB2ZBmNlp0M0ivfSVPHkewrI/750yVBV49myamP7ThWrkv3ag5JI6jzT346ua5qFYW//ypaG1T
q1F75PDRcTpCa/ttIv5fC/uzKEbvCtqOVPu8fOOxX/0qJ58DmQ0/WPK2szZw4tfctDwAtE1+qPpA
3utBCEWU1J+i0uqvrZUM1z5GnswAKCBMojAgOlb9qjmLGh7s/vpoFQP8khVCK9fz5xzQodTHuOh3
zzkC3R72jl++CVPCo+SkwEiciFRgAOrWvp3ShaHOsfbPaiJ574FcB2tPZBSLBnD9cr3Sp+xhURdF
FbkRyUrQfE4T/D3rv+ph4N0KVbdJSDeSjQKIeKFYkvymq8AwTKhD1q5XK2+tUhRAb3pjV4xKvB0m
57qnglTy0yBbQVSY3H3LGdcxOvQL30zje5gW6tb0kSsYOjm+t0bkH8xUK2ePqk+Wkupkd1ErJNC7
TlHW89GJin0ZasVeHD0LKbAJkYh6SCzLfvSs0ODdhzUUMkHeKNBENa+ug7p2AkfZPajCalf2doRG
LtXQNOJ9qqILWchJf898qBhcXScfdGq1esk+tD1KJrFpdPcusI0jlBLf06mW4u44heHwJtrqItbO
TpBfxMDIc7XL4Pl70RbrgXEtLGkl2rI8t26uB9PANIuT8sar05+iCT7N6K7wNPLCYJiHsC1Zif4q
+qUD5HslHlFxbqvTF4TZ7YXfVHA0NGZ6dzuYdAxClWQLZPfRr9/lzKlOos0OgQGrYR8dRCO3eTJP
nDJEfoWRkhVkC50V9UZUsxY/Qdr38koPFeL+ub2HEiU45v+7GAbkXjrlIMyw2OV4qPXxd7dQIX8K
CodF4wVqtRB94Bugz4gY1SZWy+vvqhgo2sXosAnllesj445HxtnlZifvWA7gc+KVDaTHiLWD1sAc
CK1xATWw5vCvmowdgmrgTkUnSOwXujziXOzU8fgsxt6Tjyrc6TsQfltlqolGYY8G/N9kiDvlukOA
ZiaMqUIW++zZCf95sKzKZlrQSL/aHHQbIV+Qup0SLbLejA+i8D2A4e0D+yhKu6mTR1NSpLdgmOiM
n33EoSSFycHix86soT9H1oBEROChaaaH1VtQ8HbvHcPDH0O1VIvbGMnhRdT0Jl6MWju8sHphq5Ed
Ig/OqK6Ed9VVCZAHo6RNTyz96kOuvBoCyLggQfNDaNtAamltNjEqcc3NE2ti8pOJmz3qSumc/cQe
D4mu6lcxj53zAk+1yzjNl8HGfjIGF8g5pxAmEq7G3RDVv4TpYR9jOEt8xDrEhxC21s5I6229Bj0i
JVspTqezauIZGY1edfZGskV1VzvW04arnAphl6Cg8BVZO4quetGh/sYv9bA9u4lRf/oKO5zcxUFR
ue4bWCi/uC6EBkomf/SBVW/6xqlXIbl9wu655vhhl2O9MSBFWsG0hGhRa/gHvQi7eV0U+rpJ2vY2
WEl38xWkQWr9KiysUNQNfk5oW0cHXnkI8WRiSkYFCZbV3pBz1S8K+/9HK4Agko8CGBrFYD+JfrZA
iRdmM0RvTV9s+zRRr1oTRyQWwkrMJu1FgR3q7n8VxgpVhhdk7Am+MCDtcVdkZr0XbSbr/bMjDe+i
zcNde0Q5IZ01daDe7NZ488byh+pm7WtYeGjCmatKqmH5Zbq75LjSUZ/azBhlaTvK6o3oCpn8uIas
pOJhQWsyus7hzzwqHPzTPGHEerULSB2uFPWsTTujYtot5an2AouldhQ1T67xBdV9t5QyNktO4Jan
qb9ozKb+cmX83R//LRJmU6OrjeXJGvSzlfiAlmIXaje7t3dmbkSzvMv1Gy8p/QZdgYECpJNt69I3
bqmieuchh613ahTdfKXXF5WHO/45yuheMpLVrmKMmmvNeowGFHf+DOqV8ma7angUY1wps3f2dGJ9
6vHXiUXVC8NDVAZ302yVc2mU1UKOfPcNupRfDvJ2P33tNZO0mMxrMo+hPR0/68BrQKvARujymlkV
pTHuo8zFsSaxCcpASF4Da4CV2bKNNzdPNl7aQv/QJy/VVJReR86JBEImzeLkBbGi6qQGxkHURA+r
qKyZ4+j1Voxy2iQ8lIPzzdItI2PajC1zVMChqlvdlmzgfKZGfnSCclfdJlZ7BhEBxWMpysB1vKMi
f4oeDxOpl9FJ1AuiTCDjZGjXMQm7ObI5ScOiX8hZ054hG2QLEkfF51hpMMzLyrCrKs1978pXG42X
z7GDDbyDWnRpBFGBDzImKSYaKx6hkjwvnDy/ZVOhuzAm+qOfb4VNUxQcvmyDGtu7kc6X3VycsKA7
snYm2kSvHKIHEjOKo9G12lmbCiM12nlnIHgrbBUyqmfIJLSz5VtXNi4qWqn/mAqt0U+BclUr1gUz
MTwHKs4Nn8y5o0mp+TGakXEQhWRDEDcTh1lbcJjp3rBI2B3Nn52qvvndnXivwQr0n6rvoThAZHar
u+F3nhs/e8h68HuO40Fx/YA7OGtfSPi1COfL7tfUtNaKqkm/jNZZSfC7fRsQjZoldWK8DH6Ewo5k
mYdQq5RdAJ/SBKv2rlAuoCfsgdMyFlpfWZ9+nNgrBRruNXKL1qdE8A6WJOPd1lxrG7aKB8EjQfbM
h5IiHl1tY8SS9u546Z0UQ+Oi9mn4OhJdFeYq8sO95Kf9XFQ9zXUWSZvo/3WQhmr33BhL0Fs4p3PF
/2b6hrrI61rjbhiQSkH0m0r+wb7yU5dB1bToit2Kwj0IM0JcLXJcZbVsgrj4SKEfhNutMwkw98Eb
kZjH6F5VcSNaSXOJ7WTXE4z5xBUDgwc4oVWcD96nNvgXtwOTJ/EYPePGL6DUwQ7bjbLgxpicm57/
WYyIIRj5h58qJguNMVz4We+ydYHpEbzlQXZxebTsGI+togZzaYpulx0uoKHVwiPI2eiV18tehLnL
wG9Xo10baxEcJ79t3hHleatBve+HvIRVcwqmw4takfdWpmcdJo/rMEClPU1bZFGyhAIJKNNURdO4
cYvPKoaPyjJrBKInazu6/AUdvs+q4ok6ongxTTrmUrAwQAdsq+GbASHhMENN8iWMfAQliE1ma1+1
oQon5+kwGsQRoqZ21nLt66Q11G19qltSGPqw2+NcVRSuPGHLgmMNkV421Qwdpn3Ww9FWMgdpX+YZ
PFpd4rwGxSCdDSc+iFqk6ePrxHkyNdlt1+yzDO5hHBRkE5Gid8hK4vRBQ/6iq+gyV1fmfyS28z1v
DemH61ZzghWBj2B1trK7cvgOzwjSjEFnvMEdgzZH3BVAc/sWdsq+fBmlfoBKC5JEUW3JTL44MsSX
ilLj3tZAa6YkLCx9zXVPuWqDWgNaxYP8FvQdlS4pFpEGyYFok/y8P/p6QZImjX4V0SNSfkBwHx0i
UgpWnJegFmz987xlfzEWiX7OG1l5gMDUvviVykMCfwBBNYsF7kKAw5S2X6Vs+t+Vsso3mm6Aees1
6C0zXK5V9ZW7uF/GPunkPFp/qS4yJ62NmCdcDqW2qJAFTUOEKCSlt3aiIH0DQKY4pCOH2WBau2Iq
/m7/V9fneA3+yd/jhVEMfzSXNf6CIlWvNoo2sz6P2q+WDCzEQrR8Fp3sAm4JgNr+OXAk/6vqpeqs
aCGCLQsyvkHCyGfc4wqilXUEA1tZ7aUQtmNNNuNdmRjuFcqpdu07PivmvnavwtaRDTHnWtZW7cRh
TwYD12EM/06aj8W6AfL8MZTmVzsroktJCsNLmmhrnwcEu9UG/brRBInMc89cNj1OIlAMzcFVq84+
DjkwBsfvFsZAADIF+3GrAUlsZF/NNuBupJvfcQ/lrJvuWqQguKYhS6CRh/o+Tmz9qmlER2OqSo40
K2z0RKD8AWLaWjdhrtPe2UZ54i9c1grvvONdQPlaC6Mog2zH+EVarnMSjcIkqnXW7XUy/u99340b
p4vspd41yicesWPTusaLmioeLOzVa9Tb1iyT23ACOXByVQlXTdY7S3WqgrErN6WbRiSjUiUxQdpJ
LpFwCK6COyq+3knxJ95+4zPN/HfZGIzXqkrVFVixbFnxA7xq7oSktUrUTSrJeLUJTpz0PLzHXeXM
1LrrV1KpHRoD0hl0Y9uXFIIaAL5htB8mDChsUt52jOUI9ACtol9Yw8/KAvAqat2gwgeRALm0C+cK
SBjV3xTifx8oANdt1X9XmoLtRZp8cfXQX7K2Z3mj2vKpyQ11LnrksMpJWfi9xms1r2zi8e4IqsMq
LRUhF2ibKqQiO2k8mUVwcMsq/bBCxQctFjU7A8Glj0635x2voXtjme2py+HQ9/ghPtrYcJesRNW1
Vg6IeHn4RyD9gpdWAeKStf4yLrjMA5U0N1hUpVMIsnPX57xmuP+NV5QQvJlW5PkVjcJwk2iSdHQ6
5Xchx8XNgJNj+7TXIC9jva+3A5z9ZCD0/ac0ZucGjPMvF27+0pTj72mAR88sATuRdRmt2oZ9otzL
3d4cObGsJuatzlV3pkLc8s3K1VWoGsMvzXN3A96YL5UK37I8eM7BMKDYlSI0imTSq98CLQ13UPMM
cD5TLX3TXINZIUo3VVUUA5d+4hor8GnlG4HbbGEplr0ZplbY86WZqRc4d6ZWFkPkLdf8J6BTL99G
VYH/LI+uYqa8IQcBJchXYDrD66BlE+KNE2hqunHzzDw3ff8VQFfzy7W3ulxXPwkGT/I1Sn43SadZ
VoOeHhMF577hJynaCoN7lYFLzgffyJCCQavHMetfSWFsOxwtX0LfK+dpUI7XSA1I6paSepfm/nDU
5SiD4KNR79oUqrVJVv1pIj80jeYR8CMxI/mtjmMLMIGTccWREx+TfLvuYW64GA4IYDVEq6ridwTG
3+6k9BXQqBJsC6su97DVVPi0ELYhRKJH5V4UoulZNdUAUJUNb9m/xqQxWRVK4UgbXh/ZqZyKCszJ
Qim7dgHzZHbCvwSETTQrFcJMz5aAPR0rdvqIVrJa7g47ibrfZjbv4kdhZB6ro65eFZNylbB1hQsw
I63UTwiz3Ikvl2oZhpAGpwBWp7GyMerQY7otwRcl2BMRLyEinw4HT5kOYdReZ257erQUrRvs29Yt
/JU4/Fd/3z4POFiujl6tArwj76OspUdiikDKpmpQe9VG03g4oJXkvcuNqi1wmowb0cqbupiNWdMd
RStBdZi7JPnFGFAmmqbsa0V6E1MGDZTnoiqm7Ih+LUTVY3nzmFJUYYdYG3phbbgH5V1V463ySMeC
pEwOZk+bOBK63UZX9smjRRj/6vOfbCxYNijwHInw6JAJ3Os8ISFca+1L41n2xSaXKzaz8fC0632v
Il8GZkL0YH9rX+IJlVjjiSVC9c9QteSnUU0kR0S/fqdrBGV5PkdrtD7sYzkdKXb4+0jY2Cr9bv2r
339qBZRgP+bLYu/owuYaRaq1q3vyCWEiIkPWdnRdn4tDXR9ZdYjDRwfRl2CeOvPttnoMFbZSjBeH
/xpEuMTa5YpRLwbfSkgUkMpN0ALUTeLSu8BA75GzobCsLIHpFKlD8PFPwxBZ3on0+bno9rQ7ERyz
PC+A2+OqtmeiudZRSdG8bv/sJ4VqsKuC4aM3DGtbu468siq536mR0+9aQ0+hSpvq4yQyEsiZqy+f
7XqO1CX7a7oK46P/o66iaAguEBAorE+zUD6ndjp+9TKzXMpxWu/8IOheVKX+EHa3zGfGMPQV3Osp
y7xY9bxrUinSJbVhUONiR7uxMiWWHb5WbQg9olbg9ZDOjkVt7kFZPnqLISwunXOUv4oKsT9GdYa0
cghxHYVNFFoMthgIL08V2XdnrV1NztMpS3bWVamOkydyuLNSadd2Eamp3nB3EaO95lC5XxEUeNPz
fPiAMwF2wlXh5/K9vpeu1d4rt9U4VqO2vQus8+9jU4N4MvHGM2na9jw0M3XVabnK/gqiKCBLP0ut
mTQu4v41KEFo+jK7pyB0+1eWut6mYQW+EK0wm8fHanS+ica40BSWSHtwCfDDB2O5UjTvrA0tiEa9
cI6iSBqC3AhWDvW6lZwQmbep/mwXR1bRbGQ9VndNE8nNupYCd5GneFedMG/3RouvYua6UrMXdWsy
iqO/bHaskkqPZ5KFmAaFiKqD97GhLK9byzs3qC4+CsOCLrgPx2L1VwMJA/BcFbY8ezbg3/POiZ6G
R66X+V92MafrZy8DXB1bUUMHoCOqhiN5yg0S2T6j0mVbQ8/I1fon7UfYDTZppKI9E4nos9Xo9zQ9
jmyyh57TCZuY809fYfprdjSI9opZVBv0VCKJbGbIOgy32ThREuZkIjQDYbouy7YtykscUhdHKUyp
My0ODqqf8/SxXO0EhZd+0tXRg0NoWCitlJ/MwYWIWAlSZRFKyF0+WnXWDx0ih0hDxkewynw7VE/e
B5XLKNXbZCmqqWtkC8hbii244fBdU8KfaAXZJ9EYGTfuEutOH/dCgPFSKFLwDpbR2ZktdIaik9cX
JY+rQgXdwPzc1vEcPGS1F517H4kGwtFX2zSJp3FNCHOVGCW0tKhyiUGqzl5O+vKAPuTpZxGZ0UVA
GlijVFcsZPDElyfSAQz6X5ZM+QwRh7gAFq4eeIn/+zyP81TGx3OOridZjHTlXZMOYApwNPv7UnYH
cw6AHmjYVJDZWC/SMeY5keYN6YpSEx4SElYP4qgWxnE02Zyrtc/Obeok2oNKrX/3f/QSA9ALRAum
xwf+9ySi+TEotPzo0OwydkT7yGmqdds4rzh4pb2v90Z5FIdBl3pkWGEcuCF5aJDUANrPasHYkejI
dRCgO2YgIb0P8I7MsvTUOz9q2w0Xkxsxn4mgo4hE/uegpGgCEFCQd0Mhaf6q7sp0pzs9BCkkqBbq
hCYt2Z8/aNge9T/NldxJ3elPtQ/gqUbSBtI2Bf6jahGjttYVqGIjiVd76yeTW60NjxOEBlGW05/q
YwYYjHrocpKOpM6xuyqfpmFoV1GUptocQ90Hbu/z9Gr9StoGVpnwv2vQAaxi/RoVHhkjkivPnzaH
Z/CiiiwCr9NUoiGzSheVbSKMT5ssmx/IpdV7MZOw81xdVODHSSNipKZk4UWyysf5hKm0dZQj9OYm
xoQWCbdtrW4D9lgk7+f9Qat5XrWIqbNCRcglhbCj4cRdSCmXBsGuqcPgegspD/udNw1EaZVO4tD1
CDwqoV0tnwuxclrZPav/Dwu2/94F5ZR6BqCrWfUtG58RfIPXeOXZBc4M2/BUmN3FG4x+1/CaNwCm
YSsy6w0PrL4VNSsqy3OqKcXZcoofvYHi79MkegwqIjINjL6bwYCKOGpz6QjLajBz/XZ4j0fSKfvG
rW99l5jLOJfco1O3ykZXqninQuB8qOzRW2tZXV4k3egWCM0l93Es2DS3hv0WN327lxoZfBQBEhuY
JoWX9MkhL/ZKGjgH1fVohCr4d6PooapDeNBRnJPZGCMDH16yKbAYBqF1ss12KWqikHgK7GKt/tEO
XhTOrTro1rlTVGQsuOYCuWd9V3kkm3uBL631YbRfW6lk05qq+9oAU0hI++IEJ8swIugfKSLextca
6t7EtuqzqD3snrNjLygdCECMU65d9cU1A2MneshxHF9tyJfR3+qMjW55sjcnQQNIQlUiSf5ndjmB
CLRLCZw/bVkVS8tRi5OFmEZM2BTNsCaszjeaxhpT0acRAmO+j+CK+AiOrLE2MJVXvUIrb27CTHH0
63b9/MyNqaWXDPfpn/OLtg45aLVKAM1PH1uY4GF/fLun6c83fH6CULcJiYSeuXmcMp0EPyfW0H+d
M7QsGHhSInDPs7aB5C5Jhfv9DcWEZZD+/oaPXyvwbah+p2/3mFs1PNY7fDvRW3xI8Q0riNOeH7Kb
vmFSP/5/j5+ly0kCj/rf306Mli1jJ3k2qKjphxCjsyT9EqqlsXtObxF2ROcZSUhgeMULuKMp31XO
j7nZ2DdCZS+VajmfJN/AsZe6ACzRXHrPEF/LTSk5ZaqjL50RKYHays48mIyXVMUj548uT5kgIuoZ
6+pBUrSvolEUBWAMzXCGR/+yJWm+xgG6EvHQLvSbg51HP579HQX/Ie98Fpy2vGg0ibVeMdG0o8m1
qEJbuflepiJGNh7svpaO4VQbCqtD9Y+fVjSKbiYC3DNW2z48mHRxax86ChvK42kOUah13i+T1sr/
ZXOjauWYVnV+nGUIK3z+LsKy0xxiVK0HqIKYebIT1V4ZqhPg5kdNjOpr6IwKE6Uu0UPYfLUDfaDY
F2EKIXzYQCaRzUWjsMEZ/iuTY7JRpw8Y16F/tNTqcU5hgtsdP2gf+UT7/vkw2mfktc3jJwHsn6/l
MAHGr33pnaPmpumpkhQSWAcvOIsjA9Fz9IvLfCOqlhHD5F6oIBACHY3cv3o7kdxvS7IdnxOIHqLg
DG46/D7D02xGeUgy/j9neDbERfP7LBlJKPDHsx6SWziSZT9ZAmXGtc2iY6UakkZKvRdtWc5DZo1Q
2Z6os024vSxOjoNUQi/79VUDXbAgnmO+Sr7tzVst7T+MCu1ZpdeGb2FWH0u7dX85KKChfdWzJmyJ
KrM08xA1U4FPyf53S1d+ookqffgJKnwaYpd3lbyeRQK/6pXUJbammiaf+LgKGoSttbckpL+c1C63
vcSVq2WWkGFh5aW437m5hgNQrRzVM1EqLPlrrU22oqXXnCnjKCWWPFPbZDg8rJbmzHpeBEsQFSn/
gpr/cjoPqhp/v6SgPK+wPJkX6RTOVq5pVOm3Av6hdVDl26BUAnymjneWHfAg4IslCCjbeB6pSX0c
K1O+hXJ1F3bbi7RFOJb1jkerQk4luqa5JX2CZ1VWjuqaBJIZ3nfHTG0g3e10f8utoSyFmR3ivit6
+TW8GqNvkwZmxugbOw55liuWiTghifjG+67X431V5TU5ytPhqMJaYRvKrlO8DP+ivwjsNl+OQ5rc
HZPwWdMjjmBbZnzPJWQVzAx8h6i2DSlXYSb/ErVRqm0Y0p2jGAnni3GDJX0ONzLv4qmw0w3IkvpV
VLooX8PcXl/F2CQc77oXyCdR45vAROz64UF0jTtAgA2u+i3uA+k1Yf+55VbI5ZmeVwG+egqtV9Dx
s1JtOQbBb9uYkM8Fw3UFUNjAzyc6hr36T/PU0WzGfOcOGXjjP/bcmBwNrRzxIB3fItRWgFUX8Xsr
DSr0/7z5RVXL8Xlqoe7tPEBa76wB3mSjCC+kq49vjbEQnRS0ic9a3nIdM4OthuQzmQorgWlIbBuE
8yUXlMDUOig8HDtrtI+idST+DQ7Juw+gq66GVp/KOk7edcUO9mMdlLjjGZS1Y7YywVisxCAjlyVQ
vgGbBxRW9rD3uytvypgURSh0eZwAHZ54kuwRRg0sId5RqGBGryxfQtxaQ9So1ybSStiWg2iZ8Quv
RGOHOOyZOOOjJkxl03nzNB64habhDiHtvVIbRLz6nAAkRKh3qfFCtgnMhCPY2U6C4SCYfylG9Q1m
B2A/wZQmrlv5JdILY22645Qz10N7KPHKdhqzeqlV3ZlB7Z1/rSzSp5QpjK40iEUBXfpuukU+i5JM
vue+SahFV1Uc2bqz6WCI2jrSOOFJ8gD15Cy7VzFbMy7K7jv+tcVjpiKNtnnX6l8jZM1JXZf1l6bG
61XHQXLU5IzIXdR7m0C23LNvadnCVqLkPTClH4llGT/j/vqYB9Grq4TUymdjdDXgq1a6OrA+LNxx
RKWpj+8jslavAXoQr22FElRkpTdhCit9nJG1AbJ6akTdrlhluNOXopVnY3Ro9Q6I6NSaw6f8ioDx
n7mIx01erag+iHbLSZJlY3GRSZ+p07SvQ5ssCgic3xvDVoBfBNpMVLXcsFam3xRQd9fVOzsxpJyi
nvSJqbOWuCsCH+2L4ibljdSqh7k3E3+fZhM6euoVZ9xzpI/060FujH0n1fFMN6TuOPFTLOTK7+a6
OfZHYRMFUIT+GE/FGNbmAkknukwjOqh7B7CrtIi6KkPR+mwWNtEKHRzoqdTcy1UczptudE+V6VnH
OrP6+aCN9ldccDuvd8e3fETAIXOrYk1OZvDh6SPaErH9VSKheZGqo34IWiW8pIRvSOtVra9pOLwr
iE94RDbQPE07cI1dcHkWVu0eKxY6e5IZC3sW2QgIjxIS06JLHFi/O3sBrMu6nB4jk5S8mYmrblYY
dcX9L+rsLlZFws8TGOlwqSA0240dUB6RHdAO8fdyhFlJZA7U1ID0+LA5kVUwOMF32WyCk8gOmNrq
qef/xzgxi270W1spg7M8kiogVQTiXSNybr7ROTe7Aj5im9DzYRlknD7Q5NQL0SZspl2veqcez6IW
G1G0qTqYy3xE4FJkbasLNL39MZwmy1zVXo2oSAWqYd58NFag0EzYmGi1eVOz0b7GFjAX2oSlMg1p
6ZLPvoizCtbGMAqXGgkgRwVUtl2W4TwMo/JNydLfR8JGmlXzMvT5HAxF8MXpfmlmVn5YuZluLRLc
lsLsesHesRqdYC9PK6RjoDJIuuBLOMrfSdlvr37UIFyuDdZM9K9SDaqIzOpOjiYnV1fVfwq7gUYo
64DChLaG+8yxi4Ow82yt4c5Mmm1oJN5HqBOcnz6O1EnxOoaCbS2qfDrjz6frOgTis+lTwDCzLxrr
96drWUrNO9VdVVCpoJib/Sws5YxHNvsYw8xYmFEvH93aKfZFBtlj1wXRfWyBKOCnyX6SDT6P6l4/
N5qaLBpdc6G69BABmY6eRdJIAxL10cExm3/bRV9d1t883fbvbavvldhUP9y+gIcsjfxjoTSkx8tu
tlQT13rv1fjsBrbyI9SyG6i45F3z+FpdmUn7UBu7I+wUZI7qfvUJVn7rsYz+obj5F6S59LtcSunK
znG+awhNnzpvDCbSTPdLJHmIYdIVOiQUnZy8es3I/l61OnreMqnsZ9ij+rmqDNzEg95CPj64oNpG
3dpqobNhgxEJsqD3ES35WTcO8RcjD77lSeV+w5NwyiDo+FmoI6q1tevPnPYI6QlSxY0J/Q0ZIzNS
P1Z6lpQ/HV++IKbWfNPa4OfY+sZGMp1uJaM88uIC3svyF+gispe2LNiADq6yErZ21MsziWObNOuy
Rw/oCr25E+u4MVCYG7Lg5qehc84DAxTzdEQmfrVo4ixY1jZ0IksfxjH+A86+VAlK83pl32gU0e3R
WrvkJYV2HSwj639YO68mt5ElSv8iRMCbV3pPtlfPC0KakeC9x6/fD0VJ6Ns7c03svlRUZWUV2GyS
QGWePAfyItLdDfv8WnK38a7el4j9fSVT1mEf1JvYbqVFKMXS1bU79RgPAOUiLyu/tuEr+GPrW1w2
7hKyceXMf8E86xAtL8tpohn+TKhD/hqayCV7JecAcwCikssd9GpRaH0b9ZyKjMb/kndRuwnsUN5L
uSE/2qGPZNTk0bfms0YN5kuQ6t4OflAb8J5ZvjSJ8iQcoCRKFpD6ATmrqnKrSoHKW0C+CCgm8Lrq
iwUmeyfFSb4pEYKxmsh/hfF/kg93urXdy8Yf5tCsAisd3tyy13e2im6IsJfyt7oP4vcGObdtA/xo
qziB+UecJMYfmk1EoY9la1s0Xfw+xN/EXESN84ZjtbZDsmV8G7RqJeyKwUE1rBKVmFfvvxJQ3olL
EN+xVoEUbDUzlpal4SN1xlniKHr5NJxtYkL3y//LpdMdnXqKRl99WtuDtD/AY492GRR/oilDcMpF
kGsfbGnSZVdeRLglj4AW0W/neJpAn8CGZ9v465NdrSm59b36/Mnuell6bkD8t5E5LCuqlpdd172l
RlU+FFPlog2Hz/G3iar36gFxmruJLFtJEImqWIljra8PyipHUe/BywxtXes9hCet42xyTc/PDie9
HVWx/VGu+X+SFnf3nunkxyTz210Fy+fZcGHUqaOcDIaEil8EF/LNDys4AdzSe0qUFobYkIfRUJUv
wACya2lq8sZUWneRpobLwfr+XsjDDo4ETqammV6FTfTc2DEOVAZdxEhzQg8qo8QvzhUJqSDu0uvd
FpYJEoKJHK/8YZCfKAb3DvVYAmBFMrrgrOcvAUB3D2LWiOtiZQXIg4qhFtndKR+yb1mZyE+VXjYX
yBZPsefC2quGARldI9qJoa4r3SLNQ/c+G3TjVnci95Hsqfdcq81KeNkjzy+lznO8TLUiwC+4ZgZj
JE/YueHJL/X6NdDLZTRo0DFbRApHvW3WYtjU0V/Uxg83O2mjh5Szp1HHgEQdXVvnZlHDe8miBLWq
jIzJTs7Qd7VMo3osbaLAehycm4mVNqqN4Nxy8xdzovG6ulw3ql+uTVMZY4DQzU03THnrgSDZp4Gb
XEWj6EW0kgsTQTstS++2oB4TqpU8HxVQEzjj5CxsokcFZ7mTGxKcs82VfHcF24uyAHmYj+s27smN
TBw8idMkh5Cipm3M+MY66OzapuEHynlxVM39EcQHbhj297Bwf6hNL78mpTQCS6r8a51V9g5G+ACu
RVO/dAr1u7mWF69KiLJySAH1d7C8hqY5P7QyfA6f01LWuUMN5r2pEwuGujZ5KCJknT/Z22nyk43Y
BoorzSI2/B+F4VXqxQHPTEmGPK51gAXnbNQUsJHhdwjOB1hdhuEoenNjGUqyVaKGKmrk3Zyp8XkO
oepx6oZa+dyqZIhnoTdhVyXq9IXt7vzbT8zOzn2pFOtY1t2dRDXaFrHVAbSRGbypiiTBHSgb+7Dy
gjc/Sr4GplNduXEHb/qUBY+rV8+1ekLDyZNYMhaVeiBl2C2FU8wJFuQXVRpEYbmnDNw2xo7KIqO3
tBcz1JVVEg3VNVbUeKfIRQJ+QTNPRRjHG7/slUeLIrFlRznJezdajwTZJyA/j18krRYuleyBy2OI
r2vlknLH+lGvuIMkhSKfFLhqD6ktebuxkMdr7qfDakDI9LXrOCXnX/jNSU66kZMCCKtuQYBLjlbA
W+OTN5VJOQ2lkAsxFg2QvBCEQzOi0Rj9mhF7CHfhc18jxqoEY2vXvg+Vnjz4E/W10nfZqU+LqzCF
kwkEgnEOu3orTKLpdLW5EitYiDWzXfTUiRP7bsPj7vp7f6jBtvcN5YQ4XRJVV9tPs5Pwl8dA2rjG
WAHE0pytQWDrOBZhcaizziEE3/hnu9K0Dfi26AYvvr3i4DI8ZYNRkzDWiumemyPOpHkru6HuTI90
5QhjCyQGycQWopR1tBHGUEnt4t61PRiaXaJpw1EeVCBoCufpzGuqp7aLQYLrLsHqRE62ctNBjNjn
+n5IymKfTpHJEEbGzeiU8S2XRChb9Z51OUuWplwVX9ARRkreJrTYQkxKNWfKo/KwdadD1AJg4brt
CqjG3MzaWvawMCbAR1tIwYEDOHpv09DyG3dBvYR0CuOkff3t1ligC+2eiplJUv7u5lami2gZbg67
CbvYzZzcwLV8dOMpxAQnMManqK7LrRTbJPejQX0KTLN88PkFN2vfKJauSlFACyPBoXRi9ckyU3WX
eQaV/JOzjbjNU0ppz+Sq50m2VMC67YSrItfxoZGAa4uhbtUIXjqFuussUkLQBslPiQ+zpuEY0Wvu
ceppRtX8Uoc8DPPvV75GI1QSfq38JaUtz1wxRNvEKhY2Ya5w4ZVbjhmIroKnWVdRUjxIUqUvq4ZS
8zJs4WhqEkKHJAG+UkR+zvyGuEVo7zxE7n+Qn3tx+7B4zxMjX1pSoT9qoOQ2NTyqZzOMtH0zJNoO
CYb2InaE6ieFlMuFNbvt/a9lxtMp964pdnzfsUhA70w76q2TL4eJpFAHFrUXZ5y/OwV9spERKw5+
Qmh7NHY+RYphpvcpCjtDsk7gH4KlW9Ly5CGo8+ylaIqXrNPUy+C26QuvMgPcaBCRmSZHKYPqztbK
g5i1miqEv9Nod2KWrEcBu5Nros/JWsKwxqYi1t1XzQUMTQH+XYvf7UA+GZPqimlxPPFc50uqmxPd
aNBcnLACmNkqLsfzmoKwqGgXlWbV38eN60n59zKO+4WuQYkl5907pR3OyZXKn03dVMM6zmJt8Wni
09AsK05bFEcK+xhkcIc4SAgmo+6c/JowNOTrHFpDgxN+EfR/8UQGIXPf/YD58BVBcf+Lk8ATTF1R
dw3j3thV1OVQ62Ln14SE8AqabXNr6oOz5PbG2z41DQUGR1Ox4ZHrNeTFhTFDFRVh6SEiM2243L/G
YBHonn7qqsp9dr1u+qKoNcKMDJPWKddlYyB5MTmjEmBuR02HbmMa+o0DjzNiyPetrNxpLr7UvIil
I6fiRwiPltbkatZNt+TRJ9jEnCeoi/TGaJXHHDwzTeq1tybh56dacW7o/QWQ5B7lhwDSAWOVR0P3
Xc6Vp5Qs41e3NauFapnOKwpmwxLN3eRJbuRgDfH00UkseAL9Ac7WcMz2PUgcmE8UKVvWZXvgUcMG
z86sYunxVjLseJVFbvqUTM1AZoFMw4OwyK53cqxxLzN19n3TOatKZozodlM+LZtusgIi1MkrMV8O
RISzFr7iqnHPIXH5ZaH39iL15efIovrKhJJhO5B+2phuWi4Fs5AgDgqnAtg6yyfpeGCt8lihrxKr
r5bOn2dH6lWMZELoIK+f0VStbgqcw4cyS8uVl1rG+9Bmf1mJkTzkTiVdoIcm6W10fI/QeZiikQ9k
k6tvid/8ZfCevXNzadC+BBYQak2whLH5htp8d8koYloHtg2S2LGQzFS6al96lFu78E0OqAUhMCSP
J74tfygjP5DogKB4V7fexnRAWML3Fvzl8I/RSknZRUoo7QgAfhtKiM0THQLyAj70n7UsMESmam69
oSPqbpE6SbdmkTcPvpmfY3dQkSHTOPqXyZ9yDbMLQWf/ZoXFQyf54b7vA/MIiTeMkFNjxFcv/5oV
fu0tvI560Sxof3TqRtbkbR8Uzhc/c7t1rcnl0eYAcfV4icuw4SFLg8Fhg+q2fi3Hxlt2xCKpFipC
mKIdP1rUTWRR9ilfNaUZvyqTxCrkKXCKWnnOJ2rYZLL95sO1+822A5hVOgrOuKGEW7OEGcWVje7N
MYFrlbrf/ukZw7b0ChJ3jfbcprpDlZ704JnprtYhWxgsSEeGSF3WNSLTXeLb2whO8mPWV/3OtKWD
O2bpWhmc4xhX7UIm6EEgpuk3baCZm8xtvvhWWqPwbgeLKh2Cb/Ay3WyjsL7nfHmgckYDFhr0jSPV
9QHq14NDffMFh0nMnAqFSzqAS4+AgfSeHz6IBoIy5ShFsNJPpkiSoBVLbGNNbkc5d9agnOUu/9Lb
+a0wU6LxWflM+Xh8hdhZfskk5RWWQuuihnl1Hozy1oVAefIkDI+B8z2Um/QkQzrhhP2w9ywYUID3
Z/pJurgNlYq+mbx3oDK2YNOhZpqG0mBep8jWo6m23aUxawrXJUBtuhQGq1Ju/KPqNGelbmw46yfE
4QRM9B16PCL8FeU+GKkB+gJhFw3FWODphYsYO371Bw/96ap1h5ceNaVrEYcvtZJVFwKtfJPGjgxf
V7Wvsp2GC4oskm0ZtH/ZZEIekAnWzn1vUdqo+8GSp43sRO9BTEIa3z20vQVceYy+EdbHo1OMYe8E
Ub64jwPV6hdDpcaA6tJ2nfd28VpoYbNGBjPfiqGpmdx+HAV+WW+k/s3Jh2VXUwZKlE1Lj/euxan1
6OpU+i0nUMUx8vRHUsHS0u+QXfSdQ1oNt2IIjaudgGrt6rXuaH9xrisWclh/63SjvY11Qtopg+az
DN7Hku9hKKnLoQmrH53+1NkWLD+R75wK0kwLWKjaVR9RPNOESJEHUuPukMYj4MTX+ZbA5HlLpx5p
6FuixgVFnJjEZJtRKNV1/FaKoazqyUVSym8RqJ4MpbPnMpJb7kHQQomhFXjjebAJlnGfewbz2T0m
TbakDMJ8zjM5WQTABEic9x/V5MZpGEcad13f/Pp3YnLCQ0w43B722sDVf2vWWTBlD0H8o3Bz+9AX
cD/aDfo2VN0ku0Cnwor6TCqTS7jJOHIPGy3XiutolxbFlnJDDMe7OXWR7TIe1Y+pTV7O5+u/4x5C
ci6DSgHCw/EKKXO2doNAfmzGyEJlqJOf8/ihLHkAneR6H9o2DHetjiJ86Dn1dQim5IsTl++qm57l
gm96FPeorQNnIsqlLU0LyXWtMfRd447yDqw0SuaZGq8Vwyr2islugLunW0ZXkJnmuZSq5bUql+Z3
O0+elAGZoCqTZWRrpHVnhPkPTnkXn9/Cd6/lFXZ+lEHRFDS7cqgvNl+lbaTa3bY37OEmW7a3ggNa
fZNJUKpmEv5IzTOZLKDjfJlvZl9b75YPz2nRKtUjCaZmU8R1BtalBBtNGItnruqWVXqzTCsr+lZk
/dLPyvi77JeIIKRB/GICDdy0UJ8cx1GDpcUAy+s7nUJOfzirtW4/246j8JO9IcpVfA18g/JOWy4O
rt5Z4Am774oX8UNpW0DxjcoECN+ER6iIwzWRm+GSOGa+aA3jW6jk3jOliMNOgTh1C+mp88IZHarI
1PsTGgsAhGkyPA6J3lH2U8qbMm2bN3hRD8IjMGsQ4wXxObWrsm3TVzvZ8uI9nBDmXiH/cOJ/GZH6
q80r1BPOKoDIf930BN0HNRhOKWHfRR847rOh64SDyv4wYU86DYbgogct2NfxOQCoR0VNWa9LA5lq
j/dyZaL4uefmIr024egv7NYm/T3NVo2N4oyhP8vyxEXqZjwU1dxISyAVmt52+6Yhej3aSvruxNb3
DqTprXBC/ZZp/l+ItacUQDuLHBz1kjo+GBYc2dwjIjVs+zZKHz11ilxnTfWnCXlWEjTKd0453ws5
sF4KqJ/WihK920OZr8h7OrdkasAsw6RK7mjnmpIqwe9RKauxBLPku6VzE46OYwLND0liz7Zc6k2i
v/ywTLsIt5i40s2+733fLDYR12mufdsRbJY8f21neXqWvAoBgjGG+KnV4hOoiz8sAJPnQDPWmV89
QUEdLNVRPY2Vc9QT4riWYyvnHFH35Tj4ysqo637nxJW6R4dkuOZTE+zSgZALKINgl3tOsNLNRn0z
B/j0y77/QTHc6Hec2KG1eimJty+q2snWHQRJ/FzG3nggg7D0dclAKCrXdvIAiC0uTIVYjWft3EhK
l3zk+b4q8RffUaGBsRGB0eR8OI0Uqy4TjXR0aGr9qjMiIvTyYFFS1zTtIqqbJ8iCkp2wzQ1VYb9c
Klvt1p3VaQueRs46qYI3u+oIw1h68DqxUa7axNBukeM7G5/ibDcxtmSkxhMFRunOM1C86dQCxp+g
PnelljzBqMBzNSp7YK/0fi9sSgL0BXZZ4KCSfeMoYH1XVMJQ4yRHZj96Gk/JqE18lSVpOPh6Nh7A
Y/PuuGQwAor6Tw3YIx4Eoy9SRdqhowh33ULAvEuK3n6QETSVLbXl0IPSPHWvxEoDzjh+0CxjLwlO
YIbTfTASsLCBeawKa1RXmu+4kLt0jx7RcMcwSeGPoWSeaxCKLvVqD1LmZQ88S0/VzshGjCZPTR7o
3RcTIQDEDX0e8uK6fEHliyB6pD/z+THB6CxheE9vdjMpKTcvFsXINyKfyb0pyEuvChjC1sPkJSbC
onIvdf6nGCDtKq9JmEYryyrHGwxTzkJT6p4sizbe7jbZMLdqbOvgX3ERE5wW9KsBRHKy5F0YLWUD
AfdaaspT71jFqWnin70YqgUYuqFhhPQakLLwuXf5JeJzFcvtJuZOeC4NBI8l2ci3ieK4VFXS8DFw
9k1tEb9Px7NRmtwAkvChLqSIrz8/izzBWmjgwtCNsAklJKVhPQhbbWcEGitoS0Nb5ZhUuSTpiOqC
+tuOcpqusmK4NNAB3WSYDZaa63sPPq96S2guJlvYwZrvjTcbMNGJL13VKSt4BXVu065+dHI12dah
/t76bXT2278IgpeXuBnyjWO7sMUEKBBVLqSbogenMjQ5ojs3tXXpi34gdIr8SG/KJkITFnzVUvzu
woryh4G8xcLQpfqV33tlWYeu91TYJUptYeleTZkPRRBB2hNER7NBjVhtDG4t01A0HaQeVEE6WZ8t
xJTaE7dOu5XUxepNqx4DQc4kmzHyPLzBd+4mmXDcnqow0hcjRSWcetUp1IeAmyBYEk3hKzwW+Gaz
UTxZuxM4lXWD/Gqvwi80UTgJvw5dK/iizVOUwSOQh168aixFP9QB9foOYK5nxTerR47TC7lPsmeY
H9fAJKWH6UHdbSrlTYud4lQmgXsfGnmSLMOhCzcQuKCxkra9tEauVdrGwHQfKz37k9IJMGJp1x34
rgWLjkzVg5FF4OWceNwajgvgqpRefbStHrshWepNWT17w1A+Z4l9yyETvuSeVD47Wmcs22Fo+IVl
aNuKuyVFEa7c2r0YWd6d23xwLyny8vBzhm9eEpb7QPZzCje86M2MiE0Shwx2YjaijhqMPKkyMetK
CFelkfQk27r8yP1jJ8y91aan2M9ANnHQBCA5+pA3kME0tCpeUQ9hvhhxBIG3Cnc4FVXmS1IR+wZo
Jq/saWgMsrLNM27vUmQZLwlVSkBClXgt1qpO621h+G7W97UNyGHu9hoMvzjzhFdtstH14Eljq6jt
A0jbqf8SQxWRyjXM/PJGOKcdmHQd2tH7rOxFKaEbP9/e1/a9u4LwR94KZ41iilXp2+59NjarZmVR
Zr8TznLQAXpqpzSsuO7oS0u9rqMtuNGdYTnttfUGa5MEY36yo2NGhO4Zta9WkbvnqZLmOSn7V/Jz
zjmDWWAHwwPs+lrfXZs63lPS7hwtTYKNRdhq5WsxUpl1N7VaF110kAqunKsB1KWpfiQ7crA79LWF
f1oG8Yrzc4BgO+omVtrxiBeQJ5bDGIE6cheJ0v+Z5kb7Nc99FWF0zbhSlx7uAnijatJht8aIXhoZ
qTDTSdUDMfV2GTq991YSOt5o8BxsxKxSIftRFzHqItNspgPpq7L25gW29tp8rYrE26l+Bml5R9gu
TMxyVUlFuQXNzH3L9sbh4CBTYaxDw/rVjaeuriSFuvzg8KGrJ0q+iaZqL894RNzWezX58yhaHlYS
NECvGp+2BzdGiGgaSUanX0NveBSjcEyzSwE6T4zAWBknDYWeRTAxpo8lJE9238N3Pu2KQKe2mdi1
VqEpadfBlX82urS3JEoOZzMP/PkhdgFTTk6zPdbhXPSHwFx+msi8UF4UbjJsZ2fhQjyCs44J1/zv
y7ktB0ajVJQXhAk21HcP7/ZouquxdrrToKTyWVYJdzUqwMGQM7I/QDYRTIpCoikmWSHRizVj4sFA
GHa0UBQSNuV3L86mJHOLPO2nCeEsZmHtRfRj2lksQ/PXg0cBIov1CIj6vmtFbBnYE0mpZgGSeRUN
Y3rIquBnQ21geiDynR5Eb56Y/eaJT37/hcu8PXAzCO/F/vM6MZx95iv9Fy6ftprX/uOr/Merza9g
dvm0feVJv17+P15p3mZ2+bTN7PK/vR//uM2/v5JYJt4PpR3Qd/SDR2GaX8Y8/MdL/KPLPPHpLf/f
t5r/jE9b/d0r/eTyd1f7ZPv/+Er/cat//0ptzy95OtQyRHsHHu2C6Wsomn8z/jAVVT6rUnKE91X3
caNH2cfxfcGHZX97BWEUW913+U/+81XnVy13qNCs55mPO/2n/f7T9TnMcPTu9JCn8/mK910/vw8f
rf+v171f8eNfIq5eD+PNKLp2M/+186v6ZJuHn1/oPy4REx9e+ryFmImnf/knm5j4L2z/hcv/vpXt
lFDnltrXQTKCYyO1E0MiYLNj/LsRM9EwFAdVuwmzsIheJRbMvqZbhkcxXZJA2jsxsmxa5z1mWqMv
vcqgtqo2pIcsiCFQq/tnTsEQ2U6jOKeSsAXfMs2LNWOgmwey7z/EvLC78ERtxhJGLGETTdXDlmHq
gMBqyPZP0EVfIfWIr4UtxfvOdhB87qjztc3o3sBQGZ/zFAbSyUuLIpTkxGxgScDZPPl0t4lpNdK/
I0dHQMRqoJYRW+V+T51zrsrru6MLq+SqMgIbnmSD+pJsRGKHkz04TMRUN36ElqsN341B/XxXXHWC
BuTtQ6p7puEQWMW1UOLiqiiNtvX0Aui6WN1q1bBzC5ANH1ZbvQMwOW3eIRdkR7GwMnNkiYz6Yd5L
bO13WkVQ0zve9wuSojmFaQwt769LCre07/qzyoPF3U0fOaJZ6s6Ry54iZvSCvEmh/i5WDz0yJeof
hOsbmfqrcei2Bv+3I6Bc7+RXk5a9a7BIGMXyeboAJ+JIjn5IugZUhZ0XFJ2mMH1k1j4vLP8+cJTA
AQ0z2XPguBBcEby6rxDGeZlkjdGSpEe9/rDm7lkN5bqLk/T4eeGoDP6+CaWHT3uJoZGZZyLdxl6p
DLTqY4TWRrnzLkGTeBfRA+zlodtaelsXyCx5bWbnCeHXOWN0HqksnVznlfeNtPbRtqOYuGmgH0Qz
Ejo7oIysH0QPwbRhn0jJQkwmv93E0NV1L6XghBUZxdGIzUqL1pGBl6E25kM81hTqpZUk5SKsLWJy
azC12lJM3Gcnd9HrRpmQt+qdhO/sQcbJ3Eg5lB7gNX76zrOR4j8hMqQSsP2XSW3M9J2u2l9nuwme
UIVPK83I8rjyVszMF3PQMARV10FhMr3q36/rPkwp1aPU0F6LF2FYnso7UiYwbNnuQTRGlqFYf29n
axeZWDNqQogWTr4JyBaErweU78a4kz5soBc5AYO4i6X7hvdFHzYse7heJRgaVirM6Ed9asIwb45i
KHpz88lGnR60sRzElvPE/7TBvOx+DbV3NhnUdikHn7I/JRwRUUBWk5sv++ktNFJOVyGCEmKCeFuE
BjUitRkc6fDS2gdKARCnFGOwpz+NluE/I7Qgb4Qd9JhzmFfMvqUQthTbiLWzz6dh7vVUYzj1fpSj
d6lJyWTkBkxuehg9BQDU9rZF0EDmE/ZWtNpOeFDA5XDmdvybNcHY04zqutyMSyBVFhT+E5ykneAk
zQCoJx9zk9Tj1BXGepoRvdlHLKn6jdUj3zS7CvPfDQMBUZl3iuXx4rb18DA6xk2vk+654MB9yHW1
XA9lnH71dIOUEgArQmcDJG9TCkqO3C+FAXA1KqBfC+vaXUj1sBdgY4FCFk1d2e7SMJxkPdsEbDml
qm6dgN9aiok7PNl13HCr2Xz0P4CevbqN9jAvfrs7NlRxVwGMuQhcuQencJwDJ1c9XYiuaOBiN4AQ
VGja360lVdB9oRobbfaE7NRFhnPyIW+ETOzUiOV2UQcALAkL5GbVwxiaQqguj16NbE5QXcoc3mfR
E00+JFTbpjqoDrf6ORH97sUeIAeYnPWtcJY1DTnoyIcTtbaqa5/Gr6HrWJAPx0BOpXhAN+SXLSSV
dRUT/tT7J3vSp6/x7z2i9pmwZX6qnTw6w/0fnZvSWlUOoU9IvX6axORYdCN4kkrJ95DQnuTRHrqF
8Kk6ENTkPVGGT52I+sBpr6Stq2ArunFjfLcDNdt+sIlLhT9yeMFPoi8RMu17LYHoTncOydT0pgIj
5TwWPXSC0SUxq91nu9Q6h7+z9YbvHiREn9B0n3zuuwqrGIs1omkHSk+WYqYoBnlHVrk1TOWm637+
WhNv9mWA7Gbs6y9EPWqzyV89L5VRUO/A9cvZq4KE/NXozCexIszt+FzmPDTmOtFas+GHRqfk+uin
vnsUvaTL/xg829yIUTcU7tGrgCRzc//lEv7uzbYOmClqOC7qE9PsPHFfLPYRO366XE21ziqtk4kT
/1/Wzc4/1wYyKhRWsJH9INsWo+49SHIJC33hxF+I3r0bva78QFzbMXRSv7YXPsVWVL87bURKJ2z9
Rz+0+c00Qulo1mZ8/LRPA+nX0e9K+G74EJ8UubL2nZQTf4J2YFEjnnMKkJcYzg2sgJs2BHoJFsEs
38JIctYxbF0Li0A5CdMkWsM71pyaqSFZ97GZbcJFkZV1VNrSfraLBfNQuAlbmmvmbowctNr+ZUsj
Hz9eYV6vhaQj6iS5uYZBIVSMuIMFK/lWDGM5Ty5OEl8A2Eb5sklRs/B81LZ8rYbnq0eBS9GCfgGp
Vkfi/F+aDL1e9F4NuL0XYirsFHisRTf3ElRgC8JqH4xukZlrrQtBuTlVswmUSJlKDvwn0TQ6BBJo
3T+IkVdAgDN7dJNbh0dgjb88eGoC/6gg760UabUi7eidS0GSVNQxj+1u1q+FEepM/zwIQqR4chLG
f/aZ18w+1US7JCbCUPN2Mlg9GIRy7QWukMhV8pe2Qonu1+DXTCEV0ialOopimOl3T/OydQiVw1L8
DM6/itkAM64/Tcy2++/oNKEPLoH06WdVNPNW88S8bN5qds4QbCJem6T8rtfjE7X+/cIm434YI/Ri
1MTyyLVSUhRbblMsK7hK/EZ97KdJiDHsZaOAzBa+vWQax6Ca9G4zrS1IqwRHu1SDq5gNcv4jaQKN
uRhaZOYvutdPQkLyUzmsW+pjKpB0QBYmuXM701ZuY/r7FKGLU2LBwsWZKI9Wogux+FAt7AxkJ2Wo
5aYe0r5aFJr80/U+Py8VvS6YOBgGzipiSJSdaqYeEF4kZY821cYXt9aU54Gk51KLLH0Pakp59kvL
hu3ec1GczqEKk/VuaU7ZVwPJ172hFX8Wo2xzXJ1sYBo9QGBNuR+nPKxodE/R90Fd/ylGzZSzFb4B
pTt/6zvtOS8XPbGvkknlHpau+NhHXUH9Os9TCu/DVS8BzAhbq1CtWTuusx2LTLrk1Omuh7pFba73
8mVfJcphFE1cAXDKJjnBhTB8mJrmM7g+Dl7S/uwJlw/eWhR8STO53IHeKQ+qDLHkb7VBITkohlmQ
HUmL+EdhqoUqYZWQOjPldKLg/6VPKJxLk8o5qVeBHiNZ+GFFr+RHw7S8430DMTPvMqbQXa9+v4yh
rUiUj168NIL8O6nU/IkMVPEkSfEf5Prbkz6NFNnod0AmkbKaPPJCLZ6yoFlBfT7ehL9SjAgR95RI
iUnJMKsHtSZ0Py0Xi1w3VgAcofV9v4AdJ+ckNajt1/J82REqWZiRkx2FMyiCca8OVAqJ66MQIe8H
m7QkxNVWq701VamdLQl4rBhaHqTKY01VjhgWjlUtZD2yzqknyW8/17Stop2lBJ5xt3C0t3kND7Hh
TVVR+/PhtAys+FsCBueaTQ0pTOXqq4mx7if10tkmJhI9QychQuVHDEUjXHw9eOpBJx5mk+hRM9qb
BGfmfcgd2gc3hfL39+Xuniq15m7vgHWdXoJoekuHQT31t50r1UeDs2cO24BaH9W+3JmdN+xspa6h
p8UUq6ZG1YoYi66w3teI5WZFEhEoblGt/RH8c1Nnf7Mgk6n5jAJppzQcIUQTt54L6moaV7Kk3o2U
u/ycnh0/2cZpRWM2zs/FYlrXYnWrgMv/vLURO3aCtue/bJtT+rLTBvgb4QWJVxGKM1+Uxum40+qI
dJpe9kWxXyBFtl4hOivPVYhkoNXH6ZfUHfK17VFezhEboudSXliZrKycCZmPFHR6NCbkpugJ2wgQ
HVjxNCOa7HdPDKFJY9oxYmh5uunGm3V7mWfmE7zUzU3xk/amKoa76joUb2abKRfeucrdrTB1FF3C
MjtRumqD3e+FUTQhxBBbE0DHxHPd3ObGfAprN7uBzrQ4KhoUcWZV6QC454JFaMrnxADNRonpKoRe
c5eTrX5tKt6hKjSQHJ6UmKn/pbrabeqjPg27GgQrFcLuScyatv+1G5zhIpaCgL0mpVrcxJyt59tG
N+NHMRdI9QIETvysOIrz0iE/DMOLY0rPAUx5NwCb1TFzQaROowRqg3uvcWJECJT/Q9p5NLmtBGv2
FyECKPgtPdk07dWtDaJbBt57/Po5KOqKunr3zSxGiwpUliHFJoGqrMzzdfVeNgymX927ldPuIGmx
Hpk73xraQNmrmtEieEE32Zc4Nn/T+gSm3PrK2RGRK+MguI6+tgUV4RiKrq0V3/c2bh/AIUj8/CIL
1UQaamoQ0JVVBI1/NdRFDZpGVf3NrXM2tyI50a+CuAA993uWeNDyix8Id923BQJBvxvkCLPHaxcp
NjAmQ9lYkLb3vI61zzRUY2YupTpL7SHLhVawxFre6rdmhAsBXsr62DTlrjZIXg7iaZtz/g/lye/u
PV3wfZuv9PgUoQF44Uz5lyXy8n72+vAHkh3mhq5oKjIYCCbFW7z2lIQ8/ciFEwiAdt+7jX0/zgVZ
uagAV3jHEi2074PUtO9NzbO3zRDbi5vN0BTtSIbTnTTJobIvGJtFk4mAGEVmk42a74fXl7nZbi/j
dmQcd7Bp7tzA7vYkZpOcnhTTF4sl9yo1WvyRc9WBRkXavvEwdEr9FBv21lfFRKxJ598lRJguQ1k1
7HidtH69k61hOXxE3nxUT3TOS8m3V/aCrQL4ng0hohVMXdZahqpWFW5ldYpKoii1wD3JqlYR8alk
XzI9aM88qZLrIPRZIA9DaljLXoVuKouqIp5fVjMbYKdAcNso+dpaRY7SAjigfV3Y2Zabrv7EYQN3
ckAC30ML/DZA/E8YgcPSRur78ldfA04AWiz0zRJU3lk+rkjedVeNOul33VzIK1mESFHd2WXglTDQ
aVEIt1p0etwA3KQaV/Wj7jbRlz5u3Oi5yNrmS6G2P7Q23Dh2WT4UvSqeSUsnPLKqWSmGgf48EO2x
8s3e28rW0GC/j2qJTgAGnUeUv+9ijzCpeO5c4UO8JwX8IBvl+Kj8ljjshqQlKKJ3v1IgXM+9lQKw
/wRYXjVNdZXwU3uUBclXqhk89mZXPJLMOeFLUoFdTl6cLJ2E7WpmGIBRf/dvunyrB6Z5Frb44aUI
kg29llz6nDsly0no+EQjXtq5kA1Dlll7f0hfGqv8xzQPyDKnOFVWtLz2by3/EAXTqZWI0hk+L69u
RfMftjE1/1/9bsOiiO9/rjTDykj8mFhpD+LOaJAxPOecijoQEIMo5FVXcE6ykPW/mokFDXdB6B2l
/TqDHPJXv5vtjz4FrI4Nv4cfmloKFhm88B+vdBsir/5+N5mBb2hgWbf4XzvKGW9zy356oJjrkrsK
pG40Apa9A1Wab21cbMyZLS3roE1CgocJaLzZ+kFHw+iP+jywlUY55lZUjh0diqJXHggcNJ+6Ovum
5GZ/lDVcrmLD3sxcdXxvnhAO2YVxPhyz1tFQySFTY7Qigb5pJi7SJosuM4FcOiJfy2qhTMTult20
x2fL97+tgleioUMy1LQWrcA82xju2J7iuHbJUwn9gzKTX5kUxzUBQsFU+cSg+8FFXpmCp02utdCR
/92AyhjeY8/8Iu3WlEZgKOYuWvKz7jlIknOkuRMAhxgEtznFQkGW3NDrxLJvNXJg4H1LECa5S5sk
v7OH6CE0zHQb/TZJe2lVQbH4+3Igox0rH/R1tGz/o9Pv2aTtf5+y8Nx/Zm8Kf0uQk7PWejc71UnY
AVog06Agx2QRWl3wIyPMkySin/xl3nTYWF8mLW9WnuYklzyHJAjcT+xGq9QuFmu0ldW1xZLUfZfD
h2Y6Bgbh2ZsqIJXIru1h9YdRXspC9wlQ7xrdI1yLmG1iu8V0vDWPIO7bRevxMaGb/HFrCMHDosSG
5qWa5o88bbkdgyOVNTIljLs6n95lTRZ9Ycxfmr5ai3rMH6VNDQHBVJPDjxuTh2g2R7XhWrYZswn8
idhOit4ub7Y0bZzF2BGsfptoiD89De3y66ykgx1Ik4sWcg5py1zYsl4yRBtpY3EULksRNjs4I5e8
GJH4QGbpsXOt4QQ38xTNNdLky8cRCv8GaNq0klVZ4MP/QaB8hHeSbkltuhePE285SJoasq23kA26
ZQUYmjzhYSSSzEOacSjEJSE63iim8NzMNWkXgWXcsXY4yJqjTgZRimIstzaSWwtpvBa1Ki6eQCpM
byHNSVvQq/rZGKNFnVbR2nKV8hwWJqezoHl3ia3pZ/7fDgHPtvbSWRygqJ0RfB8LbZkCQyGZuzMO
mRHmH0FJ4qoDlQrYkaKs46m0jwaEkoNbq8bWxily35EPuQLBon4x8/CTE67qpx1tUdTwN9xnqq1N
9tx96wprmZc+Nqtt3UXO2vzYNu5BtlpKDPE+GfmKozVq7VRiIfcJEjcrXVTWkbT5HyAVAhIoNCS9
Z9OtuNksGO27XG3JN6eHtCvDWHSwrP8ZRu7m/890//Wq0ja/Q/ZdYu0TKV/Nx5fNXLTzyassSDZa
RQT8Hm8m2cMXo7ZphcofdO4rbXK8rJII+ki8u7mXtdu8ZMlksEC2OelSh5aw8llmOX0uu4RkUfsr
KHv3UnPCNtZZucuFGp6zviH719StB7xBKE+5HnAldEgXyGKYXwezfepjvsHKUC/NnjNOdvl3V77q
H6hVeTm6qVhXpUGqzExWFbpJIa/mQnaZZjprO3utwyn9OYlivHBHA3M9BN0nySqHkrTKLz5woy35
5d2uDL0IGRv10+Q7tsscG/xObuevAwlIW9eZxrWs1kPTrRFqyray6k19tFJNPdrLqitm+BVCF3cj
t8pXH5IV6Uagt0pVVU7oPxPXnIFfK1VHvAxa9qtazf5WWXVj1wNF1v1qldX0vjDWo6/+6KbJhfxq
qagOJQaxvk0WEx3ds4OxNBRL+M+sUqVTT7ImizRIZ5CF+BH1epauB3svLBz9uA100mFU/Xo1L9ZJ
jCl7DoFINJMNhsiMays/NYMUpbl3UpliXYge9uzvZrc09WIlZ7xOS2btYsw8Zd0gFbPski4/mHGK
TiBysauJ+PNP1QTCINyvytSb60kLwkNbOdmTHuufiHim28L3idNp/fwkC8cbmmPvXGRlrMuyXd0a
dcXXlmaFxNLQlv0OoOGrl5UkE7qVWLjCVs7NLBjCaYB/yRJoS6am/2Evysw3Fr0DfDJsWvwGdJOj
INB2+6lD6ZLji+i9FTAqLdP5aHqfB11cwInvyMto+6aDGZG7H2CCPrSiq54MfYwPLJW0NYjn/iNm
eZzo7oeBp46T2kIlFlZoj8bk/JDj2Afw+Cbt5GEg45HziNbguRuaVySZOjwZmqV9JaMU7U5CRPZy
6yiLlK1QYBc8pubdpCzCkrRPtSkRCM9sB9JwMdmnwrVWchPqRLNcW+YvNa9RL3UcqZe89t6r0Nf2
siYL2RjF3qInN+50s+tCGMe20KcSqUq1dl+tSZ9OlheOi05FVHACMrd2xeBsZTVVzBdUnZeosaKJ
MWNrDC0K+NREcJRX8RSk9UJe+r4T14tbk+o0bFoqjchwhvzR8dclsn8Lo7FcaI7TcIzmwscLk60q
vX+zc6vdygbUtzykT8L8i2VkZBwWVVDzt+6JHpKXwYzdiWZRi/mBc7wWM8nnWr92ajly09D6Aog1
x0zLqOganpvG9jOw0RiFS63gKkbPdRK7ZtbuqQmX56ke6bsmFeJF7bxfraDvosPYowzHOsFZkEvn
f052vK0iw/gJYX9fRy1OPiANbB+9vVXb+b105CeinBaqnwV3suprQbAuVdBkTmy/1MOEPlI8fbU8
p9gkzYDz0bWrt9mel2L8SsosWFa+whzvLEsipA65OoRvhhMDM3br53aEApmG3Q9pdtI+2Bb6sDDT
ncUe7QC5G1LzfGX8uzoqQz/LF9J8vbx2Dwi3MkoenLcxf81z7a0hL5AtbnP6rv1gkwexrTK7Pyp+
3iN4j5SV2WuXFi1zAzFfbLI1Vof+KIu8yp6Vwbe3cR1Z3knaQIMQQyOKaiFHEGQS4p6eZy2zKd5p
nP8UiL+i9U1OUpH0m/h3Mhd/QHtayFYzjN7zWm13U6MJshrmEWHQcBJUWCFZer87yiwwkD4WAWYf
bGPjGLRlx4KmYBFSNRxibJUqtjYFPDNo10JTV77f/CwKXPlKUqITSN4LmRX/iL3zf0X2ve1/NUgB
+KttJmT81eBkNsmvt2lkb6kSfxWO//f8/zXNzXaVj/89IjMhq/Db5d2E87sJZ3lo2fv2Xs1APPpG
pi80pS5X+BjyexTGsnt7viK+gAQm6yItspgCVOSq3rL/6Oomzch+aHcd8nuGoRxTbmNeu5Yj5dSG
o3bnEV+WNBlpF6B4YRq4kcMg2kyR6bsLjefqqXD6tSarclxaJDnHmaqxUX3Sxknz69pjSETo7Z3J
VyffFw0/Z+q2twa3abu7Gqfj9W0Y6iwCpqwQcrYfUtxOrYujVJil85DUrnEi7uUg29TZlPc2oA59
ZHU0V2VDU7T9utJcdyUi1uFLdnDeoqZ9VoO2r334o14s4D1HOQt3hfYBNZtbO7F/zR6qy8l24p0T
tua5MfOE52vKEahWq4ToQDY4R5NhnuWV41f63m+ap2s/OcTvk++Zl027lH86jm9G2Pwkdk2thwtr
nlX2u001x4WOdpEfri+pwcoIycpa9fNpY9+1Pil4RbGTVbTOEQI2SUWSVScF9VG1TwgGOHfoS9jX
4q+qbJC2zo3CTTEGEeRBYv/0qE8W6NtUD2jMVQ9hxJmXUQgyvvqx4mOmIM/kT5vszFOwWSU9tA5Z
lf3k2CZi7WHgYL6O/Wu+ug6abVGTi62hen5n5N2vwm3tu55FAynwkJZIpvqnYZYsLxFCAMdpRnVe
bWCXw5wAM1hqpb+SM/xxKaeVvWWLB0GEHxrSSJOKeBTim0hiFima8E3kHkmZxsnWm6ilF32qrq51
slCd47XX6PoQLKzg848WUw7K5/FQz9l+kyfIMjxhvWJUnnI3kVXI+orCjAsFGWZO/QD6CO0QD0V4
DMlzhT6vH6I02fj4OHeRTVrVVJTmgTNba+cb/aOi92RZQ0Ve6FPXbNhAjV9jvAjkn45vwoeJwDek
2VRJd7VnVjVd7X0q/rDL/hPhJNf+RtIqJ1QVQbIM4JP6sjxXs7puErM9booxPEyz9m5vIy2gIaC3
qWexXZ2Ny45fVLCSrT5o1qNnxTyg5rFlNlr3qhLu2rkv0gfOwfG9VxCm00NtdfqirqD2wIJbQOzW
P3StRR7D70Jw5gYprqIWiyRy43MXFskTikuXEpr4O2FW2cbyawXAmlu8u2Qy4z8qSPZDo50Df1QT
0xMpmtUJdDUCQiUiQL1TXU2+FQAo4iS/OmmVgi8tJTxbdpZ9ZIOsyqKwyWP3fBR5/GBmvtw6yitl
Rjrn/bfb9NIsJ7nZ+iD82trvyZBPm0qvfW1TThZJiwrbtRVCpOWS+2jNMmpuMqO4PA6tzl08daNk
gwMpXfyPUcRSRQfd1VfXSeR8105G3H3RFL3aRXoUnm+FlRNF3Y/LmwU8UniGY4lWwhSaz7gk/b20
3brIq7pwpqWnacrq1qCNDsPwmvpbs0vJO5xf7GqUl3lFZAf0ppWeGH++C93GFdcW7YdTxf3B98bu
4Kr2r0LaZFU23Kp/dIlKJVn8Uf89jTJ5xtJDVmspW2+D/9e57PmFlaYIdmg270F7TNtwsINFNSO0
Gsj+oACcYlUorn6XBS7oLYnaioFGnWLOd5ajGeLs9apRReWSMWrOH2WcxJ3sAn4ghKyEAJPvF+Zu
SGyb1WOlvPe9tidzDhq3Ggwcfs3s8tleTuUPPYbUEUaBOBeNcaiDdtMr3SGqzfwzSJ2ap6SuvISR
Ua6GWunvLdUMtzZsjTsH6Yllm4wF0nYC+H3TfKS1Hb3ohWLf5yQSZ+DeXjzOY55z/yCbZAH6gZBm
tUY3kN6sKx7q2ligufutRCv4OdYFz09dWcqaiZjRsz3wI3PidjWy1l7Z+sJSwvjJD9ruKR7SaOWk
XrNNUqt7UvM8OnEHfJWNshh876vDavEoa+A47G1tkLsZqbiFlkzmzJO5dvBrsqlO2i2O4NPYNhz4
TTlrmBni00HIJuZkrkI+WduN2JYJNKAwVHoewv8o8UhhHC2pATubxJfeGsq6+EDmxQaxjBdASQNO
mYb4XkZaEWV4KZs0vpdBWHNbPddkmx9Fl1pN1MXYsOqwzabguDBWF8TqF492buSPrKVJlsimbCur
skHPyROOIvssTbXZVUfR2M/X/vMgX5nlUn02PcnYRcmyN5rPyPXbO9mFkwzn0kzW8jZAU5ulyk3y
WGvGIrZZBMdF2JmgghNv76bKJap8hc0SgZ9nJMu6c9rXnP+rCUkrHijPrW6Ts4BGUbX1PE3nQ/Tq
ZWkGHJHND9NExLCNI2R/5posZGM+97h1+7/bxg4VvqEmuTdW1rnlQCdkT+2AG1mPUercDUNQXtAo
KZeotKbf/t89UuYY/j1Hq5Vokui5vyvjpHmqR+XN4z0e87lWZW2wm/pBWyqKUT/p+dA8xcmbMJL4
UVpMNEZQMjT7jWwLR9c+GwOcJL9uHpJIENZcGmf2pihzp1332fPIDkwlemtsV9/Urh7u81i1zi03
A6t3vLuKx1xFui6Xw+Qqa6cgABLVdwcc5oTY0tSIlxH00rUqOku8tJ1n/1G9tcrO/zU2w/e3g3mb
TqI5ysJVIR/w0M1BOf5jk1dqC/ECV7DHKUg2B3iOKbK6KmTJ1dXYztGkUWvvUkufDlMBHVtC2VsU
kHgm2c+dNim7sWsJ1c9E+K6W+hLoZ/BJ4CThYKHzIuwIicSCGJy4A+yqh2ezV8Q5hiBDchM/k2Pq
F+troxU19t7y1S8BKQ0c9Xivec0twrWmdtshYLPK3Ul/LgOjvuP4o1vIqgAOfh/WMSI9ldIudf2L
Jor2SbZVABZipQzOsqYVY7F0zlPIrfweBo5zN8ZKvCQAAHmR0RpPXTnpS+SWgk9btzeslMwvXVNA
FREQsqxRCV6LWRBs7iBHxrMwSTVAdJIjWVqHn1NpbrLRNr/0fV9su3gd+KC/JyKGq+9hic7h2GjK
q9X1n5VZxRdZU8Vr3TbqCyF17QOHa6ckyVH+bj1OMkXiL2VVZH26JRTYWhOn95aSH78vKyubiLJX
pl1B1LVIcA2pc2EGA8yp31dDCimDzUC/kQ2y0IrEuvazAX7cAQ1b3sYnNYcoyB+1NQQIL9jYGSpa
g9OyM67G+Oy2quCOmWiPkJr7ZVzUDh/65C9quzLAcenDsnD8/M5qy9K5XqZekd9pjokL2i4gMirf
Wh06Nw63HKmhgTDwkadUrvfI4rRN/yS8WTM8NaJviectcT22P9OouzeAUb1PIz8YQy+L+8aNi13X
W/gItVSc9ahUV4HGgT3M7g85aHT2BRSiH7bZp4tAzaqXrENovbK9blH5KIBzPthBFOU3V49GtWti
q33GJzFrjRHbLlurPPA55DG+yUY7990nPhjZJAvkzl/R73ZPsqZbtbPUnZ6Is3lq0MX/OZdsLJXJ
+fdcIYInhq65J2MeLOeKxLOfpMZKut06s01QNwqbX/66P+rdoDjLtIU4VM9r60bA/pjgwexgRZjP
iRbZm7LL4nUzr7W7qAJ9q3AH7uaqOujTGa81577UFK0QT0P8IAfKyWyz2KPg0fPMox2BoJJsrdS9
k3Op+vDfr+S/FH7Io0f3vWvhi8YkdDSIw03b1e1Ctrhd+atZVq991LTW9sR57G+Do4KdhQ8/aKGN
OrfRihi3O2GhbUYYK2eBCffX2eTN2HM10MYQWSYur73TkOBaRYsOE4g81dHeTTUgzLhpvU3v5+NX
fYI99Y+5LSHtSrNq/6f5X73lJNns0/tXb2kOoui7m8M2HlSn27FzMrcxNPpnY/S/dVY1fgMS8qgA
IHo1RGSSXGWqZG5WbH/aaVrIHmAWN33nks3pBQUB7e0XPdKGpc4J/InVJORVVWnyk6y3xI33MxfK
7b+xtEa2Kzd+Zn5xRlfGee9FhdpRiVfbxp+6reDsHOy6VY5d54r1lPf1M2DzHq5cPXzLK32+8Rg/
cQxtoQ4v2sydnjsCW+CTqMR4zZ+aWRHu8R92NNROjVGoz74DC7Y3zV/9Q4Sibv1v9rl/N/f3bPrL
+eUH+u/+t9f1meev/vL9/Lv/f8wv3381v397zNcDByjPumv+CPS2/9ZCgZ7iBH0YZ0EmXQjw38x2
uAzEN/TTvw+RYR+A3HYsOE1zBz0o2niON36F1waKrVK+2ALmcTnbES8ev0LkWRq/7RmJdlf73H9y
jG6H96RZpAiu3NVGXFWLJFWsu7LXbQQ8OrGSLbKQDbeqvKpqnSF/NedRe2iDYdjd7KPWm3jKAvUJ
WWe4TGks3ouufnE4Vf0JbzdVbHhj7dTvBjRqlgMYlk1SuBVoPwr0tKqjrMorWSg9x+W+0dSQUHgk
KaRoFVNzkkVcuM0pnAtZ9czBXIJ4aVY3W2W0+LFl3VemaKMb/rSQ4+QQ2TAWUGXJ6azA+9vqezfp
SL1V/kvumOGx623tah8jECdDYiGnqaJIwt7AOHc9+Jc4SQ+l3aKinhDNtXUzhLthtytHHL3kzdmk
Ik/6zL/LpqchZHvj5my37PEJdZDpyUG7gJTSDvHF2UbazYiwKwuO0CLNzxL3JLeNT83ggsAlLAPy
sVuVS39wyChIxFm2WuGcZ0WU2FrTg+mpBcQ174ZZTDZLXdXdtygYv2hwCX8m8b0NydBfWBbxEdOc
JwhWf90mrFtETthBp7ZfBRlu/RblueAMAmreYuo9Ur6QuIadagdEBmiA3dSyOMjagGvkIq/KS92V
w/Va4Rm7MkXCZzYQCEQOP1lDqU/qeUlm4qnKiiHfVt3Ikhmg3pLDyeFkkraVwYKC9KN3n16dL4di
NODdFsraV9PwEGv99FibEchZwHK7QTXdtdME9cYZUIzVFH94beIZ+NhkwV5E7fA6OpG2YAOYocNA
61TGPFEQwDPScEClpOSJ8btABPJXlf1RdFDcEh49LKAzaVDdS223S9YinJpEGreN2EcTZ66SZw/0
rstW0aDzX9Ltma6ZE0uMC35tFbV4K5RZQ7yO3QsHbtWdQXQJ2lBKR75kEGyYvFmUDdkRmeOIB1mw
uL/oqgbK0IdddrWDHTCU4r4mcvshT0hMCcUEdvufIUZY9vgNg7ebaQLSuVN1HNq3aTgnRdiGJ+N1
aA2YcplMbbbSPISQK4JxTvEk9C+g+Etfbb7kpvDPDjDPhTSrsUBBw7DeNKiWnPc7GyTYiZuKcSiu
FDGHK6vZvoorV1m1UcUeKc+MzdRp6cWJ/exapEidIAwNAtsiFOWcE1m5VXV02My6HS+p31lk32j2
VxDNm8Lw8x9537zllTa8GrbarxUR1UcU3vpj3uTlqhdt89yVqbfiiDzc1Vo4veJfIIzGr0i+6LXx
NXDarwqxJqQJUlN9k/VN2j8ZWWM8q8RO8eedXjOUee6DyX2Uncr5K0POg7awQ0jLImu3ijrEm9KA
30fuy/Cid+5R4bn7YTlwMPWB4JwwRHWSlEy4dEPffJQjKXS5nTgPA2Sxu14jDmAkUvujxPmmu3bx
BfJ+svNtP9zWjdm8z0dGsgMqvTBwx6w7VJ0QTyIsX1v8rlsfX8CumsGvjatpz3PE0Sau7PCA6C9J
kMCsloh9ic9B+VkKZfxOQCl3P/LFHwPXDnd6Eeo7p/bUh8aH7Q14bPpO/BAALeVb5TsJcTe1uPdt
ZKvrzkZyllCHLK+jO3cmSMvCGyf1SOxPuhnn0Iqb7XrlAJl2Gr5Q1xZz7hhofMS2bmC0f8/DZ2Mh
hIq8Wllkw8GfbFyLf1/KuiyEYQwHlTSS/9lJbRSVY2e/Hw5mVDILAYwBMUKgElSCzPRQ685+FZoP
RTV095H7ERk6supJGmRHf/QeZZvtNuZDUHTqrsqISe1JKYiWsRkY6y63NM6w5roPZXbJrTkH+0Z3
14DxWDjbtITyNxZC200VR9Iks9usgzVOfOqJ+G8ELLv2vq5Dwv7V/ixrAG/b+8Jy8DBnsVhLmyxm
ngJaBdoZIROmkrbGE2+ppjSHaw/zTaT+AQ/FBEu0I3crJ9YC7Zg5/rEU9gOn99ElUV1EZgLnIdVL
+yFLzeaApna4kFXfHsQFNUVceJ0zfdRafxgEkS6KG0+7RjGMDYsO9Z0ARPCnyr4elAc8T93DYJfx
wTGFu/A9/6dRxPOSb9awNp+skrVJw7nZYoCg/CLiKFnVXlnz+glCAEQJnuyaBYttk7KuppVz1wZq
zYlt3l28Wa4AROz41LZECY6Gkr75PrLNtg2ozrKgC5Dn/VB4dfyJip+/6FIDYY8epFrs1AIxiIjQ
DLtLn8HFooXVRvZDi+NvPQ6EH5I2rm2asiYbg8CDnZUJ/a5j0bv3Oz5GR53vEarV7Iypj0+kf3Mr
sob4gtQij0V2AQ/jLGZS+sX0hLyZinsEQbbBdkzYK4P2hn5CTMYhP2obkG0T2OV3Qx33RTZD+D2T
jOF2QuIgDcaF1Wn2y2Qhjxu2FZtqvyJDWsQrt/arNyKQUIbQc+DDul29FcmCvZD/NqpWfgQlkixl
r8Qm51tPHGRH5kEgX1ZOkoFFFXV3Nmuv4jdtVUihlsqrE7gkRbp4J3LRPZm+slTHY2Ceu6QI0awZ
soNAQumbXmTfTdWM3lWN8MUwctCV1SzOXZNkIlDWAnWR+tVZyvUIoP225ZSFvlD7urs4cxqZzKSV
GbfEYnbg8LtHZ07HlaY+9qGzJJ04uE5SPE3kLh4Qme4WZRV3u4GYuA3ySOolbsIQfoV2ljUiZQlM
mQvIhc02hk/ME9I3onWp92KhFKn1CI5FLMbB8r52bXlBBcLxFzxqrRloy6uewiwmc6TMwk2m5zwp
ez1WCI5K0HQVkU1iRmOfcFPp08on4Yp1Ynu8VsvOE5vGBMjkcCzNnyGKNk6sqepBjWt0tsCMLhLh
lSdZpPPhTcUnP1yNcbaDXmMcZaOaGtBH8JGtSxMxj8QhKqQx/Oic6OnGUkDfj8SB8TPOjfuoc/X7
IO/KMwmGUF3/MdXzVQNh0htG++5mH2LFWFp1V2y0MPbhRCPYubtOxx2R2J3RvE4lJ0ZytD3WVf9T
qyfY+kOQ/0jPde80P5TYbBeGU45PTjW5/E+N/sDO1l31Tf7JCsBCRYMj5E7NAk7CSLGT1VvDtcrh
VezW2ekv+2C06iqCq72S3W5FnuPCMLJ7aTGctHBWw6i1S2G42XrwDqrwu0dZBA4frSc6dS+rkMo1
iL+QeIa6e1T4Fj6Cucy2vuOgLj+PkjZommSva5F7kP36hsSXePI21wFzt1wE2aaevHElR/WV0T1W
lfqKJGl+lKbBQWu2q6OzHETsXo7aSLArOKE4az2OuFFDuVKvepyxYPm5e4p3xU/9jWHp/gG3svao
TeBdZY/Brj/xbqlPtepU+8qs+43XoBWs5tG+zgtTR+RFeOeyId+/dc0jVBIQrmgJrExjhlQhTbgC
A1vt8Vs6bxYPl7Cwjdcg1KJjTwzasvAs500Pam6FahWxy87NV9ND/iR1gmWTEzGvaU68r1NdOxKf
Fm6jKOovedMUa2ij6iPeemtp1HX0WpahBl8mhUtvjV8VBCG+1V20L2Jd59nmjNvQmzzySijagJuz
m42C3Q3eeMsDrJ+M756ZOMtmcqe7Mu7slzCx1kExYYe/stUmuKlmpg/vmcAr3YF19fBEoEKucwQy
Dx9zwsKCYigubTFVD17Qf8jhhSOsVWqCZRecXsdhesLZrO9dl1Dzthi6s27b2TpAbffZLDWTFNYs
/Kgt1KPllqfq92HXWz+BHLyYVpy/h3leLtVaE4/ZMPobOWPP1uM6ow239aykPeJTg5U/l8NgEtqv
hR9m0J1ELNhEMWNGVMV3jROv8dusPaOLwHm3Qp2/R2/pRz0NjKegJwyjT+z3XieURYE+sDegSD+p
fsIuEkDBVKgZgl7ZNYrOz4z2jjtHu5RRdES1tssx+/ScMkSAynOWlVaJne9S7bsEWFLfo5qMv4YY
6sbYhgoS4bJ1iNmhBYRkL2WrXpLUbpNaiLafeae4wlnBLPY/k2DNw1/7LFutQbQrVY9mWCeXUTGy
OVVteJ4jzIpc7KvaGl/Y6xcHX0TBWgaW/dseznYZiPZve8F64b/ssr8yFBUnkqm5U5PI36SuFiBB
r0cvQacr2zaGf2B7UfzSC6U4WALxS9maa4nCvmPkiTS3uq5ATX1ITpM2H+I09acM9zCULjn0PZiC
W/SHtHHeyXH87+gPZTCSg7TJABHZUJucC9QEh9o6oGMXhbaTM+kcIyuReC8d7uy1sJA8Kd4bFK9f
qxmgjxMQwtncNflhxps2J6pRegqMsTXO8krMVwD9L4MyJQdputnzzGq2/e9RsoED8V9Dvcb8Y5QI
pu/VVBs7oWnRpU1je5WT7rMyCyjr0iYLn9SGnShcVK1I4rnUVdeywCX3jzwvY9lNccf/8PcQ1MG2
btk6d9d+ci7PI2mymRNX/jAqqmet7Il4h9asQ2XVGXm1qwDdLhK3DhDcnF8h5hXk3HKe6+j5FYyi
s1f/h7DzWHIcydrsq/zW64ENlEOMTc+CmkEGydBiA8usjILWGk8/B87siqzotuxaoOAKjCQBh/u9
n0g9jbiT0bp31qTBtNOG6odrfBR5NHwXRWYs+RrSM6llcRNgELbRsds9B1os8Eir7bWSuuwstS57
ttQOdk6pt7thLmaiQno5dqob2YqYQweUKeiPoxpmz6JN392ot05wurNnM2Irz1N10wTcNmrCp9aT
WryB4UPeKDCjU6S46QPMobOsF06eg9CANDzhqPRm98VqdK3sGdt381D04c/hXorEWIiK+smwkv84
3AfU8mZN+XU4IuzmwbddfWmnBmgMI/SWsUu0JzZG9gJOG73U7auLqNFTU9XKxU9IpKdO9NIagXND
iKfB06aIXwZ2rRvVrkFL8ZssXMWqt/ro4TBnVMFpaHBnH9CH3tUjFkmKP3arJijE8xRafxYJ7hRl
cgc1mSX2TMKAr7GIrPzkGOZwlE670o93ruJ+x45D/Mui96+qqsSzsE8jDwhr1e6rpLyPUKdWt3AC
ml+KeMe0e6yi7stWzU9BXMEw9Nx0ZZgmCojzIU3b9wS5lP3YlRgHjk2UnjUUx5eRbbcbWZT91Lkh
HXWSiJWRXS9QDdXKNRJQeJ0xPg4eUYTIqF9xICzJkI9iBRppDigguI0md3I78FJ7Fk2yiEXcvJqG
pd54g6Ms5Sjf19tlKrCJlq3q64i83yuBlvCYJjipwfFuWL1H6WqsveKmDlVrRVgz2HQJb3A0BjoL
HiM7MNu8nuYIddcAco/gh4iSdGT/46BO98Ysk7Ni7e0smr7i/Y5G2ZLoY/TkNDHILLxSP9IapJ5n
/YiAIRA2tqcHI8OGdhhM/2AK+GxIRYRrxYZzL6ocv6KJcDPZdPQRxfeeWZjUoI+0JbYJ28Er7D3c
betUh265csdEf610cZYfZIbBLoYLiTUcL9JCnYAa5F50lmdWXf5QlMAmEfi3+rJqXAzscRdPCX3u
BoUNZ6eK7thZdX+UZ20W/Tyze6Ec1BCoOB0+q790xR29v7a23ayrYhUEJmPSZnEbpDsXK6tr2qzn
B7ot9ehVNhYzXCQPF2PiJI8y+WUr5jeWStmtbMI/IFvp+FtsZSNLkOR6rTJ0lZt0IJ0cxLp/wcRO
rDBqAtoUwmaXdd58Rtx9rag66WJcCq/1pafXu47s7UL2+ByQhEhLufZQgtL810XClD/FCRH5mT9G
1stRceeYKzfGjlw2/HJ1PtA8h5Fa3LGVaJ/qzLkNxw4kyFxytPRJUUP3JEt2nf/w0lmTY0y7JxtH
d7wmi+ko5mIBnnlRmk4PdIKRKqI1S913u5u2nrqnuAvGZYpP3l6OJeKNtWRkTjs5dlCZsMc+MLfX
v0FDYcTrcE2QYx2SXJvWUJONbO1jTwB9nP31Siw4q9TCQrHri2fPinaTqtvvlqlYqwTwA+ShoHiE
P3i51qPKsYrZzx/VIWvuHVP/JuvldcKxRp3TbaaLlcG97prJeR9aU2O2bapzEMbuydKFRRhCQ0Ow
SYdVPWArWTpBf4GF2V+UmZ5f8ZqcVBfI2V/1QhfBisSlYIVGD9ngCw2zigwFlrnKL1TFRdh1PGeY
lRxkXWrG0YIZU6zKfRMB/tZYxa9LVx/3MYnNxz6f7pqqxyeoIRY42nX3aNmQEXEIOPZz6VoVoGZS
oTkrSxF8NbzMk/4gi6MXZWs/CcaNF4NBdNrW2mSSuaMGXrso5lPM4zdm1QXzEoa6dmb3aOB6i1UT
BYBwZhyuNsXb1J1ussJW3hqmVJGyImdrvUNklLsLRORbk7o7TNTyJ14S9QGF2Nlhl3o0gv4Ycb1R
tQfRZ3mwGi9BWWqHkGX2wYAn47REyHUm7YXoh+o+UzJ3F4zRsB2iZHxM9eEPQv/WH5HFPIJewkte
mMnGAXlxQzA9vCCBi5yMFVt/ONm9pQ7t90bH4tf2rOTkaoAC6hrUq2Kn5gFthHrhse5hmqMoD17c
m4c5MAPcf6785dSVtUZbphvyw2g+zu2N0OKlO281Wd4vMSTwjsSvTWfV22q4ChXFXrVpY59w8G7Z
80Q8LUFR7jrDsMHX0OCLGsBoJwZIikzWO1lJRsu5NosggGziWt1iQKlr1WronaiGNd3jnSu2s7EU
Fl5jkzIbDx+Yu1TYNETTve+y4URk5SRLcgDZQ3U1zFtVVSnalIVtuyyTurrILh7vsP2Ua9bCQA34
XswHX0d8w89idy+LRucnp0DdwXi+QLknrF89C9QX/AXE+XuVP/kt8OMYu6Qwf1DhrqzVFIuBAlWW
ve1NwZ7dkn9K3BA/JGIvD4FfKgse/Oa9K5OfV9TJgfzrijW6WVt3ytQ1VqH6ztRiNC2qyntFiPmj
sozqEsAkwO7RfZbVo6ESXkknd+vMvQrb2Ao91B7ZbU+YvuuC35r6Dn3c1QCW+wZnqvo1S1fy/2Fy
7AfLYMsLnc7OC7jYyfBrEXdLZUESylqm44TRUm9Wx0iBcLoZ59NutgKSh1orbbxD6FMggNIsZOVn
HwPl3q0oUnUZZoQdpTOwpo+7rCFRFfFMLgQYzafRTnTyQBM8YD/3133VOM+NNd9B+QvGYu7J78M/
ryVAm7ua1d4qMNv8ZSzThqnVy/a+p4Qrx/O6jVKCu9ZdnLrSjjeV13dbbtn8NUP0pJ0DtyYUmFVc
xNh/IkR7J3w7XmBtNn1rQZLyBkuTOz2OE9KnPmzFv6Qa5ZkUXLyqMl5b2GizyvU2n/26qE+XoZUa
ywxvvr7N+ss4H5LSIY7uFx9tigaILMl6ww9hkZYja1H0l6/d3KQqz4V4lb0+q5uRBY7Q83T32VAW
BLAiGwCjvJr8vFrtNPCuRhZ/K3p/bTI1nJJ6wOeqHcP7DCzPUrdAoY4VAIY+yMt3TWueMb0MPzKD
bKjeMuu62jZrtYItoOnf6E6NqZQiPowxMF7dcgyI4KTDo97HwyorSvPSIQGz0euovm11GCV6b86E
zr5bfeLlu2Bol07hQtEjYUaGpQ/qW9lcwwfFGab/qNkgbkvCwUjx5DE2cfnd1Fr46GjAuDKlIPYe
65i/YTTJrx02Ny14vFeYebJ7RJxlH3d1sKzqPt8xSyG7WEfmKpgnXHlomqgIruVYVFm1MGqY5P/4
n//9//7vH8P/8T/yC6EUP8/+J2vTSx5mTf3Pf1jOP/6nuFbvf/zzH6atsdokP+waqqvbQjNV2v/4
dh8COvznP7T/5bAy7j0cbb8nGqubIWN+kgfhIK2oK/Xez6vhVhGG2a+0XBtutTw61W7W7D/7ynq1
0J+4UYndOx6/iyhViGeD/YgnSrIjgZysZLHVhH6oMN/hK6cVZIJ3NrzoKEt97dmP0N7BG11bDVaW
SF6eZUOuD1CryhxdMwehLrNL1m1jFK++Ezp7Z0qalSyiNZgtKyeNjoNZFK/tCkR1+hobJIOSSUuW
spMad93KJRS6N7PwKXOy09QM1UUzvWLn+nm30Iwc+riszEoHulrgHWWJkGp1qTRlXGe1G6+cMq0u
ud19+/3vIr/3r7+Lg8yn45ia7ti2/vffZSxQQyE023xvUM4BU5ffFWPV3fVK/iRN4Y0MTFE2CWsj
LeajTn2WvdhNJGym2RH4WvZRzJwZeRCd1uLpE38Azavu+Mmpj+L25q9eYo6U/FWl+paJKq/aLgs/
Gp4TdCsmj3SBLIENhowSPgdN0t5nkwOZlz6+4tWnSJhERS6//zIs+99uUltzdN01HE3XHEOdb+Jf
blId0OPUsVX8PlV1s9HMNt2YrA33hDGTp6jPz44Zqd8yJyXB0oqQeHYQnQM3URayoXDMJ7R1vQfo
xtFNl7rjOh5KbPaq5gHzUSwrpyS475oo2V+LwZw6kPkDlYDstlUijGeCpIWD+VeLzDGM6LnHPVZl
nxkHeaYrhn37OVaO+rzoL50ZLz9X9vis9wbgrEgHcr8D5TgU2egfbJjm+bUcGNhY8m1tZas1d/ns
h0BecB3hyhGfzUmUZtYS03n/v8wiuj5PE3+/XV3D1gyh2/Pm2TGsv/9CtarV6JlD7u6UsNz0qeri
HoT+j+NCqCTMwL4Ua7RT5FXdsWhcSPpd3rzatR4ejKTL7kIRZXdagvtn0rvmXtZdDx3MDz8oMCSd
+8k6xG1TYhddu5XFdrSyu77QHYKoSbMZ5Yd7XkFSNy+7NZQQDxkMaMqxaWTNYqgUdJmNmNMSRD0h
UqdexrZWHN2kgAfzy2mD4PAumryLp9ag3aOMb7xPxI5n0zpOQxlvh94Iz3mU6Gtgo/1dxBOxwogx
fvQ7QlTs0r1npeihmA2T8pYEwXdFBXyu6M4RvenpES7WfWVqzW4CGEWYs40vOrHOizyDK/ODC6DM
+FdV3iByGDXps+lOg3MdUJQ+zMwUXOjn+KaDVugRhgsVnsZ8FnybrLyMvxFWgZhsI7Lkq6W9NEWP
z68uoP3OZ7E9IdUuT+spdK+VsgjQ3Lxp/hQxuV9/CVY7nsOBydptAiDM8uDHO9MZlT3JzRgFa6U2
lpoTYAEAif6IBL53TJSmOxBvhgBPSdZbfsUa+pdTQM1r1Ninm88+ucuibSXLlm59j0y/3np5sw/V
IngK1LZYCWLvx3wynZNLfnhpzMHuNp0NJRPxyism35A9NPcYcpMf9VrylZU1XmH6Epk/eD4WfQ5U
zhnIP3YucdYauJFsBHwbnfsKvr/wpmJpVum4GNUI+6u5s9G4pFmz8B2Md3Oc3F49gZb8ecgyDGjY
69pb9qmTvqi7VD1FGrA8ZNs3sp+lfahjE5ztJnZuxwxr9sGzgne3h/URj4LtRleLiz2g4+bmRvhe
dTnEI89JwMeYygNpppPZed4TMZlu4UY35IjGk+JVqr/u8I4krQmMzC2Ls6HAG0CSFuvsdCoPsi4D
y4nWpVaciVQ89QXaERU7UH/NFo/ADtjO3YhIsb8uBIs2JQMXIcfJIfLMDSKINAn/ms9rTQ6C8AkP
yzoJEr7YCGzZ2py8YGWzXF5rjc6bG9X4EyyH/CC8yjrXtm6dxwg03e/fHKbxdV4yDF3VTFdTDVOD
wW3+fV4aKi9t/N4W3wbPWxuzj4I2H4i8tWz7OROI23lg0/5VWTpDsKpIj/9SJ3u3oMMOca6YqI3M
o2VZngUDsvLqlJJ8mgykBZt2Q/Q7YQtpxacqYNqTh27IIvwy5DmyCqqKEA+9ZNmvXFhFfneQY2T9
tQsQoif0rHwUdWpNXeQig89mYHT9++9JLif+Nn8blm24jrAcV9NNRy4Tf3nDijLC3Vixim+KGWVL
m6jQNi8LvEUBMr11AgU7dO2ec8dpD8ST0S+Y650IpUS1ENM5mRTv4gvzR19YIz617F9YTtQ3Qh/U
l6gsFrI+8IxwRzS02MiilmERCoLjkaidcTSDobpettQKFuSNmp4mEaSbRNd6jBeScKM7vsPcG9sv
PfJG8QyK/VKf+kuzaPN3f4yddY8x0D5Bd/ElVPMrwDhCq/Raj5t5+5IQT5ZA3y/9M+olYNgNlQgd
h0NYOfnDnJdcFVlobmRRGZv8DCt1FxPvKhBe1mF4B12+j9q8eMAgmwxLU3+Mo6Ktf/9rOf+2HuJd
a5MIE/xeQieN8fe7uiprwyGLGXzrghYnaC1/mazau4vS0j71edUvGtH2b0MbgB/wXQu2sqM9oZGz
wRK7fxPdkGydVg+3wkybdR2AdDHAlxy0+eCQWTvIojyTdYHQydXY9k2kx9mF9Q6SLiqPTYkX8gWx
QOxiByaXvlSLo6eN/bHALOOpGcU5qKLpjChR/uTq4oN8R3MrS8EcpGyKoD7IYtqG/bJy7X5fzSNL
n62aPxn2VraG4MbXRlrVG9/V05tghpyBgWyP3cwnsmbt+HbZ1H19BLUH1FLWyLbPXmWvIyPusFvI
apSm2qj/waRvzfm9VLfIjxHbvOc9VuziqCaYkqiEMGKVrkbczV3rxt/ZHuTM2h3tWxspt2khzNy+
zSvzVOVi3Jdzg2yV9Vpj2f/lh5c/7K+PqU6MUmiqbagmmzXt60K4R4q6613feB91v1rlVgGiVij9
9RBzw6NG4j7nVWRt2FJEt1bpWHfphPCujcCiLJEHT86iM4GDsgWeTaW6de6Z4SKrwdWMPVJm8oBW
VHZybOZ+vzEVFqN4jjuoThFqGU4dS+L972/qf5uqdWGo3M6GChPWMAztyxIyNkXpGFqkvdua91JD
ar5tmGV+OQw96nzwHTUWcpO9SBGXvgU10q/MzHMvZarnm5jtPUZKaJCKLPduSie0blQgNLsumaZb
rxuqTYE18wX6Wb/ojbE5FKFGLN4s6h2ga1BCybR2vNTbm+D3buRZoUbd9Sz76+w/tX7WffYjsRb/
l1favz38unAt3dFMxxDuvHn/8kpjATexZx+r9yhNP7LsTHjeux2iyDqFM5ZH4nOEnsYrFI/E6rNO
nsWtox81DLauA0o0ahbyNJpmELFRjht5AdlZNqBkM0c/vMNI0nr8CfXuUBgogzFAa8Xpb6/wb3mq
DvUs1TQm654YKLgDCKM6gB64YXp9tqWOyVxnh612e+0C6utaNOYuPporC7RmR2Rg6+xS1emj7gjz
RpoN4UScXXxVNDuBiC4ELIryIPvmaXztm4L3dxaiDNqdrwybPtJr6L5Oqy3aobwFKe+8B2qCPb0D
GI8Iic0mVryaje++W73dLGEuoC6i9c6lShBj1ecGxIYIB+dBdgZZ45+LyUN0c27IRtZ4jTdiBi6C
/LYd1Dk8REM0FS8mgMjfPya2fA7+NgdYrGlcgK227QBCNL5GBpCsTDS0bN+tAeR4WYcEv3AXWEdK
bz+XptevRF1bu2AuKj0YbtVoslvZyqsb916iwmMhxGPGElNWjxbYKV5u31EDtZ9bDfyHk5vqUja6
OjYsHo8Kh7nVye+Cvn/Enag8iVLYt8IP9WWLsvJ3YO4wqozxdaoLUH+4puyz0C8eK6V6kR06JasX
Vjs2d8g9xofAn5J14g3KtyZcyA65nrmrwg3Gg1dkLj7xHq/++dL46T2yD7AeWcUYu8FQcCOTxEsn
tQj7+T2/LzJHW1WL6rtxPkD/+VlXZWZ1Jw9IpfxaJzt/jlWirr72+6zTI5SSWFP87Vpfr1/aoILY
Tupkzx9sWz0FcELeEgN7obgcsn1eK/ZrH6EbX9tvXQOHLunUCrUmz3qzS+zAoSyygO/AlWAwgsgZ
9dAroSbUmXXpsgHN6wRqqOuW+64g8YdQSMJjYvjYRUP3j6DPVWN/YOHRB89u3jw4OtgXPa+fXQgC
t5PZOA/A2Yx17yLuFuJG/DD6VYfNHb5HEdIVSxYuIMyH9iz7DhMOXkmleLBW6etrJMOqfEoWsvV6
yJul6UbTXcLG8SgGzdjqfwmlSL2TL/InnyIrGGlPW6yYL59VcsCX8V+KXy7XwuhblUK3FnKslFn5
vF6K5diNWmBplNvNuutz4yIKrSHBwcca89kw18lWtXD169nv++Vohm9clRybN2PcLQl3l6d+7j0Z
rWVeG4hNa0dXIuRlqzP3lmfF4ANOoV9MjmgyIEFMrMVAUavRnTzkXoOYgRemyxlNc61rhDnt7WyG
C8/92vmgNi38llg/fw6N7FY56VO77KNRX6Nu9GQ67nhnq1O91Pqu3sqiPAyZ1i76zkn3XVNMd7JO
S4EHK5CeZEnWF6O7z51ivP2sakWEfn4bXTJDNBeRfXgaqeI6wdGIUOv4iq3XB/lG/+Iqmnk/aMGp
Ge3hVZSWAZoG9SYcUn7t1cfMNFArT2NagMuHMbiMRiMtl4l/8pA2u3dVZXio/YhoAynDrd9Nw4Ne
jsZx5h86bpeVxCfxgALnAlKQvl2uOJBReDlp8YPOOwJd/vGO7XLxoA5pu7a0Xl/L4ujG4V02lktZ
uvYYS21p+rqyhbFMiNEnloCwl11tDM80DqHesfrrsx02kfZOmFZf72WDPCQ9sM+NK4xZy6qvFrK3
bGls9TZIivJecxHPLhvR38a2o528FkASINLye4IAWYqs40ueptk2Q09xJ9S8eML66052eA91374J
7FoJUaOD1+E25u3gOAOxp3E4Q4FNT5ABFtceGiuZgxKbx88esptfZLioWQ3IZFN1WCxXDlGEAGvy
QQzzd5ZUB81HRD5IKSZW4+2zrDfWqDWUKGsS0LEHL/1uIKBTxtbwA6MigMVYat53k488TtpYOy9S
R+Zex752SXjmXMv+wyKpLNkVlyxLxz3v4xTFipcWphcmfQMCgHX+8+DOxc+6IjX5GWei5QaEm7sI
yOW+YtW3lMoBaWWju6cCxIzK3D4HKq9lqRgwjcm9nZb6sej5lqeiR/EZ1cb3yZkpS5oynFKVkJ6J
mYhuskkF+b0sGq18hzcE+ihwc7g0bfsGNddKsvJ9AuS/9eqp2Mpiot8Ugwc8bBjL3TSa9UYORhJy
mcNze+kVBXknLx7Xsj6ow10TaeKpmNTuJulNsZKX0Sr7pCaEC72sRzqgRXcyEZYJW9Ab3kxsjBel
LQ2KpvEOI/d3Wa/5YLfBd0tjg+E1Hg7B3F1vFHXnYti3lr0KVZzN2iLlCwL61rAKBcXOfngbRYME
QLmI8Vtb9rEjniy1tRdDU0+vjV/HuD2F4zcR+fDWK/2HEWU70iQ+IEzlzxxuZERA51yyYw8WpLk3
fZ5WH7Gf3ilDZ9xNfpjBmBbDJQM2v4Qw4W3iWJ+1fZXW2416k7PWG4J67UXJokI/8ewKJfMWhgZD
sOIr3cSZj0p+9KYHqssOq6yUW6/XlNvBRgcs1suDrPqsl2dq7/X8o1hwfmkwA0NZT3zYthosHLqm
+OwkIbI9puI9jZmRgGh2lYubF/4dOxxnYUDhIBNLneX32UnowR0pymOkGv3BGDTzrDa+OOMXEs+y
bGtZJQ8pQBtsWob2hlQkEeyWJYOrasFTHwO4BfoSgyJpwyeUOuxz3JXMVzRaXjw8+MZHXobhU6Hq
1coZUzyP3KG5HeZDoUfIO2TVTvWy5lZ1bA7zmWyU3UrTKJYCEt9a1n3pVyYDtpfWI6Qd7Vjp6nTo
3bTEQKeOHqeBNLgP+OIjxDejMb2PTgThwkN6inyrP619EGPXQRD4yk2UaAsBVPpg6wjHajDSOgQr
jW6nmM3lWkRV3jyONeowC3ttwrd7ajIMDKqCxyQSafVUQhRcYwwWbB3fKp8yAzlLZnUbtxiKemli
JOrkiF7OxdC27V2AlvRSFp22K29YYEbXIoqK7gFeIvijuXM6WeqtXvg/Ev3Riyf1G1DwPyIgmm9D
XXoLvxL2Y1Lp9Sp3rOAO9l++ifpBvR2UciDIP6o3yciPlFgFEiv4+SwtVW8vMGzjncp/e0sbmxOk
PLHyq1Fjk9390LSg/5NHQ6mS5M+Ild0ixhrhuQzHYF0VQIT/dDI9XcVWwhOgRpZ77Et9h80iD0Bh
Ws9ZmRk3hTeOl7lUNgXflB9kT6CAk4WiGRMipmr6ZPsmkGhfqW5kq6tlaC6iaw8knla9G3pU7txp
I4tkjaNtT0BvPY1Z+oQelblIWyU+unkdnHVd+5PJsHsJgzTfFfBs1hbClC9+7mqE/QoVVRZa3S44
6kGT3zcZM4jwEbaZq+3SrA6wmeWE2r006N2ui6FWt7KVmwWV+6RKwGdxyb5fVcCUnk1k9M52b/7y
uZAC07UcY7TDRsee0VK7+h7HsRxocollV2yFJx+pxZVTpfULcukvMJO4P6N+Scbb/e5MHkCteZCA
e7IdAoFV+DwocEBqGdgav0xBch1kOf3SqQrnu9+nCFTYUX3vz5+U6sGvnwQIrn7JKv/FUnzlIy27
Xz4JVu9uUqwFc6kAJTon42WKXh6qtNn8l03eHOvIZbL+mpUnjaabqkXgDADSv8d52swrAkWFT2FH
gYHwZxsf9CrTn1M9epv8qD4j/Kc/B0YMgrWuHoeSpU8/eivZCS42tsZAra9Dgma8iUxQRbI4Aya3
qNAZ/HBcwhmUfoU2ibGTV0QiEpRFEZOkm1vHMDrHWNBcNHblN0R/wlOee9kuSPBZYLWG8IeYwqPv
JvkiiNhS5uEAuzQdcMZKrEfZwx9e0HzrHmR7gO0In92cZCnUeBWlo5rcjG7w7NSuhWCKwW5ctbZe
ZSgzkNA5wi2FHjQXayWLdnEcReCNKLpJOSCv6do7WTQbC2Zo0eiHwBkfmIifdcfK7u24y+5jthwg
MclkdAXPwtKPeHjDLD3IVhAj7e3vf0HN+Jp5mDOhrqsKYjUWLCHxJZwV2cwmZe307PCGcUuAcDLI
3k5MjF6KOFaDmXZ02wrVPFhVxk3FvxWinUei2RrFxcu+66oT3RdVHt+XmFjvnVg0pBEjiOUuWqIq
wsTbWg2V9ZgX3ava8WJuU6M5+7WD2kox7RNF716nrp92kwDGGSAO91oaKG9MhMBOlolDDvjw63Do
Ic3eqXl0+vlqRQtD1nWs8rbHnuR5BJ4th9fFlN8UZNEx4KJbOcMpMjOtjino0xfn52e6bh0fHDcz
l7KXLxD005gdD/IaaCKR1BxXihMNy4FI4EVHYe5SYL7gM72dPqtcASbGGBBtk3Xy4GHFszFR170O
Rc5ZO5ql9aJionv08Vfc5UaK3tt89ln3n85+38+O3J/Xc/86+3KVOHTFFug0uVb1ru4UbxsFYbhk
gzbNu7TpTkuDZCPaLl991vlaO626VjPWcphs6Ey9XJqp3W0/62zhIJg26uVG9NMPcODIY9aa4Mnz
1b0wCGNNokepug6de/Tf86WVBe2b3olH8GMBIBxlTQUEJtUpT0bZ1e+/v7//LeFvGOwRSKtZsNAJ
28r2XxJGmcUmJ9Sb4A2hmjC+sexdbWSPELyaD8tpt2KstXfVd8Qy0G3jXKKpv6+CydpC9s+POer3
ixzg4AKEFTf5fFCQ9V9ZMUhQWdTr5vT7P9n4mjUxbFfYBsFNy3BMxxRfAmeWpvphQFbqfRqHVeRO
NRARDmZS4Pls282ObXK86FXvZ5062Fh842e30FOze7Oz+gC1D7i5BsWKNALkqTTt33zw+otUpOpt
j2bYgzKmZytV+7ei4gfSsZTZpcEK2nThZ/rt2FSENgcTf+084SVvuY6GbSIt8kweZEeQCj2+VWH+
X6AahvNlYuIf7tgWIsqWbZIVJc/49+QRLHqQGNlsP2AxYYqkzI/kZ/zZyJtTez6kup8fvQLOOQHs
/Zd6WZQ9PvvKukTkaLUmJl5/80W+9Pssfo7NXYg7sJoiNGHN/t5A3PwQCPcN4gAxkNocMWiwfbFx
zJrWuQtM0OUAc/4iq0BrDXtm0gltWhrlRXoVG6faCc0dcnTDvVqUPWIaFxHlXFLpuDf9qkW1ZR4g
L6J4ZbAAPuEf5EVgmI2nGOs42SjqNl57RW/KRMkhIUbIkhMYQzwf5FlTm/kCmeV2/aUhS9FqX8iO
Fo/KUtcQkq3awkZOL56WgRF2j3ZijSe+kPs27VD3mg/l8AZjKn64tluERlkk10fZBohFz7LmmCd4
3lhlg5arH2h4NhjqMdHKn2eyTh7iufVLZ1knW+vGtPfCR52mn/zioLotwYcxuRNaURAX/9dBNk4O
gveb3ByLgyx/NqsRksYkDQaStC5+u8qkbIz5zavNBxX8SqS16cmZ38PAaOLbqcnO/fU1DEh+g1lr
C05hbp3dfJDgzMgkgqqQF+nKVL0T7Ua2yV5hOlV7VFdHFirzu/w/farWjfvQM39+apQO6tIZBJCN
dJpQ0MWgMUFy760G8QMrrXDPEDedsyz2+qi86T1RfAMBhmM36Nk5zZpv+AsbJ1TlzZM8szyTHSAu
GVZZmGwTJ0A4siFin4+NRF2uZfHzIEdU6Lp+VqkkHxatFiOT0vTKLUAgxNj0zNkEqqXcyrrPQ2D5
wdIvwuSG6HF8QMMLB8D5TB5qxRvzhTwla5Vs0EY9R22QHCM/QwHLKbK1w8+wqqKiWqfIbKAqgR40
Qa4B4lv7p1/m6Gf0XfZQN8St+1FX19di3bZ3LrZBumF6+VJkFaGXsujwo6Nz4PbtKYumI8Gf5NYn
h4fsqXAWXmMaL8OgW+tW1NNWFnPMARfmNMbnMqj954oVi+Ym5ksyjR2E5b+NsrpLCkmG5WYTERfQ
6+88zTcj4L4Xz8qrbd6z/cnzoEDRMryXHVB6Gxd24FmXIXS7gyhyJIQHt/gOGnS+gFMozioDOHVA
WEi/tKM5LWQDULE7IiXNU+f5BeoyCMrGGej10NFvZAdRokmtEHTpHPxUi2Wcemb32LtsWj002tg5
V5uZhPNtWCGcCMgqhsDGktnYeaFuPps10Ky5OXJi0NwW+5W0r6y1E4jhZgYXw/tCek4JlP/P2Xnt
SI5k2fZXBvXOvjSSRgFMzwPpWoSW+UJkKGqt+fV30bO6azKrUXVxgUTAdXp40I3Hztl77WN1Ic6N
6iq3gGddjBlBmezDpszw5TrtcSyC3w0b2th/ME8ob8lAm67qqmI8hQTztTHmtYha5RrewnQ3OfSV
SjSkuyTXxjsNyuJtZ5wu911uqYVVok4KTe9yld7FrWEY5oFMxXDfRLq+SVRRvEx5s7l8FubY9V7Y
zs1VllaM8CYpf3y8gJhXeV7kr0LnS00qj7ofw7G6lwQ+XZ6ZiwQEWinxJDQIlRQjcNbOOIXf8Gr8
+ENoPpC9wYbRqZPVca2mVe6ZNWAEpQd5mRuwTZsKnxzm1sr5cWG6XCBJ6MeFf981qf8/j/nzf8Hr
5E1XL2XBH/+FEmjyb07L2p/PyiRT6SoiV8PSTefXs7KUQetkZjc+GsZsXydpd018R/UqOvIxexgt
28vVHGyHWWs0zGomg97Q0YKchpVfBEqf8PFYpZcDxMMkqMRI4v91STEshypjireXSz/urcy/GU2C
Kfl527pUVowlTYuAXCRE+q97HvYOTVWioX4w6gHwJtRdtdbFzjKAcV4u/XGb8x9uuzzOKa5JDXUn
JWMqBTMm3Uc0pw/9XNF5TB3/0GvlfsrnWN+K0bc2U8eZ58d10mk28Ixhoozpa9+16UpvautQOQBF
ZXMfW0pKVWbm+yiMMpZnrsZT/0H6orjByqRj+os+Lo+iA5CtdZsks8vV2n+wkLQ8l8gqN31j1+ZV
OuYVrLmofNY66o8mbMl/XK5GZbEKdL9+CLLZuOX7R823CHQmi+SlwiFxM2SnZyd+ug0hOV0PTHlP
lj9uLtempHOuL5fqzlahjJGnl1jgp93LjYqZvULQ8vd/PPjyfLpUG3V56o/HXp6bdpyNLzf2I6nj
UaDjktWFvw0itaJWGcpnWsAWSoAyPVx+k9hx7phcGjRvo/6xb3M6vPxGJnkFHp7yEeJWbsnXMou+
h/GcvUdz/GrUhUHZP/ocoDYKUMIhH5YHRJwnHiNZsdQNDpK5pVz6cfFSQ2lTwl9WTF3jGTpv4o/C
qhZd6Xt/lFIQSslcwB23nTsj29jRXO2px+0HxsS3uh7p30vpJxATA/1K18PyKqgaTkLLHV04X5V8
sR4dNQ/2VlT3m2pgwWni98v9jJ7D9ZwSSW+06pLN4A9rnfL/Kk2pKwbhlN81J37G5dWD9dPkgUGu
srrczqfuxcQDvyws1e3QWc3WKh3lJQRec3lASn7UWhv0+gBfPX7IIxo0ywuqgVF79jTbZ9zD+nVT
9oxkljs6n4EvJCvlVvMb/zhnWbUyM+ncxAMOF7ikT01dNODLyuBRsjcoAzE995ZVnqbagJ805dMz
No9o00Z6jiKfe6MSsKpC9NPV5d4az5Nl5M9QlsarmtgEtiQ8KonmeTsFCjCkLpqf27hLPJX4m+Pl
SZYTrDvQbQ9KMyg3Vk6S7OU/xveyt5ywX12eROhiump929yDNGvOdQybZZ5mhB3NsmuKYv3xj6vk
RP1+tSr9+khr6X9fvdwb1bQcLs9tl3SlqApo6WbMHh2Dwb8M/UMU9PL3i5z6+iWfuvIPAhu3sv7T
fZdnKL5c64mpognZJ7nvy5dqbGqQHQDnEKrSsk8Y0PSauU+LBU3nlyq5UlZ8LCdf3iezfffj9tQx
6bqhJLbb0b+lmv683N5QknhZAxAA01J6k7Vl64aL1ESZiGvJQtu4NudquEInSx5EDFa37xDWAOdd
W3lrHX5cJK/GOlyu+wxjtsRuwsjhJAsMxzjnExjLpiKq58dtVWWeI3VWDv9LXLPcFojbCUm7z2JB
+YrKrY+jt3oI7qzYjz77odqSVFyEbpm9ZQSEx27ZXbMzlqFbJDFEi2D+bCb/2qzt4Y30nY+5LsSr
NhsjVDAAdyNtbxdKPJhd37JACqbsIDCwOZyHVB+eZm/T5FouXh50udToLVlRtp15l9uUGsuMq4S8
RnZ5DSYI0RZ+59fl7j+eZw9Ej4XhXKx7PxtdB8w5XtMkWCtmZVyxx1Vxswqxz524O6PbAhMnw+Ze
CamV7bnuv0GKu/YD1Iqusgryvv/hbooWU9PF2XRxMQVBJo7hjPJn8T+1E9EUpp4Vbl+PFgI0ftDs
wyZSklnnBDGFCGZWjZe/gaDWH4KweRFLPtvlh7M4ibsgOxMQrxwvN10eaoZAIX04p6s/HmuFJA8K
Ge7SuJYrTZuCay1rZ9KrzIlkutQ4t7HarzWnyB/IxdLw3urBmz4igWmood0+KVcJWJ/3YkwWAp8w
Hp0I+OHllepA/P5KxRLQqpuKtjWVWp5pbRUyCs/2ciWlDD1nw5wCdhuqaNNYypKLwD1WasT4EMnn
9FBC0jWJ2x0XstO4XIpFlZ2Csm53BQmEPy6F/77tl3uLoBnWKlZ+1AHqwaE3ivtmuRiaqnpQJD8u
Vy8/pG7n5vrHgyAbSo2gDR5qJ6bwClFGNz3ozdTW02ckP9rBNrpmpZlYneFlQAYL6Q5gV8tu7FQn
h3W5Ax5auRqczj5UQeg81WnnpaYxkpGCRSIf+mlzuYrua0+SnHwg2ydmXIwBLIW+3ZHnykdN9V1E
jf+N0PbIy4oFUKbo9SZPo/wElhctM9jdbTUH/a1w5skLQ9zrasrwQV86TMHSa2qHyNjbef38x02X
S3Y1GKtoSTNUCfwRSWafSCS32fTjm4M0Jz1tuXq57fJjLqlcXDyHRETawPkgBt3WNMA8wTwMkG4J
SuFyfV6uj02AiulynbP4v64HWf1sqDnMr1x9UdEPZ7Waf7FBBNqZS/ZLCA3CxDDv0Aqbm9Auo6Np
ZcG5s5eBk9LWj12RQ7+A7PvZvaVpUnzlGhrSutbsR4VlD+FA2p6DodYOhZUl27Tqqjt2nSA+sip9
6wncvDxL9OV1MLFaIdzzPZbW7V93/jT5sz2JKaHhWJpKW9iRUlc5nH7uedGjDHtbLf13WSz4g1kP
jhm9PjwwX1oTNG9ZMq9fZAfmOiZg3Uui86QRjScabMWKFNF1p417kpCI/Kt8nYqsuIriutl3zkq3
ymiblUV4F+Z3adJeF3pgHFRF6ge6BQS6FGXqRX2HAsbAlMGuyVgV6gT1a0xVlg5eDgctjM9N9ywM
xVi1E/w2+nbtFvsJ7WS9xlLThsRaiIO5iG8sFfcUQOkXTQDXyvWX+BPlrH4zF4+E0TkofSAYa8w3
SY6y85MqfLHN6u5RcWaCigIGmHjt5Y5pauZhrFSOVnxP0wOqtzY013IiicvvsSNFUKSPimoxcoeQ
6ubktG4ylKmrwSefyg5Tz5ei2GB1UzeDn+qbWb53hpbve1ota4v+uCcBmW7ogI+eVZfU3rLb+3OU
7vDiopWZ0Q0lsnBB9GLoJENNiXjLTcGMJ5EwnLPKHdVovh+ARscK6Y1TyDkfey9MES2x1uiYlDXC
u3Iz6bbmJuHA6D5pq5UKkI3kB1gyyqB9TwqQfb2ZV+s88HNXUapslQVaeRejBkRSoJ2BWGvnFi9Y
IqKORIbQg3AzHhAcO0cSDAGfNxjJmBmG9wmmSS8dNVqO5LohQqzqPRy+FTxMhvlxu5/h2ANrKF1z
pGMQz917plb6CfnMWxDqWyukZjKrIs5dv5+qA93woA2yU6YbT2Ns6oegVa1VIsH3UrUEXiycluxI
s2HG8sCuLjth5s9OFYv0FAJ97XBk1LFf3odG+SBlmx1kxKjaN460r6/BYpkvrL370CbcndxxO8zP
hW7Gz7WSboU1DIRaRY1XMI68NRDT9bXhpqGF+qEMCYAjQQ+nbOz2fd+eO/MwI4NYLzTPDaG+5y61
53NYIFBRLKbiWNhOpU/KrIpzbWONhjyUVfxUZP5w9ieasgnMDFvU/q6btFub/ajLkmzvwZYChdbG
exHX3dXlh2ZBThyrnAi+sEZ0Van6UZ8apHK6dSqZxl4PKFFWkxmC77eIoUVs6w3+7LbqOahs+YRN
07XD8FjRxT4omTLuJ6d/zfCPnw1tRBut82fUEbh6mk6wMDt6xI3oJ1d9DSDBn21tO1LJrjLN8iJF
f1eHaq1FGqeXaRzPap7dtHgXSadHX4tJHjzGpLerJO8IQs/CNQ0LZ5sGVrECorwyx+C7qen93yxr
4ueeAasaVgBdCokYHIvCn0yXdNacIsGP9pGB1zpAADSP6EdWpJrHRASl0JmIDvHdHJeqS/PQJ4c7
JWBbs/ELStv760XWET9t/i/vhpRwgK2OIxh9/uokH5Gcaz2H94dDTQyFo6uJky4+eztcLDRTu5oN
J3HNGG6IPdpfupK8d207nrrBmfeFYW8r1aKCpom1o1IZD74SIn9qI2sjwgrK+QzbsOvDFxRJ6lUz
h1dJYwmkBn10zjot3XbkQsj1ZTNOcOKzUkS+q5XxQ9RV96ypzjooh4x8rVRua1V/jlJiB2MDhphh
JjDMlnZ33DkdHxdInK4y1bUI+n2WNZoXSrX3pkDUJEdZmFqWq7VpputmsI4BRiRSCDI3G8kmBBv5
5bRRuJVR+6rlM6C/srgrbMM5aIE4DJFyD6kqfko4hlxhO29ZAbpOnzr1iErE2OUBy1mhpPFW+lp9
jIN1vahsu+5LTsY1RyeerDpdTwM009pPupOmti0KT4cIAbU8tlXXntOMcGAzKDoPem7iJqod0bUQ
N6D8FaYJEbmZzTR//fXfX/zpHMuRuByPqNMNzbLsX86xBdxOq5JB/pFb6njT105J2JNvDB5Thvsm
1CjSS3q82nJ0llUR3ko7/ht/jPi5AXU5BqUlMYrTRyMU6VdtPGy+3HJqJ/9AiKc9FxMKQ9KUrF7B
otZaCm0IbPxQ1dalzydr9LL8IknG2obUeCQHJSehJskhQXfSRf2Ej56z3V9/TNqfvibLsBRRB98V
nRnkr4NToVjNiE92/hBF+k4MWntC7pCCY8sCZJ2gVS7TXC2pzygjtmxZgn04iXFNDxi98FDYm0hq
b5D8u/NIuiwslUk5ppjw4ylXV8PQa6d5IEfzr9+2+KW3x0cLqlvFSWlrwlmGh7/oGUTC/gshkPUR
1Xw/1ER+d7pBW5HUB1XDD6p9bploSub2SYZrut17aOP6t8Ie95zrcMES3MdZuxyulL50aVc6h8aa
Uje2gflD//cEhxW1oy0eokqo6yksdgCV1FXbBEdhA2vwyfwzm2xF4Ii5H4O5WdFqtLeDTXNsaFPA
JBkBm6QZLVzs9NlXxnxjDeCLQ4a7xwq95bryfdAlQdSfLHNiAMLcFY8vGZ5dETduFU9vucEwMMRC
6CXK1K2nYLQ2hbRDNm5Fv2rivsI+ODmboNM3YSHrW31oM0z5qbUeCbra+IYRcwp3KO9kMNAOm1sM
Ynq1qo2g9fySSs+Jv+OkC5vqTTEMea5SCjJFIe9W2CRtVvjfXSuOJppH/gPeMmc/GNFXR6GEzedS
bI7THmZtuSubFvktbYotp1hxADobQdl9V3VycCFq6HVPEFXRhntzGU4Z7E+Ji4yIZAyNfTME43qA
+eU5pszvHTDmO6fvPiXswYwqQBM7gYPspmwo7a5R7LAhUhGaHvzp5GhlsgurQbhTb0Qz7YXck1Xq
TWSF3+iWQg5rBfxxUJ0wd2n1K7dR/pIbTPyJbhDZkYBKiqlcrILhCzp3dt8Uhrkz+mb2Wnq2qhQ3
EOGXXCDsd8XcNn9zpvrFQfPjUDbgSVj0qx04db84qDrVd/heWv6HWUch5Uefu4mlOJsEyc5GqFHH
lLbvr0xT9ldGIAjEjINjkeKZZ23ZjEZ/3y8JfVj9HjL+KH/9TdN+1n5d3h0NdBw+QmN4bxm/mDuF
qqV1VpXx50iYIikYxPQOanHLcVIQ8z4NO80ieKxkdOKVtFs3qWhcfUCcfCHvlzMgq3gih0NPN7ow
mw0aBTp9UZvdFmrurNU51Dbzsj3JkyHiz5/qayOTxOYV4XPLkvM3v86f1juL4YJ0EBwIU7P+BJjR
tWGek3FIPoeou0Y2LO6Fg9y9RmHs+ZwpV1NXpzctNDR0Er0ntAlHmrCF10oWbEUn1btpRPFttDsU
tImlI4KM+3treHAK+20KpvIhYOb/d2IR59dqhg9e15jE6LrtGCwkP+8YTRE1WUNkwacSAL6ZQSoO
hfXYpjGlAvjSjTlqoxsqfrHHs8N4CFnsPbThGyt1Drkw5f6ymepV/aw0I3q9fK8NpGUVHfsdQT6F
G6CutNqhOeui3Mc0DrfCDhZgCcYaiGnOoR5m1dX9Zks00PuEUuxVT2yEK219jjO/3tIbTh6yvqZt
xmLaduPzX//lflGwXQ5E22DzZqtSQ+vq/KKXmbMOcsKYxJ92pjVrJzEDzuA+tu/GvtWjMjmaozDX
eKU+J4WgqG48KFMjj9lYr3EvASAewrM+qvVJZmEJ31q8WATX3+i2siexsFda4wmzL2mQmDVWqBcj
t2rS3qOpAvskDqqrOfe/dWrHGu2zqcLn+ujj6znWHSzyv/5dOX7+9PdG/0PRotkcpKYwf1kT6iGT
jR3k+WcqpbpCSTtc4QZ2CNruA2sfUWZeZ1GyQieTn505uDfa8MuvZs1LVE1uUsMJzpcfhUNrF3IP
sAeJshK7Vdx1yS0rr78v7eaVCObxpNDutdtsHSn1FYHKI6AK2qO4G68M3tuNAXAo4tjaOUZApn2q
GDcj476rJH+NrD3n6ZQ0S3IcoBrkju7K0sbuquqPldmtfWb0emKII6HkaPnbXoW0S0pYh24mxx5f
Wpwa6Xvt/CAOvY7QELcJ8mX4wRZrvpNZ7k6GqRBqkoFKwaBzDfYhP7UL9SjInIoIe4DgaGl4Y7JT
npQprVaMKK7RLxZX2vjQtnO0Y8sZ0Kc3MXVneUnKcJ96CME1b9YfKQmReDbDZ2d2R6eqyfLh5AMM
3GWomFynlNHujKB1HZN44mYLh9+UNVHFVX5Fze4cbbOIjgyxCrdNDLkToT8eJnv6GqNOY+qQi4O/
JLr6Wv4ZdhWoC/qYLqEB46kkpcOvyKVsYfuNrOwbSdWFRY6GhwrcZ2mFGnLpwPW95RI9cxz7GqhY
nD6ZRk2m5ZLAq9n03NAM4Y0RxyacmrPRfzGgb69TiiEXjMge1tuwNfw6eULof/BresTF9GanSnBi
Ba82YwDVu0Za58YT7Ah64+pRLj9wSLsktJanwC/fYBR91vjAd6KQV4CdjTuj68adBU11gEt7rUVI
KkeZveddfTZMqPStHdwM5GzdAEv1GpHdkRxRfFkBp3bzit6+9ZyL2XQnRg/HXNWuRim0+0mE28ku
k5uBPSbMs6ndsSzR3x7CgQihECcter2dGdH6B09KbVFmzjqmMjmieJ/OQUerarad5iYg/+xvKnrr
T7sKyxRSl5wMLUegN/xlHe5JpuSoM7pPk/gYLwknqrgMX5btdKyhVEDXtl1xQDYbjSz30o0DgCem
CFYhwYxbM5rfszGS2zQBOB9LwOPf6HpYLpgsZ5/ES4eKnROn8xMJkZhBQOGxxAVnvBluYuYD6S++
6Wo6NulgmOyVCCbw/dkwndTmW5LmOx3R5x2IgIIAwbw7wyCRm7gQXxdqDq6RLdkl+l6OzIDAlyWv
WdOnK6xjnEW6kG0I/9eQRXKDJ0bbYh7AGxpExXEAqpUseZ95U3f3XawJb+4fMiZfcNfGeK3mIJTC
Of8cbZRG5ti328BnoJQsh7BfR1d93E/nyJQ37VzWP/Yw/+cnalxzoci9F2DFEIO1v1z9n4ci499/
L8/592N+fsb/nKN3JpLFV/uXj9p+Flffs8/m1wf99Mr877+/u9X39vtPV9Z5G7XTbfdZT3efTZe2
/6LfLY/8f73zvz4vr/IwlZ///O37Rxblq6hp6+i9/e33uxZdPuXAUiv+m6+3/A+/3738Cv/87aqo
2/C/VnQU2+//4Ymf35v2n78pjvkPSeEpLYzuusQnSO0BLnC5S6jGP1QDCAsnDczdjkpxmC8vCqrP
+QcuE5QhIBA1WtgW34SG8NLlLvkPR2frbfE0ihZVF7/960P4HQH446/3n5GAAjLRTydD/JyMsyxT
13iHEv7cr9toNoFlY46WdtIha6rl4fIjZbBMhQ5XOlItbas5UXlQOIEf+kTDzPXH9cuNrRqwj1By
c9X0QXGYQHfPgAGgrxliXzDGw2lTk8WaYEuGo9GN8zotUjvhm5nlhzqJRr4SyjWJRvnh8mMYbDXb
RWRy7ZOJkYqdYwVqKtyYTEEOl+tS8/FoVeGW6Rvh8g7ecS+7Q+oKiyzMntIC3/+k35HKoO7y/ooo
1fmQFNHanITc+/11ouTsZWNa34j6HptgfkDH252GIdvTR6YCilTXnGikxiF9AYswSi8w7Nshio+G
T7PKWiT+hG8eIYG0K8LtOoJOjF0rRLYKJkTaBboKhBzVu06AFC1666bUzZfKTu6aKrid1PY5lRWR
47Iq+Q1pm9lz4FnADbaEnWiuCcW2ypvSayPnyxxXWZ2lbKzjghts4eZle3bYm7M8nY1Wwq+e5XOV
TdcyyW8F7ChZmukqHbJbAMGrXCOYbFbvTBW5lt196x3YjbqhDasxGOhlxfN2eUGi954hiR5YmQiV
Yboj6Yi5yTCSmxM40yYjYHFryZGoqoKYgSG/Q9MpPL8QULYYv8X6KWzzb2XApzpaAUu4mS52P7Yp
Uf0Kp+HBn6p7UdU3dmM9OqF4amyrYrGNd+ihzqCB+dyJNrGqWw1ostIQU2f03jyiQx3qeAWt9qNC
f0KQdP6Ba2Es6txNZ3+dovNph+F9GJp3W/dTTFDtBkpyCGt5blLghvLQBdFmVMqNrkYjDQafbaC5
r1UG3Y0IIa3mEgm0wYxIMx2YX+gkwo44iuCWaRMNJfEp0yUgvqQMp+PS5pNgVi2/siD1JM3YuA0q
t7PQJ5lDiamPX1qJ5cpJBZ+l1XHg1eG3aKiQLVrFtKm1Vt9YhRtVqeWhmnmDRpeu6qG+zvOXQdUz
1ymj2hMcD9RWxb14RiyANkZkzhJ2vlHhrOmjs1mOJ3SI9APtW7QajZuqYEa1Ob2J0n0+KMTkGKs+
Mw+KZV5rPVIBHR+6a0QKuRSXPv30MQswrIwp2KYQPGGr6hZnDvWi5Jkiu63Hid6smjzVsFrIq7xq
O1MhO3FaBxDn3CHrUDWW2ge6mhulO1ityL0qEbNX2vEOpEXiGXZYcECIjV2Wj3IwP7qiYQ+akf3U
A30I6/Qe9Mm8kUm8h3V3raMdcIuBNEBNJwyvHzyUDhaEBNRKll+6FYAEJOY7mnjPiIcHgPi7moks
kVgIxbToXNvtw5Cg0QDpgTORI9nUGOnnZvpUtoHtNl7GcHyVFljM2jLe1ffoGJauoUXrBCXWJM9y
rsjCSKiOBxnctiMFc6oew86TfKgEliMyTrTSTcvpi//glfCNG4XWtZvU0ZuRjXsV15vf1PeUym9c
jtxmMHe2AnJ8jHm/e1yTCVbz+ITe5Y52PYBDdmAzweT8Po0M+ENp9sCXNBmJUcImz7BzlU0hIvM8
vm6WLllQfcWtQnbMFSGiD22t3jkISL1W8J3uUbh14TmtrdSN0ubW1KMnECwbpcFLV7XdflAGLG7k
aGv5dEc4YMpZgsMr/tbr9GyzxvxqbBySpPssHbyRhrV678QczKB9SGWDiatSqDrTbgwQU6cReIBR
uGU63LWEU/Am2wdR6PSspiUTjYqcpiYyWNpGfK/8+z7s3xu9QLLffxvZpyDqz68Mbeq9VnG2/OYr
G21a6OT7gQ3H2uqy78pYP4pBX/Wa8Vik1QHxq+0llVsJ0umJzrnzOQlY/fQltPyBPI6tEcVfY5Af
IThvFK1s113A2aRtDQIpF2uys7JSTLFCZ+9UIeAqrpSKEAlN9l7T5Y8qL6/ZFvWXLwiT0NVdmpnr
2u+Y+3vOuxmzVnThTWzLd0zh43pkas7cKDqTjTatZc76B2GR+Adk5FFPIAgVZBIbz36kflo+Y/LC
UNbhbHRrlHknX+s3zjgcrUn4Xp/NN5HfQQ6s1/gnK95T6anZ6PVa+j1E/qcGiO0TlDjtSdf3Y5Ld
GBmxXLbFbrkr5brunEMEPFBrxRYDyG3ap59BrJ9BhzGL7cfvNpv1FUDgmx4MQrR8u8YZjaOCigIL
5+dM6mlPyxBtN6SB2KnZs6MqUb6ZTWy7SePsKjxL0Pb6VcIgzKNeuSKu+b3P55zNSGm7+Qz0PXga
x+gusDHK93Hmtl2l7yIzBW9hqS+5T9wlYLPWVexpP1Y6HnKr32tVfRqV5GYKKScG35MWi3yu+KvQ
HLaqhLqedTAJ4n5X+BWTmZHXTQzGdKNNvyTZDrG5K0nRqKSFKL0OgTB0e9qYYtvYvr4KYqhHo/Ya
DFHgBY3+lun1bc8ONojirZO95NDVrWn8xI9NJo11Tgf9sRTyPh8FEYZj9xpbaMZnezg0uNu6zszd
QmnuqgD0NEvDvnVQEpDRNY7FLUl1d8Yc4o/DLUxrUdeqZOPU5o3QalDXPMjOH5zK2TRl8t0YcNSa
UfyE7+5KwWjhlmZ2bBS1W1myZL0jsArRb7UtIFC72awSSyo5bnrE47Xf9h6p38RPp9WLHBimq5Lb
S5UjN2cee6Kk8Mg75OzGEaIbNJLydGeWxsFUjUNv8obLaH50xuxYD1APY+cVeWK0j2fzg+yKrWlV
MJ0H5Q1Fs+2VhJPGIc3qRD+3aWi6TZV+awdJc7qMt3ajs5kZ0KOqCWKBoEq3gM61I6MMBIRaQX8y
fzBLvuJmVn3XDQSTxPqiJKmgeDfJxq4e9URl11mST5inKQxZ6iG/UPg66I9Fz9c1LO0n5q00Qx6j
3oT5bfnPSWJCBAjrV80m7sosSpIA4zsz8+Fm1epacSifLDRO9fRstvaBZE6Up2rEejO0Lj7CN71E
vKEF6lWpv82FAHaRPiDW1F3rNbvqDRgIsHEWBRwrYmY0Dzbtf3JH1WdFUVm/EB24vhowfOMpamE/
j2WBpZGBhQpixWXFPJB6ShY6nTZ8nxmM/v5e2OU7sk/dUb8N0v5owoKvD+kqCcZO1zHi8xRmK40E
B58wAbcL1RtcAJCcZlIqdfIRtNYcFgz+SklGjZQMJGXhrjPSPWN76qMkeCXE+i2ugu9VMl+FenzX
avGV8FXSREzHA9yAkok+BqOWei44EDVBGHNI0HLukC8+V/ezrX8DFnkspHRckab3XWqeUGbpbkMa
AvPyTRYPN0MRPMtihJMNj1hWOusuogeWv5WSGw8kCUMUNY1lvNmskMe+SEC7LF7ljU9hza/SQaMz
63Y1kGPrhME1OcUDmMGto+1kmnzkQgAvmA9BZnHSsqf32Mw9NaBnXFs5yRPTTJ9DHqnIFSMDYSaL
zfI9r5iqREzdPHuR/PphdAZV3LlziJze6m8X8Y4XNyxwU5je+Yrk/24D/gOZkyre+9+x4j/gC6JM
yVHuSIitrtEUz4kogo1ZveeNcRcrleamafh9tIcXOlEfSNQ/tdlcUWm/RQ76T3BSuhv68V2nMPNK
u+yAy2HbGy1GOL+7E1q2JZ/7hFTiSNSJz+i5/tZh7KXuqDdRsU0Kj2ZHvIsj6wVC1dGvqq+w5RQ7
ifTbQOybFPauZVznzlpyK7oSgEJtv4ct4181H85MOa8dQYvLCs23llRAP7e69bwolpHqcB4vOtX2
EG41bmRme5t5/HZCK9XY3b1B112Pgblqqb1lwR2z2dWEFTNmNqj/waK6kz2+s+Dc6fTvHP8WNLOX
BIOXtxi3i5AmeATQx0qq2wExgKc7xIqB66FkfhyN/GEKAk7/HgFbRKJmMwlZA2yCUFU4XojgoiBg
PCMl8OZxH9mz4RWddj2HiF189VorSxKYq2bfViOboMb0Ijvb9Fp3qorhXquRwaHN2HWztrJV590I
prtGh+hcdxXYQ/GklvarX8YnJTZZX1S+YOjuViZwr7SBHzKTlzAo2r5HCoJX3fzA5nqbKPDhx456
AC98mLNCVc6TJvxgUzSMmvVIVT3VMq5rPfKSVjwlVrgGhLit/H50+yEjEiE7jv5DDBbGNdOlqiXg
A4ELJ8BocPFCnrumDjeRTiaBXow7nZgzz3EIc/VfYaO0+44upgAcsQ4fFJUw49xqW7eZbP9gZid9
yCw859ajbmCy93uvGKyrks81KKFmFulnp6lbUfWnXHs2tP4zCv2PYB5eHEu+daH5FBjU2459YP99
Y5TWV5WUAJWYRFhRCXgBxV6zxGw5hfSEfI/RfzESPtXR9Sg4Xwa4nez/y955LUmOK1v2V+YHeI1a
vIYWqbNkvtBKdFNrza+/C4g8xczoOl0z79PWBgMcICOLAgTct+9deNAJ+XvN6A4oOAmy0DRfdQMI
wcjO41VQlB9IHDm1sW2RhsSm1lOrek305VtWsYmcwS2w4wu/hvW9mTQWWXB85j0lJI8pedJng+jE
FP4Vu+auCz5YfPfIO/vRDVp2Gs3IOcD9DD2BD3OoKBLpZpDVuBUcoMR6trIJ5H4fljzryENN2SEv
IZvwp/nQKVV+6oUnwgvuw6gajm1OINgry5/yuHSENInQbrDxWh0XhjQW4uchpoy3lo2a92IbS73b
x4jWTOu+Q75R/E3IO/ELPaoCkA+m41bV62++sMli4E3r6rxB0R0n+yqrBhtwc+UQcg1dVHIizhB4
ES6FUA1e+qFUtwj0QSVgm3G2a5PmuZ/gQ7MThBS6ftzNF2fMECVH2E1EAntxSp2phfgpajfNr39t
Lv5dltUExGSt7NSKKyBrJYQHCXMiRi8bgZyFun9AfxaK6p6LZAmgjyKroiiUIAe9uK805OZyON7n
tfxnpY1CrtqbqjzamUjx4K018tOlOqf91s7t6CB/b2yace03Yln3eR5B/y5XKVLKVWGl00ZeUnlV
kpZvftNqeF3EZZb3RB4ha9J2eRxkWxZG6qWs9cNDZXqbduie5I2PCNAkKAXzICxPg+ypR1AHlZfO
G3kp5B+p99BSsRQudFbbuDsACH5vx2brNml4ub5m7vTzVjEN1DB9i6cOFwiaGgGptDksRZtWn56Y
YPOTKYostp39HMy7IIBTaqWyBzoAgOhsAqJ58Y8ffvM3yKoDz/FK00P9MvJy96JQZQ3dGzqyvDwc
ofCidbVSHOyGIMcTwNzocnFH3H2AiJa3hgiaD7z56oW6XLwqvCuivavMzQ7BDW3eElN5gXkcLnbx
PsiCV+Skg0zlG/efBwiCkIcMmd2d/Ft6v7pPyTralSjHzWuktYk/6cpOXmB5CnmkrP1Xm9eV8yrk
cwNlLLeevDB8CYWP/4eWPkJYYPpobf16fMQAu5oZYLIsLoPpIJ/gsbMgQc+t9dxV29zBLeW74k37
r79rF+nRB4y59nKDpAPx28uzN8e3Lks3loaFLeBxYl4RV18+SbK52ArH3IoZidxiZ+s71bALnfTB
CRQeRDleFsvb+uYRvVRl/4wb9OAJP4i42JdD2tDaK5/aJt9d7mpekWoCofBxecOXZ1naZDMQT6Ha
97umTbhMgHdlnykfdjliOf76EZRteddk7XKMbF+qV/2yeWW7PLZlZZO4JLuKjFWUReJOUEK9lerE
ydJprfY2MFYxVSH/h06W3qz0Sd/FZEu4VsNuSNzxAajC1nbu87l9JE6Ku9K90VOWgSKoOCSPuWsc
hhp2+N4sT/gaH6GKKZoRgi9Ph6KtSNT6YCjqpqyU7qBMY0vom6KAe/MEFN9W17LtpC640lIFQuAQ
4mU15mtrNwebn9gVPXL876u560OTDpVLkgouF/vDZMbheRCFHwkhENn2dbuw17La6XV9iGp1Pxjj
EEBEaAdn2REEfCjg5NjZGTN0Jl5DWXji0Vyai200Ri6x7L5UZZcrH/tl/L/0L2eORqc4mLUej1CE
1vNuOfzN6S5VR/w5b6yXn35jWP7A5Sy/sy2/LntH23rJ/doN9kZjba86l+MvP6eLh+Pq9HOdBzvw
Mx8vp1suztW4N3/qcpoWF9hq0NlLLT8V83Bpqfo1zNOKRSP5jac3VaLYUFllk3fo4DJUf4VftLEu
T7KQNlmTcRnZbEakiH2VNOEuilg/ibhMpY+vxSSNQQKUqBmDYIvTnM9IKL6x/DFM/ks7yYAZ4qhi
ESrnfcRHWcaIwpMPQCCmT2Rq611haI8yMmNlA9/7Vkxm8OKx4W4EkE/ObTM6sYQ5DPy0vJDuUMWn
8RLTqeQSok364AAXwZb9MhGhvAlDdSsDOoH4HqkdQIQotw/O7LNEgTWF6xXoxUm21TwvT7I5efVL
Ruxgqzk90Srx0soaK4n9EM41nkqEAUmVi3agYtmZ17mKxADpvND8z83JVavmVP6qXdnqGkQ+LscM
nwYRrFYbXgukA2ry8YQtVsd9khVrlZxHOaA3PXMfVqwlxf2McPOcZE3jwlxq0hYNOs8AGSaraYrz
YwPfNU3LLdE/8ajKOyzbdq1/8mHf2srwmoy2RURG0pW8zUv0bSrrZM3uGo+xWNdVopA1eaevbGgL
NzgGqx+x/LxfInCXurzRfY5PrXVRrRC3U97iJSJny0/RpS3XlzNLr7ytDjIYBz4DaVxZhdEwIE+o
aYtTElV/9VFZbuUdRKcb8brljkpjnBf4ZlmrdorKFZjDmjg+s7wSh9XJFPeWhFHyjmSbnPZ4V2Xp
R6shmSLt22I4Iy/dHif7q48I7MlT1LfF72x4YA5KBElDqBnNaVK616JFcR2vpJFsF9tUBe0JSo2C
LYpvwtZXtqc5+m4EXnnEB2nByNR/sTRyXIh/8A4G8hbJascU4utBuNOahmd9uRPyxix3J6w1NqnO
NMFSxru2FI6YnJbm5aVs7WKbTMh6iRdM3qDf3apO3J+h0MsDKpQbeVNK29uZZWbv5Zt2uUXyzXNj
smnzaSAkEjoVifd41CdnQuYCwvB1rMekNDNpHC0lhoGaUBqo6vIHOfuwhohrF0Bze0pdu09Xsn2p
eoHTr9WQ/bO8hKq4jpfrLWqyqZk9e8eIAJh4W6JYd7dN4n6WE6R8d7xp9Oa1rF7epcIm16XAf1a6
hKbtzB3XBndfcOSwsVI0HdEpEiBCVU+Qthu2xC9xNMveWcwUfj4qW3suP8lnqTJL8nFEsTRlTdos
RSHwwAJCPmmhuAyKOIfEC/x/aMUFWvGj6PJWADXAsOTvEBLmvwIrPuZR+9fP//Pcfmv/av5x3Cuu
wrb/x3NUA+C/6el8Pqz/wCo0R/8fplsHomFyAyCnAHDxiqpwtP8xLMG4QeQMaM4vSIXmAqnQLY1c
Ft3RCOc6/y+QCtD97xEVZDZruurZQCkcIKXutWJLSlZTrg2J9RchjVsJ1hsrhETLcPb2Wm/rHwe4
NDcwG3l72au6inbphbXRuPSyJXvt/d2x8lRy8O+O1bxvUYCqb9CX1VkWYNbRu1ja4Imrs6AzvnTL
DmmLgxmZn8tApbnBFzYeZK7XUqRgzm6WZmRmyrlIDoQxjM9BmeKDstGDU0SzIkthOwyQF+p2ZX7W
nfYnccHhPgBBQJRpWzh1vJPSPlZZ4TLUvM99MO4sD7YFWA8dQtepP6NGMcEaKmt26flnMhDsGh8T
PbKd+JqBQwWv5ETSpcmGddXWRhxs3GHWziOEGhU6gq52lu3Q7u6Vwle/l0kUH6bYzG/iOSzQi6QA
Xgg/hVpCZ/i+QzZlYUd1cYNMq4K6gagKDckhuZF96cgcE5DnDVP/xAaXPKa7uIGKAieWexeK2jyO
46r2rIKMhn3RGM0n/F/KQ8s+Y58oIk5e9sVdLwpfSSgcIANWmaPz0w5BV67MDF6Ysgo8oITtnRa0
811QKuazRsLyVofWaFePtYWybzncsln6WEFZt1FDdtdP0Gk2pzFcO7bVPLE0ap/4d/SHPILKUNpk
Id4VdgQxLBpinD3DWPZvB8kTpVZ/MOqiOA6jUVQrmEEmcG3J20LayDMe33RIG5/5j6/33DXuJlYh
pjakwoUaPvu45feNSTZ4bdrhM+QmGm7UBmi0PrT7KmmNMzC87lQ6Qw8RaRXdWWRWbnN0U5700cVr
ryTh5yR14BkbvR6txErdIC6aruOBzCxZS3/VoL2ILral5pB/dIiJckF3V0drzcmtvYewXLiW7QG9
6X2QecGhh+Fk08+ChqMZwmdnJBMV2oDqEIyq+1Q2Al2qZPHPkIzqtgqzF4REtE1o4vK1Wh2WQaC8
G79FnLfocA5npFdqKyj9LIgT/WJXpgSokWEp7lSnLu4mUVTOYK1GVug72VG7U6jx3tCjhC0CcFX5
w+nG28pPXy7iFqVXKSfRzKFHCJF5glDCQEOL15N/0K+mFNBo5iOsxNkZRlGjWpkCZxznaRJsWiBx
W4NE3Yvx0h832ne7zMKDAy3HFhi7ve56JXb3lvJDabMRGnw41bKR6AR0qfOnHgnJlVpFMv4TtClZ
iuW0Yn0yPXiCU1wWubnhiOitJRjJ5alqaMagc38YU3hFiRLskcWMHgu/0HEA1LDVDMFhjIHJW019
5+TVPhGzhSyY9XwIw5hHZDOTk8nS5gbe+zMsLE6txTctAJjbEGDuhs/N/CXw0YJokJEKyVQ2ZwjK
IOqC7MACx1HMdXYbecgJyqFEwm9iMyv+ANTXrhJBARAi3muyo0diCNCwfi0JxMIwwlMfun/BgAxf
klxzLjuCVuLz5BpUFm/a10PftP9RvT6WFEI2GvB9b01jVj92YFYqCzGCLIrij8VAAAcQsQ+g6A0R
nuTP8xXgtih1XuzINkFxLDnx0G/N1qNS+9uFZ092/DpisV8Y9+QRf/6NKq9v4SvNnycXKq+mL4bH
CHfJDUqL8cay2/JbkEDjMRrBp8xToqMJhd4uqN3yW39uoyD51mQAjCHjdA92mjSfFCU7ZsDrh7l9
JhMtf1Ds1nrKwu4WeHD3Bb8WhNk2wU3NabsvxApIDq1h3ybHIDjUgaOttZrYv1dDRtT7kDNlqjre
9Dm8xVlSPTjC3iBEuFWz2Ufl1so/z51KDj32zoshvWpjfe9nSfiitfekJDtf4N1RDn1Xm1tpDnrz
iHx09DHw3PbcmjPMBUMQvRh6vHmDcH2Fj75VkEaI92pt4zkgSMnOI1uJFQ6PIv1vqGBh4nIbW7Wh
zoLJEI4oPl2xmswvpopQMESCrBlK33jqZpdPeTG9qIJBRwna5mZugGOGgfJ54oXdaUNBSjfESTfQ
WSY3GRvZS03akFV5SPI5OFzZ5dixs8dmJcct3bFdPdRGzRX/zemkTW3ifRl2jw6CbduRKPyN2mbW
TVITtsuKOfjS2vE9IrX2T8u3HioYcT/LoXpovg7tZ/3NUPRGnZ+FYjzEZaZ9tmFk3Gqlhp5kiMgV
OdGmMpf5g9sNR15JdKlMeEVETU3NhHhcF77W3vdej1NGUIuQGlyOXXoLt9FOet2ZuBiRnFGm+W3h
ldoxNuz6eGVfxiakEt7Ipm0VN+2Y+YcomQD6LUOWY6XNKvJ7fUhH9oYcKjul/fqwzFOflERAS4tk
58/p9IGPZ7wmS6f+Yk8wnEYtVEPspW9ncseDVZy0qyhCLWEFvBQxQ69+0iL44BQr/6jFYwyiQdU/
/mrNKOJ9jCLkA3pYLzXREn2ypfOlWkb+Xx03i1/4dZbl9wJ+QbZ+9S2/J/qW1q+/zMpT55iU5LDF
miDcKUEXjJZebDLHDG6lTdaWIpEdQYpyoza+jvvd4BBB08O/v8nOFeybvZNhQA7iGTZ5vmLT8/5F
HsMIv1FtKD9J83hu59p9BOoW3zYJQWP5RrMk+NHBRvvI0ie6rX7ZXezNL3s/I+ZYwLkilhA/RkB1
b8ZLuxE4P1L/W1R7TxehJKmZJBMY5UN0qQkdJXUmvSGOEGj0QtTIocTmoZbdspBPm6zJgXwdzZW9
CDNdTu5qPuhTIWmlIN/6XAmwTt57+bkSi+KsMNR9qBrRRjZJrEgfWy2+tKAGtJ4NaEFX0ZgVwJVe
5jZdu/5kndOqbe4HHeExgtDZj8qC1ca3R/yQUQwv6H9G2NZP38IBBzUaXOe4STWbRdbSLo0/rAas
9/mjpriLYrOrw4KjeySQXt3FspsKhznI/akEpBYrOBdRaZAbwwLgX6crH2QjSQ6DVSofygiFBxRf
+sw5+00c3Nq2QEn8apa+yh8cD/6llzBz/egF00blewMglhwBMw0OTanq8B9SM4RN1qRt6S1KX9kv
42RtiGBtzoFNDI7HHgRqjl0r+M2SOXgtZEfReSObwv/Y5JCZjyzQDzqASYODq8VxmjDK08jRcqCX
TN7q398U+59vCumh7A9h67RcEomvkuEDq48UGPiNn1aOhEETRdoNLvbXwm4inlTZBljK6rAMtkYb
NafFVOXcmDSCamSOLPNOiRITOguy4Y2QdLKpM+90UUh7FJvobE+aub7qkL0jGLa2Rgeu7TylJbMi
ctI7FWjlJtKzL9UYaUersJp7glfNvSFqwk7C9XS4jAV+mtybCEz0Zq9/nPXCe3Cc6FwPpQHmbnIf
RF+lum/6YEHX4SkdPhDJnLaFrlTkk5fxWdbiYXqtpb9qS+9SC0hQPCd6U+///d64/3j+yVY1XXzi
tmXzElwnr7R2pMYTBH8/kinfIO5oF6turtizINF8RqohO8tmZfmo2SBPuylmPLWE/ui+Gkjw2nEA
UXJ0JQeNYpAcuQyXp5RNeUoXJGSqG9kuitvpLjKNEkEtP+3uUBEWlnkw4BeXZqdEHonk5ZGEhQbM
2NKPH4t0EidN9rMWTXeX7tezaOyrV3WdIYcUbEuk3aF1VLr6RosLiI1kVRaNkvrnDMUL0QkeEHKe
ZfAybBI9oep6ZwXm1LLkdNJ0qfodiTitY/g7v0mL2ybPp13JKmbl4I24lTZZWOy1UOkQY2AxuCnV
qT7aYQt+ahkja6HXvp5BNr3S8i4u1HfJae8WpMY/ngCD3CnbtC0gXPgDr5loQkig03hS659Jm8+N
uXVKb1eHkwLXXfVQIlSFFAGtiwm1WXig826CtZVAR3pp/+qPk2g6DQ4kT7mr3BpZaPX7ySvenEZ2
yHORJQx9VwF2FKKHGBGvWflq6WTElDVAYTxkU4siQx0YD1CuVS+DXwbrtM3VZzWcx21eKP5tVarx
UY/yCtBdaNwmrJq22oCsgJHl6IM0YfAizhgmkIBxRtMPkieB+tybCsHwdqiyHybJGtU4TF8ikie3
s+IMJ8RY/Ac5Iq3t4S6Nod6GApr5SsxPo9mpN46ctMhFKVeWEaS7pWcZWOjQGxkBdA+owjWP3gjh
eDWGz2blhc/60OkbeCWbnbT9GtGOVbKBqfcJccz60ULBdaf7frRpRFPaotTJdpXH4h99IVwOwa92
zlb9UQ6UNsWD82kW4p6yYzlXJj0XuQ4ZVKO0Jzg8thUUJHddMOIQETVHzwq4YBFa0SoITd/b5QjZ
KY6UQ5eDkNIt7mpx5K/TyhHSLofp0Xg5rTRdHf7+tBA2/WHRRsrg++2Xo1rkBLL9Yv/PA2pc8+7A
KxhbXtkq35Mm2bb4LhAMqt1qoxXdCPaFL8vyLXFJNr9zX6QhyktBCyK+M1NG/kYyz6/jpU0eOUcz
Ys8/eJDEWZdzvT//5Uej2PnbYYJLxqx5BBXWPPbOU6ia1cNlzSAWDmzBF0vgwqIB1tJEjmFkFnpM
EBR89uAS2CCpYJLQ6oGxn+34DFgCwTrRC6bQehYHEAtuLgfgceWAAV79psn3cm2jeIkgYHGLg2wG
oAiBq2rFQRXOdJBxr73S8770Ss+77FXF4KtjNSibPhYZyYBzOf7tT3p20R6+KBMH/c+5TLSjbMnO
zk17WCDqv8nXyh9SVZ83I2pP/EsyMoV3sRFserFyjFEdWU86YunVpHZnp7FKQuh+8AITJyj+0Pgy
z/4G5Fex98cu3DC3hM99ZYTPWjJuvaBV7qVpjMaChWwZbgby7Y817Dxbr+3yXahE/RqmPu8eSJt7
74gatMhARu05PS4dI7xHt5Uyr+WwxS5P0gF5fNOBrxAGPFVhsYHOwnzu6wrvRsJqLi6LB1Wxf0jl
z6kvIOHRrGlvlyh/+l1xb3fu8JSE4R/eA+c9YYeJUoIBwFg1LQ1aNLYwIgLzxgvRDb5bq9U8fh9r
PP3Qto9oBEPyad2yTnssrMwv105r/m3AaHueYVV9xm3bHBInG9ayKYu+/GDnc/UkG3rEc2M6jr+T
zVDLrdsgth5lq/NzeGAi/+8EWsuz3ivlHb7VV3WIaVIAvA0QMwkP56s6hOuFu7BPk/UyzpC6EV7n
bysPFqD0JBdhQAKVfVKm6kauu4r3TW/ysk3rlDvCXtYtZD/P0rkvi5Ksn6CvyzvZ8idn3KZk+kJ9
JqIBcW0v4wttMhCYac2TGY9kUIlaZo/uh2qqb0A2TC/Sbk6JefKgdv6AhsS13RhUvoYxSYkDnCb+
H1Zy5BpfTW2aBts4rPjI3sACjn/z/T11K1SAJjQsvzeEo2GZ8oGoZd1dPE5CiVxw9S4cvpA8Nke7
bu7Yz5HaKQeLZjb4MUSDxlNKLPjWg7niUHpeSKx8yG5J/rChX87GZ5ZG3qqOouybk43npCvBi9Wp
S/JYov8kGB+vcpLbdHyCtzjxczxc7kRciQ9SNauuC257yslEBDflzPsuA1oYwlEZ/aUT2dzkpGys
Z7HQWgpBB3zjimKx9RBxqNpIUpHuaVuPr3v7VPTofPr1IdNH4zNsA4Ity7QQ5VGMz63tkiTmlU9d
Og1PoJnPTIHJp9K5d5wZxT9RyJos3LkmGVQIcRVNCiu/6CXvgAgRGS77y7aZwNOHtGz8/bLRlnvz
pbnsu3+NlSY5wlbKrW/17bEBQHleihkCwHOWZqjctvrBMIKyWi29l7YT8ojayMVYAOHvZ3uAejir
bg3RkqaWr84ZnZlb2WKOebX3BXyUU4xiy2KTQ4jhvGjd1OwHfLz199hQ8+3QjvbRyMnhJE0z+JoZ
ubHGdzmdiynLP2vQXEl7AY/KcQqRmsMzF341igZflK1592aW24+a2X60hZ0kfqKVHuz3uYLMZaFP
4Tys/GrUpjOyjPZzbhTRx7bYSccTQiCyIf1HZuiGokc2UjEs6N8MIzO5ir3wD3Qa9ns6DaZ3RAss
eNx0y4NYw7bFG/dmlgxb1hBQRevPJK00z62+IVSV/YwJn6KfHlSPZPSYB1KPkoOtp+VTi5QgfsnO
+RmA9w/G/EevbKIeDU7Iu8LkDBJnDwcLEaYBxtJDPYC/vrNJtt+7uSOS08pSSMdV0X6YCC5tk6h9
11Y64y6sQGaKxYEvijix4k3allCzqD3rRVEEif/WJgeD+YHm1dFPVe4OOPcpLN7jW0MUIyRJO2TQ
htXSm9bdF7V2soPVsz8kjd2ud+0EU/lyrKzJE5i5q/7BZ2AKvwv7X+QopaajuPS4/G1LcBD/jmGo
GwtlaBz7GRLo6TClOYJTPgjpzFSqrzVKwVJTYZihraxcs36QI2wWbOtUU0//bVSd+8oJdvk35xlU
zVjnIlnEGeCGB/T6NY1qfRMbyXDrFJ19rkpD3062qX2a8aNyee2fYiiU7iSHiaEqKjplkE54gXEb
aPV034WxQbKaTnDRUgbnD0EE72oRy/yuOirUFpYJNTcbd5AYb59LwsKV6/OBfTblmsIuIaPPCxMe
16h4DMypfxzd9GOYJmxrmlzZwYIAJbVoilFRaOSPUxlUBz30vukQoWxtmIxunEqLbsO88Tfck/aL
Dk+O9OZrtfGUQ2Xz2VLKTiQVMnQqzHPjPIRKUUNkM+0Gspeei8K2nquWP6aPEx/pU2yNDotAW5rd
RvbKA2p2yZbSWs9xnLIFrCNzA1Emwaw4jY8z4eFn28/nY4bTdmXAF4a0CbysY9g+Q6iOh/H9WFN7
aGz96A7qASVZdjAizCtrmojj6h17ZtEp7XMfkKg3wHdvNjpCw2b0F8Jz2YdWFOH0WMK09iwtWWT3
UPuNPC9emX/QO63eKRrU+rJXHg1x5OXowkOmCY7MXnk2S6SgdMSo17Ao4EMSRd86wqWktTvZUelq
+Icnwny/noOi29X43+KlwS9KhOnKjcnMok8tfwHqsy4Ed7U63g1aSGJyEBPLrT5pXqN/07tK24Ai
RPHR8kci3J667hUS4ew4ue2DrjqXXgl6RfUScC0xXAOXKuSkVFsxIII3dz15FZyWYpA8SHbI5n+1
XU4WqCDhGxgrDNih3fTgCHSJKnAlsmaOCWHyPELHcdWplXow3fi4dP9jzMVg1t0fVlLS47HMPeJi
ooVMeApmGZ2MQe/KX5mENVm/0Ck+OaAlvrK/Jm/TSjukNxXvVBaZtu1TL/9aqEhkBFP2Q46o67CB
csEcjoGllTNMGORww9CGRtawMsU8W4tp901RDONt3wk/0bCSZs0lJbmFv3dVESZd14mmwb+sZjDk
CzGoeZheZIeaKa8dWYB0iI///EUxu3wdl6V+W/he+mgXyfHfPYXeey+uuCpIy6iWo0H6BvOO9CO9
+RiOkPkFOemPT2pRJUik45UwBy3ZevLb1QiHciBopsH/R2yVNnLFKYsr/QgSm5AYdlt7Izt8ByCo
N9rkUtUxEhBW1qyr0Ji+kDALswdMr4AN2A7Fwd7pSufzMqqxfVIF1KqDzNqrH2GpRbg6UoKDbHbC
NpBTzyfV+IdNjiuHiSFiXCfGSdvUuPU5MJWvclOwcoLZfGYatmBIC2JoFu3qKHuiCmE9v4YUUva+
Ge2ZTQOm3PRuQijWeASmFx4neHD0Zj7k1lB+EXa1GG3miIqXIety137hiwjuHc7fvvFGki/Ze5c9
ZBeiJXfiom+Yyuk5JYGi6knDC3IVNULNP8LtUt51bdQ+ocvhn93M+ZLmXfskTQWfrk1qTBFuKkbI
Di31jr6qwcv0i7/pN9FtgibvPts8JJ4BIZJGIMWz4GO9dq9MnsrnbjKqpzAEpc1++jPoreh7Ptj4
NkdbZWdfRzeZqQ6bQnPD76UDCAypga8lqZC7BIwo9P129OH9kV7dqw8hNGJepkSbsdWUTzZuvlVR
ut2tbIJd34ZlN0OL4dTPU5DvIj0KPqNqV9zWc0SAVDQ1aPoOrmM7uPtpZrVhbuA/Hw+yCY7/9ZSy
OSP3G4VtunUNnvKk8dWnyIfaMZrtdjsWlfbUiyKOelZGdX0vR+CKJv/ErHGShoWarRE8mVZ5bWlH
OZhwO4JdBgRm4lB5RBmQ6tbBAXP5CWmb8mGnabDkO18Jp3SPKIQH90mv99DwOTBbdjr4XTQeb5R5
dj5o0An7Yal9LY2y3TGn+ns5LIbgbSw9/fPQuhkw8JJMNXG4bbbfltMCSkZ/RhwuTwuZb3Aki+am
6cz5FsIyNI+rPvwARJVgodlY32qnOeJaZcc3Ks4a8vroJ8unXOS6+x8TQvwbyITT+xwVjUNX9PpR
nslqu7dnGtQsePLK8UZu+XsfihYf3n8pD7ls+K26nbaNZXTrBcoiD5DjRo4C3WVczuFG+w66p3s3
gFUiN7sMwrn+NGmF/1cbt2c4l7yvsRCqj50pfCgALR2cttYOY9QX0EkYBn+Bm724RJ4aP/+IIzi5
BzrmPE6whmRgD9q1VfQfykEP7sI6KOB7g1R5RJJqL5t2BYV804PJkU2tMI2HplF3cWcUj34ca+hY
pM6TXhXpvVo5ew0cypM0jZEP/5XuzztD2HSzap6m8jLcH9L8Ti/zYwqH0V2ttvehkdrHTqAbQ7mz
ELZ2dOZ10KvnrGax5E6e9lXJtceotsilLZojAmvV32ywvxkxsBI3bfx1MWvmQwWEf2+SWXoq0zm9
8bRoIHenK55+d540OY5ZCRDMhZC4AiZ5zqPyqTT6/CHSk/whZOZ+yEkDXIUNRC3SJgtrQC1WjLVn
Zik3qjatO05f3KLYzFMxfYwT1BHcytZQGFGmL6xuoU0aCj6kYsVqpSUiH+l4Gi6eqqEfktuG6A0s
Kar36IHk2htCbYWEkukmgd97i+/FebZ1gI52EbrfZyXcpuhS/B0gUNG3+vAiDw/D0ns0gzDao2wx
7/59JrwihbNwM7OAQDwFWT9NA159vYawoTLSR6W/GyatXCmD3wUwBMF7Wmv6gxd2MEYXHvnq0tY3
1TFs+w9za1e7yvCUo+2U2mPcC9CqiFKATD3ZQ2J+XkYwE8NPqvrRYXGwd41GjETrvWuHfto89XMD
W0uDLJhYRxiTCT8V7qq7Lmz1B9mhAjB8+PfLoF2vS8VlQJWd3Qr/2bbcYb9ZNDgjtHG6q3Z3c1Zb
rOsc6KTkG6zqhb0tuhLqNunVW176NDA25mhU15OBPKJM03It3/6wzKCdL4b4D3zX5ntuW6gCAdK4
sPgC0GKPpV270YwBXtK8j+K7y4J+9p163U6gwWptnfbe9OKoqPNUnq/u/2OW3/ganojfmAMNSh05
WjW66AWG/2V0E7fOxoqqnBTNrfReZo4XfdQJVpJctJ3CBvKsoTc3eaKFT0qAGI6sTcI2dGX4lAea
uZlEbRmXF0X+h+04D+67D7twGOMldsg+I19Ztf7hChnRGC29fIbthx0irLqqeyMLxZ1JKZrSdrXY
zLBFbokU2dcxUNCoN/ggcbW8WuTYq6Ycb6kThHQZzh2nap9DZZ5Oce8BERPFZKlr0yQms5jsqBFS
o3oOVUJhXoaFhp3sbBUtKmljA6ltLJRPd6pHyks5NtlRGyvvQ2Ur6tY2SrDtolnOZn1IWjck/kYz
nnKQ0QW6dLLZuZZ236vmrWwlaKx9QN1SNmSR2f2BWd55gFrgR6xm+RmZkQAmmRH1URG8m0Qk7sqm
ClvyftxiUyww/BfU8dVxneFOZ2vQYRdTgq9dkiWfmh4Re7LWca5PgX9LPni/Sa1E/arOwVHVOvvn
+6GoT3RnUwy1qr7fROM47N06dMCg9uGdK4oKBqQbFTXLEPWPO9tCWxoSITpke3DHO+KhZJrVpN2h
cMcYr7fCO8S90B8R1LNvjqsU3dmnLhkRVRim98bcvswQdH6KbQJWJmrI8FfQrMvB3DsJ3Byy2ehp
tDXcwd9fBqc+zHxpX59lM1CqL44Vdvd2UGufwqRZI7L6V+d3wKrFgh0egei2tLUv0p8vTaCUzwR6
o3un8JybQJAETwX+OBmZ1KCEWjFdjbtlRl3ik7JXr0DQXAUuFV8tjqMWuSdv9vHDstCJTxXKZeGo
MtvqMAKXU3M2RBFkZcNuhtpcJAV+X2+zmGRNDpMjZFMWaus0Z9+H2JL8AzaCQefudZ+NA2uv6Itd
FNMqQjDyNhkC/5M33YdOH31RfQtdTD/P17Kpe5m5cWw1O8pm0ebnPtf8p7iOv/qN/S3RJmcT2JBD
e2GRfWzD9FyLnYu0R8Kum+pv7Q7owhOqPyjiCWD4aHsJVN00JTpc4sJlxwIgX2zd3B7KWT0qDdTv
EMgUkM8kMNeI5lJ4v5q+amUrqzKjvewNAAFMl9F1pce3c3T0y8q4jb242gbQ42yN2XBv/5ey81pu
G+u67ROhCjncMouZlKjgG5TlgJwznv4f2PRnudV9uuvcoLADKFsigL3XmmtMDLagHwO0eyODDi3D
NwGqo9G65Y3LzR4Ub3ok6etQjetVNcr5W6Hqh4Acx6Ot+8798nGa9unypJEWop8ti740gglFaEtz
UfQhDho0r1mYWNpWNMmJKKdqBIY6lYUMcGfmxki+zAard7KaW4BDrz1DjcNiCtn1og+kctmGSHlF
HyuN8KSC/Wyyv0xLjdeoIwcM1EtiRTNcR2RO2VxxMISK4D+CiGv8R9kp3GmwmKpA3NY8/ceb3vgU
seXdgAGP6ZjES4lIkl//a1DSSqS0aNM2/5Lj9z1PyETt5BZj25kWKBzv56ZrGLvWymXgbaY+N8TQ
fYIYuh9KI1+HHVWhyMCLdZuk8V2Sl09Nm+/mUiSf3czM17Dj4qVITePh9ms0bJPs4nCrikoOUdkh
zpqquZWgRB8++j+KQrr/DYr5wxQ7/JjmyN0tHKtrBmJuTKPgFoX90oIy+Kqyt3/AIVlC61EOr043
YryJ2u0YOd19mkT15CHpJZwZJ6UxeRZ5hRdccFcKiz5xEDmhT9rOj8mfEkufmh+fzHuKkND0gz4+
FPfzfa2F9gkm31HEdJOguyhS1L3opVEsQbbXeyDDDtZeA35cGKe9Vlp5DCqkjo2QyuG05F3dybxB
yevihJMnFr2qvOWtPbzCCkg21VCinJyaYhpb1m6fK7iFZDBrEfj1yfnju0zY7NbmPe6W4susmTmg
poQFopgiDvX0xffN7NZ0mQyRhJY4fMwVn3m/aSQju39emGHagt9VOScGFcEap0KorwxnmTtGeBUH
NQm+jIk+EO2ky+0U++xGr6IhrvFhSz5otVPNPvo+fU6fRv/Fbjem+sk/Ux7cQBo+JoZDuRVx3L/l
b6M+qhLXz/Ivta8CXhpS6KPTjqGvMJ6JSMMujMrAZU10/tOwGKhz462q9HwnUu61c2pMr72KRlSW
eH+6tr8WTalvlIPs9td7uj+K5B9FZnn7Frf0DZDnYO72PbYModN4C63AqbsrB3NThM1LQDwTMBkW
pfU4OieDQCAIhFF7sVMcfUSfOQknwkFS9rJbrEULyCfkEXekyqtrc56AWVbp0BUd/WL741L8oxIV
DYY8kQiFbsCF+w74DH135nWPYkapx0hZ0zh7EM3CMqFtTZIX0VS0WJ8VUdCx2xrTfa73i5rV0tHM
B9SERY2+UPHxMPYaCXMjuwG5LYbARH5xclvfDI7HXtrz/E02pCBi+165+hY0qRGZyxX+abvop7Nw
6stcWz1IIoFpRQqmZXpAUUHsn4XHsOarxP2nwKjoJ/19Fq0xkPFQFt4MkXUepfZNPDoqrIRXbS4l
a4UMxa4B8IVzuXup4746iOK9Wk2jB98pXWTbPNLFQUrcSxRZ1UG0PmaI4j9x1e/PEDMCDxg1zMiY
sOhfSuFUpfIPtfv9U7doWq3qHxDtiMbHI1M8H8WY23z/eFiKs0I/tIRScVLgZQXIONoTM/S3ZNAp
CwqNDtOAjLIhO+5RPvlE9WQjfG58vZ0ldZF9LZL67MCw+GnW722KdeFMUvJlRi3ldwhVX1KTALyH
yco8Rfm3zVUCzyremjiRhtYhtGrrEBhV9pAq0cWOUm1c+FOfGEjtR9NnDdjK0iRFALQ4n6jn6w+R
Ug8SEQrbgW/BxfZ8/dvvk9gL7z3h/06moVqxTpLf4vGCg+1B8qtmnHU40swaQyrZitDpKNSyLooa
Tk3aWcElCA0MH+U+mPlNTRS30g1vIcmRsxKLA54+ZHeHUwwtr6CSb//x/LP4baxY7yXz+6Ovra61
b0tLTBq8Byhl8RPzX/G0bN4beISzFqu5K5CxamsBUlwWJWJKCyq5mJE1SkAGroxwBWyso+mCYooK
S32QbDagqu0Yu5wc/g5jEnMnmh+HspjwObH/8NHVmFG31vBIGJ+VsmrWCF2XyJD8o4ou+9yTuzrb
wALZUo3WGnt1CcsqCAorHwPBuRgGOayfg94P2Xl4SLoLcKhB7My0VnPWYVyOuJan6R7rWCzMlJIv
j67r88pwrZfCMr71o5H+yCOQow4FjTNiuBupKPv3SKKqRG3IbQ6kNsAUZuVjJvkzrK3MS1zZxWMW
ghiXmwh86jSoBbV1crG5EoOiy1NSaVYjzXoQTZil3c7wDKQOXVTnKFbiWxxq8WHEj2uRG1Qmr4pK
xrcmQQbtx8iiSeminRanolMcomn4fobPAXDX1P41XXSKJo9bc23rJCMj11dBDetlsPWD8BWnDOfk
FolzwnwIyRopqrkc5QMBapodjscbt8Qoid0LsVo34LEyxd5UFQlpb73kLSYAXp9XICywdCPMOT6P
qSzzxVXhbU4HT7o12PieJeR319pI+50ywNf8Pa6Vur3s8h407dSnytVXO+tDFgpWN/TreADW0nn5
1xoNwcIx1WwfdLJ1VJQBq+ep0vQfZuSerKy6XH/V2J5dPZRgGpuMm2iFhvdHaxpjpYH4fpqZKTjc
/m5NYwP8qx8JcrZdnGEG3FA9eL/fihj5I6YNxn25LkqwYQbusGxfcZMmx2HKMhh2NS9LvERcqWqv
skIcNs6kZz01+n2hxQg5pllhjpVuWPg5Bs2MxqFfLTAgpM46p5hCfLSaxfFZqREZTEt/ccD5PVuX
bvjrXxB6GmaVXhTi/Gpr+35Ur01ijTF/mSBetiaaZ6Wzq6s4IBzGkCEzlrVbnQxRwlNWKOMhEiJj
nBZ/9854MLJ1CzQZK/GQV5gpsTebgrUibOuMUncK/YePUK3o/pgqQrpiNE6Ufpoq4/y2JpNg6Jsg
k1WQ3Rq5Lsw9f1SU2U3BdiuxA7SSdX0zYgd4gdKMe4KA5HilGSILFonS4l7WFAdbxxzbGxhanC48
+49+4n/hIRuz98RLtCsvH9AkmvMkIi2Z7c6JnOZX0Qpd61VpXfcel1GRg8GJLDLYT8RwWq928DAd
Me+dmoFm1msosCg2pk8zh3LYWiq2cYbtVqtWyULEXQ6iabc09rKOxrTE/WrWubX/zr13aZXIu+ka
L7BcTbSVHGTFYZi0vuym11UpBd9hByYAXuLmEasaad34wwB21myvWE7izDZNCSOiLdTDfIk7ib9I
61PGpyb/5Xar/8Ni0pItYpkkbU0D67q/7sY0Klw92MvxlwArCrMtmrOiQdmOajXa5tUEfUf5eRV9
5OAUHvpxA3J0AnFPAyMs+09X9ZKyGTKnlh4NlBH4k9i9k0Qzvfk4QauSXDTZU5dEo9DGW1pd7cTB
TYwCa0j56yhJ1Q5gVp/PVEutdvJ0EFNEU09rrhOnHxf/cY34nH4o3/5j9/op508BmMV7CA4KFeFU
iP/t91WVcgVuR+ve1DZNVokHxRmWu3VQpoM4y/EIHsFi1dcysMIH0Qc60Dp0hcEAishqbU34d9HZ
RIF9SFQMmKPWYgsE8FhGY3b6dAaOXr33Yaj06+z/f16nos4yvHEt8sQGpdEzXyewJrbFounpYbQT
OWXRjPQ+/KMpRj8mf1xbZy2w+r9O/mh6VckPiiV3LveKtSehk53sIdokU5mDOKBc1OYJroFrArD+
Yzw66QkFyxxVQ/GOiguPWWrCLkPYqps8YhPp23rEvkDTZmHfmt8jfLD5a383I9hmSdyHW7iG1dzM
q3xm93H66g088iW/V9aimfbWE4j39JKqyJKpUzxqjpa8BnFWbXypAbogmuGID2fnDocO36dnLf0R
JiOmIXGa7khvT99sPhrmQrDIbLnaitFBl+ZYdJaUziKuEf8C8WFyEngr8S+4N3XnKcNn/tI4aXGt
WuOYeL6xNIwweGgoMVyUvYXrX5y75yCcqoWjInjn5ngL7Ex71KDWP5gBxluVEZZfbOtdqi3//dOF
bqO8/Pv3X/0sdaQm3YTiaCB3wW9Xtz+rO0aNpyZeTMmz2bPseNYV8MCVH5qw/uNF0zbuTjI1d+e3
xcX3PH0tWqIfjbGF1cw0KtqhCrm+oCBu03V6AlosZI/n61kytxBRzSx3JCHZGv21KMz8nJnN3Cvj
4Sq60qxvV/gg1QvRFAO66jyaZUPp5HSRBaZkX/njTbTEoXeVHMwNUZWW4udlqEJwscbKWmeNOy77
kKJRFpn+nExpvDcoy3jpA+oz7GSAfa9hfRRa4dxvW6Oe6oJGzEIseyFu4vstL25lhE9rXUcZ0shQ
fnktrUNnrE468t/7IY90dabHRvzHgD9NEVdY0xVicpqb74rmmvO71kooqIRu6kNG9YfeiuSYjc2c
bX0jk0/p+yS6knr5WMvm+VMcQDQ/+oIBAHel70VPNjmnfYQM8JXA6I84HVTD1N/CwpCeQaV90Xn2
n0SrwZ9Pz+wbhoLJRbb8EwJc6VnFE3tH0gy/BAM3Q3AtwRoXj2XVUad7BUWSXnlWh5eKP4g/SfWk
kEPhdwDg8rDYib4EC6SsToa1C1JwJ7lSs5Oyod05sWqTKf3dFmcfc+xptmiy7Tv6BJnVVuk3902c
T/Bi67v5TRSUiBIScaZjaYjJkUPN/ZCz2fMIJX/MMzJSxJWEdxPOK/pJCQxjDkNfXWpTUxzk2jNO
qZ5fptpmfLmMwIIAHbkH7IJnn6aFRT1AG544QfLo6rsIDDmqEA5pX0ZHeziLBtFAws5Elp9BsY8P
KZR0fSZGrGBKPukKYdvpKocv086uwwNPnPDag4qPsw5boqmVm1FC/iKYnkbhVRySmBTXWFOb9NGn
5/gGwHubJ1HrH9Jy+F65rXaLzNwWrTwItVsojX+0yLndW1Wiqrcocv8Ya8HDLAi9YtCVmyMg61De
irO66/EW+N0HkQoHhy4GVTDxOq2J0KhlmCZAkW2AEd7PFR1iUxICNwf7j4CzGDAxSZp4r9oYhBTS
4B7RxcB9RvR9BV+L3iz161tqFBDaO/IWfRuAMZfCb8bkLZn3NSyEABetNmDTUZXlzIqwNgN00eyT
QrLfTb/66WJd8Zo6mTPTcyW5ZfByFq4NluXfH6h/Y5jZOOHKbB55qPIwZXhSSv2R+Y5MF7h9UVk3
v3blmXj1dnlTzHE4jLcifI2XVkEGX4634tUrRpMAsy0xigTx1+jHtWJUheTfqFl++afrxceJC3yV
WmujLNVhlxY9FT41/tKf2AhmA3yAzXCLQYMIYtmh0+11Najm7Je7W166JTbOZnfT2bQ3VH1ivX3C
dzF/GVFcbeHVThlZmkQK5aXtaQMPSZqmZzUI++viMNYKwmEjmxcDNiaNUTtLr/bNDRQUYM2tat6a
0biKjeBQT/YrlH4/hp1hbCpPLtYYalk3qdWuAdCYjWf46O37YitXWfpmSEAKApa5B13DHcV3yJs7
mdk+4730LKLcv6cmFW7vYqrVusp9qu30L1mXSwvYUdZBtyGyLRSArHKYNbsaiQbhm8GzDyop2INW
d/a7moxXk5vyXdaKH5bfm29ajrOrk7jjC/weHGBMs731FjiKxFGbxzhMh0XREKSQpbpd2oWvY04m
tSsqZP2jW+byum/0em92urVRpd6BGmslW03K+ger6+SdXRTZZjDBIjkBoPCmz61jHuJVZ9rDeFap
jyUF2DWoszPMZTDJfapKlb28mnbPPLgAySa98hpYEn5BeSd9scbxlf9J+Y0FwMGCif/D6JKV3mT+
1iNpsymQoWGOlmL/kg0FxnfFex9qypvi6fKi8pRiG1UgoZQYa5GpP+lra11S5bcSwjLfMzZ+bPtP
XXPqubkfRmcIN/jUjDBjqmBOUiv6phfNzC+i5sdQ2N4MV9v8Frixt1INSdvVReodbM9AJALk8iXq
zOfOGZsfUhSuGuzUVmYWqpuBPc0806LmmmSuttIaud1ZVLHzQPTyVVPCh68SfFBiX0vejWJcKXlZ
7/AujOdWlNu420uTxT0H0cS5HGlMafgL0adYIGtn4lTGmWV6inDN/dSZTrUaW+Uo+ONjxGQ7qPEp
lQGaq5KDMqyTy6MrB+oWhyMVFr2Nyjxx8XiX9PSH5r91oz9+S3kxz/sylS9qMaYbLDvsjS55KlZo
NrdeYRXvlYf+fbomte2fjSpntzzR4Rfz1dsZGow6SUmthaL4PeFofHpUjKK2PA0fA7H6mA7atEoR
/SUSSWpgf3V99JOVfBStzlWpRInx8xaf8f/sEx8ifkLfxq+JhkzADGxjAXDDe2raojrWiX1WIYI+
iS7TqLcVyeSTPHXZTpksDNgDazEYGggU9ZBkgGg6KiaHmbnWLTms5lXfLgENHbV4rE9mLdWPGC/g
BYY2TFXaeFMgi8f7kaiWlzjhrFWd6lRoWvOoNt4f05qBmtPEedEi6Kw5YbrE6ajeVwsbtyyDKj5x
EM0kGvj7GUa6IHyknV3cas5hgJmDS7xSdEmd8UWTHVCsom80udGRARSUiXABq4x89+/vE+IMf80O
2YhpbepdSa1ycyqo/f/6PimotBmzMFVv5D9Jxqx41ubbbrTXJnG3SzG9yEfHWQOw+tWaxj5a05iY
WU+v9f4vM/9+nZhZTZ/5+yf8vi6IpHLdlTj8uK1LOsXFmuRoOlj8tsaht83hKHrEYaA8bC2FMVDG
vw5UZswuQASKsSqUF04JVzsyKOmfcnLc4NnRKN2NaImDXuFLzIMCR0fDx5ewre1m3jr2sMY4YT6i
W4KG1DgnawhcANLhJUhD5yS6xBnI4nbReCMFWb8HECyWK2y+h2PoVEs9GRHCTavWISnyhRlJBbIT
ilF8JZR3rB+woUzU95I471Og2D/GWvVvpdJ2qyF1la3iRsZRx+SK2mmvesizzlkSjYJjUxtXK0/y
xyhPoV6b2QtOyeHeaIgNimZP5SZPLaNelX2avwyjGswlZWtmeXOU4hT7KidU4W5k6JZxis+OXrkc
lYri2UqSHlgs1Ms2AQe2Hsbxq6Fm3WyIWrxkjMC+Nbl6FTUKCS5frIRhIyANMjexRib9H2YQv8wW
YNjVNUgTZTXmNUkNNUkO7IHzZZLLyTPvsu8QE9wfqvrW1E11jmGs6Rtkch5bp9wgehMb5y7OlG1I
pGQJfcB4lXNpJdy3FSn+NYN/vbyd8DtLBNnVocr1au4nEUvwSe1PSL2ZY75o7NQckQvVt4Fkd3g3
TcWC2Md6+2Do973sUQ9XkUWppQoyVhUas2jo1J+eoh8JM0fvJYS0WUtR8IudF1hedXH0NLSBsnD5
z5zjwKlXKUX0B8NPcGKskbIMQYtrQG9gCWpn9oFwY7wKS+CI/MXAU2oklAcvMasVa/DxoBUDTBQ1
0x6EeDXqeQfkvUPM3C0PPdyRu6hVdytI0n7PtOnB1Rf9H9PkqDBwQucJJg0pn1Ybv6ZFuC0mkfOT
V3v0ovMrBCdZvnmAHzFstfH5CIvyiD+qCwWiUd8VGKyebH4LZHzHxzpyUEY56naybuYfqxYvUZYc
EzMyvyVx/COVuvLJKvBt/PdHFeVWf3tUOYqmqwrhNNnQAf/89VFV95FixQ3KXtQ6zrXUn22t4cEL
OHRrtA7shDgq8PtEnm5KWJK3XaFdelUBMkp/NEbLdugWPvwV+NR99CA2IqIZVMafTTEK0XpXBPnF
Ge14704KZr/s82s8KaF7oh1vWjJeAlGh7NgPuWFhzGXmX7Uhtl8kYFfzyWrggeTPz7qu5J0kVyRv
mnz44lvptYKd/FhO/T5YgoWna8OXdl+EbnbqZELvYkefRZivdGOGxfj0ZhVxARJc/SFQc+PBjC29
XhsZ/jGFoYVrK25ZWYLQI1dpp+WvYLrVKdghue3eClOPBZLcd3vRdr2s23u90ZCV6MPPA2KKmZtc
IibWTtkvAXvfsOg8CyWh0B7C+4v3U5cEPuHi4xYKbBP7QDBU8sG26mJpydNmSJapGHCC/nsdwPBS
PeOnZRfX0LWlV9CKuE2FpXLGaMri+a8Qi/t9eeCiGROX85u7X24aKK7LoCWUPHinRne7jRX06akC
sDDLPDN9LcugXqGcTtZSWaWvvmW+Na7enamsCR4dAGKie3BSewNGEtjxdFE6sPvTcX/c675cvwQY
Zmhu8upkubkjS1zORbOXhke4OyehdU5L92iFRvHkdXW86xStXYh+L/VOiOqKJ60eFqkzKvhH5Cu9
rlmCs5LfU0b/5+GjT7bqbqlnJQ5+05SPAdFEKdotYRVhGt1Vw6JXk/jiFKmzZLkh86IM2nUQJsXe
K4bsIWJZuE1QLuxwU8cLIGwaaKmJspI9/HQx+UuWQxJOBkOOO8/ttLph0uTOekWhPtevsLEMB40a
zikHnGc/yrxaDZELiX801pQoO8FMw6O4iTwcHeSMJIxr1d8wcn7U2jENf7aIKR5ExqyvyAu4TXTB
4A+PSDvYujzfLmKMjM59TJvwgL/HRE7u79c5Uemj30/VO0fB0QMc8zLH3wgFJpQwbZvlPlCmiRZX
e5a0wicyR+rKN7J5dGTvgWW89xNkz4PvZsEbsRCE/FIfHfGa0rYykN9VEqrWo12SxQ6A1P4IzTl3
v/W9VAp5NqqpdLWp1FzXLAa2vQc42itYb+IhM7xlhbcLnLg+VHKkYcVNfIDAp/cTyWmS6tpPKa/f
MpLLL1YT5RQHNeNJs/JhM2pqTh1Fo1OkFPs7rCSCVexXyk4rqZqV6yJeIvqKXrQufoaI2PxA5bJq
It3/OkQQTHOTohMQETxpitTfeGWrXSw/wlt1UI13q/vCkpk66zjVukMggA1mn+NlS36ym8gNYgBF
0K8zneoRSI+4HcuDYZ7brn4rc6d/be1hWFmpTqxxEmLViMPlRnKehrgr9hBegrlc68Frk4XI1fh6
bETTGctDQ7nOFRfU+tJl0aM6zXIyLd4k9QCed2oSvCPyKfnfKGFrjuQT+FXkYFk+RFJjMFhkmgNi
+b/FVkPTLiTg2yfRZaVWsCljH5O7TNvFUQ96wrOctZ5XPBnkWFpUStM8RWaPiWTZdl9qL7+EfDtw
gZSWURRlFDqH+W7QWu+9HhUQh16gYzR8vC8MpOgbD+pnt9a1l7xWMKNL8E0WTcdpm7kkcafdR/lv
dalnHv/95Wf+7d1nahoBYhWWgeLIf2PdKd0ILM4spKfOSTGZd6krGoqxPcldEm2rrnRXYNKyJzdj
WaKrifUdB725V3MTf8wd4Jk9UJrBsoDpQZ4+5QXuIHmmmR/TE+o17x8dQ3ra3udOH21MXI3KrVVq
fCa8XTo2SOrjeFcT8f1R1sq2b7LoS121+jyow/SsR6W6oXRb33iZEp49mAhzU8q8LwlsOo9Fubio
7ayIKCg6DeppZur0JMiNJHiyvHCmTtl5H/T3U9SR/J2eIGLsd2vA7PHT2HQdKpf/qo1HMvd59QF7
Q4PmKCOnkynC+YRBIXzj6sgJrSeN1O4iaoYof4kNd4bEDG9jICk7W+7GfCZOy4Z0ZD0d7iOpPmDf
ItpxRSZyHHD2TAyUpOZ4EDoXIYcRZ580MZ+aXWcMcDRrU98Ai4GS3GB925NPe6TClkWn3TY7KmGt
fR2Z7bICMnoD2or14fQLT/I9WErju7iImkcussJmhav9r4sqLEKXsm9rNyvOWerHJ1XN/e9N1y1t
teIuKbxsbg6IYeAcfbVqc3x1lLqah1R+XOUhosIkCsxDHerSBhKT/BDJkX8wkAus9BG4gePrz75L
QC1GZLMnROfs0IeGKykZu6cUOhDvym744SJvrnW+IOjx0Hu04a2LHGMZOOWviwiEB/eL2LYWvy8S
ZXlWCbS8jNXgflE4/aRp23T/SS4+y0+QFfJZiwBojUNQskwRdgbPY+19hY6j7DstCrdjHjosdoky
Vi5r2arv8UiaYpCFhj2ZUQzOPQYJaHs27TdveWwsOoyVkbkq5mve/hT1OHVT96uSeMrGNkJr6i60
MDt7evSaWIkLKB5GX1WpLxg6uEfRJQ6i6STxisB7uP/Ur1eqOm+SrlxiER812rDz9bGE1ewAEZzO
Pg6iL/IoF4/SPU8ou2XfJj+m0SQ4jl0De1sKgi0TPa1qp+ZebU31JkaHRjb2pfPolX31oCaR9hKN
zooknfko95Z/Kf3uMZ5wOJleYa2dROZCGlVtKTWQkbO8TDcd8feFuGsVe0g3zmA396YYTcz8wVWG
tZHXP0Uhdo9Qf0UYx6SLnZoUKocC/efVzb5rgyXtK2ewDmKB6yurwJKLw33Nq9pmPRKdV9sFwWmW
MxGc+04O4chXPupqytLYZXoLikv9fR76yaMxhn/2j+z6+tRIHqf5RpM4b7q6j0EJHJIa2ljU+Etd
/IuCJH9g6W8vOq2VN+Zo8AdI/HGW1LV9qCM/u0m1txT7TCyJ8SIiPjzvIrV5HHo/X+e2Fq5EotCN
Em2WRJRyR/zKXtLwnMvK8Iz67OkugkHrpS1GTZJXrI2tbeI20sFua7aXYY2PeB2dvSnW2Yb51kxS
462L+hChuBOcCjdwHxypqtaB5+hUZcf4K6JV+V6rK2xbf6bUOryl2ZVgcAZO6X8nkvS558+hFPVC
OPtzTlrU1psM5kgkFdC+TDkii3Dr9HVKK1JGaqB4KzHaAowqsuHdtmbpYCTfXP6cc0oJ6mOMieO+
wRCd4r3KemuSclnFtfItwR9s5ijReIlZJCEENO1VHHTOLaGaUcwok4ANaxDf6jwu1pTZBw9K3BTX
Zgq+iRnUDq5zox0OOc+0hUColD0clU6mmEb2E2VhK/7Avt4M6bRMbR43VnhL+uCoqXFxFi+fjBYX
5GfxNZ7GPlq15v3R+n2d6/JF/Pe3vyNbf3//T3IbMj8Kibq/U6E1Q6okT+6Hp9HZlpLSNQ9BgibJ
cfR20WahuROFEeLMa1w2QDo1Tgs8tKn0q1t31aQAkClOgUhIbGJX6L1N9lx+iqzIWZo8qtYDxtcr
AClEhSdpsRAZhxPtF/fWWVpQsIZ1W7UzebI+W7rznNqRehIt2etnWho+RQFRG8VM3S3P7XLhpZbx
Bnvuu4VQ7pI7lXSMRsyWEyrMjoMjFcQg+gv1qRXFf813A8+et5LIGtqFdngJqWqcB2V8jgavO2Yh
PL7AtrNj6VjuJlS66qFkd5qwh1wOTdE+9qo87uOg+aKMavs4FKk6D/HUXZkOWYWcd913x5wIJqiN
IiWUNoVbvw8lRPxET3J+H1SHdopTflW421M1t170QXfXgNHSNXWhzcU380OMlPctTrSFyCvJNYTm
ocv8sxXioi35WEX3gblzU2pRxIHXJwrFrAA8P9UJTXVV7c9O5X1LhiYonFc/c7Ec0eRyZ+P8eyIl
xqu0CYalZvTFqoxc/Kp5OsGhKOzVZNxnzeDXwa9uIutq47StIYP7qiCYgVlAdaZr5TkbnmGVyfaL
b6Ttu21j5VXgIb4MxyZcmyBI5jwBuhfHNINZqfvtNw8wYOkVOGY32lOb6s5Po5UubIo3Ndn5xWBR
sTBE6ryu8XrvoBwBm6qdXdZX/ca0pa07ZulSGeD5xVUL2SWmnDht+lWLLm6VuQ078LQ+qTn6vQrR
4XsTdWebZOsPUk7EbCwHf2ffXgFOrrcxshhR7ceE/5UFpsPYUrYQ73vPDy/iUBSyspMiJHxTVyRJ
5TxIbGOZG5lyABRB/UGXv/Z2fi7MNH9CePuklE58ggkj3zJJec48xTqqYV4dBqM8UwiApD8JQ7Zw
P0K5Sfdy4F0dCHcPnpUE+qyEUrCXCEA7y9E3k7fOJGqcN3K5Ek1pME92zvbQVNvu2Jh1P/OkNH3T
pTBYlHLj71SnOSDTtNE/w1MXFTS+wxlAku9R7nvrZOh+9YvBiCAm4Zppimg7fvVFsrJ00brDjcxI
eiri8MbqpDoOfcidNHbKtuuq9lm2eVIjDU/WBEm+897tLondaoe+tzbYtPrBHLQ4AT0dCfo0KA9u
d2l7y9rmY/ROjpEZHazIByeA0H5vB3gDzQaqJmFtpO0yJ7L8zDKmWSK957U2NU3NdOayozQPqTfm
q8DJh3lXVxLYZ1NLd/dTS2/YJrHisufd1Bt5vKBsVZr73THvfGebVsO5GELjZCf1mt3nUne071mn
sMIL6/dON9rzWCf5XM3sclUGb2OJ0DdkpzM0YfWz0x872+puVeQ7+8IdqR0uYsoqooYikpBHOmYG
7kbugmSWczufE6nJz+l0ZunKOeGhvxNdYrDNqmTddVMx/DQDcVNylJTyPSIlnFWW8VRGcosVnVnO
RdMKvJHIW/Q1lFLzCZel7po02TyeWjnIjlngAcTq5V7aj9MBNdmvszjS2nXrm18/uj6mfcx1qCgm
tcFP/32lZVY7VLw/Cze3t31RhQ82dBpKQvtkE+iKd+iCoAIjoUVHUonDSsu14jTapbV0EiCnXeed
Hd7MmyzJkh3OTJgBcvtvKH+39xqeMSt1kMdTX9TZ0kX8cW3GCBMuvZOf8vhSlgaqA3tMLjh8hZtW
L8uH0HPq0xA0AXGvuPw/2s6suW1kycK/CBHYl1eCi0iKWm3L9gvCW2Pfd/z6+VBQC2redk/fmJgX
BCozq0BRJIjKPHnOF9XLLnLJNz1OwBYoWf01qlrNBamXPmiUXRFXneSbrmhjt8xV2u3Ioh4VyH4g
xZfmn4y+dG1LU76ZbCxUuTJ/2UX6rPAM4dZkBR96TdpBs1r8odNUFnAv/OJ3vEI48fIHIwvbm2ps
7my+SodYtfvDYICVkS2b3IIZqC+yUX9XzTT6IzMvoDQhHuHL/GBSe/5iBVrhlp1SP0F82+7LpMlv
7aE6OxE1Qc+X6gc6jFo3q6kElPngBnmV/JIh6Ng4Gc8kpq1ne9oL8/M0acZFBUeyDZxe+az344Uc
iE2h0lG4Ze9r2Sy/hYEx7XpbLk+kKa2nrO5/0VvBjZKqPTvi2nxM6zY6a5Bu7WyIX+5SZ96+GMb3
SCl82jKa8UYJmvZg+jwiQVX+2I6Z/8MBJrdRsnR8GlPoo5KkkvdV1rUvpCcokBARzg/Odpmnj2pf
5+AA6hvZ8pOjNTnmUZmi/Jb/ZXwY5ca8d/TS2Yb9zNs8RM7NqIbjbVYAxx9Cx/sAaU/9YFXDKaYz
tdf6jVZS7vWHJrmESBEcqCA3OwHu8nkvt2YflkcB/WqReAMpYjewOwP9qlt706Lu8kGWu+xJRm8W
7hnjbFRd4mp61x/bVvF3k61kX2jE+EXVZXgoHVo7ci34Gc73XCN2NkUnFW6okoeFOMg8dmE3HoYu
zp58tXfIV7b1D9OpkDVplV8SJYtSDq2PpaxPO0WJv9hjBUtKpjkP6Xygwb7fqBEfVM+UVGlDIkjZ
TpVV7AKvch5E4Ez7dbAj3dmstkIa6G8xuLHMq4iwxBjMB3tZe1ksMZWDD6qh66eXUfKDnZ0X2UXy
SQDSM8jzc6fBnxI5X61Ycy6hxv46qJ8nTQtddVKR7nHocq+8k+XYyqWgQcWdUBoDeoI8oJPU6jHr
kvG+mA/hTTam2Z7NcXhTsFPY6marviD88k2rhuEP6nMTSGUeVNhtV1KCzm7j5Lue3De3y8SfTlLC
jVqXjMeB+8iNPErQQcKu8tGMfOvGi6UMuYqM76uSfAYzk2wnG74qTS7G2wl+IzfVDGsfmdoAM3Kc
7215tG7zsm27DSW5ZyOHFFLY1oMCpdtrSG2r5NUs4F88jaDNUNcvdt3Xm8zSw08d8nbbLjW0h9gJ
2KKChQDPfYi0iRYBeGTA9yCJ0atlv4Gy6dJXGltAMlTPKXWmDU3ZA0RX2JRUQ7R8amgqluyHSAut
X9Si0IN0G8+3n3yNp+RQlb/JkjSeQJ5OJ12i02TjoSIVjnNqopR6HgTjz1IdJl96OQCwDhxoBi7b
JMCDE6j0DnkDzXTjwa52Jhh6IwgpSPppeCsXQ3YMp4zvQyFL29KC8kgLHO9ptPon3/Qv9EZDMDhF
EgmWuD14SpU/kk+jJRldYPrYGtrGTZ6aaKmtPpr5GF0G8hqkQprqY1zk9p0T6x/4/JgfJhTa53bw
PzvErZk3d20FK9nFbcuOArBoEBeOqKy9u6b4IQZmgEJ0DpXR1rKq6SGGJHyjKc1AZ4I2PSw22D4O
amKDvZhDhIPdAmyxEmy4WIoeyXfZQBC2mbURBscqb9s2eT1LtCLeIaABe2nY1w11WGKWU+5EfK4S
udsjHoiAgIH4hiTT2p0qjncRBz4GzrGl00qDW+RiVCY/AGn02JRI/so5t0WeYK1HZRqgieWdORoV
hEzC1tj5SY0hVMsjW4Vqm86uNjGpwg+oQKB1TY/JeEfVSXuQx9GAaC3wHwNe9QFx3uRGYmtZqv5E
N9o4pxDuQbBuO4hs+JkGuekUKr04kf6lo6nvEnQ/Ry2n0NqOxd6xSdwWYWzBElXzLDafKTFEwotR
jMWhse6o8o77DiXjHWlTShQFnZC9lHzx4iD+iqzizIgiNZ+43ytuE3n+M1iUcKdHlXdvynwoQgib
2pACfFsB3m8NflrmoTj0jgqq1nDIDtDXhksdLBPp8a3UJ+qDVj+Fek1jo2xCveLxBkOJgIaU7FTJ
0TPVnv4NRQrdYiIfoMdGsg0nSXsUhxLmti1PW+1e8eVXW9W0LQUbtTwOSaUvcb2i3FHQM2/j3HD2
RTTjxC1FPzUhmRYHNa8PSmDWT33db2TkgD7oVrdzYll6nB/UPaiKXjQQq7ckCLxlaBRp6kZjH+1T
tYDdLevQAi0QQjxARp1Qi81/2F6Uo6HY9ye+ayE7Zn14NGDSgJIymQ6G49nnuJI+BVEeP/V0SOpt
VX/wx7GCrcum6alR7gpfqj44Wm+4HWpd3GEZokfrHZSO1IzXeHdGDqiK1i3vLovMn8o0RS9+GlXH
UA6oCDl+/GLSLbPT+zq8EV46IhCxCPQC9ApeBDfR+4mlZ9nW5Sd+P4CxYB6sjr7FIDc3JhvNsyVN
AAY7Q7sxtDrZwiJi0jEV11BXgx6jD9z8mJJKQMnTlrfk9fGOsnIocn7epdgySLEECFkAE92JuarT
+YdCgaF1mdsCOuPXnjzfHMwTXr3PJ5Dxwht35P70cSqXITAtfrDGQUZJnOCsT6hvDjoyJvN1ZT/O
dlVLYmyZOwze1qKgfRDBGoxa2yqwvcWbmHULv0Va3ixzw57CW0dJSPwJ8RRILhXW+IAs8Y1hOd19
hwjgPg2n4taOz6BPwg9S7XaK3H+QUKX/kFbDJ7qonEuuZ8NN2dG8KWlDf982kPGHnUPvkBSai61R
vpUTzPKLqYOs4E6n2OzJBYo/kGnpAM2Dk93b/b1YI6vCBM6TLIR/GY43K+t5xAshB5Sj5Oz7NH7T
9fYjIzn1rSgCdQPKw7hPPSO6CQf71DRT+tAa8cdWjv0X+pHVEwqfaH85g/9SxU2zJ9c+7oUX8EDt
UiN0TsKb69VzWufdgx/a2qf2W12mPmS8ubwteqOCMcSstjV9q4c6osi5gdJuPEFC2xm7yLD+PE3m
U11JS9V9F/DuVE+VYh+PpA9848mjCfOTyZ/37OjAeAfH/6TxaXv0kvwkRpLR6/eRPz6JUTRlMOlm
/Q8xqvijad8OS8qtZfBpquAOsgdqdGLVqJm0vQcyZRuZknY/evLrQZeOltT796uZB/7ilHj+RxG0
2hO9VXbBSKX4ypH7kbwpPboF1mARQj6CvQ6M7v3b5byODaNRKcpH+uH3Yd+MX+zJ9LZTA6h5VDL5
Iquku8BOb224Xuh/rwJXEAWLw8obnGiGzdc74zfcggVEeJW3syRPnd3Q0VBy5RDBwtu3kv/OS7MP
QrRmX5OVIPe6rAoP7iapJ4B7LU3FJFhm0XmI018PEY8Kp2Q+iLPVscatjqu4fxGyLg+bJcg2sf46
TwzXmPVK/yLkaql17m9f5W+vtr6CNeRq+dqfgXlX7qsrrcusL+ZqmTXkv3s/frvMP19JTBOvUunG
ct8G4dP6Jwj7OvztJX4bsjqu3oj/fqn1z7haan3D/qurXb2C/2ruP78vv13qn18p9A4VT4da7kIQ
wqNdOH8NxeEfxu9clKKYlSX266xl3OpxvqyyjJcJ76b97RWEUSz1ftbvX9F61TVGpu487VbP+5X+
r9dnM8PWu9cjns7XKy6rLtdZr/ve+n+97nLF93+JuHpDD4RR9t1+ver6qq5s6/D6hf52inC8e+nr
EsKTzP/yK5tw/Avbvwj575cCU99uR7SON3o01nftEFi7CkS8K4ZBN1MG6FkNcgcvGC3DlVER2Ep2
nauHpC4LWqYcnihntwgcRh9MHOCVW5rUq5OaN4O+FW6/2+l64lzA/NJBJ0zd5CRnaC4PQMIL9aCO
mrVFiICvFVlvygxAL0lOnxdZe6FwL8Tt6dlD3EScwtAbS644FQfVep24mpbZdgwC2NMi9J7q5JsX
1tJRR/zKzVJ4OalJkY+S0/wJVOaNXmbNHWRL2ZNE9uXWcJoH4RNRJd/cvWNWw5a28OxJhKkxouoB
yZaTCFE9mUekjEdTVhUBSZGD4dIjwILzRYTjX15dtbsHy1A9kqh/c2VnhHlJ9b77mUYGbqaKn0Bi
jRvzjTqeHvbAHRLn1b06VnZ5U5cIyQdCZnb5d2Tz84IiznlbxSjjYJ/rNO/CVw8AEfb1fDkVY7KE
yLWI0/WwBMW2fQF9OR7ezQF5+mf4OyvkiontDhrE9lKNmJ0e6+Zdp4TWnThLUPHsuqy9XNl5IAq3
PJ/yGbqaMDTBbRf7sDX8uYaIEIeC7S0sUGZ3WG3iLEis7oY2yF9XdrFIUdvnqpjMk3AKk5X0+1Qe
+2MJ3h7MJHVCJK0N3iLLzczKWezCKezibD0Ar0M1ZJ46CQI8cWpTTPGq6HWumFbrobcNtapB/T0d
9kAAOjeMJtXZwK9XP2xKhSQJ8s4Sn1og1KTtzGEfOXnz0Pty81AphXWyOvuDMK126Lc+GGljs9cg
VBxS4Mh7U/c7d5xnCttyDbHSahTXsS1/XK4jHHIxfU7zqj6INl1xBg/U42u/7lXrLiR8TrFZfMu5
6NkV3bvQwoJ2aLYOvJwBNdyT3GhagsJbmdYnqZRMzj1Jrv5y3iioWbgi3Guqbjg3impu/LpLt3Wk
IXE0t0THUuvYZDc4XQ9aUUPWSTb/OuS681r43+ldLKtpkteL6aIxG/qCTYi+JxLy5Kx1jUbpOrHN
czCDIuwpl7+mOexAM1nzGhHADY18Up+66vEK9BOngM/3wmhNQX5L/6tBAmSbv2GD4DQ6Z6ZP5WjO
APJNeUJKKIC48k8iPKTp0hszaZApmW2FUNaa4xqqYUscUIt+B+tJDXVcUT/ODAX7sKmibYDoXeCC
FMyAg6TRdhFQmOUQhE2ZbS1N3Ygvk6Pdi7FQS7haZ5Cj+7r1/GNn1v1tR+/zrdNTId6IcYQe39lW
7/I2H7Lt4iD5BB5gsNrvATK/FO7VDiUqv9iuK7RZ9LrWlS2Y1/PUuyuzKYfSQVIHVBz4aRA/F+9+
V3rxa0M30eSSQ1De/cKIyH/4RVp+ZHovlF0f0JNLhx/8uBIV0zQJX+CJzg9ZUcWUVzgkb2cjcPsa
Yaw/PcINa/ky48ouhuyguwPI/89139rThsQnXVMOTcypHkqX9ZB59etQ95tNC0wEKQUihH2ZizJJ
5PpTNSsc/TmXrLq37YpScRe2W52GQ9qgesgAdS0MAQEr5U6y6i/a2Kb+qcms/jaLMjamIcTk0ZSU
x1hLbPmpN8gdyIOduSKmmgNj0aowOiCjW6pu5CHvhMkO1NzlYbSHHgSm9tRFawW+Ypjqb/iZU+5p
ZlXvxVka+1t1CtvLalcRsb9NVQPuIkIdGVDtRhkK42Dxsmnxw7geSOvxl4D63qLPMlcGZneoO1BV
vl1N2Or5kuhKUZLhausLCKqsvu1qfbnaO3uWlKBjdJcOVvU4JWF5IE8tPzttClGlhA6Uioxv0Kb9
d7vJereiqf/Be4sNNWu6iu2tzxWXSUr4lH2FEkBbQ46WODXppMy/0eBr6hd3aYZkJEE6vNpyGqvy
oURqdp6xTBbr9MGc1CsDxGZmTwWPGWof84rmENyIkOsp89q01obo3zFDeHOj3CaqZQ3mPZj1bGfX
EA3zrzN/mgF9IkpcfgvMCF4Po07uyyquT4Ma6HuDPpcPIlbQtfw1Vu4mgzIN0AdJraSNpfCTJHoG
avQfaYaJGc4wYlmDV014RbeB8Fo2QAfhFXPzljrkrD3iVK7HOq5OnXxTzcra5OvJwJfgp9ah8Jaz
Jrfwpjlq0pUOoKlWYPl12o0+yzJBVEIHz3y2OlZbMHtBcCgHM6JbQcSJQw8b8+Kgd+PnRIVv6nuK
qOsEcYmrlcQlRthOYIRmYRG8XjuZXxToq/pSAmvSLL3YmSNwvNAcoi/0QSEDLX/xeQMoFoZQDfet
8qU0FEBWyMGMeU9/nhQnVMJ95YuVyRbFT9m7+MkkPykhH9h5ulg1a7LqOJDv/XereoMKN4YkoevN
w+PR6G3joHgdndngszbwh3W3QislKKajX5Ltb+xo+pCXuTvMxGj0z80CXOgn+yp6KzQt8uxsorYr
vE6slvwpLCm8Ykm68vpb4Q11+d2S2ZhRKGYNu8l/UlJIqDA4OQh6q32SIRw/tnZg7lF9Nj9JU3gn
fofXiATg57EILWMf1AakyzrsVGguTUZ5EM/JUxRqZ91CculNokk8K9NUyRP4hMbI2Yheva824Qnr
6p1nHPj52Ygl+B7JNxqagbESBqiIJrDo6PWpkXupv3sbUhT1L+IwZdaR5ujiYkoOWLXBzm9qxQ6f
xMEB4FHEYPHECG4L9VLqzVnrdKRw0zEdDmnbd9xkmTDx/X+y0qRxZyHqQw4VHXK5jXwqmta6iJBR
9fo7054O6wTVnOIb7qB01YsJnpwbSB0hRChixCGc4vsiz4NlEQ16x/tgpPApXoUFDP8Ggmljs04A
NZ1swTb1e31efpLswh3Qh3yW0CKMUJTN27p/Hv1KdcPeCG6EbQBxewsq6qcz870KU5nrUAWlMmJ8
mHrQ6fu4Qi1KRBRs+p4047PwiXA9oo/USWnZaWRPP42p9wXukP7s+H5/Hr0BFLo4FQdu75KEwudb
wHVU+eYRMWLo5Y1fbsQYqrNwpxoo6IiJa0yaR6PnrrOF26jG19exLCHGRWp9kPvKP1yFmLXML6rv
fAyMCk3Z1tFPdieFYAcnmVNxWMfCLyKF24Iq6zVSjM01cnGJUAoSo6v48IyIILGGOFsviTaBpLl/
ezURyR41gHUQZKKs1sO9BcHgNhrQSxLDzgmwddpw39mTtenhoNhfORC4+RlQbzle2/PhFBSpcq6y
KjERlmWRwX5Wx6K/81XEeEwrtfYOO8tHSO2rjVdN/VEMxSFu7SdZ76JbMSqR33lsjQH1jCC4z+eR
o/v+I42Z65QSFo5L2xo33lhPoesglnX2nfSbQvt36MLxMvEVUSH7E9PnCw960O/rMAWnVFYu8J7+
sbLk4JlGAHCV3rM4aJHZgCAyvFMy2+waoOo0ScjczkOq9e195qunUndeJ6gdEAZjlPiSY6IVLd1Z
Uwdt7BwP9ja77XLrjzWe1kDgXWb9KALKrhyRAgrGGzGcmqIFjGaGrhhKdqI9ZcWnNE5erwYrEpp7
iWkdtaSJQd3kGkkbG32hC1yiEX9Z5G+hWM8vwhbmBiDidawfNRrl4OonwJsniSgxFActNCNwNLm/
vXKsQ1Rs9X1gmGAEP2mKjWIwcm2IxtoUmwZ47A2Aj9umr6c9VXio6+0weJRDexONRfofXjFXR5xY
xCaa7T+L+TT3X88XEQHktEvEeoW36wvnugagYLh8AaE7UP3vjQAOr7iK0Y0zad652FKzozPDh0jA
6H9UTeSfohljvRHRrRla7hhow4M4NLCmXgqvhta+GR8ykyaPNPLSg3hNUEwjyWBUt8vIpoxWS8aw
icXb8eYVry79G29CSuzd3Hae289vXSbHxg21ap8Op4TWm7ioTsAFo6cBAOzTELhJOBf8Z0suRw4P
kNkfwrUEVV67S0o73K1z/D5PNiM6VMs6wgGZ8f/jOuu1h//99bTdJLuaAUNZmRjabV6rhy5SjWPj
aTxvJV2n3Y4ly/DolSAjZmrRaaAFOJsdwtQL7xIjwkuacnZK49BLMk8RkWJtMZQG1CO2pQ/hUxOX
404YhXu5oggfaEJC2tesNqEdxq936WIE57MpdG28QRNjJ+sIiLgkNfRTWKYG0G3u+Y3PTx4SE4wd
cX8XfnI5o70ryqa5eX2u8YbwSJZPuuML4t/bbWIjN9docB3/aZNnhxlWdOZU6mLPYN7Rl9M0nz53
qlEcxXwxS0xQ+Phs+aRAizLPF46+S+1bE9GtfZQO9HP0xS1YifJ2Ugwk5P5mKBwiZITV2qwmWmv/
91ixUhL63ywTRrTKfC4kTXLFmQ5oZTnLZluRSMazOPsXcbaFXEdek8y0k90VN5YYqsB4pSwEMDs/
xwmTOFRor11WWwK0IPE0aNtS/6JYPs1n1Jd1PQXjPKADl0rRszabvbSNTyN7aVcMjZLWeziSJADM
U/6iKiThyQJBODoH80S/rDHxTPMQWcGzT7PSC4eYr5vOcwwKF2ZaJPIhL6yn2jOr47shzSHHzofQ
5CDVzuL1ISt7jFDsuoUifHiYoEkxRq09Q4I2Png6hzqUYMEuQ3VrdQU3ryEy49vJfp0gZomDrSXL
VDES8wcjjnYWUJptYZcJuc52PORKqD0WNFrt2oI8mW4Y2qOweZLeuEVu1kuIcIwssIGZLTsV6vir
RUb1RGpYe4TU9CRHgXxR2sYO3fxlpFfssZldY9tIF8UcbhrNckKXW+h4iiX1jyVSp1kLdLqeu+Ka
64tJfLi+I5AuBRj2s7AnjdO4JRIfh2Wp9cUIt3iBkZUsL2RdLn9Bm9U6ZpHqQ5jAxk4I/tqh1N0A
9advS2JLv1mNyjiBuxX7RREO5ptISOuXmHWJ1bHa1mVQ+4k2E99TCQ2MT6TQXqBelj40+Wgc8lYv
bpq0Sj7A5PddBfj4468BQ4jgReWTlhFUQKNMn4wGkZcgA5QDU9uaZfp+qM9DESy8IngdCu/VXCRH
nZsGjLXbt4Z2SWPwQINnfwbfqngnX4EunSYeWL6qQhpJ00T6hdyudhHR9dBs40rrz3nzR5Ib+imA
4ulMJyn/qlIqINiR+ryCRAwrQqTDmZSQ8I5ziDgThwodRyCib8Z3YzNstJPZ/UDSzKQveo4Ty4kx
SaSWVujyFI0+dO1+3KW0QXPQJiWQboaShP3E74jbGWig/5EkenoGDVyQ+gzT9FyDiHKR0lNcMam2
E2cXti1dcaBgJf1SFggc+f1IB6BMfnUewho13juB1wYuKliLV2i5T0gDXGjAe2HXmX9u02jaKHno
vbQtcCSly8cXrwyNjdPU2YtnJfYmz30HFQV04ySDnt1Wo6OJsoFzUiwNMbG5T1uPIm8ZKoLqAbaa
d8PVK4L/7dwk8UME1NmSN3P3p9YCj9GqUOFZwbEu5sx2QvkMFPtIzfDc++VO2AYgl9N2cc9T0i5X
dtW8gk5D185R1GpnV1JxA32KvYtp2/2ixtGnmhaDR7kr1fs+LZONsGcpmngpIoRHZwb10v7Mo5ny
2ZvK5sQbUKNUksZf6G6rN7XveHdgAaenQmoehd1X03KfeLpBYoyLhHWzb3XgRA08my/hVy2Ihp/9
5CNXwG3tsSua6Qb1k/JG1tExZTsIht7MzJ/hV7WB/0REQm82PpoRtDCvT9bwTdL5lI3BFgqLhB6o
hKxRNffwCSOtBkj+jVZyAY1n3WelJLmSb/Br9nbmZ6RKhS18O1u9y1k05Bf0hFukv83HgKfXI59F
7U4caGLX74wI5UIz0fLNlUMMx8h7LIrUPorYNQKedzJhBpjTLvGfIPfLnpUqiXaeDOw/r2kciyTE
HI3OSn40Q+RO+jh89VEX201V/D6inksk/xgheKKSKHTTMBi/6r5Ew0cG1eYBdpuUb5EkB/fevOGo
Awf5RBlOMDNoAjKxYnNizdsQ4fd8+huk0Dg7cIa2W2d2CK+T2HxpkuoySkVFU8i8p3k3bV6bGvBw
rqtLE8bpD7Uj4auVTvE0Akw89rak7oepkD6RwVoiNJp+NukI8ZAZ0RKVUR9WZjJ1Nc2/UXpWzjDr
Nk/wKI53cJ/faBkv25XzMd8bo9pvRaw4aHLyDQo75SxGZRtO9FR2N/C51w9sLt1uqihLeoi5NaM1
fG5q8nC5RnZkqpvxo6VmW9ECDT0q22HkVLaiy9lWLWVjI895oUHRTQIFpfrQG8cdrPvocHo+tLji
EJiyfJLQeT5JYM1T7iKcgq3VVVoK2u8p90YqBbNHhM897b87zXxEICvaYel7LcfhMZzv15B9GdRw
EoNtPY0L2a/Ja7J9XfgjBK4cJnC3qPuVaAWO1o0waRos4vBX/iUki7ThnIyBvplg4diuc9c4cebH
9SF6W+oqLLbvJUdJ6/AA5YoabZvU2DaNmT0YRcJGU4+jQ6U2ybZWQ3aackLjfCtPR0OvviNL7uzV
Tp6QIrCqx3hI60dha5xucgdpqB+F47c2eZ5Lhx+tqWuMmJJUde+246BsReFxJYheypbvSp0B6kV7
r+8/igLm4l64o//zfClv6hqSdBuxZJu35r7L2492uIX8cmOoQ3Lpx64LdrFEq6eV/ccwnruMs54M
XdI1BzF6C23m+5i4mb3ZxYpiJOwi4i1e2PVZIOktXlxShDpfzRICpmJmrRaHvPDMXd0hq73axNnM
n3lRhZKuiDFseAnp13+d19g9TUEiso9LpLT62NohX/8+Zl2xgXjtQDXqJ8oH5qksDcR75/dDDGG9
oi2aN2D9i6iyLWHCZGcW9/O3qctQeK5sZHy/eX5VbhS1l3d1w51NsAsUtfYTQH137wMtBsOqbAQH
Qe2X6a2uwxMqosQky+9gX5ipzP9zUlPHl9dSiRIqw87RM9rdinhEQ8pHKjIuzOEixj7yOPtupJQo
bNIc8z6QrusddytrmS3c5IQVKovk38BeaxAPRb90Km9HKRu1B3GYms7aWn3t71ZbRXsdJUTZ36SZ
rLMt7vxtPwuHiQPZavhWK3Le2eDB4DgLhwVmrN1Vw1cR8M7cdsoeOtvUFbZ1DXJy4J5qy1rWEA4z
U5yL6vOoOV+qfbseKKBkP00o8V45eOb4Qem1O66Llw5fg0Jv+fA56g0MSlDCzKKtkBpWj5qa02dt
6fd1hsAr4pDV4xwgTCJAHCLrvUmEzhMBKxvLxL+utS7/17XGvPnshJFystVgY5nGq4pMhND4wVe8
9lXXpskhRVInRz+2ctI8dV3qPHRpMOeo0JLpffRVPZnoZUziilp8prxGW7TjPORsZa6j1+uJGfK8
vrCN+uA8DKwvRm2hvIRp8DLEofU49DzulbEWHMVQtO44k3WmC62+iB6eNHL8x0g5i4EIQovap5dR
/xDOfT/CTrR3iDtQU5VBM5jbIp23VWq+OWKGiKED+fVS61LzpSySuBcRpjR58OhV9PnNa8h0Xt32
XCZ15sqW7GV7Xw4AWYDTfwjS7q6akvEsTOJQwOp0sKZYhcyRMDKPcMlHxMlGOwI+scpTOeiRhZJw
3pk3YisRi584cSoOcDh620ZRlI3Ypgib2JuIs9W2zriyiQV0qn4b2c7bXUADKJAh+MLekYbRLGod
KzlBiWGmE6Pd9ZUwLB+rnWGoUGR2iAvuJfon99VcIJ3iIt3TZhDvy7maunpHX/0xKCBoKOmFLn1K
1u4KJi+GwltQcly8K0xewOmp0gbL3CvHstTsjSc+yWgbkt2iiwhNo09TAVOXp8Dob3eK8clr1a8I
MmX3wtk26gaSPPVDmVbO06gGB2EOUoT4tJ4+3EENzU9DLtfHTC7irfAafi3tfCeijjZfwEP7eLnA
suRgXV2AYuK7C4R2be+hMgX1SptLc2sEscuQtIsYpgaAvlFR3STuThB42retN4bb2gjD7yWNHJMK
/ylCcPq+R/McUos8/jhI1aMIAEBpQXbha/frTOQBg++lwibY8fTPyZQae8Rd+FgZsNYnQwo/TMjH
rpvBLutB2DKEV6C3zQ6r3Qmrfl8ClCTPhTjY1VQxlASYcp5Lny56UW8Lj09RyIfJaP2q2LR+W57F
wcxbElXitIqAYDXzYXUL2zj5wXbqSQQJx/USyzpFRaGYLPRWUyt4FN8OfdvVp64AuvRm8kEj3WoD
RHvbP09pOUTU/l1M3oTDIW6c750/5HdwJauXStqLAdTQyDybPI4v9jI9CLuwiLNmntPHtXrh2WY1
+whKwmlHkfUvi75bb7X/ZVEfQawuq0PbclU6p+Y9hdiAGJ5tHoYh/rpsUUThZD5c7T9oFP6M6Bd4
2tkJvkzdh9FAtvivsda8WhmEX5cdkPAu+5mu7LcAnOxzpKUlKZ2seq4TGvhkaaIZJS0teIRL68No
0pkOYc0fSNjZHxXun+TwFO92iqrqrGoAIdEv0p55z/tNIDXyT6m5Fzpf8xyjVF/neIrk3dZ+iDR3
nI87pR/dMc3ZFZPR/tpwf950kLjcV3UHnYfss/sK0ulrbcH9AF/k6CY1XI5WP+ZbKirRPdDj4Wja
o3RQrTp/tBWnZOdDH5bmQLc8y4yNYf8wdLX6+WqS0lQSbKt6/thU8B7Yo2od9d4ZU1QneICkP6iy
9rGRaZ/iarhLRjv5EWsxnZQ8vT3Br1nRY0pEIMnap6rv7kT+7O8i3tb4bQRNbLab0QW8tdv4I7wU
6YMAOrQ7merWJ2OsKxrAgg8CUJEHsnka4NhaYA5poQH1RA1jrw2wV7Xw7R4KLevcPNdR256REFEW
LouK+c1WLDqClhSLCgwFjZ3WsmirjO0uQrQEaDGPKbLVP/hymd2ibcAOBHGyZShE6gVvrIKJ3AkM
K/PjjrDPpiqSs1uxxNs6woSgp2tFksLbDH2/CeiRxitIPvzbyVTj+3oW0muDIPvRzvv0xnG+jpPs
bRM2WkuE0cjdJgCk44C025t1RAPVWz4VOoD6Pi8SBQcycqPIn65GAx5sZC4lHtXFbIo25UaF82H+
QfbNbT5MpNfGNL1PC7hEha55W0YDgKr/dFSm1C8On4zaMiPuHD7Fs8OPCv1W1eAhvgykqtK8luvn
1/xOr1npfqBALfTutl43yt+a+AWl0PQHmT7ZDZ1xulPAN93SwA5F2GtA1oW7KpHA80mRfRibdm/I
jXU2R8+wtqRL4n0GkSIoIzTmhTuUVOsc8vdAP4ReZULr3TFRaWIXfxkw650G+v+lHWD6WO1w4+z0
JA5e/ibenO1q6OQgG2u4yHLoPZK44ls65yTFWLb9akPZ2EDQjtyFUyjDRjfTBsnYUnupqbxUDUlI
kgN3QdUWG8GyCc8KlFYSfIdiqJv6P08qFR1wXjZeSFLl0N/OBwmeSuCF6Gc005+22REhU4YiTA/s
STZ3I+zGhWKXt1E9jo/BfMgGY1cXOezu80gcAPzrYc1D52xx0la+b6kVixGUjvBxgOxDEtk/r6Zo
qNJz38lfhEkczNbJj7asNsvMOqyCY1YZv5Doac9wfyJj1P4Pa1faHCfPbH8RVSCxfp199zJ2nPgL
leRJEPsiQMCvv0eN43Hy5L1v3ar7hUKtlhiPGZC6T58zpD3EQctuCSJ0BzkmVSHero3UQ550NrtT
247yH0VmmsDLpMMJWyZrXU+9WhDW0lKovsG6HD3UJh86owNY0sBbkJ5uZtD3Jt2i6rq3AY2ExHY9
mXcp8yBlZLSBh2eywfDNdU24HuvIXyUpH59kLxBHdYIHZgLLJYYK7KGuZRypc1KmiYJKCK1Trw/6
px1Eq8Ml9fp41Zzd0fuKyuLxyQEX9BVyAGXTNN2ybIy7WoFbjDxLB9XZ9ViYe5qHNfjpSEeNa+pl
slMHC/WuYMPEJwKOI7lPWHWgackDSEgQ9hn1I7XiAkSU2HLWJ5oNMasOJPb1CBotF3qjNvTwHKvH
NmwS7DlEMSsSHjFooqBEulO4kfccNLpnVGXj0dxE1VMNcoyFqaDMVuJLCxHwiSAXJFdmlAy7LioA
uNAxVWynrWUcixqseGjmrBR8ATRDesZLCXwtlY1iG8P2VkmbWMsszH9zFB5EAMI635hFDRVgnYIz
dAou1Km5DDGgoB/aC5mo05UgsDEDW23IgzrcDkRONJ5st0kspwNGN+8uZDeloSBJA80s1Otbp6ar
i10lwodwMmxQfxGlVZQzEFlZ4EidwuR7jnc5yFV0j5ABTqEFk25caAcvyAjuZrjT6ewK6spi3XVI
S0GeehUEL6Jsx7tbCGA0bJQFhLGxo8ABdcTSHiCELZsVHrD8njoyJpHzLq0XEGRkB68sCzz4Ara1
8y64VC10DXInhqBCOE1Ls/GSl1b55cKb8vBr7dcXpRCQXwzTa4UNH77VskUFSV//SO38k6PS4rUz
8K9F/fL4jP1AvhJFJh+6vkRAwHassy+GaTdGXneozUBBlZf968rlYH+8sqOvbIjqUo0l4ixl9oqk
/ccr9136Kalyc5kUdn83xcUGJGZg455sY2uXo/GVK9znQZcykGE3/hoU/8EJNf/9AXl0a8tVYt6n
IDRbeijR+uzI7kWDtjH+J6iNkOmc0q+GZZgvUe+lK4Yf/X2UhcYW9dvJIU4TeR7aZFo7wVQ+eSIE
YbSwrW8Q0nj7GBY+hhFG0beOIwj4x8cYp+BfHyO2/fK3j9FgYXPmWCcvuwG/51pBvgJJiPwJVLDl
A2/xWNEtOzBxAJav8MbiQiastuQqkLzbUpOGiwlYJWq2fJiHo67bk0s9FIUBqDEHKbI32fGq58K5
hqWVP2CrBWBC61yhJ+Bc+0gHYSCCdCRbE0Ua9au5rkByfAXCKH9ww7fhkARDPjF2EE2wO/PUtfbb
QeqzFPB31+iBLtUtN+4nxFYyjsCp7gE5D1R7LHNvgqVyRboOtoXoAlIg0wlssNDUM7+TGeqikIrR
XqRTQ17FNI6nqjYfsG4Jl3FVgQ9zVHZz6jWDCh1Y2/dYH4MMGiwj6f7WAWkEeJvv3uPQrMs23EGu
s1tyxM/2lLzLUnBfgWHCBxkqcNbUC87rYE+Jv5xNkOP1QS/rhuF6Bg5MSohFGCp/W8ZWw1ek925p
IzQV/C0Ju48eauLpjHoZWNwWre6tW2BnOtVCdR0kYXeT4E+MWGp1a3TNJ6KwpT7duvVpT/Pd8/dx
EBiePSvecBSSARYWKmdcpy04lGgJOK8GyTjEFXRC9GKRUuV0mL3tlqPKF1Dv2yEYjXE9Vlj9KuHu
EtvgACnE4yuAXasqC9KXMW4qlPrBTty0aRyAyaLOZrs/aoYxPxxftf3mbzH7B5ZvCs8wxF4GzdhO
hzZlqBZRXYxwG2y33kj75V47AexAu8Uiy8UlsvDialuFSgud5gmCMFoNPGcHyu545f00jfLlDy/l
JTq3eMiwg38w8E/ruIvEhR979sovBBKcWphVcTk81CP+pZTW6Bn2bJReG7jhPWS2ya9g2VkbeN9A
M8XpTkaG/Rop1bDMwnKOCRQRaR0byL4UgKYLeaTeNnMOI2grHqNI2DQHmXtIi55EjjloSo44GPBI
ab7IRZlCwaoT12qsa9DvAKhU81hcSxD3g6zFX04D2GeXNe+haRiG3qa23bfeFNtqGkqmv43XHtTp
ocBu7UCTBrUDjddW+k+RM4G5V9r1CX+KnDnLTUc0J+qddGacepEdh7POm9966ddETeGxj2P/5ky/
NTzV0pM6FrE3LAs3MJ6MaPzX2TiwN5t6P/vDz0ig5T7IZtjKIuVHMfgg3dE3LXAQj2M1jFenb/mx
6sYMqoa4ORvQfXPsXj7Y6WYOf/mrBFygU18q11xXrocAEUhMjpMU7Diy1l1BEp4vyHbr+FsTsQRW
L2jcrZsXk7tqBRSy/+iw9PwZ3rir1ueQ+DIscUeHvMyeUL/qAfH4y0Rn4HULluCUz9Yl6WWSsUok
aFNcHxRov3vHAmD3zP12M/Mxim9XyL3y7QqeA+yWZo0LliwS2ZpG3JxdI79GKt8bBlg2Ub2ULOp8
SDYtVD6hJeezfTuZ9cXUmV5D5MHR7AAx0JlevGnlo0TMCTILNXRbtQd15NLeW6ghmwehvLhbSYib
jdYUXiBH2i6MLKi+tBXSkQ7LxTEP++oFemSzvRmhUgRBIntdp039pcJa1bLK8pEXIdiK8hFIY23v
9XBUQEW34TUkV6+R232CyEW5gvZeelUmwi10RjalbaO20dn/j59RIrxQmOCaHgZhLQM+gW5fP9Gc
7dSP7WebifE4msAskzXNcms5KDxRKsGhX7HuJpBgBxDhMUCQt2lkYm1J6GLy+MWxSvMxzYf0Ppbs
HzKTlx/75raw7fGz9jIDb8tz4GFKw75irVkcLQcPAeTjnSvZSiFWA4ocH7jDnWsCoeaVB9T1ljxo
gD0i3KkFYK9k0wN6F+ytcxzAZ1EMEF+6Bmu3eAFcutmHfcPWQoe+PNid1vloL7EtetX+f7OrKYP6
bB0uxCC6S1oof5OyvlyXhcifQWPId9ClDJYibPNnJRoULXuRtzACNJMpRFCiAj0mOVscfD59ri7U
mVbJ9JiChCzC0klBZ2uVRyV7Yp2KH5TXql2fur6JMJzbHiq8LLOFsqJwb/Ot5UjZ/0MdRgm6q2PO
hvYwu0O2D3ozEKECeqoGC8tUDRc7LruXduUOtnoxDdlCcGrIFtSMqk4zTBqQgdW9UCWtIK6AUhZq
5gMUzCJHXZGZDh78zj2TGd8uGIoigNyrtMGUPlTQcgjB7KjXs8bX0B7bTZphf3d73SI6ko2LGBES
aAF8eA3T2/b28g2HtS7q/eBAfYIUWNA5QeZlflfTQIYYdAwypJMNdnfsIS216XWWLe+G9jGewk3b
ieiOTJ3pQ+9YNP9QH5lug2623we1w1QfrU79Q/7/10FxB7QY2B7w0TrpI07qDXdBEgHqUUnF629j
Ex2NBKvNaxG25VORhj8tveqqvSZe+FhMnkEnyOem+3uTem/OiFjJ862pUlScWVlUrwJjH9q6snjg
/nSPVkR1xv1fW9wrioXK3PoRkBC2dHLBHnxmjRvISjcnEMH1ByUhlhN4vrxDfJmvDAAmnqcaQhpj
WTff/FrspQW87aIEnBskBRAKzfk3KO+Izy7z2DJFum2esjc07aNXvE2pJgCWOuW8TYmS8lOEezdu
pfpslKwHNSPORtTgLaBzoD4XEtekM6Vtf/Ur+QSa2ACEpcuhzcWGtMFChFXOrgeKixrEyWtqNl0D
oXAocpJSGGmGVTnzzu92khZzEcDAyzhNsBY8+wVkgxc4sUO8fxaQ6phPPnb9Lz4mAD+Hfor5Jup4
txKTF+7jIBg/e5Cz7lRZfZJWmZwzMEQvBuh6fCa3OE6NPTiCobNpe4uK9cEuSVm4FShWXKG42F7H
qsL/usqmbsXLDLof1B5buwOtiG2vB4gKQRfUndbc9LbAMv0TOmO0J956gK7aOzp7t99MZJ8ca/Yn
insyORowMsCOt2q0JzuZqPO/2v+YH/f4h8/z+/z0OQNCdLzPrZizCVDVtrEM18YN+evQg8h2ZN1d
V6Tgfa+Vj9RFkXxruBema2DbEf9pOpCM6AGzD58SCL0kHlRhEjyl/z3VzfI+3Tw8AaWvO+RQCNdq
CHbp6LtIVsvA8rMN2Ug7oQPz6UVl5oL3DLzYeJVyO7L2SI2aM25M+Zm9cKTfnT2wzD/HNX97ASfV
m9sMI9NuQVt2Z7CGuM/pL7epHf412+9uNLwMI/yLXdz9fMLGGApMd23lQJOe195DLGP7AWhPhfph
3OilecpaMFuQp7R5u3Nd7oMrkWFTov2bKQbVoWjAdUs+o+G4i0YCTceQY5l99BXAvux8uIK5mt0z
FU4n0EbckzdNOwR4bvE5OWTK4TB4QK3YoZHvMuhgfjIrpCRCL4zO1ATV37bJ2/hqQJHumo98Neoa
1zTjDFVPslxQc5osvgMZszn3ZoMAEGYoih310pQCghtnauopxwycfDRlAXqdrIvasxOFoEUxAgQr
xJJR3EQfZJMDJg45uBPFUrqomqCJF0cbalqpUEdmQrOor0XxFCFvdLWzOZRCDk0NyufbcClrcxl4
3dpqOVQKoyR4GGqUqrFozL9XqgfthNcCaNz1YH/4t4fy22Mz4FX/hweQUwiL65THX+bwsH9fDTGH
PjzWLDlbA4mDkIrLbRwnTbvfJ8aGiPRn29wPUn2Q7NcNWGCdwrC2Tm0jK8HAaoo8WH3yqImUydwk
hA1haoRyZtMNU/M+iNA65PVuoha5vg9kKEc4iQil1Akr77osPUJ+0LsCGuxdPcY+oYyrOYMk1oNk
ee2vEd8e1tTZekZwHhGyanUnmYoiu5RexsBKi9Fp7CRrlNQ3Gxrum9LCTrT5No/WgyClsQW8P74n
k+n3WFSB+HlLn2Do/e4ooAe8oF6agyEHV5isfyCTqgxUECkv3dFHgLp2fXCYawIA8usTgfQHql/G
I1laM4fq0/QtTOJ+TwE4CYLc7VR31RzAUzFvL3jRPlAn3WTIxkL0PREPdIOJtEXZx+/DZV5VK+Ey
0DcXqb+P8R4Adtfft0GdPzksKZ5yrJP4kA53Uc1xjzvMXjpMyB11AiE97TiIEpY04H04nlc5SFxH
b+27ZXLh/EqgCYaX0AqQ3gnsO+C7T2sklRs1xN9Ag/vV7aDvA6KRYJ8LqDF6WWa9YiD108CxMvyV
kwA0U6wMM2F7x+wbhOfqcYe0uKWhF/IBeWFnEVZNtvHBWqAgg/S5S2MOttMMGYysR55QS7loO5C1
7IP9d3/kDM8saES3R+nyAAhrCqSCjvz9EQOsvLha8hgJjVvHh2BhQ5FAT4FVs4jxDO/7ElwaKnyA
ilf44FrIsmB5HGx7yNg+gCMAMX8XpV/KD07kwcLEuh+6r9PoOMkyC4Sr6cN/hJ5yk6Wj2YEbPSX5
0hw0pVM30OzTV6h7huBtB/XusEfRm97Z4bnkQsYvavfUbJi5EmCFfY6x88Cy5d9u9KroHShoB3n7
V7daz0ZA5nc3vY+ZZyM7XdTobHm7KM3W9WBU7lMF4ASEybbtlKZH6IJlx9wy7O0IFMKdUCVg7KXl
X7sQoeuaOeUXFosvsVDVjzqB3l3qDWLBB0CgG1H+6IL6y2iI4kteFwmkcVLvOjL8mCtDZHcQqHi7
Sm0NH6/i2nGyRh6sAf3xa83NN9YYKE2rIzBbxBHzwQxtyJlW5m82GqQpOPzIgsRG4K8zxN6uEIkp
Dw5SNhDmcewr2SL5uVV2/6gsvA4CB7LDzQQurJs/pK8AaZQmVqmN1TzMh5e+nSBaWtr3zji4B64X
qy6wGxsrHROksSd5h2T7ALTr78ZZPJ6MXHsma/swSN//p0zNkwlOktuJ51qzJfh18ptPmQTjp7it
X2mNTKtlWiiPPcTmZWjuya4C/05wH9iHbPrSRZAduIV3KQys7TaD2LntRhuqPBjVpyqCUgWkIqxV
jDwjJOeS6cJDaS7JwQk+pW1tL0WBYvVGRtlSTma0mWLHvhhA3M4HK2DiFEh73echwlvUQS4KckvL
Aj+yDdl61P+tTCeOIEzXybtegS6kddJhUxYS319dGghAyvGAReP4Gey5HiQqHePQ6SZjmzoYvJcK
5DVHx4d6n9Da0VY+ectOgsJ/8owCTFjVj2rkxqs+8dPq7cQCP24qIQjiWMguFlZmfar9tl2JTtp3
yoK2QNrE+QEJAzA6hFOwrhhUERIrLJZZBfKdSMvTFfqs84H2BpAHbdNC0i8ZTGv9n33IkQ5JArYT
ob1vk9GZyL8WRRtgu8VPtOXsSzHdM2M6kQxZmrDxXvfRDpP6Goa7RW9O3/v+t3HgQwHL/WC/NpBl
WID4SFwFD/3N6ANjo0BjeGZJEK+7WlqfSqP7mpcD1Mxj8OBhVfcddM98MehBBvs1CODb4YyCngTM
mob5aRqGeRBkVedBTYmAFuAmRtinx7h2jGU2qWSJmFN6jMIBJO3U04bJ+HZKXVNqIoDi5NOBD0ig
FbqssjRQCB5bEF6HFlh8CkIwaBi5bB4NO6mWZSXF65irO89BrdeiV1976bc/UDL1U/iO/8nLOHiY
/cG+Sz0zhe6TFAd8s9U5HTlbS9v3riyRL3EYbSedP6KDKscA2BqBunFqZxzp4tQZDhZloD74vHcL
X4wHarUmFOfbMZi2BAkqB+iU9w0iejNCSMOHQMnyd5t0wUBBotTkTH7D+1hCHdF85Pcf5wO3V3T2
0/YE/g2Up5iesbpFWHrbfAJLOjA3OkhT2AAFlo4LqjKNjtYHGhRC22l9s01JcLGM1xrb7kPsBxV2
yaYx4DuMVnNzULl7N6o8QeVuHCBcAOKkWB+oA0x24YI7hdh+8MZqedWMWX++OTueJvZOq+sHNwi5
x+vByRtwgb+AICY4y7Jy+KJFPGAf8PClYiy8jBL7lhXg9xuXg2dsdkHN1bRI4tDA02XMV8ATQdTg
9nwaWFaBzHpND6aW7PbY2Zcia/OV0s7UE2bIwC1MCYBgImfnPx5+NHvOuAWyRZSla7ZDV9MjRqxA
XSadmkR8eOsio7ISG6g+YDP0ENLA++AneqsUK3J0YgvlQbzy+J7ZarbNM/Cx2jWQabPFIq9yyE1Y
ln0fp1O9c+I22xfcGe8mCEFCIy6pvwyQe/SMyPjhq3rnlsx7bb18WNKg3E3qncosMI8E3XjHMeU8
KDfdMz0R7KLdIUbkzoNC4Nrug2RcMyj0LXJdqeDqSgU6VEO9RNAqOHNbWcDV6K09uDYE6K9QegBC
xjc/7JrAXCKrGnhzhHwW74PNMlZb6KNB3hjpnDtghoe7PFX1mblQqJcsdyG+AwoUM27GQxmYD9Ry
tYnOwFuS7TpXlyfooTQJdRRGlG7MCvA7L2yKt1mCLGtXrEMkNbb8MF4XNjaaQ8pASHi7FHJL+DRA
0OxotmFMdmGSyIsEqcLa91W8pl9UqX9WZlxcoeTGTtRqwqA9F3UH3j/00SGoTbV2gbhYJ2XwZkPl
6kNYGv78W0RVbXGuJn5H/vRTBHm8XEdC1evbRCqU9xyyxWeaB8Fh0G+MXoIgEyhVKs1/ZaXxT6kS
797pId4tQ7DWk126jre0Gosdm6gYnlkitu3oW18yZUHJumjGLbmlSKFnFjb2zdSzw3+admJGtXAV
aLho2jxUxYETLLAxOr5D1WC4zp2p3RALGTUTxNY/NIVuEmWZ2dTh+tYbKgQlzOJnhNfCcw9NoYNM
8VdS0xaIlpeuj0IE3Zs4miNSVMAl6qaZAHsoNU0/NZEyiM9p1aZzMxqVeY4q48c8EzIelyQqvlIr
ko5z6VvzkzdN03NbyPbOgI4Y9QmLi/smCy7UNwC5eN+MHJwBuCIYNeoHLLB2IQhWnmNjMoApGjfU
l/fMenRBGEjjOqdrrmMbL6mvmqL4yc1/VrjztioB1r0Li/6q8iIFLVfWH13N9QTYMN8lzK6gpQO+
qNkF1TQ1d5wHaiVFxoABjK0NNXsLGO4iDS7UokEFFugLBAj6IzVpSs/vHrw0eRo17UnWN+mjoaO2
RSXsLRYYPeRuRLUfULt/IRckZcQFGhT724A2l+YWhQBAUOhJ6NDlsZwnifK633NAlxdgmAiQyq7c
RVIHQDNXtm0smOEIiGzJYGV3U3hfZWV4j2rJbBdD3mhhkk/NUGZXVN2FeulAzuOhCCL3fnZKGzxc
GtwD87xpAKYk00mj3W3Q7VqFvoyVgMI2SAtnhYIrYEiCyGRHB1/O+1ogVzHQ2tT+8PYf4jFbdx6C
4FVrbpMu63cuqoWukXD+EcmUfy/MAJkDr3zOQZf2N4e08Z6DsaxmB7x4+101YtOlZ8iwWXr0wCOz
iF1o2hdWVJ29zOAvTG6mMI9fqnqoL0McAaetzV2hxDYFcHyDZBR/uQ16a2K1niCSNU3lcX4zDizA
byQWJcr7II/04dCFALyJfoTKLzoa/W6lM8i8exdseGI+BCuyBIxhnZOW5TbMCqjhOXYAWddMrh3J
kmeZYykYt1H7T4lYlcFs+6dEGqvyxuSL0yKokQGfjZ12h+0hlt8Hq2pQbKeHhxC7mYdPvtk8I+XR
r5MMq/1GYyFcjY+QjY3XpdddqOWZYFOY2lQurdECvkP3dr56640ilMvXTgnElB76Pj7wh2JjBmAw
jUFhjVgACuF7XaOScdCq4AdyRd7eB1cU9gK9x8zXTj1RfwhutxXjwXSkgZke2FJxyzQ81Vk8Hjxd
VlG3fnFx9Bk1IzfE7zTsT9YErW2wcICfsS7VidzIYzKictt2IIvdA3zULX0nr5HxHI25NiDMknIR
W6a6t3q/ugD7YgDNitSpq6oS92elxUl/jeBRGjyAEBAc5pn93ZO+PNLLqWvi4AIZtG0r8KZfNizq
N2DSa1a3pZ4e4KqsPZJJgaZvY/ocIGmER2XiDq9hVu1BvGP8sBzrBOHS6YsEs8DSQ73/HXizjJ3T
mf0O5aVAbepBnoO6xcSs99MgyrsptItFOhbinOmq1DQGPFpBEmhuvdsd6RRylav8UHBwKd5IZgAL
ha6P0XlgVzWLA3VkuL3WZWYjx89CKLl25niuwZD20v2slNW9RGyIwJELVrSgDviLBP/XJrHUsCEn
sLa+jWFubb9Y3+0o26m6iB+6mosryzmA8ZkJ+qomia+ZLJsTnjhfqHMSojqDovpcDG524mOaraCM
C4FF3Qw6vAEXdEqH0EjwCNM945Cix4Nwpxbqcddk7J1vgMRlD/bo1ZcM+NFF2wfmZ9EMxqqsWbGn
ZoqMBdQx1XNq6S0YcLYLAWaYz2FSD8BWmP7eE35yRNWpu8RyaNGlUn6a8kicTWMMQKALGACEZNuV
UfrRodRN7Sa1mxnV4ox4JTTRogbJMKCwVqCyEQdqvrtZejaAxcCNRqCCqfmGyg4wbFXl18BFTF1H
zBOzUUBadf5lCIryhIo4d/XugZQESgASpZau9ghbUMqTBzSJyq9R/TYHeRhQnAMXETiS8UAyH1sk
09ZTjRqQoaytR5TSW4+ZDDYNopR35JHHCQfiIBgWiE6BZ9dL3GmBp824J2ebozBbjg0wVxhKIxo9
J8KRzdou1ZQvK9fYDL3zhUFTa5+CjmnRamYYZwqrIzUhUsOfnU6+NaNhjDcxSpVXQy3dXVVAMIz2
6i7+6p0sVbyijTz1UpN26zdnu1XhEUGdZEFZrdZuQRWcFP0mbnwDIOW8O0ib+0cTqK05O5aGoOQa
kGGlAWSn1FkzDvF2BAZonuk24M85ESmCKuEqFVj2sAxAN5H36X2Q4o02TN5DHRYwAUNwHJj/ejP1
iQtJBDtXy6jNumTpiVyuEqNNN3O7iibNWR7z/dy2Qrx867K40BRl7qb349Bhf6gHA283z5+hxBYk
dcMhi495pNITVjtvh8lPAPb5sy3Kqj/mzZHsNKINAw4aVZOoZvjF02DzqQ8hGOyhlpKHBluQzdEd
+PeXywKgqPWNBoTOEEZHGhVIOxHn18kZnadBAiYzxnedNJwnsnBj2oM+oruX2tRzs14kVecdyaNA
RmLVSCihNUbjYkWFUklZg0OKhgpIyR5QjBUsqImSWOvyX67k8bq7jwFxaZCFD7rMQaX0VOfHVh/i
gaPdjSIHZmjKj3RG3aXdDSAn5gN4G9/HRORO/eRZTRX4fP48pX6j6es1pLTirZ1F6Yp0w/e5rg6r
cJ+sWGOqcwcA/tnJsnSVmYwfB7f8IcO0O1mqeztEid2dyOb64Ndz7OxInZP26MDWgDjauwv1DKig
A6UzeNVy4+GWppp6TxzNsf4i3yvLbaQZyERpKjoYLSgqtRe1yJUGTqKdB84ZrV9z3ab/fS6yv1/x
Nhf7dUWamRUFP6IWG49PPIzqFJW3hOD135vY7rDnpMVj5daL5cTHJvUiIS4y1pxtx1Dngclwj1fb
oWUJEDtkm099AFT2iWUdyEaHwq1Qz6wPKDMASemLaLGDAG+X9MZnA/B7PzFeqrYuvxXcf/FxI3wD
FfR8AjzpfPJblxkO3idIZRx0d6FH/pcp/t99IAGGKi/wd6+dznFO9eDaCyJ6yEUmNg10amd2CO5B
2aWqTOfS4k/+xPyneGL85W+DQp81MzvEvwcNScVfIm7HJ1Wg+LLLjeGeDm3sZdDKXN4sEwJx926s
F+Sp0KKvpmazLCpra8XYo7rKGj8MzbqlEdZlOE/ZW+DqMAcdlNBX0DG9+zoU1jYNQQRLNhsZykXT
egWoQYtq3aOmfh96Mvs0GtO2qBlArdpu8jS42VVUvtk9MLbta+DrPjkl9pDv9pv/7/ayRv0aZa/m
xJfOXoHyEprM45wsq0Fbe+qC5umWP8t6Vm97xx+Wt/yZQgoTUdjY39ySYp0dfckieziSabaLZRmi
ooxybpMRpifBq6fbpTs8cLZ1LcblbZom7D9OTR2jlc1T00QmqJzvO5ctJwsVgtKdEBjMAEm5ZJXr
Lo1G5qgDGMLL3IMn1LhHXctzrm3k17AQCopAkGxphnksTfA+iwK7Dwqa9KTvByxP55luptucdZxu
8b7xjtQJHNhj4mTdqUcZ/2rIPay49UJmXnngxVeNNlKz2uSDZ3pXZiOounSTlitOESHXpsL0SDbX
B8EBQOF31Dm76XldpMI3N1vBft6mNUb/47Q0KDAQzEqUTLGPwjKIpu3BaE2ddGjfpw0ltgpjhVXV
0BrOvmqxsqP1jB8BB0FNWs9Q0/V7hUIkpCZuTepFLRt+L+nJj7Dr6VFBvA2H6WvQYksUeWZ/AqE4
1njU9rSRzugQhwUkYtNmS0NDsKzjtaGHUPs2Q1iC4J/3zeMf9nnmDxcZsyBeeH6hNghx9PvBi67M
7s1XD0KsQejE3/Mu6ZfNkPgXCP62J9B4oJxwLIOvVn0mBweqxMvSA6d8PVTVuYCOyIo63C2HxtQ3
KDvXK7dW8TkQUX4RE7AHSG3F31321FfW9JWjKH0FHdtCL5vDLVLEiD1ICHfinTu+5qYtF3HKo/ui
cO0LdWALgNoK3WGgxG7uqAzwL4cMdRRDffAsAWpFR0OgBqkeyaZaByi7sR8fa0QGNzwy1F2YCXZn
NeaD1IvaBKkkaqnWEBsDjPlQBEZBS+R57ICoyp6KWm6FLtSEurNzAPn53En+ZKfDiNTSwYnd3Z92
PS3YoY1DabW7D/7v9TPpZIgjCnLmzj+Go3oX+WNTzR/vVm9DboBEFsepyra3aRkw9efEV8vakMPZ
dZHQGYDJv+tDvK5RaBY/yjQA7LeEYsPQBMXSsq3qxZMNyvhUk736PlAAShXfgxTkSYXb/ezsYpWm
uQf90EckgxLsUjK5rAIe/kTqDDDuLP02xP+gRq9+trtuXAs8Gk+1WZRHC9nVzeTbWFSCfGAR5X77
nbNoaUxZ/hMc3J86Z7RfAmNAcB+R94trmOa+tFG672FP9pAUfr9UrWm9jna/V66V/TS96dCNQf0K
0CYEusB+6HVyIVQ/XU1WJNvQrtND7cn0zvZFtLKCXr0CSb8dqzT7YY7ic5cl46deDSN2n1ZxCqzO
PuGXXa693itfvA7hQO3K22kfe7441k3sLKso6UCB7chj7FvTtZXWFTwdzis0mqHmFNrtCfph1SNo
2r6RHX8MojJ9rc4FaOseGikApI79lRGguA4EmNHFyIv4XFsCm33O+2+Ns3aTuPgOcA1ksrQDk+64
RQ2lWCcsLe5R/FLclyEKvBBwqBCvd/J7C9pr/qLK8Ymn7I5MqOEykJlWAReLwSh3kdEmG6VBH/hX
Gw/Mz+IFwsbqwPV7b+4IUS0wheU9tYQbluecifNtUFbirT+KGCSe7xMVSBiv8GNKNgZBRLCgfpuY
fDxhyUXuN9+J7G3S1JtV2o3HNl8UjqZ8m4nf5iP50OFDuxqi6SiBde0s/wAJm4XjgsWjzPhlxixM
kMZAcCDZEMYhKpg8o0DjE3WSyRXWmfH+zV8C4Y40WeQcjcZ3lkRHYZfN5zK2rUeGoNnpL/a+Lj7a
E9Z+djL55l8DALQk9grcN5+DMGGPQ4RqqjmSVYS9fON3RRLk5LngBiVMApWq5eBfaJsW3BOhfY8v
pnzuIcm0a1HCvWlHbn2e8OCNOk98wysM9CkyNU5j50x3UKn2QZSBgmQ9Ejnd8nnQI2WJwFDkVvNI
cnBCFIHRSA5ExV2XQHTc+zWSrml6gCjSyP+h7NuWJMWVLX9l234ebMQdjs2Zh7jfMyOvlfWCZVVW
IRCIqxDw9bNwsjuqu+tss3nBkMsliMgMkNyXr+XygH1pAD4iB6z0UHsRr/O4dh6AEE83+GOEJy0S
8A1DvHpnN3aJvAC3oRauGPSobdCr2pb4DumizVD6Y4yaRL4GR5f5PXVQWQjEbPrijkyvQktbd4WO
jW03du3Bq9rhhDw7xMf9onqo8JhHeV4n37CMeIoEwL0L/jCqGoxhpV9OqiLOW2MwufzdvY3K/se9
xSX75d4Sw4DI7lT7RaVbvG/yZWPz9jAXZ01NoObbA5V9NZbxgDqSZl9qIfQCkVVQyFG4Lqj9am0n
YAyYjR7Stuug58YCaWyJXWvrb3qImS15H+FbJ2NTJHhHx+5pnFS8+ukgFfM3TQyxc7/st3bvy4MB
SMhZe6o/0xkdVFqAoSzyvNWto6qib0nDokVe+/3GTmN7H/glfwiGqaRtANUvkCcnlHiWr+QxOLaF
/Kb9jOofvYQee3zo8Sixb2n9X2L88yk5jXCiFICfJu5G9xzbfrDRDQjuun6AGpQoW1cTrLixm3Zh
tkAGdoAFPXkuINKOGL+QW8RAc+qWJSJwHfYaSdK2l3Zy62LU8k3Df+fW45e/lYAiQsbKV891nm9R
yo28Hn55G8vl4zafmjorlyl0Q16FrNhBWB5kx42RvTG3/zGkYXCPRHN/BzZtVKxP/rYZestG+chc
TdPmSm7Jf0j9z2kLxI13Y47KdlBrg2F3EwAztkR2MdnT1paaJUvT/bzxnXpRsZH80kQsM9mnFUMm
ukJ1aUDA1Thxu4Vpdu46lCE7uYR2xUui8zYoz7j/vCLUaY5xizhNNlrtCUUmoJfIQVR9gkBnZG3i
EkXlhd/rDfXTwfCT99QrrW0vLYUaFhwSGXfnoqkKlPJnLhhkAq9fkDEpmk8f21NqWTYNsr+TN3Uo
P+7BfwmlBVEieQutdXVWOgKYEPpSy7aARKMWQPMjdY9TrLzaDRjf2kWA0GS/IGM99dBZAKTMvqj8
u5u9NC1Qf8y9yl6ZJYCGPVYGLl7jx4Z+aPgJ8XMrHPzm6JQHj6WdpVA4Q9ycDshRZRoh3T/aLfiF
JHj9yfLLSGqPIjGhWb6kuW5jICSEUPx0sHLfXjt95mUX0IO1GwYu8EtpRvaZqWdzgnvRgcx0NnJt
L710kOsEKxUfe5AoOI1xviQXQbYhlDX0e7izvs1QJ+wZuxMOmr5AyYUBVbJDOB3oLBZuK8Gk4MGI
/Vy4Jms71g7gu5OX6ztQOm+GHfmQyXGLP0bTlLc2+VCzKHLXWd56PNMvVqYHQclaI2GkZfJ5SBGN
rFEvj3bWBxUIh+Ifsy2jHnJ3a7/YdLnxkyKQvwQpRZJA5YeDPL0Fmv2EveOv0cy/BTdpcODGz0Zi
vAAFbZ8tA/yA2uYDlOKH9FwNmQT3kjKuKEKzllXLLcR4sngBxkj50cdiDZCiBPYjgXCNG/EfKq2+
FbHXfqkH5O0Nj7MHLHgCcE82DH/HQuzx0urAglOjmt8Xaw8vV/weXInvItXDaT41bGUczBprKikq
VBJNPXTwNJBZA2jxeuwG28RC0R7oMN4AvLxCrLN+DMYyPKFYsF6S3VAgXyxqXt2JyB7vQ7fH+mUa
wMEVgIxR4R4d1Bc/BQXkdDWTz3Ex1osejHwnOgzayE9sOtxs1FRaNUs3szbFCEC4ls258eLiOQQK
9qEJoiWzag5cy6r2ZPbs9m3xjMgr4I2leiDHuMguQEkFd9Sq0/qjl9UwTwK9OtCqZhy/w2nOYtrQ
4kGk99TMRndcAQvkbKnZBiXSgwhwb6g5JFGD3VgdrOzpouAKTfbIbthL6kUm3jhUBegtqDfwuuTc
tlihUi/rrfoOIYMrdWLpmixKd2C73DDsEWzLokZBRn1osThAKCkX0Rn/W9GZzgxdfgFftt5ZZuGO
C6uKOgTgBzDBmzk2hjmUmaczOsRQBThECQ635u/8bsNoBLnQsFvz/3+q2yX/NtXf7uB2jb/5UYff
aLXvzMeIQ2TZgEpIsaDT2wHEH+6qsMt+AaGE7Hjr8BNQ0ldF/scQat+6g2nGW5PO/n6BrEVG0vTB
cvifp+HVnzdGV6E7mY23q5LRqyunWHiOeR1Vgr3bdBO3IdScXeiUhpRl+grlzWpv2Elx30Ia0kUq
6CQnxk46lIMLFIgRlcvBsj9tms5SsTEganQepl8AsNGq2dRKoFbiz7E0okiBlut963yzjwy122OG
JxFd9dYxgF5He1pcZMCxMle889aiTMLlfMU/J0aUCoXb4PDWdO1MSeySKzNdzVPRYK7eMl/zu3mq
TJnlmidGNbuERnixQUK0BcOEOniKqcN85mfd59lvbOTSB46f4YeNcXSQf57dbN40zW1W6rjZKrCE
LlMHv3jQu4UPZeeDm4qDSZ2akSvCB2VBQlsL645PHhXk1Xa8dbsldVZOED4UiLfklWbneZBWUApE
EQ8iX4CIStXIu8C2L6BJqT7K0b0YHis/HOVfuI8TCUsQpc3JTzJwM4Us2vt1/0yAdIKhxxMWHZGA
2X4zkQfZ82q8Q5X5gg3YEGRueg8CPeeaJql/wQNpTS06GCPYnDO7/eiGWCDT1wKRV4ZVswy8CCwG
fh4f68yZ9vOV99b+eSZS89NGZ13meG+cD9mCFbn/NvfGW2aGj0IpcXVdV1zBe+2dmnY8kgniEOLa
Aoh/F+FZBtW8Pl6SW9ddOciY7smLDm3d7IRd6DO1+iQV11oWr4UvwaQxzUymvgFnhWdY8f5m6wq7
XgYpE1tyoY5M5Si6KFDEQzaak1eQE41bR6xuV419ZW9FDwbq23yxnVl73+yB1zID3HBajMHR8dor
DaOPBFxEBaXS8pfZzQo0vOl8C7ePILCj1GD/utxMMqrv+9Dnp9udKT9KFiZoElGTii+MfBuvjhaG
4fm/fKrKigAjtUBXRS50CEdwgDRmY86fiib1uxCie3mulrfLslYGO6MCbv32Sbu6Mw4s0F9uXxwC
pOD9V9n+dne9dMO7In6juea/YdiXU9R1uJubY+kcwLChp2IavfctiCQYRd6/p037ZGW5eEoh2Xjw
GQNCd7JDz842ivYyYh0O8GfQbFpQGe2DvHSeFYjuyIl5lrlsPVafE9s1VoZb5AsFAb7HrjdfdDvI
s55aXhmOG2BFwJxcheZj7fX1fQDSqzYQ5iOZOhPUXnEeJ0ey9V1c7vKkYMt5gGvFj725iZQywcQJ
iB7W1V26p8nBiSsOiIqYC2rSgBD/LIZn9lcydSNCiVnf1VuaHNUm+Sm15Q/qpNs1EvOIFG58N1+9
tTXQZom3pskCX+gLc8oL+dMhTNP3QvjmiVo9lofbyLc60IngA41GH1+BVFlRJ5kKSGQunDrqD9QU
Y2nv/ATBOnKhW9CojGPjIxkMHxovYTWyHd0AaD3YIVY9tpLYU+nklSV2dx0dX0F1W39EOgy/QNp9
WEMRcNjFPZpcGSuQbgGjmYbhqaxzKPChgvoLeAodUOLm7bHsEkDXrOts7qDAp6oKfCGI0Sw/d9yg
UNvNOL0bNl8g9XHsZLn4Bahnpw3ExE37wcBtl3H0SvnrmMlvqlHFU4kk2041kPhBlDZ8mhwotY01
4Den+WogyPktdQGAFNr5Kezsrs0G602l7QA9UEtePTvptkFl9Yeo8gTiFIKBNdDpn8QAZVwJgc7v
03BolDo/Ewz3cwSD8S8abSI7w79GxlCSMNWRJ4EBZgtToPgs4/0LNCrA5Qz7zU1P1edZ6CONiIDa
7Oah9p7cUB3xOdswud1mS9LvEREdQPJ4AM03yjuMRT585D4HujS0XiE7XAGUaOa7pm/FS9U5J780
+TfU82TLEvDoi/Itdi7MAak1e0i+/TlSZxCjoJGFFwO2bdtsZaQpEkSxzF7oTMaemM/0b2y/84uZ
yfDcLLNf8myGZw9HMIPtfsnqzTk2d3g03NHbU3pt7vWRJVu7RoUykz9zdORMs2RVsyN7n2YLOSKx
eym7stx6oB94tfJy5rPyssBcCzuo90AhQZw3K2Y+K6ylYU9bEGhbofEy+QeIk6FKDTAFdyjAo2yV
2lpP2Pkl90LwYFdc/A9tvUzVIkpUdAwFZEcAlRHFJR9dJFxMvaIO5AmLSwINQXuVjv0KGKroeHOL
Bpdvhjjzl72Dak4NoMZR5V33xLUl12Ap6zdzcwQRm+PVuCXL756UNsc7lFGfqJMO2gdhGIq6rtSi
2Xphfs7mmPpzttg24k2nZIuIV2CJBXFmQX7opAOzvlCrYVmzS8O8XlKTDgjygpgzbi5OFQKwOXk0
IBBbOpOUCNl+M8fsMQ346xy/u4pdQfu17MA9yQenfDSEeSRuhgjqpDuBWqt1P/0ooNGXTLFofVdB
tPvR0eORQfx1jYejf+RNzJdtMDqnRhT2CwNd+kxbp2RxAAtluYqBmvtCblFWOSeTxdvAKjoU1Xvf
6BfTNBCuqBCzuLaMtcc27oIVi0XyTeXnorLDr50A7erYjsmB5Zl8nAZSfy0KaOhYgAvZifD2IsM8
XmN5HzECPpy3+huypXrZOSG/F4FpQsx1BMuoXYwQURafvi4UWRTkGOXKRPK0A0MvuD8cturpzMZW
VUsVIFyAs7l3OrP5u9v2UHEPUCY0HUCKqeJtA0Dv1m0dJGUVnkQtlhHg9/fHbYjnzLXykVqf+NLm
PwZvh1XjIehKf8uMd+kVynKTBte9GzL3awauXYgp6q/W2LOlEqmGll6sd63XGTuGTOedRkn4Enm5
8a3q+xNxaIcS7J1Job+yKoMcJOovDJ3mTxKl9yjdxllcl5ANxSP5yUjVp+3WS2eSsWatZQ1mIAcP
SpRo5Ae65cjLspNX1e/zHU8fxStB9kUeOVc7KBakz2FenorCCJ9SED4d8ESZfoV6+DrZM4a3hcW5
c/B8UKX81T4ikbEozKba4fHXn7Hg78+j62noQzvFVlhlsqhYDxEC6vF5Mi7ayuXbQg/1dTSggxCE
U1Brat5svsiGHbBt9bWbDg2I9ZG9gI2a1HGzFY3fbKrI6paEciO8G/bAV9/xoj3h2252w0/HLQN2
eJERTetN2Sq06ytya81aKjw9YsO07qRwjXUyncXe8HlGtt/1AlgK+hxgJbcp/nsOAVIHm2b0y+e6
lh82oowfSdVsEIjTX808Eivgp4aLCgJE9syi2cjM95aWHI1FFOTmKSBGBAoUU9tFRA7rnPhAJjr4
UxSZzpCmgJZrOUKIFuDVTeorVCtPBXcE4iIbCACgf2N7ZwRyiks4PX6lst4sKMvtUsfFI7k0erF3
mIG3RCWggd41sQPBYjP9iPCrCCzPfS9Dnq5M180voWDBkY9Fs+6VVKj1Rr041Dw/nCb/ORRd+xTw
pN1GUZHv49yFUto0GXmMNhTXk8Z9R2g/XUX+KFc+C4YdKAQJo06HUMpqHfmutaamRvHeg/fp4Nju
1stzwMWH9nGUEUr7RZLvkdNAgSEUHq5QBvm0Vf7ZiNK95N76d5oVkY1X7dQ5Tql4X3K2AmRRG4+I
ruFb0Elcrqj2XyB1tUOu18IrDCpPIFKsrxzBmNlGTeoAur3d2UvDBwFC53TWM8rAu4NjlRM3dYDw
YQ1piFvTA4Eivlf7nNoxENKBFy7FxDAOqdYXr6njR99ts1M3iGhJjN7eH3ZV2NmpsCd5JkTg1+Dy
zSBKWC7wszW/gW9DAfNvZfe+8gZwveAPkblJ98iCGoRD06N24J++HQejsW0p/sBNkFerCIks7A3H
rw6DMk+vhlfIxXzaCYgBjszZTv6jTKN1bIyoMWhbsXN0wjdIciCvF4x4LiJXDnYbFIWILNuZIm+/
kAdvE2ebQpxvgcVWvpyp51uD9dvftol4HvkyVMm4QbizPFDDca+B+hl9par+tUm9iPjrPX3/VaL/
0fu3sTfnbpqqCgy1HePxoAckXSGFXh17RAA2sjbtRwlIGGSO5fhRRHdlr6Mf9lj9tN0geFaZiZ1l
3EcnoMDreYzKS2MtB1Qq0e+NDU69TQ1eIPY0rYHUtODR0yELR3vJ2PutZvpWV12CTGKfVxD3cVB5
rb28gUDxoD4rsW9+0GTA2rzLnx3WMPyf6hrcNLm9yVyAixNRlWcUwcs1YE/VS+2b36m00fC+47El
Pm5jWDLylRG5b8rDH5Oq1oAwrja3Ztj01QbyyHyT+XF8cgeUXrn9K6Hfi6KDNB2PhkvgBPpkKWxk
kioy3xsxO9j9I+vNBbIFFRAi+EkUWGEiLOyUJ5KhyaemOzWp1+5Q20m92Ctaz9T7u7HC48hc5BIE
qoa8YJmAdSUEaK2qD46VYlhqTnZdeyAMGNq3SgWF/VMJP3iAHu0KDLdxfuXxVMCgkhOYul3nu0QN
8Qq0Gs6dUUL1bzB88RxnRb2GktR4RslXdvBK4W3HsrDv7bR0l53r8bfOkg95Vjg/UdgPfGOoPnj1
x3CfK8A3OmGByB/vCvAjhAjFhPnJbbsI6IH+hX7+ZLcc6W39sp7Vh8LByu9R232UEsJIN0GivOTt
1lUcZLgjBIluHWbpQPDDuAeDDZioSqD2EVxZVG6ij9Rsh+KzSaWHeDv82jv8tUm9KUN52P84thiB
0alkvgK17cltfLkPpwUW0IgJ3h1Vzs/UpsPkEhWj3KfCT04mFp/EZ5Aq/SNyC37v6d55YKO4EBmC
LbW9BWw03ZDXkI8/UKUX32NtO3uR2RpsePUZvKaV659zgb9i9pJN6W1U0NhrRCgBEO5r9prY4IbD
7zq6St6AjxsP/zNqZJCDijqOoIu2zyOg4hBHbOyHtmjaZWHK/ksa2u9d6IsfVtVi+JSHcrMKWyUm
PrwQQqt97DIIssX4TccNuFH0gDRJZybnyDTeMyNy5gVlJ8z8VKT8nZZptEEIUOW6COxOHGixFjr4
H0QxfLkmNi/i9VJ9lJ2NGq+KifmL7G2vUNox2R0dLG+uZIdMZ4YXQ1gtQNg7blE0k7/6kBeXZsC/
5RHKoH1wsV3SjOtLgAJqQA1a/i2FNIDLwL1h+Um0/etIYSbjvcztV4mVzRkUTPKMVa88YweS7tze
eAnsJDnaabKJrbx6zLK0u/eED0CLhjJoj5jLso4Y21Gv0bntKY6Dr3MvG7yPBsUfRyyOsGvxHAOS
l4iQkS8dQFy3cbU07qiVVKG3+ve//vf//T/f+/+KfxT3gJHGhfyXVPl9kci2+e9/29a//1XO5v3H
f//bRTCaQUbF923bCx2GNvq/vz8gCQ5v83/pYeyTenTFbogAcHKXNqhIuxECUz7SiPja/Ac9asjI
TDALrcQ9Qr31y80jMpwRqyKrX+g4glaBhQR+0vcgMOagVcoUtNsHu+CPLsurg556qUmHGNufwevj
E3cYGJr/HC+1K4CONc1vTB//88e1nH98XIfZgY/aGMfyfSCR/vpxATDIB6zf4t2MXLKhk0dqh3ij
hZDNk1iu/0XSkezdIIHkmoRrhQfuglh1KEdnPh7WsWVvBzAY8TVQl39p3/oJCRXUy//8SfBHst2/
fhiXWfgkYWhbzPadIPD+9rdj0LIp/IQ320wJ56AgkrVEfAxxW+3GX5I8ROE30q2BXwMf6CArS3bE
vfwNGAiw7Uok/xKCFwgUv653MfGmfYaC9pLcZOHKY8xDqC9MsxUuyJiaVDNQGSQpECBtecA68RtC
jOnPvLyE7iQXIWMb67AoeJsIdpb4PagHJ8raTc6q6tRmnX/A1klv29oZ74FIjlcWJMRep3m6Nkp+
juPnPJYBfgMPS+iyvJgx98wFeBO6C9LL5yAWxcFykNNfVIGjUHcZq/NoPNeoNrmQF5mpOahq3AHz
+052MlEnHYauilZm63rL+QpkbKYpG7PvFkrKeEu2Xy4W+O1WDWlz/MWWdzI/taxaubqCygINoUu5
gDxtrazOf7WRj+HWxcT83a1+d9cQYEoWacDCrYS4xz5mqP3PgJeCdoEJVGKQyRUwbpZ7SsFOeayE
GaE4XBndkdpFAO3lNjaTdWAP6yxqPHCJj2JYgjYo2flemz/6ivvn0YnuPIejNZlUFpmLpmUuGDLd
HKuW2DkaTv7z5qFd9hPUTxASVY5AFhMjsfz0960PcSGaI5wmAl0YoPrKPZOHk1VihzcCHrtTJ9kg
A71upMHv5yvl4bDJh2FczXMk1T5Kx/TOr7dJI1AfPY2zmkCuzdD0oZ+N69pFVF1tqDrcJvXNMVkB
3lhuaVZnLKNLksWHwGVusQQIDjyMZTTsMjZfp40j5wTC0ldyp3l6bGYXLegjDtSMeOBMWBVkM6Zb
oEMVo4ok86wTjYqD2NjVJf4mdFdksy0k4bHDu5B/4iQoSYlMvqLvZuijr3bRJKcAFdGQje02Fnec
B9AbOA/2iAJQsCiG69ZzuYSYrliApzS/kgt21jaAW9DgSCyrWFup027DDhw6ULjLdJZBl9lJ9o5h
lS/ZGO1MMO69I+7frLy2sI7Q2ugfjK77ZlaReEc0MIa4UWtegjgUd1Y0egvqkF7/s6t845pEhThB
WTlb0QU6Nz8GUxC/6IYLCtRB3tbjT0EXyaKnAthocI702TYrdbhtHKP8AsGp5cDqaGNlDQCVIRYv
RnvUaYU3rkJ8domnS7o3QdYDZDG+slJLtij7hFXLCA+xyIzllXpNL+lWXmLEW2pyI0QUD3Ij81Q1
/ocrxHwvQajYI2ggk01kjcWampWs2R2AfLvZt+2BSgZBXrGJGvs7zeaXvrGFtIw7lTKYj5aBlVhu
H6lvtkjk/3PEeedbDYxWHlxbgWB0unM7G/GYCGuAZRq8NJPmj3suwQSbYom6pftQBXNOtiM/71l7
wR2SaHK+5+nfYQNEf7Gmq2Yu8rYj9FypRVeh+3Ysref7+k/3TIP6xvjHPceiBk0dVpt3rew32hDu
VtXhvsSKFMgrVSKcYXQFQFrT6ZCpGsma1lqVie/uQuoJjAIYPZmBzHz2bAFlSN0gBlf5FA2ZBmrk
ETdRErxC/RTySWRjINXgJzqdrWVnsQUCzJE0xIoneAHY4jFtKqAYatQ2YwmSPQJtmD1WOXQYdHgl
B2yV7TUEQLEfmfxLJqwHDCZHGgLe62CluZYbsjUBtkgqWUIAZNgXXbb8HIZ5G94iGqWgWphYXfYI
Vb72bjC97c0jrwaFj6mKHc2lxjaEiPASMnRVWR7Jj4bWcQ8SctY3e7LJnunT4KRvYzWqfWBX2cpk
Qbp12t49MCHzc9zXzRKIw0iW+0AUIHVmMl9kvBx+8BGqpn7zc8jG7xokOS9BoScG3UgiE4py77Fx
/K1ptfG1j1A9JTsr/2qZAXZIGIQ00RZPBOs9dW3Qz7Vj/kBX7ofCPaRp7+1REL8tAw9FddboQ7mS
/7C1VWFzYIDSwQvcc4K3xsYpYxMYMghFDaIKlyzCTt9o1pWDcpQMsYX3IGYXEEdNi352z4MeX3KK
7TFPrOLDUPH3CnomX7yeiaWjh+ixASvDCuSDDGCH8fPawK6Xh79dN1FxcAUKAGAxzvULcmOA9ZrY
R//lehCmAoqtaMpNOJTg7QLn16ZG5csqykAcKzvTR56mM98BR1tEndW8hQ0A5hy10jsG/oqX0PEO
VT7NWofmMhhB72v3nXknE4GCGhoJzG7Eq+ExCs3y4ENCaU0DcrkdrTT4CkBFBlpY3eyRnA6extC7
p/7RSyW2RpW+8JL1F2D6oPI1XSkPY5S3Ov4TfnbtvmccerNWHX2N6s080A66taXG4mAyhSQsr7/M
N4Jc0cKQ+OIE+MDPll+Zy2KaEOG6Q5Eo+TIGfNhZAEBv8lapN1EOC3IwbKDSwFifH1FyWD2EASiX
6VKNC8gyQO/ufYyd/8kD78OKOgy32YR4ar6qAGqLAQg6tlz0xmvh4C8/XROF3dVq5EGGjQviXFAG
quavq4Cc2AJRnvjBM8DLGk3SOTSiThHnGhr+1o5evO3Hst6Be3N4GQuwi05ftMhRTQDah/zsjUaI
wHNqLUa8kp7dXD5XA3grE+yid0UsQJY9b/ew53NRMQAEmJfvqPyJOszYfzR6SFJMb9PaSN2HcjoE
GdZ2lZ0aa3p9JmGHjuA79/pmfqGWeTJuC1S7LWkQeXXIWQ1YTp6p5fUqBNekxmu4KKwtlrnmAbih
hY9Y0HPmGMZVxOWRVCh7v8CXA4gjkhmQqKxrE8E9lvdr6vXyOFsZztDtqRf5k59ZGbALtaYZLcQO
nuU0I4qyQSeGKdwK1/0DIp1xqCwACnFCxiU4KbfD6rSremunfXVnTR1AeAE69Uu30Zc7PPS9/Vim
YG5HNDI4Ra71x+nAPXDLjv1HbH7VTgyKK9XlSwjt2mLJfd4uA7wjtyDhdMQSIgRbqwvsSwOUxcNY
M362c3b36SyNfuP2Kl/NbUuCRsOqqhb8rtNkjYT6BkuvWRJmD9p146PLwx/Ky9BnqSBfW22DfzO6
UOMU31XZmmvkX9kaWT4b9ade+prFhrfOjRASvVOz0iAii7goT9TsbWuHyCtWUUXkPsqxXBeDFK8x
r8XZnqissZAWr+AIDLY1iz5706wXK9QpDnvq7Zj/7hS8vqOhRrwebYY8fVaV96B2eabr5NKpDnRT
+TQ/gNK/vynqzWtzvikDvBZYLIhqG0H580S5jTnLMTWlTpAowk5mhsiTywye/yUfEhtRPzv5BKG/
TTQ70ZzJ5OTm+biq2niNLT0KmsP0EdGP8dlGjle0wMRSi+kCSzRwkFErMO29PTIxt7JyONko3Lyn
vqgN71ClGtxRy4rZYwVChbmFXMKr6n3zQn0yzr+Z3E1mriwIScYTIY0+z5dgdTaJD0UnYsQCrUi9
kOGAMMh0c5EqgNQ3s+BIvRLv+YWZOwgEUi9Uz/CbgpxroGL27PlhtszZufVqsYfOT/E0en66FQYz
V9SMM9aegzr64jMvwX8x1DniATW21MlaXKqwm/AgG6N4giplsZFp36ypV0d2fmoGPNHmsS2qg4Ls
iVxzCYIuK4yxcJ8uypXu1uA5zDbUG6Lu4ICcd1br5pLZINTLRG6ukHloLm4FdRuEonCa8gACDuAp
3MzGiofoqhrzHpLqzh6hhwFE6NMcDHVAuZ1/qTVE5EdkZkEJIB/NUOeXKuEXBuG7AimSERs20waJ
7tTrJk17jAbEWaG3WDySDfTOX13oG57IlIQaUmnTRmigCQYTuXqraPD0xfjeRMAw4pA0oCaNsMoN
Fx17IIvJsdYb3ExsqI8PQt8jDDK7k4fuIfOkSkSSqBnwtgNdXfcw+v1XFIi1JzK3BoL5+AftDtSM
m8oBvgZJcmrSQdfWk91m2ZmuFI4AFSR4ewGogxulA3NXYJxc4R8lu9dOz9Y2g1IqnjTVRraFv6KB
XWEaD/rH/GmbKhxXAyDWCEZjljG1rTuRpVsI8chHcnflKJcWG63P2w9iB3sg9zUUYFleAiUJFHq8
BJ8x+KwQTLsX/pSPNILDzURnovc3iF/3Z2rNJtBMLsKy77eAkX4OB7udjYTp0C2B79/zsvfXmYPs
/oDcz32XBvl8iJpgohmMDqEqUFyVNyjy7nv56WeHSm+UDzr7kJfJSovYPJsuOLYR/85Xos/492jf
6ir/futnTvcf+2k8Xs05Nn9Zscm7wV9VSQGyrRaIdNIEuzWpdOzWpMKyYnIGOA/OWH4/33ppbINk
xKoOWb8P+jK8a2zzJ9VEeQFHYXJde1u3xDIMq7bzAPq9hxarUPKKUv950GDpiXMdbmbmYMt87lTS
XkMnrCCFkL1QdLxM42Djl2W4UXh1ApO2GDyACQGtLba36tLMqPMTx7ZFiISX65sLVZaKnlcrFID1
60EXYlj4obxHtX+6dyX+tLOtkoGGWk/brGZKcyhdsbVV9uD98liALw30QXx0kKiSgIug2t1+pl4Q
a0PWB2yGmdDxpo8RpysNDQ4J0yrYmYtwbdbtcA8Bt+F+QM3HfZyX3warFgdqkT1Q1udQstGBeUa/
GrBpu3NtMPwkoGQ6Dn7TPbkAf6/bijcbPTUdw/T3XhonS+otnDS8q2rnQJ1kKrtuFdrMvFILLLEg
pYGw+RHKY7/OxsxNEtfeFfpQ7YMhzsqS+mpOol86H+t9GLVsQX1k82ID5M2JRkBo8idbKM5traxT
l+aX20Bv6NmCmn8baEt3EmEGGG+6UjKpjdGVaECay2hXWEGQXSTWCSg1MBHCiv2dYUjrKCPt/eMM
K/yN6UcvI2sRPUIkDVGKKfdeu4+66twTtVRvuEfQQb5Tiw5IdA/LFPpeWzvXoKfqgvihQzx1GkzT
RElrTL9u6G02AlxT04wtd92T1gZ/8PjGNTIJ5YPxxaKPlP4/ys5rR1KkC7dPhIQ3tyTpXfmu6hvU
PdND4L19+rOI6n9qNBodnXODCCIgszIrIWLvb68PmFNgCtsF/MHHJzdJ05wzw1CusjWPqEenUXuT
rcYZh0tTuss+awz1EkcCH4V1k/69Z8Vev+/S+kOOyLT69wjZnLNsY5lVAozf7ACvIH1ZMGrxPRhR
t7HOvDuWu1TirR2lSQoHDAri9HL07khsf5+BxvOvpdIRqVjZceji7snQFvPRhPmw6O1TXvTdk8Ot
/dBWhFHkAHkMjAHscDJAnye1pWI+Ot6ucK62NW3sVI9JERbmTW5GbwI+jnMMdOWZN712CHdN781r
j4lqbzIIqclxslcZ25cBFvlB1pMWng0I1HbPspzU0yDL+bJDttdefGD/oDoL1bmAoFt4o/78tRcp
swiq9ZgS0Wum3j97v8ZNpXUB8fpTjGP9QXCWdAhf/83TYv2prrxHebzBeY2wWVsd1CmuPwTLpHyq
7LehZ8IDeIIl93r86/QCNuu5ISFJ6Qd1WpjuRt9YSID9Wvea9Zjck8dkrxw3Do34d6/rjb/PLZuw
2Xij0PfKYiAN6wSlgfDnTnOFBns99HVc7pV2F11712z3npUuL2YWXhXQlH+uO2loj3IHK7TPI06D
f82nAVfIN9EnvTgpjfaQhawhYvnNyd3WW0DUuvNIgITv1F43ssNYdHHy/neGy196+xTAOOBKD65j
LIFeTt1+dGvtha9S2Y9ZVASymbXk1yzCNr5stlPKMo2ZQtTEOh6xir4bxyR5lJ2eAra55pd3VjpD
e5EXbpKawOraFDYX9gpi7SERXug4s/tAWe22Evp081ZJTDphjKFaUTCg9cmqQHq9UydLIX+aVxvN
y8xvil0QrVWKGnUXfvFN1X7MlpE9RMQ/X/7jJEWbVQx7dftaYCalKEnKXCmIooEdxQxiuTMuAU8s
+2AbtrXLFb3Yz2Q2iY/j3imbRmuyslofvrLZ4SKyWXJRP85zZp70zFM2FD/O7yqlgpuht/ILIZfh
m6ZdpX+gHCUqU0Fk5eHC6oKqocwxvxiDIkfJk/9rlKGggCg0WxANSYdvpnKVV6i6/vfLyua/XpZR
bTaWu1oZtYD8IbaQf28SgyroSr1+Hck1nuP48uJq2ljVRXbA1CxuSL77iwrO5r3I+S3znHmFjW0f
8rm2dimZz/cB3+WsbeKfiQO6L6o695LAP7lPA0Zfydqxnhk2Sfqa1d3vM7Uw/zxTDsj+PrPWc+Pz
TDw0xE+MFR7nsjvEEBp/tMV+okzzrwb/Bb+uBvsV6m27LYcxvja1kp4bZdJ3nmWXz0RayG05g/lH
v/S+PCst549eLPG3jmB8UIB2uQmT1KpmEb9D+pk+JW0oNlGe1T/j0aW2gcxZGvJEVar2fYm9mkql
VkCUdoaj25QfTPrzoJ5MYlHghqlynN3vTDgP8dzHf614zxSt10eRa84mLK34QetC/eC6qX0oDY0k
EVlnzGnG6cO0S+CtPFuxpfvoeSD0muXdwlorXwYS55sKMuZB88ryRSVVhcjRWzaVKaqXEQjzvcMj
gJ9s+SJHWJN7iJY5e5CH7MZrN4nriqMcv0SDta9zLQtkL0H87kZR8KN8KXkIy/IAwGz/KFudMDxU
NtA75bXjuFF2Nk5CAFF4M3ZklFcqO77LsVOZN7c8ttA5x4oBQjbOXwhd3YasKL8bcRsGJoVsp8Z1
6zdtQcqASdz3OZxhWPQm/xQQLN8r9accrmhuvJ9cJvaySTWCU3bjR2n09QGefLuTh3HvCDozyVEQ
5Pqx1EW9lRcdFOtU8mN8sYsOIZphHqumTJ/S0oRWaxZMIJwBKnM5hDwKa57VRJOfcHjP7mIekDYV
Y7qxo6Y/ULuqkCBd2/+PJ39ean21/7yAFuF9kWBpTcCDkGiHnp0qjteE8torlXqWL48X2rQEVTQa
n8OaYvrHsM7N/jnMZrJ0VJknX+dYGmGRRPwzTjvPbx0NSmC3mN9U/GYKKEhvquqJu23Xwl/Wmyjz
g2HvJUW4lU27tsjDEyi4yGZovA6R3b0JozFvUx6lpDG52GBbSGh7CvuTwbfJ+f+BhjsAmkNwArjM
OdE877tpwFDHMEB9okRp2E1pp5xDr+7PSJrdnRFXymMyU+YsUDZ/t4b+psvzl5TixzFu/qwKwIyT
041wSXDcqUKvuDnV3B+BN82HJGy7ez4rsHQAcL6RIPqV4xL5V6Ri82TwPmpNf3Uzd4LBym9PWaVV
SVJre8O0+1MnFjxKhgJ/QYgXL+p6o2D1Pv3ETxqCEzExXBKGQ2qo4WFWmijoWt14LeLOPVQ1QQjZ
nA3ugKmSJp9NrD2Mg+616WdzjPiV5gC/A7VMzNdMnciWG0XB85VmZyUTTbv8HOyQrj7U2Ad89tpN
1B0cIkKf54rSYZ6XCQD767mVTfaknTVMD9Z3haglB5auDJ+9uYV8sndV2Atrr+dV8SHSlPmzN/NC
ZR8NGp59a++SJeGeFLv++UKNQyIEIyzjs9fS8DeydDBbcrCIVWOvdtBDZJNnm7Zf+hax/vquimlc
9roVggpdr6wN+rQHWo5AaW6PrVt1h3AuXiHuTpOPtrC9yg1f7++9xLg77TJd/j1CDkPMTzTcKrO9
bLYV1jqFsEAFr6YJuam7V2/pNsBWwzsPX8OhJMiOd3UE8kMelOPkJiqTn05saUfZkp22AnWhz8dd
sp7/NTTJiEVlCbmwr2Nyr9PVF73AyOPr2i1+JGdXWKc2DnniyWFhgtK0pkIskBfWcm4+foxmOkdb
fP56sbAEulkr5UPKgvwfrz+mPFRNlLFbOfbrxRw9PVpuW12+jveRkp8gNr3JV/66dlzo7obAmPZ5
Dec5dDQEkitkVG6UGL6o8PCGmlct1f8OZ5mwOl+2dQCRf+9apNKoWkJobyh5oK4Q0s9dObSrMsUX
HRR62fN/uVyXxXs9jEgtrC85r9exo55VkWybs+JSWOPpWy1xmZtBf/FGzTvWEf/lsmlbqcO6SZRX
1fKitwZyuTyuTa5xrBuVaSziq3et7UxKQvCkFFVvvuZEA+TxNPem4yImJHHy4sBoyZGgLyQGwoRW
IxUgN1WXeJdm3chm11n1Tg2RR8tjY12TpCbHX/mqrppEphLnmjidc02zNuhxpj7zEDaJja0ddugM
WNsR9bfTgnm2HCh7tBizgnW0WM/9Oi73vFD7fZpsfp7bRNbJLCGNMDdq9/OsKxckDZlr5le5mc2Y
Ms11I/fksZiEUQDCr9n8qwPAFrK79Vw5OFGG/axW5elfx+UIeSpp8nDXMF3+fMX/ejF5rtZ4Pwkg
rpE5Qr+4Zc47dTUF+LKdk/Z0lbQNyGzXwzNS3Tay+TVmNCJ1o3rKuNdbJwHvYsXYKDXR0anybD+K
KHuLw/RRioaXNkz4t1gdNf8e4UH7+L+PCJW6C+alA4riwc3w+o7gVRcVF111tqaBw8zXISdLKAn4
an+d0ehpfzDK+uquF5HHPwc7s+oEQw7H3er77gHCGnWjJpzKidiJR7qvcQ7AmEu/nq3u4fNgVbR7
BH0rvoRj5bppmwxTcM1SA3mZzw7NgZqawpBa1BVevBKNJ2XGdTsL+83XscQVjvPZxlEbYvFXl6YB
EfHlmfLgP/plu22pAPnX5f5z4LS+A9kjN/KKtub+PvbV5FfHg12OcQvc44B5UlEReGRcJr+K5uo6
4UFAZqes1XOdhPDABE3Z04et3gegRGbf4lveyYP4yawozNlIghTb6coY26c6VrmX6LFzdL2UcMnY
pI+6+y775JEazNrBIfK4+TpmW9Ar4yJbxTNW8yTQCjyVT3K43GSGx7RddXEuXl9DHjOFmlAqg7uk
XrrjAV9JNDB5nl0JxmXXltjHQVD7UIelhtWo5rKVPXIMWs5u02oD9KJ1tOxwyl7blYNBoWye6afS
Sof2JcyxubFqAPCeGz3nVjx9aHnKMs3KO/LQNSj2LEIgUeD7NtdIyZk4Rg/gI7AlUEztLWXp7I+5
Of+JvHzjeKtuOetHtEaGh2bJREafxf2LEpLEG4yGghUH4JSapclRWeddalmXW2Oap5eqpYgxtuHJ
aW56/LwS9h4EV0IwBz0/vywvbuGSgw7pqrNh6eRxnTnD7f7vttyTmzZuy4PZGpQ4RtHV/ntDaA3F
98RtLY9dfa+67Yfs/Dr+r7HLhHE32rb/vMbXqSJ1hxMk+q289tdxufd1bKnc+BIDi1rfwb9e6euY
fDPpAnDIhb3/91C3MON9bReUl0ZWewWHgj2bExm7yc3bbZMsZYCRqOd01rNSdu5LVegPFdDhu0oi
9aXttcVfnC47D2PuvSxh3wbEXRw+A3rNdrR3BtP/rb42vdVBZlGQ4MgrJUOjQUsVP2SnRYHcU8jP
hTn3pUmt6pjPET91HMfYhivEhQwUWgbZlrvAwcYTitbubE2T95qHuFtl03iTLb3XnvNCHe+fLWES
2HKnh8+W7RzypVQfZctLiZDYqOULw/mm6uWyzcduucuNjhB2W4SGikSBY0Vt/u5oUFQCGnXdbada
vY2ufe2hlAiPcoel4d9XqFHH35NI7IssxoLt7+NIwr1tYaC+9LCeCNAfmlsqbu2HDtHNg1k6yWE2
Hd1vhwppyboxiIpccwzX9JDVCLNSjvVGBH92mZie0pJjk9jU/caOsb4DavvQgwpOlOmixvMY5ES2
flJ7Vmv2z4b68kBNc/1iKJVzmwfSarKjtrgzGa36MYyWQQIZb71ccfdz25WnHEQhpe9fuwny7BNp
3XbZJJFenjrNhlg9KeERkCEx56x/sK2mehEDMnCe8M2R4F71kjPB2TcYQAWyN3cm69qM+RvB6Kzb
9OPiu33cPlVrdpbaqsW3HLwLhsgDhTfoAzDNvlBPrRYun5u0GP/Z/Kksdg7eRonORIWis9wLl1L8
oyk7/nUsW8+o3ALjFXmKtnRb7i3WoSEPNQlBxmPOxdYRanMeojh51Kxm8EXd1j/bwX7xJtV4SfvJ
PKSOGe6yagi/KTnAEaQ0P+sF0EYxzN0tUXPjOpHt3NTNVNynWKjtPooiwKyovKgCGcOj1qY4JLR6
+KCvG1ZN9W3EO7pOCPdv0cAySW9HWKl0ymE8on8Rvk5O8hpyI+wYEXi0I02FLk2YC45eFPCbxvzd
qCr4EiTSYSH3yT4eUIQDxxC3hOqFW1kLSCdtaBOJoPnVIdZmbnZInwzQw18dim3VVwXhplMX8GKK
1nk3ohDCkGicM/601bex/0mJqfMeQj4+9mtwkCxB7aNgjg6amivUfY4KniC2cmlRXm/HKCfxs3bI
Y7LX0ljmgihjDHLYekPlva9gBnr3OhTirmPiczxnT21dKy8V0q5Du5j6LqsL5b3AkFIOmPGVCvo6
NS/yzLBAqiOBo8A1n3JNJb/7G4DYWTifaqlxT2xLvxORHHdRrsDN/PuY3GsSUYMf85rd7M1Duk1Z
GQ3z5PKPyblyYzWYXnvli2wYJTcIP0f0d5xK50+nmft0y7w725qdm+Mb/L+zKF837pFRDX47h85e
dsi3EqJ9AFwbgVZbvaAcSyCwbMXbjNPZfai0yCehT8C5Wea9gzPAVg5zQ1IEtunx3F17/7/Psoa4
fu1BDiuGPjxQkjc8UI1AgYuBOxCZpMvX8T4uSBQvi8tykGGyI81U9UKIFQfH/53O3zvjCj+uIS7H
uJPtJsI+uvY31VLfZSlZ4u3B2ju/lKgFWqe51ZvTKnYweOjrjEh0xxZO8gFllnG3qvb32Xyi76iH
/zKi/heXi66f1e2y7t1ZC7KEBbs4DrGx+CqIlx3dgHFghnO9nmmIgVv3Kg04ZR1mMuj7SI3dq2zJ
4+shOcpbRLj/TPxiAIngz7TFczXr4aOSPyESpuRl3SyAiANce+KdbCIXXc2D6nlfJws4B7e/tFo3
360lB99A1n3jogQ8ys7YmeYd3kPFVvbi8jKd8wL6rOxtcupYZ3RcslMeotICqa0532XLCokxhO0l
ZHlT6MHqspStEMkBQWmQIUjfyOaXS9Mn3lW2p3VMWyvdRjo5qY47HZtJm59dF1iFrmDfwZR3eVao
6mExMb3Oa0seUnX9DThKdpXjW/5l95ij8dRZR7jIiB4HYRLA52IexRSNHqAUw2R60uMbUGimgBN3
nyp7nFWb2aMZX8lLqQFvaHykmFtnYutz33ycmqFCXKmnmzmfocwrA2y8/j3qLO8hPdncbB4dw3rO
5plsa5Y7e5Po+s51PHtnltl7lVQKIn1b2QjSkwfSsUfwN/GjF3Jz10bK1l0C3WYHlwiIpxGULGVv
ck+xkBvVFdgC3eZrTZQxx7SsWlE/3ob4E09pQrFEzngkj2qIx08bmoFb6kRx01VJfnCmx9lbZ0Qe
QJuI18c+ai5Pht4sm1c9Ds8uqJUTv//JR8b2R0lh+VOlGtExcvMPb4h+iCTy9mGseYc0VIhtsRzm
KRnzX7S8WnjW7e1V8OC20zFpKv5WqsbcGHMe0/JniigfqtrwdqJ/0NMQ9XmtvfSG9t3TdNdXUYQF
Zh8S7VQcvzFIEKkzwp8x6jfDyK+HKEEBabkDVq1UvfrgeSrQL/KEGM8JCoBIRGwRPTvKqaqmNiDT
sR3HnueymiXnCdmiL8ru2hOOj4jY/5laBWCV2ui2UanVu6pTcn80EZjq2bCBpoDQKf7Q7H750dX9
Hmr/sV2su1E16tlr0bbycBq2XtwUvhbPf4X9j6aAOcTa9xcAKD6L9oPa+n3iFd+GHDGJXvU7Yy6f
dNRq/thgqaYr36Ii3VhNzWOl7oBuC/NHVrxT7boz+GQKD1T85LS/VKYJgWW+UQ1Qn5AcszoBceqb
yUDIQFHGjb4UGQIr67se6wuCb+aUXlyKDQM+LMPaVgUP2DkHsVxX6S22UVYvEXk7K4XMN5X9HrXo
D2Usipc+/KsGHLOnEu1VITrKPGG5VRMBpDxeyyynjIfH4gQYU9/QY/KXLDW1iIQXkEiOv7Ikam7a
bIAAz176YdBeDec0oKDcKKF40agLCUoTssXEPYCIp3nEVOtmLtOpFCr86TS/jR2kY40Sme2S8mWQ
6B32MXrSUxwdvbrbOjqWAWHZAIY1x8dew0S6sbt6H9uU2g9D/4D0IzCbeUSFbJ600lV8NY5zlHb9
s7OUJCznclnNL5uTSMZj06PNxbaZ1CzydaVXD9gLYyNtFghf0XUBayPbHzuAQyvSRF0PI32ARRiH
9s11kDnDihV9be+7PoYYEasbGwWkADFwWBbqGEzAtz4e39qJZbm7GXuFqXvYHIlh+yZMblQc6inx
RHtiFhHr23qu21Ofggu7y92aurfM/0ffoqscKEp72LdqfywrAl2oIzlLXkWT3Z8XiCDjJqHu59My
7in2KE5waBt8jc0pmIqlPQkv1ndWr95VvapPCMkXfmGxCySU9XHQzohMen3+xbPKpkxm8R5bsTLU
mBn4PP2ik63vUkyANmHlQF7O3D+foBh/JC4LOCzmMEHXf+q28yzC3tfJ6R0jo4eLkwx/VC1fD/by
D5Vpg62pIBaRgS+LFQ01ePcmSzFtd7EbscVLES/1NusRIjf9r9xJCWF0lADFSlVtFyV270MTHvPF
VZ5DsDbhHJ81o38trK7cJVX10RWZsnXCli8PnAEuwsNVtcVACp9EtdaWz208fI8as6N+P7b3qU1C
pRr7XTg0xYb3m57zfNp7MR8I/seer+fWcK1LPiwtEy/5SF5fr1m6hPhjJvluIaB8sEV7yfOy2QH/
eB0rdSNWIiruDMCRIYWT0Ux3XRlemgqH1pQfo6oND1Wovce6Q6imbc4q641NvwzDlspF66To+BSD
8TKPmYDt3nT1X0IrSx8nJkNt/tJnnIomM8GQq82wCYkeu8LQDnBpmqi3Arg/kLaf1Uy81aYa+54x
sfR181vs2NGuMUaoOhHa1MbLj7rGJCF10/eu8Ra/T91547SXqst8155tX3gFNmd55e5K0j23Hsli
E7XdrbB6orl5taOEmDqsTqiQGFqg3yi8fDFY70YZUZFFyOkuVA8X6E1HhP5UKvMvz1H1V8v7sMYc
0wtjPBZknvxYkC7m4TxtZgs5X6l77oYw9HRg5ZWRXQOJlOX1ORk77sHuZO5ARup+v/pbGJn2lmXV
hHa1uZiz6wVJNUCMTClOFWNylptBWMmZ7Og5yxvqjignRMY7PLspBRZElvzcVgCiNX8lhvVmjfMf
jd6RA4vNC2Lsc0UVojMTRzRttw6MsPnWYrGxdYrsBZiWdZt43PtdkzWHKmrzh3xGh6fE/aPoF9/s
82ybM6kLdAqzAs9K4FprI1ra3N70Gn5CtS4MvE/c9NDkbnQBxhoe2tGIz4uXW8eQmdpJxKl2SkaD
Cs24WM5lko6HAvTPBWm4sdeEmK9DnEdMZilrRR5T74YROwByTdq2SlLnIe+ieBs117qnrMcUNslU
bA+evIopcVFD949B3mxWFeSmS1Xy5iaSeEsI68U2PCD5i6hf2/YwKDaUvSJxXzuS9pvGsXoYczFk
nR4ZkDEDIgYMp35balZOWj2U70pNTtRLu+lYWaYVUPKKtym3y/fJWh1pqGt5p6y4Q5yM9gGdKqz7
XhjvPMDwE6BU632y+x7nGqHiKGFBjSQu8h5ZOfrmchnfiaezYEvr4V3zMOrMUUm9e1ZLbHFxm/cI
60xMQbL6nRKyCZSU2TxEinECs6/foC54BCScMJDNRCz6DS9vJZjid7xfqw11SSaa7ghPaXPiIWua
p9hmTRxG5nDDGG68tfyt58ltdgjOWCvzAAoqL6fUMnOsK3NtIkreg7I0ykuX8pGN5maweZdVmKQA
rKYRMpCWbvsIcM8S94g0gcZszAhuvD2Z2sZGMr5TVaUFF9r+cIeMFHM7UMOgls/kdObdkERdgFLI
3sCANvxBAw1YW6PjzyI1tikhYN+whr1e4t068fTbLdVtSOv50LdJeFv4W5TEvqBZfM3iUDwQSO39
jEUE0w1FvQMAa/jZLw+2OfPALpt5QyABdR28KhJTrGTVIek3FDN0O2O1/uiLZENFfHq3x748egv+
IgANII9Wy/eyL6Frlsu+hkW/nSvvDXFw0DdjQuELv/9wQfE7167gT7HRhmCz0y2otR17G6Zx5IcZ
gda2wUZYsLtLEkqGRKjXzJ+zB1tJb/p6644yAld23jdBDzFDqRqLB7eg8IGAAASS0Nr0Xu7Aui5J
RPJ46JLQfhorj6C6le/a3qj8sSSoUXqRG6Rgz/2WzPK2jSu8Rt1mOBmWbV8ToWEUly7oFlrCZZrJ
DbVgCn13yuRSGDUiXeMyK521hbWQnKntqPdM/C3e2V0ZpvqgzelNKG147vip+k5U/WE6Sw9+XFiH
QTUucZwQQp4dbdt1YbkvI5FtzOS1tbX6IZon3Sei9p27NxnmUeBXbfnDPFR+3EbK3a7a/jbZk+IX
pOuvrRgFtpgxf7jqnWKAk0VJmCftmgei3YgbeoQ/ZeOZh8LCNsrRNHhskB58UCyuqqU3yht3/EtM
t64l24h5gHeKQhefkNy9gi/bD5GS+YOr3k0COlvDnmdf65RT55WvQtjOpeiUX83EFzVZmnE1q7rY
tnP6Z2ug32lAacGLfSj7Jrlkwzj5SjI7/gRbr+O5DxWCx4pq5yfsq8LtHMLMFQOV0n0Yghqv8kA4
yi9zMsezGSLfmqp4E/eTtWlXu+m+0vOTIgZKQA0Co/NUHt15gIfplvXFHLWb2rCkMpCKGBgB6IAm
EcsyIxO5fW4mrEO7icmT1gztniLbbTwplKzVYjnkFp7SWlm9dG35qKgI3sBKtXunbT80bBc3RqOZ
/MIyfnyeeV/6iSq5JTq6EazeNSbaD3G6BYLEDD7S5kBl9VF5sThRo6SSvVq+t62BVo5pQcCPghoK
3MU2yzTB3O29jywsTJxWBmId3W6cMohIrX0nVTrdJkSGBTfYXeZGb06WR9vJ0/HwENl2mSKbxfDA
BzQMYmdHoboVTvYGBncKakJmW0Aj6jaLUROWSnRbcr3CWThetm3IIyq3TcN3Qi/bKQkOel2edBsR
xnticNkpBThjq7p9Zo5/weKhA96VPBiapuwrfkh+OD9kCDjGPBGPLevZyCLRbLjkTQR1JV3dsmJV
G52ZPiu7yoimfV7ZWpAgsPGFC0QluUdispjetMMmRyEZWE76GHvibFtus+0Aw5C3ztXdQDneYXFU
j4rf2gy4h1NKM6T5rgd3tvR2uYvJPPsRFLFdOKvb1nEbn3LlbBd6FneSUETbLuk+NKBH27pvx2ct
JyyUU31T6yvg2vNw6jBsYk9hMgVYHjzzVbnEWNwfhD+znVDgO85G4GRoZCKCcqj1nQaOZ5MEkx7m
yHwm8RYTn6HOdaOgDUTU3jWbgSnFDoQQReOQIFCHl91TnVHCZZAI9Mj5NxMK+mwyZ19lJm32ALG5
//wEszCeRZI94gu5bAZVC6+iNT5skzz8MlSnpE/FsZi5XZsKcq6SbEblnB1WmZSennGcCTTY65u6
1lTueyGlcyE6pbQ9dXqByGvKfKT7uO/alrpXFdYsQ201nxtrQQVhljlAYNvCGDxddtRogoBMKUjt
F4WV+pQnCAG8+ojRQ3+aRjGc5N7XJrLN/pQnSKeoqeFJ7RBuR9++n4vM3fPlVicjUyu8jEx71y3l
DZfr5SRqHgwJnsyEZxdtI6/mdiQD+mza1yQYwdCciV64PqH+m9C85pTWxVvj5gRQCnNsDkucs0T2
qGp2sxkYTz+fRqOH4OW0OMDYWp77lgWdRS/M46CsGPhqP81LceIpUrAImsKt1ZdvNm7tp26ISq5P
qKXFXSY3y40SlzFrKTc8yQ3TV+ahcXqzCLvvQkVtTkvf7M1stPYNt8NTo6ZoF2OmpX7dlC9J2v3R
dkX/+VnJPfkxxYsF8WsOFxcSTC/24erBINcZcs9dmyuQnu87aKoCv9V1Y0/heLKjV4qaKm50Ww3A
HasLsrKek7wZRVRom1at02PXLSTcl0Ab00dN8RI83PjDSL5ZWrWSIJjBt20YbrhJrW+gxi6yvaUK
tws4dJs4ncPcj9Uw3C9ZfRjbGrBCgRdAEh/HjrpEhckaMtjJOMl3AMyDvLCzvJK2q6A0Gu6ykbut
Flcsf/EgjztElKBCKP9+KQuPpdVoEq8Bw3xC6KCfBDXmm8qhjq3+6S7ZT+IuLp9sOPGfq1suq2Pa
kJ8x/4jFUX5XlT6Vp2bdyKbcmMA8+Ddfv8r/6g5RB/xj9Oh47W4eBcHFYq9VWAEO9geLk37Tmplu
b23FBDBSpIehzj2SOgyIKlyvSjcBETb7jdegzxROjeSOzYDibzf/KSApkgGcNKW7hFkfHzMlB2J2
74Hj7/p4eCzC6pJyHzjBhoILXuU/5nyKCJS3lGn1OKss+r2FiEY4XHG3TtooPsJo0glRsjyFdV5w
717ynTZGjw5ZsTB/xm3stVFdYz+sYQLVsvITTmT+1DT6edYAuu4pRHCe+4bfsDe46CXz8sWTZZBA
94qIQsphPCqlnfLTceebmGOgNI7SMmsizugBb6iH7BSqAhpVpzCtohjrzEeDW2qoWP5C1tlXJkRa
rqH7qReZzxCPiqpKT165/MmXDZUV0erRHAscJfSkC2JSZPrYebdRLMaeoHJF1dgmYQkRWE1b3tWc
okZcZCkrXn3P+ywq71ZCxrksC1B1xZ5C+yUgC+MxKg6B3wltA9lVd5f0HdV/cw6LxNxgBFQErbLU
lxRwhqGVylvFbXbnTI17zKDxPuIYQU7aWro/plTsnaXDca0znx1HlHt+AsUhJI7+VhYhxIRE+dGH
ZrUxXW1AMSqym6Ky7mm9YVtlsfgRVfErkaQNvlPmxxCJRxvc5a9cEE/juaAXin3PQqYvRZTUfqMC
Kzdb+yeReZdYAPcoR+36A8GSJ1KD1Lj0NYVWREuCMmrTow5nLXByczn0eJzuF1IHASpNI8DvtN0y
fQzKakz2ar3GOzwiUgWR1k709g2hP5B+MTwV1JMYSRl/hEplUwlOMkF/Tiu1XItX4q1q2MtTO6of
Xau9F2NXn8OBgkmy/eRhIJQmbuLBARqLIEqp/BVJmlPcms7cpLbdnGfnOq/Gs7VG72akvqPR1Adv
aJRXDJ+2wjMIqVKxF4R9tp2iJHpFKfhT/B/GzmtJUmQJ00+EGVrcps4srbpn5gZrNWitefr9cOYc
2mrnrO1NGBEEVBYiiHD/BfLKD2atK++GaimIRqrD0e0ykI1WEZ3SenT/rIlf154Ltr7xpzsCn8Eh
NZFT6skgX9ChO7jol31rvMHYO4mjPbECMK51GTXnBu7ZW2S2sN7JhP+q1YtpefHPGhse5tOa8eIV
abkobpoXz+jDF6PyCW0oYf4jLX8hKxCRI43K3Vzb3htoY/8URA6E4WpGWXpO5idCDD8nvb3OU9i+
DU3rvnQIW0Q5eGbslepzGtUMR5L/TvmxN8l5J+TS0t1WX3dLT2mUuhTSfTt6a/vXU8huG4PKZZxH
rEy5BkQ+YX8sVj7rZjFg8iN12ZLvTR+pdJL6b5vb/q27tEnxqU3OI22T1uYHQy3HHWu7FO23PC/5
qC6bqsMUhnDqf1qN3mRCsOxPFSC7R1TI/6mvh65lOJEGVCzlFCRhdZOiXD6zg1kgPiZ1s5n+U1dC
j1lkH98Xkx68WprK6+Bmxh4QUfAqbWVmM7rH5nCWNilUuOlqNPj3a1NmJ88Bw9h2UItfwdXUgfls
B+UNRu2azoL/t7ZYaRbjOvW6tbHi3FuabTwVZqodI7cMzlaJqjhuv9ajWprqo595EZ++sf1Wu9oX
vPoWPSJlvM1+mB1tZHdfimlm+RRMO+T5ij8jEBfnGNuDC4kRWMuwE5GWP2i61x/6OiWW4ucPdtE3
92acnl2+sXf4VzBFmpP0CnPsnLDkv8trpzkj7vKR16nzCP1QPSosuxhWAvthaMeYGb76kIztDTGU
7A7PmhAhWYDcoKjmo+FpNlKfGfpxxfwtdIxgz4X23gjoP+Rtrf6J3lp+CAc7P6qz9ky6uWOJ2ZV7
u0jGfRNV+dmsCzI9KoJMmg5Rjqn3Iel79aNyBgCjbbKwKYgkpagiI7wcGH/E5U+j6RpWygAau8D6
Mg9miT+v176mESIF5Vh8J5Y/3UlTHejdo5dmV6lJAVE4ODVQvw/SX9raTv/wrL6+l1qPpScZphHX
rckDp9aGhyJLhtc89HNosNFwVIJheJW2qGCyCzjqUWoeXhR3UZX9Qobmnw7zaDnIYfRgUJZzSJHp
f0eDFb7IabwSL0QVwf7d1qHvymV6X6dXaat4b+9bxcfimRz+VBzQSwyetTlTsa5IppPjBkt4gmFb
2gIreslyMqjSZBU9qNu0+CHjujRFwzzt1VLTz1KNp6Z4nYiKr2fIMX7SASoJ5lVArsBBn+Mydi5x
w/iKZMt/QLdrl2Zmfq75X7f2z/0I8efAIQ39JOfbOvZa9DaSjWNlg9MmCk7FA5KB5tUYF/2cKhp3
0iZFX6gFTokUQawA59SnedF8gprz3x1bZy2ZnUupY/u+9NiKKcWwd6u6cfZL9WpmP3Xk7dy6iR8K
nZRxiEXNurW12UoLiKD2btJDIcO0dsuDKr0oOmCYVscJMi5NJEDVrP0ICAQdfeYMJ6lqYZGdWJPA
u3as5iP0/QXks8QKl87RgG1wHOJwLNUh7Ep8csCZINXE2iu0PwwvBd9WmESYl6pJUv2iNyD326Gz
P8a8Hi6hwoxN9qZjk1zaupwOgQlXvm8xSvRrJiV2QnROVbQQkbTUfsegliWYF36RmpVpiGORJ5Ba
5Pr2u2FaqCS12Ys0FV3AbCIr53upgpgy9zgX/Fmh83DQx8p7t6JeQRIsUo6W57nvGlOji5ozqZNq
gdQL+mtMcqSzwXDxDIPhTnb6IDrev+o81thYTwbvVVk+q8tJk5bpbut5+b10xIyHOd3UoQeMXP9O
2ga+PMewQYXKY33vRWUPiYZP3igfNvk2ubrjE+5c0jhtD11kb9j6fHHS5hQ6fQr2M4jOOWoh78Hw
UpZ1dvIU7JDSYdG9HOw3ggQWyV+tOxagsj6UpCc6lapfuyDh6z7l2YeljRPzfEY5z7FT5uKGczdH
0J3REU0/emUk2eL5X6q0Sz+ACBcvXmeepVaVQ/3uGFdGx+ho4+DggAq6ObruQd9KtMuY++FHMxLJ
SitSUtBo9IuWB84+JCewRPmcfQ/S5RilZncijLXExlym89nbhM3v3tSz4OLpB8RHcXhV+/pFCj29
GKbyZOT1105XEKB1q+mJH40MRzESr05ZuygGtMiY5PF+MUxmGYaGIKpZxbc27599v1Lf0e8XxM2u
Nj3/LSOulVTM1VWl4vpMGuiipZCtcJlj2IX5EORBujZpox/dMJp7jZv0R2m7eCwbBlRxC324iSnu
XVZlfzD3bn64ZvjYj5n2q0a/IfEai8XSUzPNOybkOTnstgUuYSU7T0d9Kljw1yHW2YGrWR9m3Fwj
gLw/tAxhOOU59SzrVbeLu1pT81OhEafNlTg/ukNckvSOvjLpq869C5EhbL1w58Psejb7oiYQYEc/
6vCbGsz22Wu0BZ2fu4dJJUaYx2GBXZRL0FYFGWvP+sscD/n70MULuzANb1JNK/RGAU3cw7y3n/1u
Ig/VDRVcDWN8jmpz4ZfFzQlUcHxpKjRCLAWj5j7J93Fq1xeCfjjTL7RyVubGK1N//vxMDpIExQEQ
1DFWSPST1Ep3sd5GBG/snam/oLX/GsyMQAZD7Snw9QKPqxzUl6KVH7rTIo6c5S8Wq7WPfna1l7bR
T7IP6VPvrsM5ajfaPzsG5w8zdLy3rMQszdatj94yJryjsB5a9o0IwRFrxstjqanoLb5WPZH7pdaT
LH7N8Z+RGnrA5WvjJafQL62PtqiwmMmzs+zrPEt9cfz6stZKs3pph/lqqomKrIV+Sap0fsyWolWH
uzludcI11Mqu6U+9q9hoGen246hrDmveKdsR0Vlsc5dGYylii2/MNGV3mV7bj+qgsdef2vloRlGP
YO1Sl11SkMA0m6J/lMp6qqxqLJKqBWHUbAgvQ58RlsRg3Ni5Vh1CGEI5TKrF8gdIAtgcvcCeyVoA
J6I6tjq9Z1edr104va9V2aPVZX+LrOQxS/s/zCIurhkRr8e+r/4pUMB0jqipV/tPOwbVGx90fsrW
tzUczdg1o1btAJAjLbKcJWoJBo16jGCA6QdPRuKOp7CHTKmlavDEmwRJwO5njF6BV0mb9HOnMniS
qluZzzDuiDIsx2/tc9UgX1TbCrqMQc1UztcO4eSHME4p8rjNARhDsRzSkiTy0haZjJ4IAQXAOez2
PbPyj9Kvwkeped7kL9BKfLiWnUMbK2dlsGMW0nn3rtq5/mCXzlcQIy2gF3pUwFJZHL9JJazJMWV1
Mt9LVWuBckDGS89SLac8vvoDFrxSRcYze5qHaP3D0mRb0z6q0+BValY2EGId0ESRaoTj2dHGl/Yk
1dC2yhtcDHsn1VR3rOcaCq7U5Pe1gX5J7ax+lt+eLTiv0YoVXCSW370AiyYdE0uplliq8WjiLSdV
z86QQYoRglr6ytkiv39OS0K8JJZJrVlaru6VqqlvNskCAslTxVhtFs1FtckMBVheYDNbTLs4CJxv
AIjvarZQYud9aqz5b+IWXyYioX+WHXQRkvLhG+5WfOqZGu5wpigfQXCkl7Kw/VtrzOGd7ys4tFvY
2xeIeD7pWfwlRZ7tZzs5r+aES5nj4kOZFTZGQ8l400qsfNwY9A2xn+jnlUR8QwSfhYEWuPFjOuYx
SJwguCNFeo7H+d2ec2OHHCfwjTK1H9q5KzB5rDQeb97UPs2epFBsO30iGopEtv/NQeFx3ycw0N2h
Ip8WVD2AK6DncOhUNDY7WCxeO94Blp+vdVN9xyxCuVpaNr1bXcVjNz5ruKB9sefwRz67exL0D/1U
+qfQDn9VXZY8RXGEbm3qKCdo+uqX0oo1Jq3tSXN1+yO0z6TE0q/GPA8nQ4nio6ukd4Hi/WC6rt7M
OvplRsX3bgxN0juVc9FAjJJlc49xidDYWMcpCkyQH7zQSP4aSBKlk+UCRapIVjq82Ek1egc9JL1U
AQR4LYozEfmYlB9WX20ev6Ut6sRkCbSv1Rx4F8sj8wnwffGcRx7TdAArDWDhm6b3762/XFjfj0Ou
vRpqc4OIXu3IQgUntSAiZiF3SeBlJN6rMjevHeNpHP/SWyZJL0Vru5cp65A/HAEo4+FsZcpFU8ir
wWmqTnDndeRBfOP2A6iH+pgSATugr2QfcjvfGahVXvk8IrFpB39WmVu/zTofbZr0J4fEPeBu/Cv9
pVDMESdLL/4x5VgNjAPauRgM/D1Dgylb3UMDHydCqw/bF5K32tmqrPAWWDlR+ah0D0GuGl9Afn4f
rLj820QFk1zQr6jrKsjfIcH6okQcYmi7nYpI3TX3g+FVLbTouQKlIjUpKqvVThDnCY4tPaTwSx2k
y+jd+ZBVXpFR0YD9xRewEccYe9unXjPVt4nU6tHTyXVL1UJI8TGLvQep9Yu95GBAxh7t/l6aDNgH
Z8wbq0Pj4sbo9UYLyhMA0VKTJm0xi6xa3PzkgOXrczX4MjN3iS6F5i9qn2X3NvlAWs2ofJFakWnB
MXX9/CTVkZUN+er2JjVP17q3SElBCDhI0kubPnnatfdyGxYNZ5OCScmJVwNTjeWAwFWmY1JhZ7ge
4GC22ulkH5adylKMA4E/BdLAVXoQ6h5ufoEK1HbKwE1viK8m62/OoqHYR970NsWEOyZL098a30Fb
rg5vaRbypSva+G+7tdGVZu706oT2azr8xJ/TeCemuZ8Ma3zlO2G8l2P5I0wQmpB9hGjVPeKU3gXE
qPluay14rh7rVumbG3pwq4qCRPqyd1DJ9GA6Zp1985nvfQkYpp6ymxcyg4CKFr1KgThKcawSvzgm
/23TpwhTuMpDvNvWo9cpGEF5+R7a3+Y5DSPjzS064y2ZFQZ9MC1XqcaK1121GXiIdNEG23jjAzY5
WbT2zzGz2Y+otF7s5fAqqE/A3X0E0eG2VUrnvEqRxA2jXTOMVyeIndcWbfTHMVagmesA0AozgB2d
zcR5liOICIYvaMmxpvHbfA/qtzlygcYjwOZ/zld3fxeZ4h9h9gOM0iflFS6dflK0plur0taa9aHW
+J5JDeuO4jxXAOzWqu5z1JydfYAbT9I0GvPipBmre0Ovgjdpm2b/puW8GFKrW6W/tFZd0IM/KkVv
T08l4JCHtQkW5HVg/r8znDx6dlxe8xbtLHvSzR25XTLFxhC8SuGp4VktjPlRaqPvNo9R7Z4LPY2S
/dwsUeC6cnayt4j4yqcWTqjIbeFdvZxE2gwv+eWpKh+9vmxetAhW2S8HR42xUV+l4DlCwaMnW721
+ebwUUfqeI+ij/qKoV58X2v2H1uHhHUKyhtNc97aXHy92nE9adMPCFYgI7S3Rnu616P4uR297JFv
YPZICv3WQ4K4Sc02bVvdyaaXhq9aa7bX39rkMKspvtetHxy0ssoA+eTOixRuTZTQgRAAQ522UlUA
6ZKLqYdDAkf1rY798s1PSsJrXhydpS2LcmKVMRDzMC8wDa98dcez71+ls2ngTFKgUmyYwH9K1W6P
KcPsMeii+q2ey9eWQOEDeq/1W5EgcmuGir9XoYPi9TDcOZ3ZcwHYGQKfOpBIBSml2fWbOtXxUxO7
V9kpTZpraATvG++qTUP5OJnjnV2HPfdzMD4acyhv3lh3oIKmIHuocVPOy6OiDuWhaZz6oFnBDPDI
x2BOMZyHPoGiEfd+cp+Z6tGyq6+N4Rfw4ft7v+wfrD5AsT0kJwUv4bvfxScrRPAgsVjpYH+OMYBW
XcbI/jm7OQi2+qr2AcwJJQTTrfb6oWUOsm+YfeTeX02sZ7sZlPB+jBSIpD5fc8n2gY+BXW+CQVeV
4QZi4kOrnegc8EEgwK0CSQek3Pf6nTqjNddqikFyAXaSq5zTUf/CuovBBvTCoTTUxwyTZSyYlPuq
K6HH9oN7zXoIcIbxETdDzPLPZZ0M2jPrQ/dtziwN1XblRryjJZiI6X2WTy2cqZ064h+DOjHp2wk3
AK/skx0mlc8Vi+EHtX/RwsZ7XkT4JkgM9lSZ8B4D495sYvWkYIyyK6Iv8zy/kxE6RK1Wngq7de/6
DDcYAgFsbsU0oABvG9UdomVfQViMV19t+1PphP4OpIb/2Oc/OU14Q27F2KH7POwd0yBzWyjafcZc
NbNG9cVIOfNQZfOdheBsEAISyZT5WCxOqxBQL4021Le68+ujiuXWoXGc4D516/mgtvrXYMQ/AMRU
dwxmKBrqXL5YwD9eKt38UOKoumSoNd4jkwiuhG/KMW2c9r4sCqIk+gB/a/b3QTX19wAJLl2NIGNb
J/u8Ls9eNnrX3JiqQ8q8gaWVGe6MCG5E3XcXq1oQgUGnHU08gk8AhL8j1fSNUS67mGTJ91ytfg8c
rtujzkYEj+fGbhTgeknb3mmU6CQA10JLghV7Z/C1N2zYNur3KtEneHVmfTcANLgqS8DDaF5kRq0t
02qmKDxGHXmQNESYJU+QjIiGVv3Qs2+9rTymKTxfxFH2afwCevnv2TWqG/k3lS9hUqO5pt6motJe
TRgeJo896V67HhLwN061N/Iwuu/yKrgFIzOMTOP9nUJ8edKuRG5vWJ7eMiNk5fRoUjjRx4Q/wNFI
iKHaVV2fQ3v67pqqez+6Cf7M5XMbEgpdwQ4NBLe6x/w56EMcIQLINFr+jDhUvURKvkIEyPGojn42
WYk3VGRe+Jb3CYgV5K3qExf07zrFImYkDE/2AVOOtrKeCYzoOxzn+oMfN2+e28AxcxuDl9gormHN
OBgr5n4e+mZfdsQE6vwZTVP1vo8i7R4Xcu3eMSeLVD3UjnwX6oF/NDuQeqGms0JRnI6x12qOQZK4
e0BZp6gIfipkHlBiiFAUIpTxo7eG8kuLrDkf7UuX+/ieuHCa9IAciDpCT/WYHj8EDUCe+YUVSbsn
71mV5iNmXtkON4CPNFZD/rxjLRDqwwS5+Gn0CLDXejeRFQ5eEVbh89lWIJR8tQOHb8b3I8jLXViC
zSIYC2BchcNjtgSv5zQ42d6iPlv1PwPXzxAoM4A3unoKiAETyrzwz+HsoLcPYX7XaVCZ2l8DpMEI
2O+x8YDz1bZD1NnZmXmr7hGaLo5q0YFQ7hQMWDRVQT4SvZgg8EkslO7bVE2vY2g394Qas/3cTYii
Ze0T7OVXIs3NzkJP/orDGyhQ3beuju3eFL/3bkriuzdrwelUcfetcb37MmKYNRuFYSytqsuMwlKr
hX8NAFHPVdf9hfeBASfYDo5KmUwPA15F9w7B42IhEAep/pY67h34h4lZ9uhzBYe/RlbtRDcC4Etx
fNSNzt81BSSKLK4IVLSBSdattC6VWxU7K7HbM9D1AlCcZwG64WNwgsx8c3KSUnqB5hbSsW+l1blE
eQrtgB3xuZxa89zXlYed9ztcpk5t/R+zXR/gvPMt9RaIjPIjMvp9bmXBTccGb69XanNgpe5deoBn
ZwscKLgTUlKKz+Ktg3DvWAVBD9U8MAN88EZreE4HNIocaojJJMfWDN7zTLHvtqIaCmet2sz8r3YN
RQybr0fLZ+7oDRY4RjcD6Fl53skPfPyVPdTXNIa+PUvmna4GvIq+adzNdUzalNnHzzTXj3mQTDfc
6i4dQlEvWhz8shaHKKg69+gWy8PI6owP8VIs4jlmPmr3qlm3L0PfTo9tvIzc1LwyaF/qiKluVafn
MnDUEFdvbiOYsKvSsv7o+pSZhxV9SVIdnUMTy2FjtE9jHrH+XgrffZi9Dh5aq8XHpntJnSa5hSwP
bqnvRAejgAAAGzu6s2zzRQ8M2BveyBPV7q0BxBXxvfg4KNjy6j7BNWIwPP8InGGXLhgwe8lIQxUG
lmhai9cVCMz/FkpHvgh3yUvhYZdhhEhq+SVIjTHzWsIs+DU4yJ4viQBl1o+6j8cwhltwJLpj4sGx
DnrQWFMwTKw4ccdFgZrRx1OvPKjFXWNOz2o4j1A7fPuAwbW/n5YqMgUTTqvcLDN1AZo5YQqvpEN6
ctZAF3lmcQci4zJMMFKAKz12ZveitPg/5WacHPSuyue9YObChcBvgT87Orj1wSmY3ccxxZx4irrs
ySM1d4ub6ssM3OgDrw3QhsW3cIjSDzXHJcZrf7qFz8MtUQJnCRXUM3bEDGHxwfFc7UGKiU8YACtP
OfjSGw1w7NVKKRXAnj5IganOzZucBkvF96gO8msWlwzZY+ccaisGHkJKARBcMe8LFNMip7B5L+y9
yZD3MGhQemuAAvivDaek4e8hOeI/xARYL8kcfgmRgkN8FCd1vzw4zgjBfcEbAdA+JBp3F/3fFDP5
vv6bdU171w7ZuR5rPpOgAhMn8c9qAkmohce5+FyHfxZ5aXxFQh5FzvFVTwLrkg7K60wQYKG34ghv
LsYD8V9qZ1xibwzJ1h+8ePauYWQ9xqTS9qmOrFKr5gj/GSDG7TvX1Kd7LY3fR5VValgFyCiGUIYX
k6bKR9cmafh7QIG+rAoQQVZ3J5uEN1iu0l6FI9Lp725wtDdguy7S2MrEQsBknNYWXH2e9s2hSG3v
GRaA86RO7zMIvmcDMIKNB+CpipOvJRMD5CsjoJUlyVSpzqmeMecrMwCainJOOjdk/mSkwF+sQx50
xr4qi/4CO6J478y6uYywRfZS1ROnAW9cW7uwUZoHpsv8P21nH/Qy+DnZynQu4nS+Q/jjuZ8Be5uu
nTwFSLk8BY1WkxlGCtPpnfRo1XZ1LqGBGwHsDCVBYi7j5y1MDXdAKtgJSTIWwc6Zx+zIKvrJIM7B
KH7IsqcuBCz2LbffMS1rr9mCmSkXXF0IwuJqOk/RghutjUm9AowIFySpFJMefVEUwz/G/22Sdume
La9dfSsDrqvXQqfbZUVKKUDPRgc5rdVVcPBPk2owMQzf4wakgP82NkF6CqDz2q0Bt2gY3xAqR90Q
z7tVV0MwQoIbykwWDG7soOS9CG7Ijs5PIUmO3ye3CW7gsqz5yGSVXyKb8kZbFVyyi2wmMxEkWFj8
e0NdgPZ1Wx0FoVI5TwukkLlsdit64NZBg9eDv0sUbYkj0BqAxTqSVfkT+9hDogbOy/TT7AdQzMuF
a5YzytaGT7S1RJ2PAlWUxnHOpuwiPSOn5cogixj8c3y7nER6aaE67WwnSw/yKxO0pknAIny2uPqd
g0Y9i8KI4+0huQ9XMJw/uuX+jWbkXHLUqCUHLEUi1182Y5bIpLQwvpNqllXnsFR0/GeW35SD+wzw
zrjIn5Sf4QVPYVQNiJP01dEry59yXDoGcMyX27jeYWkUvFTuk3WxFtLo1jaWendGagVPJkAfK/ZX
ngZot2Soxykdj6pefxM8sBQDMOquhl9HPBXJkawabMyIKidljHeboyS9V5xXqAZ/9TAXj14Tckdt
JERPbdK8yb23E/dpIO5zmmuDYd0aIvT2mLqT3ipuqcPyr8WTHNDkf24a2GEdCHUTHOR2yd2QrRKP
z2Qnm/IUWKHuk1fudl7R5zd8HT3QZ7K5FBAReDaUc6WxikJfMJkBIgBzTlnRzMffNuVoB0cKkMiu
kd/WzTntQUPZ0UX+3tg0xKibQ9wmX+dRv8mVW68S1NJdYaXTQa61XJWkLVj/txriKwsGQO6JHCFb
0rY+DlKXwkhxDGm6EIgmoo9D9yo3fn005dJsT4PsqYl87iow7Ae5FPIj9b7m+rRBoe+JoDPLtarv
7WIbgtzlen3N3OlngFfGKWM2wFP3plV5C9M2POUzROdWn171ZeiQz3YW287iuQ0SGDu+nQqdEyXc
Bj0hK8mL/+sP//YbZBPbK8jueqivPde7h5oMDqW9oR9kCJDve4fc+MUGkDW+pnB514u7wil+e2t+
A1V8voIGabwigjU5NycjzLX5GLvhX0qXqcftCjMI3nTHhdK9DS5q/5xhYnmS39L71VNqz+oJjcZ+
3jdZeN8OugLMYxmHltdajpSt/9nmdeWMcECYHORJ6OP0xBSGpcvyIOgj0k4mHOvt8Vk62NVMB1Pf
D0iwXeQJHjtruEy5xbKkOubOgPERdvaEUv7Xb7GL9OqHYIW93ACusABStmdvjh9cfQEwGoVdL/I2
DG/LsCxPklS3toLozzIiWfrsHH2nGsCspM9OoDBGSn8ptrf1t0d03ZT9c+UNF68x9/IkrIdgK3BW
vrQ4Oq93lQV7c0ah+7q94duzLG1SDZanUO37UwNI7xw60Un2mfKwS4/t+M+PoNTlrsnWeozU181P
+6X6qW19bMvKtv8ZerCVI8GfmtcArtwuBR5TpIDcehuE8/Lh0D2IpoHOQnXST/hQkKdnXiB3fLB1
jEGdp3xuXxzmBqwP73UiFrNa7FqoEzmglKHu7qwFqzqP5Us+uN3JNGemEo2uHtSgIHbTIzCzI8F7
Et7BlC92keY81IcgKp8czIu3Gy9/Varr67TVpXF7TD4dUgxpe+mxH5SHUYp6Ga5lS0+gL5kxnCe5
+nKSAjzjBGaFx673odXv5S2B1U6rbP7WOrjGH7mFiJKsWyZcg4+Q6v60hUsRcsG6WEmvxMGhhsQL
vmFM9I+oB+6OjMlRrrEUctvjZXqCUC5r5Cn9nk/6zYuN7KTO411ilgiUed1FBhmNUbuFs1uinnsI
i2D9AhjtT0j52VVOKHdethjp24UNY0fDz3nwnjGLc1fMsp/Ybz6eZ6dcnohtMFA11bly3Pb79HbU
Dv0E8X67imXmMJImy2cmczPr4FvQhYRUAi/gD3DJBjNxD/lR6UJuDcqJgS7KqFnHVcdMJlvgdavz
5DrXCWAO+dwz9Eg0iiN7n+EYts6u1lVUpAUFOTddWwdhuNSPtZEYJzm//C7fjsZrqz/NRt6eVNN4
kbu63VrZyrvuR2xM0W4sCpT+oZD/s0DbBg5Fvv1SXyd2LE9LHGlYPoDxP2qZncPOb/PhAUF28wI0
rboJa2eIuurGs/B3GWbZen/lTmxjzHZj+ED/SqFnmpNXHywI0shiOAYOJwUvgcsIfkAh8FhyyeTO
yGMdqMQeLeDBfoFvyH8HUOmwjejbnVwf6GW83y7Ctle2pMv/+1TM1UbYSw/bUC8/RqrrXHyry9ba
OEfYfjChRZhBJrpKZ19UPBali/zZdcolmzhs8qqtm+S1/4HVrx9K+Z2/zTLWY8vc3QMLuCchiD0G
H3qZv5IcIXQtr8lcIAezDybzL7RWiCeHfXIpmjBUj9J93fSXL2gEGKQL0nUeJ0+qzOi2Ymub5oyU
g4ZSpAZMbJmEyb+zFStKUuq/zWXXX1/OI0ych7FA161nuwGefrLJUs179HoLklDfXfkhZn3TXV29
yrRMJnWyJcV66mVaKFUSQWheBxBAts7SZavK1lZst3Fr2/7Gp2Oj/KNDqIMxjDFTBs4OIEB+kbq8
eVzxhGX8sn/98XOpFbtIGdTfppFyC9cnb/4WQLS/yuMaoaQLaHq5B2HXIbkhT8q/b8rR61AFKKe5
uGV6+EwFCWCKbEu4T5wQIXjI3m3HtgaUHVJs/aQ6+D8Grc6v669fnuSV7LG9M+t8Zn2YpdXT8478
yX/fO9lae8nm57octJ71t16f/8DnoxSNxEZrv2szUrMyrmyzBzn239q2LrJ3nWfL5lbI/diqsiXH
/c+z/rackd7S8dOf+re2T2f99JeCZcDHaK7uQhh9yyuOhzO5impe16rywktBKAVyJjQiFu9LmG0r
trY5wxMU+h19qtZgc+0kw62cfOv62x7Z9M0AhBAp+PWJlpdF3pPtZdleqv/Zth0m7530+7e2/99T
+XO+kPuLGLTfeHBxaGNau8yF5cO1FetKdqv/Fqv4t+6f2tb1xHLa9S/IeT71Wf/CkHj3mjL8rXZe
uJehQdagsrV9o2UM2aqytU3Its6f2j5VpZ/fIxjQ/9BqJBGSwobIx8tJ7p3prTzC66a0Sn0mlM2y
Oquyk+4Vb9vwDpgK2vhWV+aFRi51GfmZCwVElKzMctfQkR9Y7byX4YHoP5KsDcrA/9DV1kHDVokh
yOhSlDMkTMTfDv823G6PgiOL/q3P9hhsbZ8eF6nK3jFoUkIWLkyvQZ3NQ+fo6byX9W8CwIBwUTK+
B+0QndY3Xi7KVqzD6laXy/U/q7Jje3WlGhBI+Wf4lvqnM0jbnCVgJ7SE12gb7NeJ9bpf7s92ZINX
CYu37GoRGDGWCMlvK8etmxwrhUwMtqpsfeong+jW9ts/Lns+HTJ4lXKcjQdQgc81VApcA6QHkXJD
A8mxfLhKHPHaNxm6/CzJsotcmTLp8+wyq86uyTB0l5d9u6Pru/9bMPO3qcLWVbbk9kZFT0Rv7bQG
uXIH0RMjjpBJ0dHKHmavJB2Dmos2PcorusYp5QkYZz1u/pAX+Z+oVq0GR6yzSZ00JAfzPLsmSATD
Eoe0JkXdkK3cbXXfChT0z0JrVy66w85sYUDGgLxFPixdC86m7t8JZ9siARCpaNfIVZX7UmdQmfSq
eC9jeCbCJ9eXGzy3iO60azzz0+WXi/rbLVqXrutVlzWLbK6veURycvbM6ShXWf7sVsgP2KpyYT+1
ras62fOZzLn1lN3bv6SHob63sdbbYWOIVVyQ+1+6Ih7PBkKARx3GLFWoZwiQFld8Jtlr6eTODAeZ
nmWv5wHz1JME76Y6eIu07Kwt51CTOnsog7rdSa+5y8aLMpfmQe0zQHrDUOyaiFddCi9zzb3tAfDU
wBTdp4l7UqPQyo9IBmG4zMr+SFQS1PDkXBs9aJ7gZJFrRjQW4nnm4F4Uq/epP74viPbXABnYV/g3
9QHVuBFVDqrSliF4lCWkJ+oRFYjYrtLX2HNQFjS7hylGC8EBtnDSye2fPcufn9Oq+QHf8dKbWvll
zE1ctVL/r7xkSl7jA3/zAxWkeNa8995sffOI1pPZ9QMSDlqLOs4w7IKmrr/WM5heluTlh66m9h5F
HeBVEbJdarHYApiEkufcqtBvUlWkjGKSTE0JjhsjxupxXPYQSsJMYMBRIEy0c1PY5eM8JdWjbEmR
FYWD7lmeIyxMEN4q4uBQVsgP+dPwp0ny7Nyqi5RfplYGdiQocRyWAPDO9Vm5xUWM6rUK4dPwMRJV
UTA8tNn/Yey8llxVtiz6RUTgzStC3pRUvuqF2BbvPV/fg6xzrvbd0R3RLwRkJkhFIUjWWnPMgpog
px14H24K+0ClBuk1h2B7C/Vr6qfoOiwLhC7R1ZeTT7Ca0l40lRkm3XAXoXIVgM80g2yNFVwbaNhX
mUzoNZUUZTWNY8AbBB2x6VBalZqcyxxLUTxk3WkYuouSdM7DvCzqjLI9k2sLdTUj7h2hmqUrpbRw
RRvIzugTZnPjqMKF8X9NSTRfvrao5oD8a3HN3fevIsN5gDITraqwdeGeamtLMXRvmpocxhvF9IWm
6AfTotSZslbFU001aV2s4MFg4ABeOmF5qpDanZplcd/k+twmBTHUAbSRiTatVA/5rKfaStE15SAW
xRT821j0lbSaHFTuTpgSbAZq8Nz7FIza5th/JEP+rpFKpy4cuT+/LR09M5WJVCsUFZSYfv5FuvMt
zBP1Y2oSqhUA4jwHY0bZNRysh1khl2xMiXGs7Lw/qH3c7tI0Li78CxQk/6382IwSF1eW6mdZ659r
qEFnO0oeBrNqkL5K9WPckziygD2uxaboIBX6An49X9ej22Pc4U7L8FhJMeWLqeVa9iODTZMlIbvl
nuH9sbORf1rprB/FoepGVy6WE+4Qh+HUmYFF2/DAqbz7N2iD5HcYzsnXcWttbh+arl3nMliblY/F
ch9kTxgVzgTti4Z3ZVM/IrRoHtGe9xdCx3uxhdFu+4hpHWKobATWtIwQbZZW/r1TYj/LNjwuXAMp
1Eb2Q8RiWZVQ0J3gp/WneiCsXKbQTkSHBcliDwYzoZqNU6HqUrsFtqmsxKY4PVkqL48qi5qw5fyY
40ihS7VM9OKtOf7++nPSJPe3ZlGjOVvOH9RpKvKyycGfnmtmHHTIKWJVLKpgRuF+3xZX29iCkPyj
UXSLng5xhzc8UDhDBV4wuNR1YalQVtyU1Pq9roNw15tDAOM9rD7LciP64yGsN6kKtamaJYuAtWTj
Fk48cN8EUXDqlsWQwD2xNX/7R0ffp9jJvAa+Ga+RMMTHcszwMFwWYk206bxlY9lgQlSLlajBb/D/
GCh2+Rp937sbMQf8/+yS2gP1FbKy/fswbVcAub2Nl1ImGrj669uJ0eJDpqJUm1PaLjoK0o660aKA
hUh5jpZFDmDiLDYn34dYGPkD4nU5Jri+dJcy5HL3Pkis4aB35MHXkUdm59gmqhKWlYMnxiRJB+vV
oBQfspTo/WtXsSk+uIU6urMAgX/tKj7tjz0yVV93JQUaf3cs32oqY8SOt7kw31PsSalcmu302E5V
erTHiIITBfJml5FnlMlWrJMiVJ7kMhxOtlp/z0NFfhrMQn5Sw/rScYO9kJtG6QJ0kKdfr8H/supW
PZqUlrzaGYcimVOeU2gGr1ElvaFHDh5Ep14GZ7+Izavoo1J4nSKoe8yXkWP9mgyK/qz4UfGiJHsx
hGdO9iQ3DfLLS1in06kPlPQ8Lgvgfurg6knNqtnMLvdsqvGWTTEGoSmJHN/+JScD7qU2sUuUS+lr
5tRwtBWtXYlNrW+GnYZrqlfqBkR81zS6/hEbK9BFxqiuIwSVr02PLYKMXm+76CtfKQUrPTPz9d2I
Zea1NMdnSmi6D6P8NtuN/WZIdnvIygh0kql2H81MIYVsGfkViA4s3bD/HVhm+0HJlurNMS7iZuM/
KxSfwbBtB+o9WYvDdj1jDYte+N8mZJH/dP7VphoWVbHZfCoHp17j11ZCmLOK50wyzEOTdhPM7b54
VlFMP2L97opOiTK2Zyow3lDyymfRZPoN+QV7KLdic4QmsVecKVmJzTq29etMlk5siSN2g3yWYb2p
KKKPwTRTl1AYoXasYcUgi659KGxmfiboHncetXhgPUHLrit/sA6ip299Z60rg8F1h9vJ7HPnARgT
vfZy1a/Q+EQHsWlFskmZQtQfxaaJERE+kKp/EpuzNH2zeeZfxNbUZ1fu1/lVi6nv8cdgF0aDdEuz
Vj5HPjLi0MeuasirK4U+a7AT/a102pckbuUjxQrDTVVbfioxVPkqsU9igGiHi7gppTq7iCax0KEc
RSYChrpTMVwtcI/NzOAmhsfI0a65fmuaYmN3doVhYb0GY14ezckqjlGHWG6BBZdHSWbRdJUNZlae
vNjpgY6bUfMQKhZW4JPxDCEs/ZCNylnDzSx3YhONDiX1avFa6iNISq2nlmAZpvST78L0o6omH3FX
llsKxav0gyrqbIsc39qo5D4+TEM75rZkPOlhZp3LxKDAYhnWTvKviWrJPY825cy0TsGNiDV7WcxK
6q+I4DXU7/7bdh8i1gyp/VX1qrL93/ZXWwpgOjN+qMe5uYxSRbl0YYO+o6pL50n0K5f9F30czNfG
GuED5WpxykLNhGxcpVTEDfNbX9k3MXTU0lMdac573eSyZ9excU5LBwOWuoaWAhf2BTnSDwn41Tou
VjZlQye55Edlj/G3TqFAzNDs5sHRu+AgmVayjdJQfoKqUrvi8Nb8LpdO86Mjb0QZkR7DYZy0HTHb
EupuadwcE+Y4P3cLsKWSu0lWF5BxYVSdSu6pJ7MMvd5X40MNnPyfjq8xoru8t6IjofgZjL8nz4Ec
e6I/pO7xJI4WWzaNZoWcsLL0/dem6FYdJRk3/LSjr5GBot4MPTG2sjmg3b4fwrD0o0l5+cEKDWmd
KoWKLdVg7Qzqffd43TQnRdOtjZlk03XCx8XrW7l54dcoU/pjW5/MnW+weaTfjfNsDwlT0rEwNrcn
sy30H2gSgUXq3Oe5+vjRZomFSCWY13VV1ZdYbeudrlXDIbJbA3dfv8SWoLPgY1Gsyo0PZaZagsXy
e/8jDsaXJNKlXxKVll8flOUKqLjC+Dmlw7dQkqx3xWwyaMfK/BSasMGZogQPSKjtbbZAxWXJT499
GhtbwgHpg40UiBrnxiB+xo3M9OfwgxvwJ+JD6aca4INMdRIzbCbhSWDrvzLIyGrXPwdYczTtY99R
swynuHl2Wt4Ju75SHqjb6CjPwWEJ3ZXlEVzz/Z2qanhQjdaCNJBT3OKULjuKNcuqSQGCQDh3CVgX
/GseFWtwnvPUeVemWDrrveNwDsD31mFaH8Rmp0Gey62426txD5hKYV6270pK3YrGdl4CBOluNYTy
ua9K/yWq5w/VCNSL2JqXCnBLNR7EUEexjpFi+FexFfbBtk3L9FEvVP/Fn8klFkbzVGqW9eJvRz+z
PmIeldt2lNut1Q7BZ6Fu66E2P0sqsrDMqerdEAzFOzZ3q96I7EfeI0+YPBSX2peA5weIN7o+VNyv
tqUjKsg446y7KFnGLbCjiR8R4DUt0n4Ju0MDmFpoBd3LfUCj1ZpXmZ2xGbAUvHTLggtj8hq8kT2x
KTpI2BaXZsZtC8vqI8VOfHLQVVQ3YDjqErsrLtqyMEHxHm1JO+dWNT8SBXjvymj6nKKl0KNFzwEH
CuReqr7H8zB9jnVkrMalPVra/3u8DXLpPt63fY5DedqqCWyAb/8e/97+fx3/v8eLz1WrAeW2o6/1
3IhXAy/st3KY6ptq6erWXNrAZdQ30ZHz8vvVJoYAimxu5dL21748OcFZSc42VnkmioWxqC2dqpE3
XBnZP20y9tFOrm/uw0TnGDuOW9foDYLyQcpaA8Ekmq9RqYdgbfFb93o4Nl42KsWDWIw6/6+if1Vd
panWapjIp6BCiMdNSmxAaJdP7bIQm6YmIbr/2s4qr+d1Ddbjv72i/b4p9hBtsO2OeURB273p60j3
7ZSb3jzaDyWn61uP/QdEMucjQc/ERVXme8dHS6qO1uNk9s43DQAd0UJneDBsG8PRBN5KkcoR2VfU
xAiP900pbTTVmd8gMgzbjqMK4Okrsqy9+Iwwo5yvr1rjjBO2c/E7hUTXcmzMKx5UztoLdSMGrgOa
tlGbdjyodQizezHcEY46X+Y6RlggzuXlS3SIRQ+re21TZIUSvbf2eqqXwHVa/5ZZiXQDEN156s7B
RiyZZ5guGuwYIOSW7jIFQRcTj/VWqrJ+y8sfWHztd6W3nyBGhrcoxgk+6dr+IWp6ZSfHbbb3x1S/
hIGKJ4ZUzq9pmP6m6DD7zc4hdvAHSdehY2H9e8NPZquNXXCpiqa5FctCk5kehgW4xGWApi5SpIaS
DaMtL0qKLh5ksrwenKK7iPFiGAZPa0wjJwzQgNMkiyc7JfN4yfbJLQDWga9ak16BDmEQYWCMpnXy
uMEHrb4YQZdsK6Q15yRDVKGN+nyybCqLUcebRysbon0Byvjo6JGxJ+xRHJxpHg5ZNY57SY7KY6YV
GPv4fXRKGh/E02DZp6Sc8HqtCZJEXeJv4raVcWCQ643tFCNCV6DLAKD6K/mJcp3GVnfzoT3BDaZ2
kDsO1UBV3z/NHVY/mDuPz5EBHrnT3b4LCUoFhfzSkINehaOsvY62Dcsb7ukb3jO9W0XTePbxoQJB
nadeNYURJCz4cTybEHz46fw9aey1jx/ZO9nrBq5NtGjt5+iJWtLfkSnP36VE+07gF3m5ERAoD2x1
k7U8nP1B3/bLEewY/w5qYkssHkZeqMwJSCclJt8L6hLVTv/mUGvAK2A2HGGjjtcaI/WFxj8DXavP
jjF1oJD5BfBmVO6yRgEkA7xvvMTQWpiUj7tcl6JnX3Ksi6WgphVG8KHeI7kz/GHXp8P0rpu8OylK
8GwX/FKUKS/ABsjje0QB4Dooh34n9lLjZF9rg3LILWXwiCUWBxRBMa+qS2Ww4WDI4bfuV5M+AUQU
Q8TaH43m0iMa/+65Dx8zwSfkA+7HEW1VZaNDI4G3ynAMvBhli5VjK3WvHQaWh9GXM/AVnJIM3jZx
ywGlx7IJ0c5ZT22Bz+WyqeoToiXdKPZi009rxUWdGLuYPCCSMy1eCpaFmof4PZX6VB5HJ6lwsGBN
LO5jxJpow2mc0Y1KidKQU431/9hvBhhVIlD/r2OLzT8+2sJHYM9MyP2j7b6L+PwxKudDlr43Uxg+
c8/13SK2jL3qo63oc+1Jdix/qw2htJpz/s2WU8RXsyp2YkvspGvOU9tlztkwpB3oovnidA2SwjZv
3/rRqlxtsIJvbSA9IyhyfuqKssltbgdwwFeBkqsRA4Dydln8m2DGA3SQ+HsV1TGPnaZ9X+zuV4nR
lWfi3EcZiPsZoUB1zpUq3IAznd1El6vzvUP0MsH6Z5yOJU/RWiu5e6VEBufm5QhiFzHwvtmbo+Va
Q03O8j8f8tehpTFBL6T6ryk1qgAzlw+5H0BspoO8I/kVHzx7kKxTNwYYEGEdiuOL1IdISFTrqkNy
vKbmcvdVCioM9ND+akPpi6VSau8sQgVnS8a4JJZB/X9tLm04dQ/naFmINkowlTW+aGRBlt57hxgn
2qpazjb6gCuA2GxNLV9HYGG8Lp4I71f19wjhglPI9YcSTMjf+nJ6tUpe2uup8Z/yOe89SsX6m9rF
0DCtMXuwNaAqMRC382T0w66gqhaCY0TNPrZVeyN1YIIsd/HBkqNLnsrVJuNd9yrD2iViQPQ6NWqJ
wHqRvfDtwhUxb/stMSGgGLOuf+Ip+u43qfmjNPyDTCAzgISDrimpE6bSL0XZmuD7CDKQ0Oh+j5Nz
8vO8+KE18TdJJ0rN3ZICeqqGDKPHDUsHtWCA9MzmbHjx66GBac4LhOgdrbA8hhlSQNGbY+F58vu5
cUVvnIYZnpcw5UTv1JrppZb0z2Q5EhmP/CGtqyfRF+s2MSdAS8zJo4eylaVLjJMQ64ExRw9iTSzk
LPiYVbna35vEGm6ooRfj4/O1171XtjJrG5OIckWb1YTgJu0G3Slw0NV93P1z5CE7N3phHvxZZewc
40qFEulpTJySFJFP8kRJlaNjd8pRRkeFZj1StukMKkZ0iMVoQw1aScuYWpKmanPfR/GlH+VcQrb7
z2H+GGJYMRoycfD70XpsOla9NZXe13FFt5/GfMQfI2dTklbYYemeZjoIwZbDS0ONRBAF6x87io6v
jxRfMMxkf+Po+utXmya+wf3DJyfhEvStTt43Yev9r3/TffQ/x1V+ZgHchq/vsJwFsfbHl12+3Nd3
Ej1fH9qV2UMM2BWp+NZobflYLMPEAF+vCfOIVdEjFpM4/WJVtzvQDcN3h4zQWeqGDbMN7NTG5twk
UbWqMbAIIqRmQZN/M4pmgqFHTWMv783Qn7eW0/2iLHfyUsCKcvSjVxOsI3UTPwoHPpgzdPswbX/W
me9smDMdbRCmUaVGnmJOC8rW+WFKWGTHnSvV3MgBzerg8G2HGGODu5VdJ6+8Z+4Q4b3oTe+4PT87
uB7Tc+1XFBd3L0owcjBkfhCxk0svNycrRn9ZUfVEQGedEt0qdPVbWAwniaznVGCJOIFgKJeEXyGR
dEjQ++7QEfOa6iTHSFJudZtIVznmlbfEz+ha+UeduQj2ckvTMPbIpNLk/NWmYOLizsWQ7e97BUTy
vKwGuYRvqnQVHWjQvrUziquq7ZFyzk9N9dSk+nAdmAi1Vg0LPeeVfJgpGQFeFvNFghepxGQFhxxs
D6rOguzQju6I1FR3qDc00kuvjDiALYsp9W/1gI4/K45WMBhU/bMoiBav0JiNG7WANSbacggM2xmX
NQKm/7Z1MxMJkKbqtsJFr7AN/yFbFuAonNKqrq0Jrilt4eKMzGGu87KIUq3c2ZM1uWKTO4h2jaFR
IBhqvpru7Y2pv0VGqx1Eky1VKlyyccYutCnWok0sNNVXSRPBbBRD/uiAmKdNzdcHi2ZDLcjvTkW+
Fx8s2vxwcE2n1bx2qslYL19SdEaJnB8NEwDh0mQQVr9YluQNQRjfinJdIAi+tooS3ciZ/x6jyt8P
inYGRJ6eRsyqrmJhz7D+wVoZm3tbOvU5Jm6Q+RNZiiUkjb6G53V3SIzEuBLsN7727SJzPRc+7kdh
2+CiZfPS5qd4DM1GaW+/tnFIqjZ1keor6nzpD0tDPS6T57ixH2aH2UE/V+SKqk6/Ok4iPRjRMVg2
tCj+ZzEa9UdH1PIw6enyWojeB/c/CjPu48YEylE6c+sVB7LkwsS7IrpieNddymLyvq6ouYwCao1b
Fypy81DUWXDTCZLd1Lh4Kv1gPIphYsGUTHWxBSp3YlOMVaCse0ZF5bjYS7ShqEiRJCRn3uHGlSMH
zjXNNecKl3s+aFr3Gfg1lJClXbWyHiep2PVjG+W/GAYBc0/mPjyLEcz8rnKkaMdo5vorpqjdSYFj
XhGLWlccxKq1Etp4GYyzdRUdSgvcUy5JzohN0QEwRb9UKRNGnDckyLFhSypZ01Z9xP036Y3TfWxI
7BQzs8bapmoVb+yJiglwluGtRA3hYc+SrDULMtrKait/ozka5HD4LTdQz9FNbxu0oVpC/GAkHmpr
KaZCi5eJWDB3mXHLws1TnUdmG2WAHZ6EWYi/kPp8wMP/rC2b8PXe8hYvP7w1HOrvFmsVH3Pog1jD
rjkjf31oF5VQt5QwijWxGESh5LLgpZbCSdEIurbbOioZ7zEG+FJMz+FX4dVS5y0z7a7fZXUmzNLy
FrsIH+4L5shIHcR2JlQPvZ696YvwqFuUNPXyFfAmQnlkCv2RUQF2gwZJUADu7kEs1KodZwyO6oW/
8Z9VNXV+RIkKA6PJwT6K7r6fUYiK1RjsDMj/JCbNATifpB2Uva8zZk9YkCRwRmLbJIUozuJXN7CX
4xKV2cI+we4AhRnyBX0tTZqExK77NXX6Tx9aRFpU2xH7L89QngJ8HQ9F179bnNZjhB3YplX0z3DS
nfW4VNUmHKZwjtxxsrX4e+9nW6yJ/wA5rHCtB5wrCZe0o9ypXp0E+q7FqO1gakW5N3lJSKq4diW5
2w66+ZLyVxvGiEIfUYfMf5hLQKmZk9sA6WfJ8OIaEfMiSsuXimtr+WeJtQxow7oCC8Jzt1cODWSL
oDJJdGklJL4kHU9/nBgkypw302lAKFrKSpIyn3g/AbcqNH7oWSitNeNUDPV4aEJz+FpoejQefHU5
c9n0mSlqdUDyWx2cvAI6LlZz2+mVtVgV1qtiTSwSy6+odnKgYSy188Vix1JqFQIdJh3/64VVOla+
jzJAAItGdPkzxUL8wffNLtMgyyj4ZvqLhmleahTF6SiE5lSstjMBrzyzJu/+nxHX6X1TrDnKgL0V
Al5u3gWcQBbaUvZ3XxidHm473TgmS+29uA7EIlo2B1IcmzlqTqKp9A3MHQKb2YiwNeiFo4Ep9fx/
+6J4TJWmxn1Uy9GALaqxr1WrU4d9AuQLkTzndOFDVDo2BmIhNuMICrESSb9rppTDEWPI1p0bq8cV
RYrHo2UXnoZNV1uMkxtkWOuG+FN7sl3xFqPK/pbYz08nHZ+VcgHrMh/BN7bAcA4p/UTqfK1mPbrR
5JwVVejCKCNROpfhyaQW5hz43Yp8e+MOU3bJFB4RuVMZngNl9ShX7YpbRkkKnchiWXV7cAPLq+0s
31Dfq7t5wEHItPGktd7aus03OkkYqti7Hi+WJthELUaUeu5KfUZ+hDJBjwcuN434QVcVczUpk7T2
pRZbmF7dwP4HTze/aHq6z8uS+B2WRFGjf1RDhWfhlG7AL0VrA6Ff0XanMKhll4cjyuSwKLwGQUbY
nQC/Uk8Sk9KVZFKvQUxQBS3VCihbtBmqxSO61ajCJURBcno1l+qAv7HdeCWIisYm1tiPvxuLE2P3
DlYp7D/3zimYkngVYbDl57EM1xSL0kghXN3LgG+1GDo+pplV/zv2UWTLVFKtxtmwtz6sG6lsd60a
chLg0EW6yZnWQ7TizaBTFzO8OvYSusQIkvlY89Pi0b3cWxQFdoxl7vNkq0kTQmCJev9ukLbMKOYV
+cdPJs/h2p7Q75eSmcAmokzHnpl76mhzbPBolG/yhwe5M+0S+zaCQNqR8ZRPFNPinmHjwCDn/KNL
VLpo5rsAYLAd2DJeW50OcwrVUyj9bn28ZerxvFxBamy25zScfxl0rvKGB2XFS7Zk+ZdC7X5UGXQk
lZ/oShl6zJqmgXxjaOGYI8e6R0D0VCQNDrgmOjEU3F5KOEHTEYXPiZyuzHZBisBadke1ffN5XnhQ
Xl18mfEHzUjh2HyWWTkRTIi5X1GVM0H0Ms5dJW2yoPFvE8T1ubK/lymueoEcfJt6adPavAgOSu8t
E8De1MIjtXIbwwl/SnBY3WLEm1gZ53enImBBAFKRfllYJMI10qK9phDJc2L5BnHBXmlT6vlh/zwp
9gYjXMpHQkqxJF0m28obkpT8SCql28zV2HlTmJYbyX4NpTx3jTjz13WaE5/p841hSsVpDjng0BIZ
jBTlIRjjFjTltO/kb7z5hytnsvp1Vz81CVatNX5dxPPXplN+KG0PngVAkq1hetz2r1TkasCO4nCF
i2fmMhtUVjP8VdfBMNVtpzFzYyvcGbokuz3ILjPWXwGJVTpFkmC+UuZHlezlMe4rNsRQWel2ihYY
9E1vgdN/84OqBupU/Izn91lNgK+l4Q+KczOvUV+wUHzpqZck6wItdTg6IFOX3EY7drZHrG2cOouQ
GUXApq/+JnwDwsT8iAfjUowk7VPnpKsMy5ThrMnM/rmnx+se1+G2bE7+3GEgm09b7HlN3GXzcDd9
xzmbePVzknefSoehvNxOVz1m5t/NC663IBCINTqJPp07dA5ksqNmGLBhwDWxqosOIFj8reckuXWJ
KbCkSftyZJIV6kq1arece9lLLQL+WAoctXJTZ4Z/w9uwXZPaiVdjZb2YY+ZpeceNQAJDm6bveNyn
nuKQ8G7qNnKbJnujXhSRY8s79JhE+CVRvWnWGAkvPrFURo/rRkpfgfnfQKfZbvPWmxDoqihBdz/s
7Uj9WUjJzyxSfzSVhllgDZlf5h2KCPc2H7ppY2ckCyKFWnY7pY4onIJ3hSjomAH7G6biSY6rS7UE
qvJpScT+0hoL64WBLxxSKtv0ugv3rl6PkrnIncuHPozdqDCJliyFulUw7guFh0JGjZAJvA/WC3dN
M1jFyr7OogeLQgy3TItLlhS/M83aV5X5rYl48Rr1a2inmafL6Y5CFeJBfotfy+Cjq7eHQ4ubWQCq
2quoQF93WgyRZ+gTz5Rwo1eldnIlIx89X5N+2JCNQr+nED3S1jqmUmprmdtprJ+xeSMNnelbogBb
YyaSGeYv+ShvdFy9N3ZoUj9MzUpkcJlJxbsjF/GhXwWhvTDEHnsthDaevk5zm3rwZ57Dev5RjOab
Wky33lypmVltzGA8z6A5ExPyXIP/pGKa5wKMtV00cAYLlYya3uwT36dM29wOkeTZEV73H1NUfjpB
+myW3Wk0qWmUh9ewTXcNNTjJyDURt80GJBtomv4UAg6koA0wWp0aXlLyBi7Vnlbz+4Qqb6S7qikG
grgTzDj40EAD8K4IjM+pHT/xps5cK5VeGhuQTRupH02W/BjA6WnV+IG+7Bdlu9TFatu5j/adnj1P
yMhXqVw8lh3w8ggOU59QUc35eNIxEdsWpAGo+dOIHTXzlgQkMLVmH3TdDU8jPARt4uNDa/1q9AY0
BU9YPLaxes91kL8AlF1JH7C8lHOwTelJbfNbAprHVebBWOuOsx1NZ/+RNQD6oA3ti9Fo4e0nFMtP
lEeE+Gjixn7EFKO4oBumhM8Cm67yiyx9IjtEhVvjh5y1p0Qe3ju+FK9+bxFFGJA+01enlo7c+Z4o
LivdrrM49cFFwZm+MNRtGw+7sfA3za4Z8k3DaeEmwZs/ucPRJbcXMf8fQAFb5SUiSrVr8VOTG4zF
RueUFLA+Oy0hn5Jvhohf72D7v9IUC+WE+rR8rN/Mrj2pTnvt7HSFn8OtbINPI+O9EQkZ1g1D+mGh
qYdPWvQrUjO4POhYf85cG2QEwMbnTBtqZWBGM65tTabAuNvqvGfsHd6Wi+yC9WjNPCCSiVXxc+ne
zJag8pzaowuH5yGNx8atLIiAsk7BkZYFz4WZ/irbsXazNh28yulwjER0WIfyvpedR0tjEjmFkLPz
oD9qDbPssvM/u5bf3dypGxOYt9X0Z43oHeSUxANxZ0op2dDKByVK7RTI3TcYhBQ6BYTQNGKHda9x
ki1OI5YnMzd0JfM61XIQ/Nu228dD5mVPTQYjqk8keaNqMBuaOnrEAL71YdvzgGMmeXN+ymPXnRRA
ZLyNGTvbb58lfQK76XSfegtpfJIi6l66z7pxNkEPUrSJ8Ch2EsdLCRHUJDhSCuO9XJb48TAJq/R4
VQVEBDpZzohYJ7ts7u09JpNvVgS8hyd415c/lZa58TTw8yzg68TRSZcKHOYGGIoxl0sVPSrcfjzU
SVQ14d8zR9UpiIrfmIyGrq50pJW0F7+xMSrJvyuQ6+y5RiWh4AjmRzb+nPm5C6qjyWQxaPNL75A0
xF8E1NUZAdErc+1Xm6TFyggWrwh1/DEZvAEkdj9ebIdHjTl5id0tDoM8zU0MpOIGjmr1lqgVv45h
Zdaz/GD02chkPE1c3WYOZqbUbQTR7554dns0ioWQZYzw3sbhxSiGtaIaIxMrTDMiC7aD2V2lYSz3
kZRctYAJOZ60uWrkW43IVFXNAxPasN8i0tYaM/MICL2YYfAdvhXs1ISavVCp+AVw0Ui/Cfp9i4pk
75vaiDNwS7bykpVgzEDc625Kte1uNoLaayBiOkO8imfjXHcOtandL0M6YLV8ijBmzQlCA3yk9i4p
10gZr3Gv6xs5rz6ALBy6fIb4XCyI5s9Kx7h6dBTE+kX4UuoWMyFqoGyCBG4lB8w7iwjMJCXoub2l
aMnAGtIaVrGJuMecUIUY3+IOBGQ/THi2m+pG16ZnVTZPVcwvMOQMJzqmEmQlfxmW33tpC3E4W4eK
uY3M8XMeD1TOvKRUpLr4glTrTOE8YSV+QYlB2cjM+7qJVqmdlhC88SZB5ltq21bQQ97V5igpGxPD
I9cxpCe90Dc9gNvlJlW4cFCRQk0UUG8XuhzuHwk3Nkk7gg786EPtu2pK08ZXe2DJSEghGvJ6mqbg
7ZgRGg5XfyGhHWBigm1iiH6FOX4bhTCSEu23Zra5a46E+w2oSdw3CSEa4AVV+RbZsgpVzvISXE5d
yeEqsQz1GwGXX3gol8c+IWutkrifsCpKVOURYF/mUSqDgFJTPDkpjGWHdUSM2FNVEvt2stUNuLTK
OO4spbeZB8TlCtRcAz2lfY+VChx1e5Qirrai1t0mLV/iNEeOZB4AY3pzwfx5aB1cfQlSuGYabgcc
x6F2zheTEvZS/zkpzo8ym2OPQraSy7S7WfnwYTXDD0iiu3maVqaqfBZjZEBLHkD0Ir7wx9qATzLk
K/Igcqk/9Yl16xobWUacnXu7I4FSySSynY/YaHG0z7Rnv33sdBlUNwxRHMRw3JEt3xvD/Jwa+klX
TH66QYufE3mMWrYeSt46+iIfvDCSrxiOvKg9rphOl2+CcHoMfaOnFtC6kVDBwCX2YTbP77bzaJsS
RSLqwuLL2nHVtjETbCaY4OsCL1YLb4Jii82529cd+Yb/oeu8lhvl1nV9RVSRw6kQClZyasvdJ5S7
7SYPGGS4+v1A/2v2XP+qfaISUbIFg298b4r3SiUuIv+GbZ4H2BkeuCb9uoqNYEw1ZmK9xq56IgJF
tw3ffWgiDDtp+sFdIBvc6+CcCCcYpPqu5DlQS6fvwxHPvTEkDC/HBk06nR/17a9YQr23jCP1RSNy
CozB2VhUlcy+hpuaHamkLVyHc1KqEs/Xyt7mY8hDyD3FD+HmCmlovuumn5MTv8fglNPUFb7S4w2Y
evp0dKZ7aSZ5EOr73ASQFuhQ0aBGgU0OTGl275mIlg41M/8w5Vfz7NrngQBWUmt0WsmrU/YpItLJ
zr6NI09vi1TvXTVQcvR2C0zYAA/HhER7joeH8mcVkpGRxdW1jeKdQZDIzpvGU5XpP3MFwW6c4vy+
+A3J9heMpG8A4uVOgaOykdzxgac4zA09bqVhaK5i2nm4AE8T7Xb4XHIbZhHubCWyQIkSIQfVShu0
f3lILyRJPsswP6uOgql5WpEsFFpAT0lziDHY2EBacjZ1qX8OBrZT+TfNdsQ+KrUfjqYcnHmkf+LB
5jGqz7LE6hS/7k/8Zj6oqIed1OPrjOUwzr5Z5pMGiwvBfKtjIlwfR56m3IoIDsUHlBio3/1v8i2v
oUfEcsIYpRF0XvTOm6eNp6nGjASfObLkjfrW1+aH4MfCEuUpyTx9ryyRy3E1nXNLxfU9Ed0uSZin
qdT+VTW8cY9CA4FUvwyHdlBH057jQMG7COPb+Eis0LdM05UtCVj7N4Sk4WaQIeyhT2+8S9e409t+
dYqOahNiqjXDOCO6GunEKc88pqkMUaFBwcu9CcmWXq+sodd8V239h9TgUhVwJmjYPpf88zZiMJ6U
PKNlaBrvPbilFg39lvSfxU/Fi86xZb5Gs33Qcgp0MyKUj9GJCgCnPeawro53q+wMiMY4CdOwevTi
6Kn6YuANQX4GlJVj3D/lJjM1u0ZPkw7Eopjqe1wT1DDpJXlQwysGpPkODtdj6vRnYAWEfkp+NfOo
3TIJPA+Lc+tkvGgfkXA/nK55a1QuzMx6I/viRbfF1ozIKSQCGBdwgmSnh6bmbkHWBUP80Bjqe9da
PxWnp68M060xyK5LVZoxKc9/Z04MFBP9UXbXTOIDzgAADW4xb9a+h8vk1VWi84xTIZba50y3Zxp3
za9KjjvpKG85kcQbJzYGfygpvFULNkPI1UIV04nSQypuqhvLzB/KsP0pTCQUcTdjSgn9qe5enNw8
GYXd+LrSUVMJ6PcqBtVjqihbc8nn7TwtQApOFH1a/oqL+IBxxUOdxDs1sz5jt6ZPVYMCkqRKlGKy
16fqmtkEitYyP1Y9kamdWgWwwj8yrYEuqpPQbSVBmgE8py38t1BgHGwFfIVTF9+cREASHs5C0fB3
srV4g+gxHIznsEVCEYa/Z6G86kQJjXYZvyrZDzwThTXrvhKpsLEG/TrhPbY1Wu2X07VH3UteygFk
HQXgZxsu/+w4/zFp/T0T6KpJW8D9quRvTobrlA2XMoWeF0YflBAfBKvGG6fsd1Y1/eiqRZen8iBX
Cg9G4FziPa7DtqM2XzqV4x4UL94aE61ZNdEJgNfpJsQ/PItEiqwR5yInTqm0ngt3MEHQle9zNJxV
iYW0Jy46Q7jpuPu2LF2/GDC5E22QDMl7ktem/1ta1S/LyH+GVQXXUi+fCtwaW6dgcLFr0pasFnu8
0yyGICQ/HpYTWm2tOqEzetGVHnI6yl9UFodpwJYwJhs0TVWaep3ouRrhnM+msVXBVPHgitCCiMFX
/XYeU5ISk2w3R84JBeWHbcof+Tzfeny+gNXsC3fI3c5wa1O6rSdKOJhutNfr1HeGDsKxQlpUOl8R
Lz3gWjvvpWUEFvYGPH808ihz39W5u/pZ7Q9kOuCiDw18dDtM1vmjKsN7Hh2aNw79lI1BRcdVLC5G
/taZ2ZYA1cc6bt/jHgh8uQTniYgpiCXqLrK5UNBPXOc83NMRfw+d9krn9hZilM8sAR1aLrWAFKJT
bhYvbax/L0bbZKIXU9aip3I9XJ7MlgejSF5WqkCk0pSheVwdmI29EKr9XrXpL2a/r6hA2yO2+WQq
z+EW3cu7VZ3rKvxOeQAfI6ZECWnUnxWAnFojbKWbrCxwC/0Ay4i2XjoZlAwyIh9SOZdOpVyZa97H
gt7u3Dk78rLFtrTsgTn96O2KGSua2cyzg6gvolQACDhB4GbKL+a9mwkthJmE7mGcFXSTBZaVhGRF
oxs99MnApBHnBLB9xa9Si9jiydpPTaE9KDkIlkSJABLhMFFzYxV5hrafJk8ekcclm3oig2nUjOJZ
mRpM452s2a+Lf9ZhQ59yXzZ5uHWQcGDEX+k8q1rCxp2iJMtgSX8a310zwYybAAvbGSdfetOxdJCk
I3L6YdNH1kz4p47RKQf+nt2sUah2ZkinDxN7pjZvc143+54KvR54hvU1DcikfSFf+KNr80XZxdNn
VoajqfXe3gl/O2R2+lOufcAj41nTQHdLVTMi5zj/rnQYqpYGpb09aF+hcLlpqLCLMPxppGbn0yJy
t9gGmJ6BibMq+JtshiVXPiTDUrLFyil24PCFzq/Y03/1DfTtiUE47MIjTswYpNOxaj397mWYflu7
alIucvm4ZEFgDBv61IDzvee+4Z+H7aEgWWIWfj+l51m1n4vqVqVmv0nz4UVEoM+56x7ryqSl6dwy
HTW5437Wo4WJfyQfJyt/ShfowFMK2oZjfTLVaPCb2uCO8EiBR1X2QD6G2MpIjmD47ZbieuC2No6i
NwnUsZi9HYwoNjGbgNmh2jgSaE6FJ2pmODg0RnWQWtWtTvv3sViCFse034dG8XtI5ubS4rQR0d5W
LWbKRuTxgJ0M8AHDCLxYfU8m5+JFv/XGAJOtyUNzmXBWiSsYHtOXYngLjQR3IZc5WhwZ0QaJ9WZs
8XIYy9F3vZS5s2MNGzDVfZqo2j3zGK3xjmV2S4tlLMiH0pKT2dF9sXvzyhz71VaLe1O4eaDUZgLR
InrHYwQJu6vvUTOpPkQPhsGFdOgQO0TnkCZV5y9tz6DXEavr/Mb6grbOCsGQVpbtCTLlKP1kgIXt
VNf+mFHyFwOtyrAHXMFCBYk7iPvQjszhFHKXXJG7fmbbGoqm/lXLMQRUDSxf+rKCVkXDyqo+s1Ti
/SKGQz7RZ9Zyyzvq5rEt2m4zRQBTzUzzyXGyj44mH0+bUtkISA9NXsbHKO2XAlr/biFx2dCtjLA7
GetHtSgAVnTrZ7lAT+EPSYfF1zKF2rU9N/QsocnWDxHSwI5i5Cm0uSpFSbOzU9Gd9NcefZ0PR6UK
PGHhkj4Be9hLYk0n6fglczeAl3HB4IyQ7esYlwrKu81YZ92TJDN92xBvtBjyn+jLXyJL+nlH32bE
UUMbaGtSS1XHtJc4fvBEiKUZ+rJL1Es7qLuCmnIzOSink5nEclO9eZVp7E21kzscIo+zTJ2NnYkg
1glsmSMeDlFkNqeBfnvmQnBPs/HNFpBM1fYbqBm/v5ih/tCRDZMmfchL2urMW/GpTW2iV/odXgy4
SEiRnFsH/FTWNO0rY1QQxeIHmXtFMLcGD+OheceiJxDWUn+WSOPm/mhljKR5Ur4JezYOjl7CZjbL
6cFsFkyohk5D/AYcPierqWtz8sTRbgRmzGWhDCYC7IZGIDca0yzbeivyuvAdTYQ+lisCLieq1yr1
iWwTGEAtt+QtH/mIbOIWNvLa8k3TXPIU5Nky03tr878NtdY+pEkGgYnbHpnPW23zF0uLj0RPRCcm
shnWgGRst79bngWxOCvOWH2Op6h8UmmhcEWJTcivEsRZg913UzPd47O1atoRNNKDOlNlOWA9ge1W
pZ9G/cFk4k68cEHEameKPWCxgUfMzusvZUx4C1rZD9U22+dCD4M+ne7GgOqyd/pvTYjWExpQvRcE
0TBEt7cxmdlJ+W2SEkRbJ/pZGXa3ddzuIQJDpXHo6RijRBNtc7v6xL+Zf9GUPvZqpxA+7aKA6V1i
NwTCBFnBp9Xp0OmEjXQkbAquZCvEbo0bCdV/dTGnluFmFPoRo5JypqywuObMSvscI+tD1X/34/yJ
9QzhFhiFW/JxbmwVZ5yQPnT4gfkWR5u6vVNzFBRAhrjXNIhM6HsoQ38dwJhtUnzSuA+aWPnu1aYb
dFpN4FqSlReQPyfIZ5d0PBNMB9jLVzUqHeY5iHupWJnX7jH2MX08MbItj+1jaoTTgx2qYBtMfUwB
JceJynGn4AUPD/mlVXJ1V7uPeFxQGKrTWz9qh7lR6QqP9be2BxGxh9bXI9H44+BpFIr5zLePLnHT
fs9tIDLjt94njy6zfSbBPBX7foRqxHSgGwGgY0+hZj/U6MZvEXkkSkmYNeFO26FRPuuy/25E5Hrl
4SXr4Faa3efg0tCvUlrwsCtfW5oC5L15+P4Km+aH8a0PmR6muDcECHQ+lEW9FjvTaXSILijS9Ekx
K9zzrYlLbq7KTQkVZav1zPmcxRO/qcSXagw/216lYrGHg8bYs19Mt4cy/wl3g/RK3E/Be5kZ6079
zF+UclXFKe0XK9/HWOBCNtxmSnooVAKd69B4lI2XPpQN17YhtxH/5M1UedADAcE16VlB3A7DtXID
A/bs1h1N0ja6j2kqbzxhU6pgY2NWyOfqUsADqXZTugh2W+YdhLZBkJ+rzxSRFVOF9EVXvdCPJa3X
uLQS3tE4yaOyuwkbZa7yi1778EOJDqCvKtZO5rVvgNnmUfxynMWbxWRqVDcQ63p+FU2d95E3N7dk
ebHovhUwaR/WVXYuiTKi81BlNn9ts0TQhOOhgP4IJ1dnLCVY3VU8XPzrftpWknE4rLTXtEtSrgP1
3mAvsdV03fEj4+DatrU1Z+8eJbGJyo2edtkUQ1CHTGSKAR1EuqnHUh7l2Lz2TjXv9dRIgr7OryOU
MbBj0DmjzuWem4dgY7fL8BEewWpB4ijhGGNR6WNTQXc4MOqmu/aV+5wL/qFizjdFpdXX1msrMrx3
Lg99t8KTpQXewHXsVocTTX7ajG08/hw6DRdxB1g+7bQ3w4ZZWDU/KomTC4ouSqEi8GrnVoCIbavZ
bHyK1iBEOtgDseKZswRtDF9pPW1Du2+JL3zI6m7cYfwNczG8enN0iWzmKkzLdplexf6gZPRjtOFB
I3+AImf8YsjFPMpxHzWjfpJdRhvGjt7yCfzT5LkU4SBdK9PvkfzgNDS0a2IZ/bYVRbRTcpIRpOb+
diw4mkX7NrZ9uDGxQfadSfWdZmJ8NuZPc3QPtUFMdvrbsblA5yL/JUe0tarTUvsphBiJKToNRvWt
ziBTtFxcevOKjuPk1TB8ojAOwqTGxaPTN45n/loUJxTiuJM0nm74oe6cdZjXOfhL0Ef20YPy84BQ
8Zu2xIxHlQLaXvIPcMzPJkdsiY6opPm6G0MXU5s0f/VscGrdIaMIL5AHu5xuvQF6YJnh9/gRBgqj
ih8Oc9DpUPf7+jJ1Wb6HlnGc+vBGXAjSF3oRmTZC1XE4ZzRN90JYX/U8Xkyzu1GlYlscn7KQPbg6
FQhBzS4zO67upToDR7nZaWxSzjYFnRPjIK32qI3koBfjizLN2qWDC6TDA96VyaGoKXFbz/jSM6Pb
CLu5K2U70+fKeBjwf9NRZkpIT7Ubn1qwNHpuH7rZtmeNsNg0dqed0rbetplL3zNjrpbkKceZwY8Y
68t6j63SEc4kj/JM1dH3Vz9ymzixcDRInFa+Iqv7yMzsZ1vHM1e/vh8kv4uZEF5I3vrOnpsfkUET
Mk0XOX0KgmaQ8aSXbuSbWJTRYQCxtfg393W/g/jECPuQtuk3fv9n52dd1d42ol9Am5amf+OpG2Vg
WmVFX2MzPje681Xl7d2dmhdQiNDXUwWffIfgLA9HKRkyHTC1hb0DjqqQGmybULKJPHA3XTFLpvwq
qLMTGieM0n5q4eD6UsATW9As0SLPZ6aWb4ndOfajjfnDw2RMe4c7SETlvmDgDm3l3eiS35ibCTrP
ctyXKrQ25O9x/SWc5k7OFN1oUd6kudNCnpyM6bgre4fC7HE/Fj/1zIWbPgadm0CpU82KXAZ0p9US
P6NMEOxC7dPRvwA03SCevcsIJW0rNKwRoF4nUoXT68UPozVrmzSJL1WpkFppFGcbtVomZLFvJ0sN
oM1ZVBeD3wl7rw1jhNtYJYlgkc86J8Zhjds/Mx9qJqURik7SHWOE155sGeH3U5V+xaVcTKfaoyEU
/m5SOU2bLg7lLZOwJQNtGt60OfZOdDb8sSF73LUSLRgd8RpX9aPREQSBTTVfI9kOBVxXl245em/r
YmdMhSRwuZ9MKsFVRnbGU+8J+jemf2MFYjUCYoyEO8Gc2stWqYKhurWzqp1E0e8GoURbmVGUVc2h
FBp1Kz3hRCT8eqMI3Hi+JAUDUBhLEahV+xC5BLdHKrELMI40T2kCL1eQK/fv+VgHdd9QArTRo6JR
9A+i/IwA9GRKGKUXKclWmfQPu5U3U20PhZdPQatR7+ZtZtMPMhAL5TiyhMNjGxk/K/MUGYya5AQ6
wGG/PTgOpWkhc++9LzJSPmh+mdJ9A0HZj8TAoWk5GUxK44gyYoz0G4KVWzyot2ToYHtoxyrKi51G
e8Au7MdR9xYqD+VoJQlSnOC6VrV+b8bkFYYl5Sg+VFbbI9QQ9lXMxktopM8mY8rOdbp9Vs97r9Ie
Qp7kiEX9rgQgI5oySFO6kSR2pkm90eVobKFRsuRGFDsVvJimoGuOljsp4/3UazunbalKaDZ6ZBZs
KiU/m2P9Gab9Z9aAVaTzRpPPuew6bhokf2H5rsf2ZzJaX11f4tevbw01r/aY34OXTRgrSGbtdvyT
liyAfSVqmmfKzSjn19hy3lJnPKi6cZQxparS6mfsd5B7mHB0Oh6IVuN2m/NvzVQCqVY8MLCG6D1z
Z0mesOrwsxbYBmY/TcMkhy070tR9sh06cXlb3ufQ29bTbO7jVvvmkcMqpfc97hZGfBKflQEiBUQ7
UiCK8WwV5J6WOg3uwv2m4uLWheUNw6Me5lX/Int6MW2EGLZ07AvCMQLtwuq5QMiw8ebpLDpvm8wW
KUrsAmJyNvBJAWZ1d5ZbPxtW8VE3ZJUpqoPXPoQ0tX/1TNrLhoeswHJfhlajYLO2DLkg0HgkQMM1
v2UEdCI3wV7MMuoPoXZbBZaqJDV0TPSbrTlkhuIbmNJz76rwsDzywAXus8isjRkLtOlIfUJpPUmj
uVr16PpgjUy7Ca3bKNJ4zDu7CQScnsGF+Ti2J70DDY6AU2rlF04ORD3SW90MNQ6S8FJ1h592AC/P
c415qXOkBc/YmGgVz7V532ndW6HSAsMVaVGk7xWE3Y1nU5RQKA6oVRYYED+pBNsJNZpoDlD9hs0P
6Wq7rjbPnePgh1KRDJkxZmNo4ZQ0NLv2MlRme9HKpLvQgJiB9QblAH1k2DRKNR6LxqyeU1PJnplW
L+/XFWWD/hGfIh6bdogXZBhHml9barP/ZzM7KmMfEGsob+sq6ADgEJb5/e9J0iFKGcfdMbDmpnqm
DyOfoYu9VCrmHesqg3jXq/TUw58dlr1yAkx3fNt4+/dENNJR6Q+6clz3g2w9Po2S+PrlrOsL2pJD
jKAS2Jpvtq5r7Kb1YdhZ2Lj8z7o8cX0NU5/bugfeXRNsl5SGtpUNN3Ps/3lhbvfkmmJ4+Nd6k9oA
K50BQOt/9tekjYuFeQYn1a9/V+dEq10jGEbrSdf1eTkRPRVbj8xFdpUuw8eUTM9XGUKcKquhfVgX
ba/Mlgy4OUjGtHv16ig/6ZJeooiGjidH6z6RgeDnyG9aXzjjZVAZfNdDp9pr/Aiy3nFdTHMv3SNs
MLd/ThyFw5msQppmy8fWOa5zmfZn1/WjXK+6g7qYl/WThoTIxjl0IxoS7D50sjgwnVb8dTFBeXoZ
PP1bIRW+h6reDKk1L+t5NI6klVHL83oiS0Dqk8ILd+vWNrX8CU4vqpq8fFpfrFzWu6zm1sIqK479
zi7xuhiKxl83w2gun/jA5FCTwcwovuxTJHMM6wpQ6+95smYamQ+IPU0Kfde2RnKjxR7vymHMH4Hg
F+ZAVT1hUedsyyjpnzMsNbcNrgovUy1tP0R980rtVfvRYOdvLd037jtruMczfnZObjnvYrTEJle6
8odZV1+EyiKXrMXd7dPi11gJZIOp8SlmiOy5W/5uRyqKAkwFhKP0e7Vi4JjVx3CkotnUZ7pVUHIL
XGhMO4V+QDQx5U7P3nO5j8FCvgAiTkY7y8+8dp4cGP4/kyH97oq4/lCZE1C9Nd53Hex2k6X5tEuq
iGgUT5NPhMnjq5k7DEFL4PK6LsoqJJWzQvHTS/m0btAizWGQCKtgXVw31AnNoTTKFcodTvVnvyoa
AxuK2XZdbJcTlI7uBv3o4qj3n88g67mEPg2OZg2yjP25dtSdYmi4EC/7rOf3wAT3o7T6P1913SCa
sNuLBkxr3WU9/6io8Pz7GLy/lPDZUKQf5j4jLhII9EZaUHHopJUSCVrFF24zJWiVMX3BxCDxa81q
fxS5ctWtaojAiJ9mN4x/y8L6gODt3Qdbd4lAbpHNDk5OV8WTJ0WUxsnRB3fH5LXn/i90cHGjfx/C
/t0qsXKJrQD1AD/QnM1Pwqns76Otl34UDfOzpyXlzrML7HaKpn+A3e/uSW0Ob8SaNltDZuobjMIU
w6T4UarZs5h1/WpUBUYLhj0ATYAFdlksr1w4AEVRmV0zpk57A6+FS5aZ+b6TuKTkAoCryIbpkllG
uzcErAJhAv53plZctG7S9zjbRBfN0+09N4pzzjKEACUDLnfZg4B0sq+Q9h8MK42fqEYo6TTH/hXl
D/hK2J8t8/BN00bT87prYs0KXZn/2XXsm3/taiBzflbJ+N73rcXo22UvsKfSM9ln+yHE2xS3ZdoZ
6zoanvteVkMcDMSFbqtaBfULh6dCb0hWTsM50JN5eFpfiJd1fAM7id26qC37aT1K3MiorH3F0EZw
d0ovG1ef6KgncvxzXJzSVHb1sH4ABP+cSfPDqIpOP1z/x7bysL1Bp8Rs0D2UpKjAsRwQA6NLeDJw
Fd5C2hmDdd1QuuET1T0cfRw3wYTYb13nDMZ2mLBnWpeGOCyuWJQd1qX1ROjTvENKeh50Zs6xvlim
FRLczD30dx18zhoo19aP3X/2A//Y6ljb3dZVlecKLN3qQ1kToT7mebtV9QF2BQ2UdqekJr8dcZBx
gBoRPaYyZ/Sy9Obm8FiACLCspDeZ+X+WG1ljwEcf98+e6yLG+bSalpe/p1g3lFbU3mwgdTynXWxg
huamhZN6WBv3Qsn5ElyY/5+VkWWrB0Wjxb8euO64vqwb0KECBy8Hz3MFfTzz7GO0TEBlXBvXnv7P
LSoktBZcA3/QNWwAeazyUa8wqrBm9DhlB+BoOOJL6KX3lEQIbzxJP31dXzjeC3Yf6ou3lLtSIotR
4o79RXkqK1yhrIm06XASMljXdzEzoqGr7qA4DuZEI/GqKdBlYRE5q8WDcmocrqbN+radSC4VY4+V
uaWc1lV1mrF1Xf7zdl37d3vvIVzLC+X3v9avi/9aZ+mudixkFgwuPVRyr6ZTrE//vKhq85R0/K2z
CV+8iB3rXUsRH6hVVv0AtPu0zMr+UBzx1mpaezRtw9y7WhoHXmHg+oEH/JtZasBnKDyE7jKeRhq+
THWe3Em8JNSYARNWhhI0xnRycdkKp9TYwgpn/BPjdZKy+JoqTD27Rn+PrEaFQVq6zNgH5WG4H3St
x1ZUBbrfqIMRHcJCMLVukXa5evFRedp38smVZwyzy5PQsRlMnBlCwtjtZFHl914FRJuUXNspSLh+
2KHPCYqgu/d1VD1oss53KgKxY9lFxZs7TUeakeJDG4wS1VMYnoq4T59DM/q9ftysu/yCcixvTln0
1zACZRiXA5bvAYMSTCuFGyjsyNxjJ/kzxZL0sr4YYuwu0uyg11ouFgcKs3QJQfJi6Ik5btZ90HIu
b6Fpo4EzT/8s/ucU6+5FVd2LIi8Pf0+dG9CCTaVvg04iDRjH+Yhvi3ddl0SGAM3psb1fF9MaFgv0
1OPgNlcHQLA9NnRAYIepiV9Kpb5PPbhqKkz53ZnBrZMxbz7KvLhD8xh+EdF86ahHv5reRpIlIhLs
y3lTusgENgoT+aUd7UXoW4oRhowbmYvcvkAn3qJTXszlSkfiMKdr1SYhWnq/Lv7dkOVKQQ4yPMue
dvcteVN6YsQNDKnPrh1Lb9dUUHyH0W6OsdE9rEvry7qLtey3LspFXWQOEf2y1nlKRlU5ChddV4FK
nVl6j4mCjvhqmyyb131qJVT9PKcnWlsW+/BY/cWUXnn4c4iu5X6tR9btz878TleNZAmrtpwnBEOc
5D+f8ef4ISxqriw+o4FScBqrdtj5LTzs5ygrxHO4TDkStYar8591btO124wWGNQdLOFQruiPteq6
Z6mn9Rkty505sfWqIqvCb8x+rBoHS9kUPrnDhXheN1q42m/hgVQHtYIn2PZGtRcOfNe8NaJvSVg6
QdVjjqCnIzoq5J2E5/RI3cbCfp1zWDZeGSlfO/C18Ev0lKRG3VqvBecKIMhm59Ey4m2V5giIYAq8
0M0MRs71aFiG9TLXIY1TR2eGiciOuTmm7obZppt1q2OAdE6tE56B5zEYTZL8WjV2fXVgrAGh18lP
6RQPtUitt9qoHDQVEXYgc5HcK4UGwrKD87+PBEttaKq78U/4In+OtBmx/Gpq9EewJTrujsxfhxyF
EgaeyVMahvhGaW0JRJI7+2Gy9VPKMwI6TNGBaKflmfGt3U+F6lxN/j+Bk2XGU5kTf5eoivM6LpZF
+PFupDTdfdOF87QplgyGzpm0C1BnTuMS161llYDBf6mWlz/7tbVZkm2h/HPEuqWdJhKSBzMkghBx
Oxh3ACOxe7aNLn6pbDwrEozegnVxfWEH07G7Zyr7RQWE8dDfHdZ17KCZtAPpgAzH0OtMkmn76GSL
vL4M8VAEWZG3b3qS/lp/as34nVhD/JlyrdJMnwi6WI5xsSo6mcsxuUNPoU7N5m02FvhgCL9M8ecY
4eXaRneLf46RNryULBcnJFXeSWsn7wTkCb416AASMhXRLuPZUJOGzSaxbvr3W4pgY6t0yS4fZdER
UmCi4yNVd9Pw1+PyTI76FGHCsLFUl1exrPj70uYJAcCwXl9nhLRBN5K43iSjcS6FngWJlSp3RPK3
gavw00r6R7MZjDu6BQEs3vyfXcOiu62lqxmPj5WX/LPrv85qzioZ66XMaCN+6LUwvqlhXb1G/X8t
JP2H1tv6ny2a919b/n1M5VXDvqlDSCiz7EkWb9SRZyyKfwBR1QzWt5mGIUCyvFReisOke1Px7TrV
2TJfW98KPGgVMlX/99p1GWf4+mE2aFl7k/IgrOiEZMTc50DFD6DyysO6HuE7zdN1pVaMLr7Iy96A
fp7YrHt1ttZZh3WHZl27vl1fpGuBlTlduqlwzvhn/3XLpEU/Oq+OTxPj/GPErXHIRxpzWiHFYyg0
8bi+owp9awFTH/6uH8NIO7gGwP166P/eF7bpP/u2ePdu8DjosB12o8v6YmH0yXVUmIEjC7xL2g7t
9/r27z7NBNzx733WzbZqYdbSEyyTQDOMXhXM309CtCr96eWtrsD4Wt+tL03Eswt6Urz5u67X3Ule
/i5n9pzt0gIfs/VgJI44Nf3rPLQrAWmaxma4csHI/uscFE6OL6ZRhV9TodXCrq/3kkeMDMRjpMbi
UeaTg0Y8NLbepBf/veHQ9hj4/V1bGYazBWk1tuuB6wvWyuKxOdTLnuuKZoAfZlNy7NFpFCTN3Gfg
xgthCHKzLiJlKveNgdPSuqibSEYVtJrndTGxky0PSP218nT9MSvM13X1kODd2ppkyKWTmO6NBtTL
FMI5rlsVS72RpDk/EZRtvjRi/nNqLze705B2FX5KHATiMQX4CjEfXb6WluMmWFqKcR3IVbrrIckk
//fbmsu3pQyLdyBJ4/3vt11PmfFtiwaDZolKf786oRc8LnZtGcGLXszS/7ijL37qfxdlE6NE86DQ
rFvXDfOYM7Kvy7kqvudaLg7r0lTIE0MlEp9cC7yUWhdZYJI84u02bhv62cHYOBNUprjwQ4wKriWl
ENFJoQX8UGOfte7950DHiOFOS3fJ9UgeLaVJHuGbRUwthqeM/IszBvKnThndu6rz8ZM3ojryvEfZ
Z9+aZbXw0NnUGXB622XufWyN1KcRn5zXre3/Y+68luPGti37Kyf03KgLv4Ebt05Ep88kk55yLwhS
ouC93fj6HthUiZK6zum+0S8dUQXBMw0SZq05x3QTMjFk+j40UE93NhE706h5HxpMY7uiSaad2so0
R8qRfZJc+Vrmv5+TS/UnPW3QLyG90gFc/lSQJDRym0Lbq0mZyk8zubMwrNrqoQ2DrfqTfkdvzJhJ
vu6HzHxv4xpLY+/cZRYdD13HXEyQ1ZmkbHEea4feS2K4AbpQ+17KzAY39GPxpKFheNtknmfJSRTE
vsOl1XJwnUTDfRj1wz1BS5QOM8ShQcgkyBsCZEb59LaG0QePY2JlZ7U+qSft3howWqrJZtnh0sVd
9qW2GZvcWcMU8fe+5ey7XjbXU4HfnhsApPaNxq9VB5LZW274Nbrto6H8SoZTjk4wXLIGbNy2c+dh
9B+TR8dtn31LK76mgYn8xa0/WqZTbzvIhJdUI91zNRs1GUi++Jxo9UatWnv0+cxR9+7mjGw4qcdc
SZxmvJsrf1ipv+diUswGt34KKqSKWj1xM6alzkWLqXJbxq73AeHAWa3aJeanwdPxIJquwYuioqPe
QxmM9VrwHPXXe0h5hnp9D2XOPZV6Dw2uoce4qJ+R7w67oE7tXaan8wFxQL4xAXs8qsmhSYuNGenm
o92135fOfmj9NKmnZn2gaZTvcDvTJ7G05L1OTvpGl3pzhRh+PNZG2h7AJsMR1eJsI+DmfZRy+IAE
2v7mtRdtps0vXc1pAgh5gqGcrWc/aK5a6pllD3BhtIqnMa+jPbysHPxdNlaXVOaIjFrGfpvsgTwT
M2x3a54DWLuuR4k7ghjooMvdq8ywtsGkxZe0jbx1Rt11q+bXnokWCKNzcWk55bbsRiIjwp4tLD8m
+MWfvNcdjEdL2KRqGUu8nhD6pW2jBV2m6iRExVM28nXh0ETGtmkGiATLArWKWuoPZnlBAwGKfkKD
ChLYLmtC52xT3zy7y0BNRtnoXsyES6opNV+tYeT0j2j6CMjURYL1fdl2LMk4ipx8F5F6s1YAdpyu
jxWg//s4RDDZGugsFAhdzO2j63vpPe306HV+lYl1b5jtZ2gbuM2Hr9DGuYYhf7kNKzs4hKCD9l6U
FffpSJOj0/ThqzXqawDQ/ZMOtWkDxtG4Ap1KAlqfxbup1tr3jW48hk06gtQhKEsW/gcnIUMlMUR6
2Vf1SAaIJaH2y/CGZwzM2EV4i618vLTMzr11loFtolt0yluZxO5CFOvPSDAv8P+htWzstDmaM7cV
b+v3bRvv9I5HNjVPbTZEqPBl3Od7NakW6HHzArbeOb2tJlBSibbMrzFvurdZHbTX3qCt31aALMOt
WSK/vO2mtUS972ZMfWojtaDv42mTZlGA5YIdqXlGV0yEXcf5UU0OZeDuirhCDaGTjeOHzgePR7qL
0UcEoCZbKaMtpBr9oCZFWj52tLtuMFMF9zjUd23XOx8qGWJg8++MKbHPtC5A8If6N2RY+j5pKh5p
1Dw1iOOivcRzhW2ZdfW5tHbB3FTHbig+oQXGeu4H5sbQveRulIVzY5vPPbUFjDPEVRzBmGF5XRaW
TZne6Xasb3S6Q1s173VBUH2ypGlcqClQis6NXzyr1dWc2DH0IzetP+8nyUodVUSnbRsxDBhJu/ZT
iIfqdR88XCDXrudPmF+8dePTmU5o/RvLCSiG93r/NhUEr1PqXDVBuXhbNvwy9WM7dZL7sabajp7T
eG+O9KqXE+CPNV//3rJsAe78zXb+FKJ+DMdjOMr0jLMxPTtpcNfncjiAY0nPb/PV2Ou8eqJhNqJs
YPW32UXDmX6lptt5+JKFCPPJZzgHuVOe1ZgatLWEqWJmPQFify0IDD2efpq2RXwo9TA/JSM5lK+7
edvD0GpyayQLu2/ZvxqofXFTMKze/eM//vlfX6b/DF/KmzKTYVn8A7fiTQlPq/3znWu8+0f1Ovv4
9c93AnWj7/q2Z1q6jonUMVyWf3m6i4uQtY3/UehdFCRT5X/RE9NxP0/BhF9hefQaNk3d6Y8Ouu5H
iQGNcfWwRl3Mn65NN8UpjvTiU7DcMkfLbXS+3FBjM3vwKf2dUnWvXZjDwAUGea1aRQ28vPbWRYPe
t15p8ehzo0JIQLYLk9S+ambHeh3ks3Flc2o90Rvms4aWZF+hyq/2mhH2q7f11AJ6bgRoljHI5Cqm
KOoUh7rwxrNT5NNZjVk/xpY1IKcU3MahO414NDkHpnHs4r68rWKktIEtf5ryC/3oRL7c/ftP3vF/
/+SFbbmu7fmO5QnT8rxfP/nYkej4wlh8bYhxPbtmXl6NvZ5dkW6xjOPebulvLHPqrSNJJkO2MYEO
WQbfZyeNDzawboOzRnNzk9u6A/Bmam/9WDQgFJg3Ba6DnFQfIlx9f01XffOlzpqe9JnofY1c/zqm
G/5eN99nadc/Wpim7lK03Gqu13fJ2QiwGKrJzKCpMlka8PxlGwfvwTbM2gbzfu+8R2uRrWdRZBdq
aVGmP+1/qn7av2bpx7FvMFoGBqmnQdAB62iHM9Xnf/9B+9b/9kG7hs5xLmzPwPJl279+0L1XeNyw
hsULFZERXgyfn/qEw9znQ3VAWWDsg5anPuO3xWMJFrUtitPrelHb4xSGI3qK7Lm5pKyDHzblgMtd
2ROaucwcvEU/rEaDwF5Ghfl9rcpxX4aa+646rPwjzCprO3jd/NR1K9lSD58JiNnpudkf+9z2HpzA
uFHLc55yqJibFU7OwL1qwBuv28Gbn4I2fZioMT9wDvhthxnygzvdtxAarqcMbunsTDeDENFlP1Zn
NQUkUN58nz/ckPMMgW+oimA1WJAfkblYm8B+W4VNO7t43dTU7GYzc39yKBNUHhHoEBD28XSnB/WD
nAyDgLeBWpLXLe8l1D4KsZW9o3/Sof8fEAu5r5OujK8KPKz3lkdIUFw6OYGpbP13e102byxYCOrQ
+I9fTn+tOh1+KSvZxGHU/Tb5z/1LefWUv7T/tWz1Y61ft/nnQ5nz379d5Rx/acoWJcHva/2yX/76
91e3eeqefpnYFl3cydv+pZF3L22fdX+dxpc1/28X/uNF7eVBVi9/vnuCn0WZlXDW+Ev37vui5bTP
mdzkV/LjQrH8he+Ll8/iz3c3L0XR8gD3VMRPf7Phy1Pb/flOE/YfLs1r2/dsw9I9WBvv/jG+qEWe
/odj+MbS2zZRSluG+e4fBRS06M93tvkHs1xPRwtn+Ja1nBhbDDsssvw/hMFDkTA8w6IB6tnv/voQ
vl/LXr+9v7+2GaYufvnpOzaCdJuSjKGbtjAMl/39cnXLcqudobLIw5RV92OCMDrIk3sbjwEyqjXF
dBA7mnENtg3yn4431DPtdpd7OjiBzDn4tcjuKhM+LSiouRvtvT93zdaN8ZuSd9evxIRMzM2GCcNp
e4sKp93SIYLbHqGI9pD0R5f54HqrJkBqmff8b4XhNrSmu2mcECkYH4oAX3sQzwCsycpgXyk6Rgu1
RBZ1JxtDwhJh9Yx6Lz5CfRxgCsGoH/nxxVHoYulHlEbFJ9m0dYpvPO29vRQ2pI80/OBbVJszzelP
vZ/hPAXQfdG33WMS3cXcg+6JKUBPmAyH0BSfSE5u9gb3uLINv42tS33KwLmEYDbDtHFJw5ICqAlb
ZwFnZHMkcRaP8Z7QS31du1a7Q9uJoK0IFj5+AXc7wShPFJDczFFKvCZhEFiDmmdLxt8AA9ab0tIe
XTHUW2oaPGLLGDJI5gEGiexN7JpngdoCMAGC2NhuiW0+j1NHqdIOSZYd4jW1ghFo0DxteszeR6Tk
0Vr4fX2cTR3/hJ/GVzIiEJAL0ql0h3McQggy3GckIOmlNdhnVfdwRZavp4Tw7aaq8OBl3FXrbm1u
hkmkO6s1URIHw1pInOiyykAOLqLVgQiTFXFT2hLtjqfH8WEkA3QqyaxZxRUik5J7YC6D7QMyJ7TZ
43zwK1RxA946B/Oi1n0JjPIJ2ylAu9m97n2Ro1wzKz5USpEgdQdaX915pr92zMrw2iH7+iDiyLzC
RkAInf2JJkN3HYTVJfduJCkO+cb3hXHQdG7Mx9nbW0BxHgKU0qt2gj6Ujv6FnHG5jjyYZSE+E/y1
j5M/5mu35ATdkoa4lZm12hVdgZB98a7CRiCjhebBJnXt4YDlczr0sKcINBsd4oe+Nhk93xgeWY7O
Zm+IfOcU2gsVi3adTjNwAqwOeRhad5Rm6N+LYzJzV2km/WXRhmCjYDEBU8yMSzYhmAudMvU7Pjih
dT21zfCmxwy6HScuiugTsEcO4nMXRelBnyq5yiqk3W3dheu50z9S56/Wg4mWyJ7qsy7qr2NBcw2h
z73vlpQL2uBzro2XuV7cz5HBEVfEZ5t+62pc6DNp6qIIJJzcGKyP8IDu25mwRxN86qZvG7A9CMub
rGr3pYSS9xTPIJWGCY+ENO9lrOckO4+3PtUC3cAh55IiRRZ4uM/i4CEctRcvpqwPGZF0F0cejcTc
izq9l3Rot8Rz8mBpFN+gui5A3A4eQmBxvNBe0sUOYmVz6XigVyC/WABJOW/Jor3gxVr0UGfySMZT
WVBNo4dOw8cUNAXLfYk+/toiYK8h/rFtuJy7wiFNkerlRZc++mkDhkPf29UsVuiM8tv0szEhi+aR
ZzVPPKNL1yP3CuflSATllvM3Pe4ewTRVweRjUBvOOnRQ4a4jKLu7vgDVNmCmzmlgBh4xntB8DKzA
6biRtf0MsQtaOAk0KDbq/Siox3O/l+0ckzxAd0HoidjZFakhdjy/jtupXPVpzW+pNvRNH4eAPrJh
p5fOLfGDw1U1RfkBtBcPnDY9yTk+tDB/UV5NK9MvHjOzpZaW13uaamlfk2k1oVfm/OD4e56E4AWY
8yYOMH3kXv3R8cZ2M2YWEYMQZGrd+lBmFffakp5aP8joMFoz7mADyVs/pe+HeAjw6KHgd4tk3A7t
UdaFIDTPod9nc6IbuwfkVxIsHoJNY+Z0MeewkWoDX7yVX0vTvhWAgMcSDlcVVgLuknysMgtKPuDx
u49zZnmrNOgh0ni4dpAB5IJQPj3dCPrma2npNLr1k5Vk+mVBoKttncYxTa5m2QUArsLyTEne3cAS
rJfTtY9swpd5StlNfNF852AWebDXTOy0Q4Nppu3sAJcEfAl3PGlusJmF89XODZRkoAH6IFkKAAaY
Wvq2dRk/Y+KFUxMXH7otRMaVhvBlowM73lgG3tzA9Y7BQfT6sz7E1FwtiE2YwTZVZRxC8hBXftAf
tQidjkO9C7HOxgrJZYMNh74ZgEzjL3a2GLxrl+wMD3Mbd35AAvzsHMzpHXRIDoUOHlfQWPcIQc4Y
nxYUZt0fNEDZK25E9gMO2RXPt5sKmzzoB7lz5FqXFoEdNU43ZFTUxkA9JN0VbZnbugl26AsB6iPM
WVXuHmfkp5pESroKMgJfRVtOgyeDRJ+odNPoto7LPX3m3UOE7Na5MOedg9wR+NBwnD1ix2jFLwgX
2AfBxmN8HRd8xqFb7uuUGw+XhJDGmI+FCWI9qm4xjh7LhENOUp6D4x1/HnTHOYeoQ5M+5a3AFlk3
mchWNaTb0Leucr84aG06rzGW4fJbQj78DhG5P45fvKGm/ObhEwyeQikefXgTK6tusDeTMEhxieqk
/EK6abhB4BDz9Yx7w7c35M9/GX2iz7FvrGvnQyy9L06UG5u+ed962n5MuxvDHj+EwwzCnp6wllxy
UiAVV/gXtD2ugUKvuiLR1nZ/1mwbMLxrnSEzucc44yIrUNsUnAtIcoyQcGCn6wKMD9xt4LcNjjEm
8KZGx6ONBKnI9nlaeTmuIy11I/ICvUujgi0V2eGuNxMQH511XQ7D+1Tm4Jwm7xx2HFydZZ1L5PH7
ZEJ1T0HjGJblh6YXSHw5u61FKSBat4++T0KzJdOv5lR7u0mzrqtieJyTBtzCEmfvO91mnIR5EXYS
fb+BUYdAE0zQfO899yt1tqmy7K6Io8eirr9qSHuQqEwbP3DxjVLryLwH23cQ9hBGFOgSRS+5EFbE
0UddFPE1skE4dxZ0htxBZNO7RLvhSjmRXvUInXoE3h1W4RaALEaAZTB2DhTHLC+3KZTyajViAusD
oEBBOJIbWRU/D9Q8dwrG1wUcANxyuiAOkj6rT9mPged41anR+clq4U7ikD1BIyJpTjgRIQ3LND/O
7DjATMrrvD0FS77DPLjZtq+ihVtfymNS3ecpKO0hpodJ8my3INe+D9LW/T6mFiD/dYE68EbwxpCw
ECg0/gLJJ7YvP8mOVBTbaPdqvrcsVGNqoNbA/f7FSbjFfpulxvxlH6/7VKNqZQOoantRyRREQv08
J651KulUxbp/dIWZ7undkPZYOOTbBbF9UiuIWep7THBH4dhYa7Rlv95cMPr6J5bpoE8Wpgkw73SJ
lmiWUIAmh1W+UqNq5tvgt3lqj7/NA6dAA9VqaCCzq7/blMdjKKvJjHKn5ESO5GBeVTZw/WYZ4EWr
T5U7Crwuy7QtnPdZBRBxXL7Bt681WVD/sHH5btXXjKGsofa+rORCaM9TspCAvTJPxwkPzdfHKP/X
MaHGftthk0Y8r4go3loFIYJvA51KwslcBmpe3Dr5phGZJJeMl6B2lapjTO3wdRQh2gczLbGyq8SP
JYdDjaXIklO0WPlyMem/wkIlTgG/BESzkV8raZ9yLR2yE9wyO4ZGC8pU4JBGt798bWFYs/XruPrs
E5ezeel0wUbHEcYJa/nMqyXTQY2RU8qnsQzG7pxWuU4Pwyb3QKfsSNDJMhrWZKVlsJkcnBO8LQye
y89IDYRI+BYQ3HlHkj8lvGQeaozKd9azz0+HCmSLF45cDDWpxmguNyd7SAi1UNP+kKQ8iSIHKYR7
sKryk0aK1kUZI3Wnl3mQaYthEUc9hqHmAW9q0XAqMTv5ua2DfSrn6c5oL23ZpHceNBenCT6iMctO
QhspjXIrjaIIi0clgoRcu9NY2NUDYntnl3r5LbiPED5rkeyjUnK5hAq8nC95mHNjuS3n5c7DxC9i
gwRfRaTErGovSw7t7H4xDSM5DMi7rTSlkTEL6+Qk+lXdZ4RAx5YHQsdP8AlzFxGm2hHlHmUst00v
xp7yrzGg3TbNkiukO3PvQigy7BA3PQUE5UwOEm/dmTauo5sXMPE/DWYR72zMtRvyEdptkplIQ0OZ
ntwRoZXuP5DLUh1Bo/krnFvRAWxLtsv7HlY5gErq5DddS5Z34LohEfHSPvvgGXyuChSzhvjKtLgj
NJomBiyE/+WQml1NLhyPmtVy+OXqhLwcc3JouLSMy+jbzN/WUUv9JeLjbb2ydT81jVetG8s/q2VZ
jVt1pUZngJy7cjJvgpIjbfaInTGWgZp8HfBYsvbJklk3PQEcCY8zNCLn2j1Cm3KriePex8WHZKI6
aYN/AxVx2KkdtSPHsRprUr3CgT9PR8Ka3pYRDUgWsYbtTc3DUIWIR7oXasN+2fptF2+TRQsDy5Qx
0s3Y5FKWBlF2kDAh0yWFpMINzLxl9G1A5mO7H93xmBByzgFVYMFdfgoc7PxGMiy6PIIar/PeFqgx
NXAbf8xWWCarfV8IzhVsqwZhKp/MNtE5kfw1q2orG+AE1/xq+bzU55JUIt4ngX1RxTrfoe3al4Si
ejuxfFPqe3A92Fwr9b2GeQn0VY2ay3VJt5wPhmVNa8g0JldQBrIvrZMJB2k9NLOHrxNaap/z1hon
NE9jUpkHjxsnZzm3cF9entSYX/EV/zaP0BAQM6PpY+62g01o8DbwSrcnf1RvOW0ualjZCSyk2zKP
46MGl6eKuYnEiWIuZ2Jz4F2qsSHPJUK18UDMN1cGt5J7ZzAxj00h2T9wpnnIgW2pXsGsTogq30a9
wGa0zVVZgHNWf32ia7grK+vKIjTolAB0OHrDZ5mM/Qla/76qdFCqywXSdONmBznq1lreqwrNQY4f
dhdqmnI0OKoWoNE2mUKULBjNIJKESE1sMgCOXvqiIm3UAGG3jbNouSLouda0F2Eiy72vZyeVC6UG
bUfMZSP4uPF5fY+OUgt6xItcOdT1I1HDPoU+EeUcW2rvr2stO3/7i+pvqQX/cp7XRlxT3vagxtR2
b/PeJt928/by3uYlNT/WIKRm1orkffC2Z7UyCCeuYa+v/W0boEfRgRBTLFZcJNXgdRXNRHXgOjQU
+soaTjMIuxMWNndXEbxkZvzeSwnLtefSyyM+P2VtOfooXkXlwaZ6clIzy3l6HHGN7ewkccm+IRxs
Jka4DMt4Y1OCX+nqkFFHrjpO3gaT8K4w6Zu7Zk4q0q5vEyvB/COy4RR7XP7HGRvsXOTQkwDu4Vhe
rsNVIriYAJD4nq6lN8P9CAN053lyG8YW4cKaaE+iqMQGL0TOY4ERn3gLFJu7k5XX8TGym0QAggqS
I+ks3SmWxo2RdX685pK96oy0O6l9cBWHeTLOTrdvjIzzEqzvuMu/UbWuX9uq/63Gwv9Lz+CXVsS/
6lD8f9hYMHT93/YV/mf29PyU/9JSeN3ke0fBs//w6CboaFzM5UQnnLeOgvcHNXyTYr6Haooh/dLv
HQXL+UPXhSN8T7ds1xU+bYC/Ogr6H6ZJsJ7PQzn3B5Zv/Lc6Cr92y7nrdzBsLC+D3gUFtt97tolR
0R+wbO0AWM7fmR6lVWv2IXqP5aEKd0ZeFdSiQn0VtgtbAXbyeh6C9LVt9UvX6uemvfF3L0P4lqCL
Qt+FouavbY3ZaBs5zAMBAFW5CHxN7wLtzbNoicgixDCsExM8YqVtkSiKdUfM4yYyJ+v/0Fg1+DJ+
0g6oT4MWj2XZpuUL13aWxutP2gG6QknrD1Zw0Hny2ARE7SyJZuZRC9bWII7coX9M3eDGjf2PtCRJ
hyw7Kp05nNcCUWNrDZC9ULptf+pU/Y2kwbDtRbTwJmpYXpigfWQ4ukHL1xL68vn99MLg8Ti1IRoq
UQPUhlzvy72d1NdGGXmXVNP81TTZ00bJshv6BStB43EzJSZxa3XbIx4e3JIyj+3ugx7gZ1X6l8aU
NZdC7FNQPJdEZcwHx89viEmxL+WPQVYJkBDOmG4qyemrGEsHtUQ0XWMMkqdYkx8CPFYXU0BF0oq1
8hxKrlFuqb9oteee7FsnvKsdyp3+NO7lgq6nPKPxXFN88wNvAmEHMhSnKFW79iBqimJG1m5d3Yq4
7Ui7s563X4eJouA8VmvednHWk/new7S40+SXIOygfyblbuq2AufdMHZ7zs7lJpXDRZgeDQ8d40Dn
wc2tXa3VVyL56suU8KExAkWdIc4k/5FiUiYxjo0P8N8Ilex7d9v6Fzo+pMREoZfptrsz/KRfOQK+
lTdelnGaHJsITfRA3l4qPXuHDx0q+NGL0LMnvKw0/yZrnejiyqVEHvkvlI9RH0V46uMPueNS2u36
fDOHA5AqUixTEm7XY2tzv2ghROi8PdGBwb6W8QvmBvWotKUC/k0U803po2EjIDOxA3NF/fk2uS+y
+hmeakMnnbTnpASuQYPyGtf6ihDRkbVgDoWUDR0LlpyAoUEi3R4EMXSTnkcY6luAmomUDZqDKFI4
XL5zb6D22JtGchz6KIHi2YyrCgyuk4+PnknmBbHQ/VabEINWU/2MZIGQ5RuelD6HYtZ2lQNilMro
B5AWlJcMQjVRSNx2U3cl0uzFsCWXshwXQpPPYo14HLboOHBzJj4ZFWJacjEAFcbXif4cDpVFBjyo
PxpyUc5NrD7pZFyMLxMgSwf5KnQ6n2wUPFOrhErWDiggZZBiOvfSAMES9taNnRcQ3Bvo5Z7EI96Q
a4IC/4sMqfxLDEHrUo7fMte01ymO4FXWa97KcKkfU6XJ9was750Vh2KT2JVzphODh2kMNnEND6oy
MNL6GQWZ3nI2kWv3J81hAMVviTpdRskx/3mQd5GzqZMYGuWyQHPqZ8kd71Zd7ukGXLth6+xoN3Un
NWsIEWAt7afupAZdXzzSqoYz9WMVNUZD8/sWbwvUvLdJNdY407xPNOeg0hfRNMXzepzsD/C+3Nfk
UHXHp5baS5qoLbMPxOEZ8+td2hjbZUvvladHtaIByosbGMGj7o+bOMrO0QxmgZs6Dhlu/PhImzXo
btyby4avM1+Haq3YTxG5jxY5dstG3Jb/fCc7u71HT0Ft+tMrkboeHQJpbHkChslbG8nrK3x7bR7o
Bfod6iWouVK9eLX71ztSNVqrl8sphNIUYCbbpTmKhPSlB8kDzYTDUwuN5zEFPmdiJdmHFETWDQEx
XRR6OyIgbkBI78dRJ9KDmJRmakB8TMMDzd6v2IgGPK/vXde8LHKXXMxiuBX1/N62ekgOI7duJaF1
DoEoQRWB5Jd9frDmFru8NelHjRM72PvQQ+PcHAI9vLM119w6MQlgg0juYD9SObKug1T3D3R2b83Q
A9eKGxdM6Vb0kbVyaZlt6DoQbBfSEjA8+yoqZHBZFJ8NHatt5cHZ42Fkxfkbvp9fvXQD9e/CbQ6F
BV8sMBtYaU5CPV837lGQxftyqK60KYhOc5Qd7UHOD6ZV7gOt/dIKuZ1j5LRNMU5rRIMpp+f6tkDR
vpoCQgSryO4xvwO7BXzobHQhtVUsq3AjZzTbSNeCLk44HegtdExf3+I+JeliIhmDKv5WxLnJ6Xe+
BmX2UvP7/VT3127Ul5tYs+Zd9zUVoXtJz6jCwFskiMqnftt3y0ULPHDv2jOhQyBD2x6HMIxPvdvl
hPchToyJ7CmnR+kaXM4Ks9kNsLmBCl60E2wVMYcHjGzBxgQrtYv7r82Yv9jz/DzozaOjNcWdNoj6
YGr+wU+51IU4XBYlBgDwsBVrvU/KC/sb93v+KiA1rYQ9vRoimeE0HZ7aCaeFaHpjbYm43LpAyld6
Y15EKfJFXz/Bd+AEAGl46MJyNUAg02bA2DkU0VU9kAER9Js2u/F0GK2mAa2nqqJvcTmc8tq4oBPx
1fCqcUcM6raqr0EAfoxpvG9MQZyDqPsTRPItUVAW0VhPxRCbF4ZHXTvO6umAk/Pe6CFfDTboFCOG
1obswMzrF3eaTECGdb1FlA+SzaeAVVaIEqZz5tnzGm711axRDpsdcGamRtoGj0X0MdBB6BwBZm3t
WmHRPnYO0jEv00zuucU46IQSbDiwr10zkjs95H7TdsPqYJY7wzQv6n6YtqGMyHbqyHUvuZs5DtPL
TLeRSk0478A97MJu/ByX+kz0Ak9qYXSbxfkXfuLHAZ10nIp8KyqH2IR8A9f8MeiKhLu55sGFbTXc
ebaz9SaotBTHIRqbT81QHawI17hWYSmJvegjD/9rV/dQVxQzZJjqOpnBGNcDCYQmFyj6SKmPKnTQ
zOwybsIbPcJQ78x3g2vd0eMB/EENUXjTdIFcdacNoVib7g13fsfUCVsylssDlb6M2ObprjGwPLgL
ZkybrW+o6Tm2cIKU0CALkfvboQJMn+ufpxqEYeRXX+yC1CBI6B0SHQgxdcxVLI3vkfOEK3/AXwkQ
RZxdq7pGKmJzhaJR2E/+Fh2qtpqO0OFPZu7deKK+aV0SaCaNRqdMP9GCOeu2eN+knJr8nONQO9Ue
8SjzKG+mOOSDlt5tQAnTMYaH0htCDg9EQ4CGwHVr/p0I6OoFUQQVid7+JEhOSRrZYpoyD5UYPqCc
cVBoJKtk6SUNUQalsd51BXFztRVfuuCZBRgsd4hJW5GXbjcR8KTRN84ot81Df9HMd+YcmVvPBM0S
BtXnyiJvrreN9wmMMGy21oOYL7wYmG4cRGfqqA8ycV+8SX+S0zrVgkctck+p3SxQLlT05X3o5w29
LHmJauxrMeYfqBlRQI8P6E96kscwapPsAIj9iud+JEL48vIryp/WNi4kT1PLEjXvdbGRudxLubjW
yuqh5iKDtdD8qNYKqrzZVv2EMofL/5XGTcwehVixorvU8WZgKya05a7oBMhLc0I2FeXyCjLltjO1
fJsRok4ohr/EA5DBGjcVv0YTbKyofRJE8Bgszbp14OnfxGEoa3lpkQ60jeLirrEJMMJMfrY6E1eV
wZ1eSSDpTtD6i6vMXLszl7RAr6azoT3EQvAOl1di6928ddsg56wq+PgGPd36ZPeMoNw3Ve+Afo6/
hd1cXE9WyYAIMDKWh6cxagao01QEnVJWxKRNwWKfJuyV73vmX9RBvOsuRytuvpj+iNZXmz5rlbXJ
EGXwiBRcJt2EuAr3WBvDLi4K2FIOuXfm3F95eRpvSWT4pmnudSosYka68Ho0LYuLXmddGXCeUWNl
52cdNhKblEe9dI9mOVD7c5qzDcefFDD91slM/YhbJL+saB9EntayraB9v3yJVZ4T1o73gnQWNESy
NeTWqwkIq5zhKBuxDfO4XGmwLHu79o9dXRHgQpzh1RStkPKkVwTA1gdD1s9xGZ4smyAtPxnTkz/N
d0E/yivgrRjhBB2xPP0WubxGn1zhduDP5BxZ6eygm3bSs0GsNbfgzgd0GyV6Ov1gmMjROvHJc/hW
qEJWPPsBQzMb0gRT/cB1ic6/V1wTBBIAHWmaNQVrlBJz7XDtB+dnkFSdt2V94cvoWNCKv8qWgW+O
L2Aj7F2uc6C78/sMJcbKOQBj42Go487FFinaBLQwZFXEz344jQdCJ9JL0ZSbnJLdMTBngsSnG8d/
xmjJYTGe1GBYxrQSD/1ajba9MRtrtcgKe4+LFE90S2PwR4swoZeRvfYN1RI1sKuGuG41Gqnlby3F
v525dAVTCxFB0Zfjuov4tN0l61uNUftv/vWkWgUk9feV37ZVm71N/rYrzybWY1qaBOoPqR1w/nYI
1D6qhrSmUyBXY2+DfznPKxZL5t9tV3Pij90yRfY8V69rqNUEPjAAnUvrWw3yH53w1329/alYRdOr
lezoIg8G+1iTRKcLuFjL5j8tD+0lCEjNTT0Atj/9vf/F3pktt61l2faLcALNRvd4CYI9JdmS1b0g
JDfo+2YD+PoagDOPbN9TlVHvFZHJw04kTILAXmvNOeb6en1P/KMz6WQFNR1WruU90xo6kL9ezVAd
ZaH+JZtVVgVBcksEc8bC0yBCxoSqWobaLUG47qZLJ7KIKPGOSdjCqEuJrAZuEWyZy3XwKTBuJJBa
R7LBmpm9use1QrYsUjdREurX27hUu7zd1YBhryBLmp0StYiklptDqGXXWCFdUonMcScrKS5aazwm
qin2s0EpjXQV/WQmzQr5UH+IGVUeHccxLjY+tVlt7hnuyUgkhx6EzCWJ4uxSRU3kke2w67TI8mbZ
DkenUW8T26WtPZtTc5nYPJKv9Wg3kfPVzeVlGk5fKMTny1Ao82W95iAyXOLLONMuD2jLRWEQB8fi
AXxL/K+nhbM2XwxrAnmnaSEBRrBt2ZLZfIlzq7gm5Dtu5omaoE1Vor4M5DzdrPkqksPGsPTTkAXh
pVsuNHoXbRKaaA1qbRMRA7Yl8EpRrjqVyikkDe6sQ/fkxMZnxAtSznN6mcvxwtEUZGeYP9S6aXNc
5hlNiE4xVSQBDmmIQiuzFlhzlVOmZ3QYxvgRIW1FeC+UTPgczA1F8TVyIS4HPXJPt60PSI/P+aya
CEO7Q1BTGc4ZA8bSTfK9NcZvAUSeXZfEz41rxXty0tWLmjnqZb22XhhyAuZkqrOnZ9gCEhLj6P0o
Bl/BMKck863PQmdQYGnO6eDjcznXeWGd0WCRqePY20mzv7qU8xdw1cywiAtUllv9sqdQX9CnFNbA
merf90XoLzaQQtpBfq5wTzL6yMVl3bHWa84gw11ikjqGH3Ji4djhZ+itg5nPxsWVnbFPk+RpdtHR
bgnmTk3tYi8PrY9bsjIuDtbtKGPRp/NPiaX0Q7WcjwhTTtVUEszIhGBjm4QJMMoILjpDp8t6DcEs
qTgGuYJuXoHsvdhd3B7i3sQ/bJhK4WdZ/UR41amxkJjrtcTHng7pxdIzxMZ2h3dh74pR2633AjRp
tmgB6fCUTnKx/37m+vT1wnbOSBUWEVG66ycGGMaQu1sxcSaGAqReosVD6yyfYbfs9OuF1sclwjmt
4txaUQiayXlGd/TzQolDVJnr7Z9X4V1PS9WO+kiZH9cH+uVPyqTvf3vi+tD6auvj603YR4DDUkP7
+TYfD3y863rfx023q40tfBq4JL9v2Pq8ymiZpvdPRuJ0jEyjOP1l0yEpUgIId7c+9ef2fbzjx+bV
65ajxUfbzyzAWx+R7FxEhKr7j+et1/7YvD9urk/5YzM+PgIEUV/Jibs2yJb2oUAAP5K1o5hVep8S
zOzICCsW0yki3+LirqThjJDDeC4zodwkjV54IZ0f/OgiRkMUmVeXXAVpkzIQlO7ZUMevaqNU3gxA
ZAMyqN8WZqadykzXLzQfgYCQ3seqPpq6+TZMnlpb3Wf0LHy9Sb/qrHN9x3JdDlJUugKcHXnJ2Ybw
PBQVqqEutWX06hT7uMxslDGt40s5zicR6+Q+dOjBLF3bix5fXzGpOJ6z54i6Zk93g3LUGIlWwMx2
ZCMIjmhZDppI9HeKBkVhCq9zULzm6uQ8DdFbxQyxakaNFLpN3gzNQWmGTwUBQpsOp50H2QQppzM0
flqkL5HCaXmWZNWJmkYSopCvIJO/pn0mjkung7ATVGjdmMBUGF7awLnLTdXaKQKGAPD9RHuiTjPP
2ZT5M9+lz/GcxMJSo6XqkJ9TO8TK9ZF7HyAh8RDcciTKHQYAI+GVAP1Z9y8CTaLPgpbSyRXvYKEg
1qryWPATRHeamnTQ4Ut0mKaZQAM4rgDxjQ13FfjR6QaPniZAnsw9XDy9Vd9l3b52qqntiEbBDyAM
mKDPc2KG93mb7okFsXbsJFcpOf2XIrkbcNnv7Ga8BS91M0w0dPgpi1N2mEeRUoKRgdNZzSfV7fwm
JYe+H5TigEdCns2Z1PL4ltyGdg+V6FS6wrqMDtJ1MjPBfxJAdNO9JmhzL3KYqgcmo6eO9uWxHBKB
Dj5oPZpf5i6CRuZpVWndip5yqcxFsRHtvBuGyvysJSEAi87aDKV1lYrUroEa7JMqN07ESYyEfUbO
uY7ldx2U9p4L/G1ThvGmQzJJ7ywlD2Ge90GuKxsIo+0GTr5yZEECZztS/JSS2FdztfMSm6jgSAzk
kk2z8qmaopseLODRKnK6HL21ZO1V+qGckh8ictJbVZSkdLNH0WkjEy+Wewxx/c5VSAiF6WP6fSbf
qfqgqVmzj/9CPwLGPqaa1f0cy/3f0Pc/uckYtGHv+u/dZFfwHsv/qir+zUz28+/+Pfp1/tJUoWnr
fJUZroUt7F9mMlf7yxKMFzWdCeSvM1/VsG3L5N1d/feZL6JjW3NdXfAzsk3nfzPz1Rk7/3/jRNNl
0OkYlkEut2ryj/11nAhEuTYhwKbHbChpZMjutRfWDVYKl+SgMTg50MTZ3+Z9PqYOkObiGJIzBOA+
UvEaYNgRVUK3crpLG4Oq1Z1v3aArj5ZSvSGHAaSq9d/HJRoZZg4S0BwFnQzlj6FknNZO1W1mE+5k
h+m8a4tE3UCcmfiNTbQ//UgZbozkWZ3KXYqAbjuPrbNVUVvuWVmjbzR+MAmZd2jozkLm2dm84xw8
kzXQvuY1YPyxr22CdTAJIMeP+q9hxCwRLfW9hVWD/jFBTgaH2G0wZzt69fMhJ7xl7PFKoWhEhMFx
6WBppXubpMPozUpR7BKOia4SZDepYqZ3o0lmgZiHdh+PzG9m6DhQqsKvSqO5J4GO+6GDDn0AfPwC
rBYnaTlEN+D54m2HaR7PAyE0qCqxdA0DyeNgGkRuiBjYe0XDnGBVho8VTnw7VA+0vHsMSTYbB2DI
h7x3cALGufGUdVc9paJZIA6swa5YbmG5pvB7g1jeZRFDUstWNnqSpveO+j4O5XGIiuF7k2DfaIMX
KXoVRvI8eooGHnlKam1by20dxzNODiKM0aDTGrX0xyJwAMdq0wPxANMe5CgvBNW+ViaifchD34K7
PDucc+9mmy+0MqIlfpqo8blm3DgTUQDpmdkQL2w4Cl2xsnkzIhZ2y7OnLroxSwQHY0yzNTs7gaiR
8TB6U3nBJK/pBqpuupWLqHhyEzLZK9rrqEFPBB83e8fgH6ka2mnCN3i2nTDcSRYzw7IkY8RGqOCy
YFwv2mUR9nFzfXR93nrfP91cHwiWtdbIomu9pSzrsHxZkTXr4uyP91hfr1ofWa+y3Hd3Ncu9j/dd
N0Osy8K5f4L+n58+tuJjU8xlZRksa8yP+z6e9/G2633rTbGsXp1lHbv+xccD682QMLby5yO/bN/P
Z7JcNpd1M+RwGrgfT/zl6sdGzCzFlcDEwo2nn7XTsnZfLloN7wuRZR22GwotGS4hX8saf1hW++TJ
4T4Mx4eCsJS1PPj7Arkq7aGlrrCUGuB1hhnbXe4bJegRg5jWWr6sf7Pe26M63BiOTo5dKE6mbJ8a
NSv9WtfpUBr4OA7TcImU+hoT+OITSsYUdyl7gk4qS1WrXIwod/w5UEHLMC09Z/Z4Qog4H5tEl35H
KGuRkvCkagdrLcOW+l5ZLggm1i/k74W6UTEUzp5MW6UKWh7SO50lbDtcAviJ50Ix+agtPdwNS2UY
hmgx12vdUnhCW/kMgsmFhUuXhB1r1hPzEhbK4AUqn+HHfXbU+0ZPowW+pnmZmuBr4xKXmqXGgVLP
OldLcRpJ+l1alJY7sXzu8xjBrU0qp7kw9SvcZBcki060NcmIXAri9VnrxWpUXK8ZDvP9SqbPukVK
+pRkbxJZx94gy5h24EStbfcHfamHW53/k0d5yFGYdVoI2IVSPV1qdqNOcjITterKFP6xqDpr39Qy
37U1TsGpzHVf7VXSJ5b2gE23+DIRh7RniPCQLz2CcrlAsdIuBGqXfiXP0Js7OczGOedIf5JmdBPd
xUsnQgk6DcphaR7HuDxGUxHBweJiIDbu1KY0XEbiCzND2TqtQYIlrDIfPwfClCVczyheLVJQaKzs
VUnkGIlOzRJsM1+UifYJ7Mb50iZ5ikUzOEVLR2W9H+VgvcEnSx9meVqy7PTrtfdanAzXoW+THUGj
RQA+ae4ZNV8Bll5ICmml3xJYORwrmFCe6jQ7LYZeMSxNogDx5yWcCZkbCGQ1u/sBo1G6tAmmcdaO
Uy5Jf+2YZJpuavhFRSFuKCGUcsN8XHesxlBGQPz0AJqliVUvfa4ZhtymRTO/W28KpW13k8CjBgQ4
v3YuvVhplz2Trdaje0+fkKZZRvOsWbpo5dJPK5fOWrr02Iyl29Yvfbdx6cD1Sy/OpilXLt25eOnT
GTTsdAvli74IVsdVphotxpvV8CCWO6cgkVSJEtm2RElZ49T6l2tD/m3J+Hnnx+31D8HD/dvfsZo8
Ph5eb+p8PaSN9shBeRdbx1BdMQ7w1gc//uCXl/55tcgzEibpuZUfW7K+3/r6hIKyeYRGVF5oxbX3
y0b88vymaLUlLzH0QlVDgqLUbXNaL5ylO/pxM13ayH/ctz7aDyLaC1I/M+xtiqaTMUgNWIT2jdHD
EJ+y0S+DhB+c9V4X4XsXhPVWzZHaoLFBYDpcAe7BCx7ibJ/Mz6ZAI87nesxGix+QgCZHu0VHBib2
SBOHQxOk9rYaSfmDCUYqHuq2cY6rXZtlE+Mf7UlxmyMjV5R2jE1noFx6pOGfsCumlsWBmudzR5wV
NmfmeqES3RIOBbRRbIkLiLdVqQHHGuiehpb0rTDXiDoikabTZmSsmXkx46A7II0lXrDcatrJTQCo
z6RAHjOinlQxWMxzefnSMnHh1MwsQh0+eFJCWU/sXW77eZOrV1uvXa/u2gdNkLkVPEUDTl7Oy93B
KiF8SVGPFF/OTVLSBcX17UW58ppX2Or62HQ9Eq8PdZRiZzbJiyzhyG2dIe4vfc6plgPhRlWtcKuV
2pIIDcOciKNiWOy3XAIMnGPPLINj2kXLEoWoehqPxyg2CJJgWkucKHhxI0StWDrGMTLJ9hCqOvpa
3cJDQOO1cdqOMbFLnR638inTWIEFmcnszLA/wb4nuKdNDoFd0GMgeZA2JUmrMoIyp8jsraJPnk7m
vg+jdpMa32KzBLmp3qNXIPlOVNcJidVez9tnBojB1grE4MdUqinEx1OQ5c0R6XSGTEJxCVBLHyqd
+dCIuJlWqPUaLpTgSG3anWT3ZC1mER/d55cibV6LR7vPrO1MeJRUynbR4j23FoN5d7RRnqmNT3rY
NgXcsa8sxBMuA2JHFnKrS9Bg4RjubZVBrNNWr7pKFJ17tR15h5eUrgYwh6M26XTH08MgCUmEoC5o
Bj6BkPkOivJgl229JTjOg2JoHd3ZOPCJGVfMEuNGPWNJzq4du2MXu+pWSpeiIWMujMKbjj0q7BJ5
RtTuIjenVVP+sEVDzybo1fMU8fTirSwCoonV8tCQGxJNeXdxE+uiVn10LdRs7zZ8goY1el2xWlqG
7WA09LVweAqIAsQwGq/YgKZPQCNo9aXNNSbHgRxo1JquxkCuYwd1KvW2UYb7vD/ZA4g/dLksn2cT
33Dg8k2J5ZjsfnHpG/m1GE3sccw5AyPbx6QBwhxpNqrplEykc2VbcNDZpuF4IW3GQPnj7iOT/xJp
penhF622H0XS8JMKwgOWaOPQS/0Q9VZ8skvyGJn8hxOuGEQlDSG5fgmT3Z7YRnM4tNCA6XyjBsxp
sB16Qx601O+NgFV2JhzSww4onaZHDKVfLCN+Gy0kS2MGky8H0ELb7qZG0IwfksOKGaesQHCaMiwh
8GWaTNtXFffLuMxU0rbbDkRt+GFT411kbg3i1p0X8aIu97hnyJbMqQHbMBTnJCVRi8y3OoocKHYF
lrRC8UYxLLSGhJ9l+Bz0GfSldnyWdVn7juxuoth2Lv1YvYAauIUVrZLyQnaMBkv6YI2u8jZGkP+L
JV1xTvRtPrHdCQ5rz6xzGEjAOPIkUndmmD6amU1+cVSiv68IsNRdPp9+mvzJSJS9mzVQAFUS/GKH
4QbNp+uyxMlIWbfMLENoAWiqhPF+ikGblGGY4X1fKAyVcp1NbPsc9lPAmDBmlW0nw88BWvJzSRQ8
oET2RwVuwUCs4BYNOWPK0LlTWMkX4Dy88c0JcdtaiuMeTI4hSqLHLKRcxGIqS/lCr05V0LhHJv56
YAeHGIXodgpJOxNpzb+9T261AWpBS6wgRnBCcki8m+yq2Cp8G4mJVwKZy7fQZNj+7hhMW8Vopdsi
Hl+pWMeNPdBfK2aOVU5U4nOfy+AAX5SMuwCdcGIM18ZOGNflLeloFq/aqgY5MtjpXAv/uTvTGE3l
52i2X4qBlI0Ylw0GYo54q8umq5NnjRYdocEZkSuY0UNSAotQQCtkiseBneww9LK+yXAGqZb4FvbY
W4MAXDDatfCOmVdwph3qbKZQ/EAwQtIordqDgeMVJxwm01FGG/cFrcmRzCrKdEW86kqTnNATUiBH
HJrrl0XExtSw+1Et3IacD3rDcVVHTUc5GunyGikkWc9Z/IB5ksoiz++MAXs0EI0FihJvXLrUWkNY
cG3myQHpn1c6qNgS81PoKkemDnjrZUO+X78tifoBHdMUHrlnNEwL9Ya94GI4+a0aO59hJF5D9XMo
+ysswwz9mBIhc4HmWADVJA/6JdSzR2nyNVjgbdwx3pJZ82jicd4XlhzQBH6uGEjUJgrHwqzKbRUT
65U6EPHJUZKLiXIqrFeR9+hhB7JmtLbfuNFXPSlLuDSy89w6Pgd2XXhqS6D7UCJeMzyGVndtO3j9
IvZqEocg0EmrdneVUxpoIqz7wlE/pQU/PyUiLDgt2m9ZgZguzsS+G82v1hypaBq/O/mAIjV0P481
IJmZasgazT3xXwc0Fc9NwsLCme4kKQzHMQ/fip7dS0nrgcySkCXy7JU40vWK9E9035BMUHchf/4u
a/FiwSnecBAZvaQKUjzvPB0UMMFpqcfomS9RsUmuI7SWE+Oi7OawC5//rcuRqZMNTzZGEr1A9Xgz
lrRLY6SxpRvkbRY0bcIvVT5/i+Yq9VMx9bvecp5nq9IOZaQcUDzcliXf6xJztwwZ0VGOr8T4IhNz
Jtym5IxF4+cYIo8WFl8tZMpNsnfqildVIPcWr93izDU7hWPigJ09aW4GJ4mPbTTM4LgF2fRimm+G
AIOnmpavBT2aghioSRavDHGSQwzAaRqmhnjSxqQTF35xkhyZxrLk0lMn34iGE7SWUJ1mS+07m269
i13nZNfhXmAiLKR5NdyBuUytAHkyCY+1rHpHzMfOTQOOH2rjkS0X+007P5UAVDb4DfiMAMFkXeXe
4h0ApGsa58FOD7EBFkdIF0oHnM39OBAFCe/+zs3GWyTYpkE0x5jD75CAoEm7rBOfWLYnSCACw5a4
L3r1cSLPB0YsJXzSX7WMcK3QOJkG443XNGX04VpEqceNMFmDnvVRFudRR884ifrZJYVin5v2d6Ur
v4dAVxiu6e6miiDORG2Z+FGOzjALbpg6yNspp9WhEMVtlYLqM3Lio3COonKcgxOikyfGeGbQIrtL
8ykBsUMidqJtydma7/pZ3HS1bCHNOxO6yNk611X0ZcF0vlaWD6XbOCoyuYO9xQg+d1HKNkvJbhMq
SKsD6R7pFZwnA9bXwUG3BRImg9gcgo3avLHu41780HNQUwjvTA5s04gNhahnN1HbC+u6MtXeIxZN
fTCmPj4OcweBk/RUitId9ONxvvZQKAFaOCc0yvQd+KdPybiXvf2UBi6raz0ftv1MbFVqXLQs3eaO
aZ7KuRn9IpfxERkWeRfhl6JEFmLOTgPXNYu2tpW/KOZ03+Ft50xbq77pNi80w62jRcpHtxOp/pXZ
lbI19Tk+dob+KKca5d7kYlJGFQn5PdME+BAwinrUo4rqOSkq4bULK2LOB0hdSsPCmtw036jqi+6g
Y08CVBQzFv/RCknHmnBrpAn7YX036BHsQJFvnUTndDV2D2p4sbRiODEL6r12XGT3Gp++rpgLcUvd
wkekeBkdPhN3RDPYP7VB62sdev/UpMIJTOvGbukEygqNKkEhdIEhRIXmnSncMxzoqxaxOSyqiDyP
BVqzWz0S+s7qnKdpbE2CmNvHypWf00o81kbPirdz0XKSk5lpKB6iajL9zNdi+LDRayYjslIwHW7T
BKaP5Qa0NvbTKIGeBc6hUpAxOrV9nvvE2qKHypNTCzQt1XcqtMdjb+tM8zTqGKsxj7U2JDd9X9xk
7Tj6y9GiAuzrhQaEppYuf7STyBFdDFekbucRTA/9ZiyIQycfzWApjX7YVfRvFf7DM0UQvE2a/2hM
9qAXSy/HpD7ycnYEwStldJAHIEZC030c6F0/WQBDTqPhzF7P6YfW+jcju+9hyNCSD51956SfY72K
fcRzjp9zcthW4fe86uWlDoljK3qvTyDkq3aOPLdyKL6ImPKlVoCHG4t8BzXqMOacFNfIQ2VpYXUH
hz45A8bM8lLWxCInFri2mDn2KGwxqC4KW+MUgMP3hkgfWLrchra4pokzLCE85jEY5YOeDHeN0zpe
MCmJl7nKg+2G7dZSS4rp9liiLHVn4KNjd5RJfgAmd3bKqNsMwHw4teoXxCr2RmkFY+K20aigdZNl
Pi3S0JntPWXlUXThD6CmGaoie8uRPEaA3lsAs1huiNk9of5Fu2RxDGZ4Ofhun45e7S7R42X3kLSt
jhaIoidPoCLnQ3Nk1sCYYjHKhbaCagup+5Q8aJZRcArvPo92DENlQJLT9ha9OIx+4Hx3g+0U2zbg
9N7bp6FvC/zjE4vgAjFZxg6lGdWBdB+QeK45IcQXMNZkxSmwImx8MgNvcGfdg0rt1Rljb0czv9uq
Hp8JSnyJk4PTpWi4UEjtot587bKS40c2UGIEM7Ao+43su8xzsp51sC0PPXBzl36zF7aJ8KYy4YyV
uR6fGKWNYW2mWeL8th6aoFC2Wm9nXtWpSyKTCrIifwnDkaVK4TySg9PzGRd0a1wFLFJP8awWAH3h
gu/Dlphf4EWs3xgeqWrtzfWrQctaax+bDCKE6NvyOmN14yt6TkHwsd5S3huaFJo6GvS9kb9Tkdi4
JeEA25+VDCAe3fdTV4wVbcApoA0hvrtz+AgpJN/m0ZgyToJAD5bhjUwnMOpq8jjXNyES5Su2siUQ
AdXzzNrcL5rHArkx5xMaObaS7TpR78xM5fwxEr+d5olD7iaD60HmD0RgIaruWJbqavHUGvSA51H3
SZT8Rik4m7rqFwyNqin7FPGN0eNOOM/fGZIldKfSgxiRpvau9UnUyY90FLdDPjw0irR922LkoXUV
mLFMEJ8VDr7x1pJot1dqCw/ZQqeaDQvF3RQ/ZFRmR024n/tZP5EXCIFGvzYqAUfM/yCLqNSq8SNN
o3zHcPKRrijABNF97pYfKf1IUG1E1xSZOMkujM8SSOL7PDTLribijSYnxnRG4O7AMHlJTyJnH4n9
qMwHx9B7jOz2tHM79syFH7hXbbmTiXiUVojPy2ypyqL5By6j1u8UwQ8fNGaNk3DYG5G8R5G16cPx
mzn34x66/akBqEamau8XZeV6keHSvwrcH3lvj7uqNl9JRNIOnDYL1jctjLRwuGW36Px8KsQGng4h
Z3kYee1ydnQm5U5lMLtx6/esDS8AMx6MQY13MZ4YPO4arej0k6qKB5mN7F5tm9Ozt59qPWUIKYpp
k2u+rYbUwPO7BsDSH+vmHC2IMUCIxB02AA4CFfGWsJLLFEHz1EYqHVneVuwi/K5dwn1lGNE9zp4b
ws/9qALBx8m23WgLB4Uei+KRp+sekFhA68uDU2hPR6OBAgM9PQnFN8RkD03W32aKTrRwOr4VTkWO
+OTURFR5dtK1V9qTWyVss4OS3w/te1JH8oxf8TXvCh9vW7rV4h61ldqqsDq+scZM7m2LaaPZD+fZ
KY+oJ+kCEhazzeHRRYmfmiZFGwmFdB0lM2DkostU9Ps8zJvFxnuj26zI67al81Lc6S6D50gooBEa
yaZxxK6cwblxDcKGTLK+9plqfEtDYnq0JvvWpYzAo5qETtu0GDL2AYMrlpcbm4Mnzod+wLjWk/XT
KfQl0TmTHpPv0jm8qggtjyWGFkWTzr4CocMPaKMthj7wpHAsIkz/sYgPaRaza9TTl6lrA495fbab
Ggcid50sqJwlQIIZVOlA9uvZ4tKczc1QaPFFKNc2GZiqNPmtSNrLVNA8BNFS7m1ax2jo6L608P0C
CSYbVdVRWs1NzPLVJAFG9KiJOkXeKbFmH/jF0DXo0k9un3DOlE3j9xIqZZsruzrR5AbPebcvNfeu
y9QXnOeDp0UlUhmswob1JYsRb2XtUh4loBGXwHOOT3vgk29UVtd5AQspzq2s3ZsRpjRtQeW1q+iF
DXQK9iTpGJ6RtVfFAigyugmOIdMadiUSl41Z3AzFN0RRaK/kUW85b7aGC1+t1zmdiK+xhVE2Ku+N
7A4wh0qTXGE9i/fXrxRAnwosOvhuE/4jugzkQDrGASMtdSjCVBaB+ZYmEH1z9Y5sh2hfKG7BDoV8
CsPmNRbWg203e3iU/b6ZsmZbDbhR6xhfRh/RGxgvVkC7c+jNcmtU2qfCmc644KZNNdoDILjxqjt1
sa0ErUcTuaKKR4IKkiX6CEYqLj4hLX1jNqVvbPwF04hECi+LRqDNoZaYQ2P1vYnc8DPH5h92BB6Q
zmnkJ4k+7DIKJR+FcYyl+S7Oy8ui/kq7sCDSPjy1gZIftTltDrox3DH5b5niFPmGhFFWDYFFIyej
UT3UKb/Fwr2q4/AU1Xxoc5fyAcPV9YduhIzXAUxndrzV2al1VfWiOouPc0tLdVJeA7vdBa0Ynu3J
2hPEIe/iVmSesDplN6nl5I1DGMMutPt96UTzSSohbYQh7PecxWl/tuObzZ7AQOIAsXxg/2jRO4gs
9HBCmobUMAyVX/q/mSWrP9NcrZqrB3S9/YcbdL1v/ZOfzs6P2x/P/rgvZortzWas/jSV/rS65nOS
7RRHv//lZX6+6z++pJOBiFRJFFy8z8xE11fnbMgQ+uONfv6lnRTnrpQJq7TFLR0EhyF1Qha8yz/x
Y/t+vg6BQBfVVd3dLy/bNP2Zmine//nK6+2fT1w/kNYx3yLio/31pSNaT2zY3+/y8VaruXW9CSkG
pHAREHiw+G/XB9aXQtSHftLQzjDvvhAZT7PBpVcZJ9VrpjfKNlKtcou4pqF5h0NnyBQql4Ez5qiD
ZYDRzCRd07b5QFHMmvnTjWVY6tYZdfcIMWVvqULbhmQZsGLrv2Qc4ZJO3wot/ErJH2K7Q9jJKVb6
iTVxmEfdKV3G9+SvK/jvQCa1S4B58QUY8mEy0LOYyedseB+yQkVgkpO906c3qrqMTCYM4AS5w5ZF
wl5MUEqTr8sIg3T3Za1QXStjfktBYW/62rxIHf41WhKscqikd0qh3Bj5yPF+xh5mJKEkjIsgUBoU
G5kHd6rBATWxUQgYZsxej8PMmUlO5QdbzC6WbQ6RxYAItEQ4nrinpgZBHBN/6WFQ6pnFb4osukKV
HjyMbAy6c/0su/x9bvh4S0ZccDYRcMPgdY32S4f/FCML4xqbnXZjZOORE9sBA+KeRhqafGt6M+jl
TVIBSqErXqiP5AyVnkHPdkNaU+aZMXlhWI4IEjN2Zju9IMuhciCcyGlDBF7JTowt0TFy8SiI6jHP
rG8lmtjtUE/fwAl0FIiCA7cBpjsJOQdqfZf7w/wchfpDmbG8rTiSbZFTptvyqSdeZh7naGNpvq4T
JtsosXmQaQ+Gj4gFcL8M0JN4BuTgOvtarXi99BwEsbZtJjoDwigyr8cUuwWbHW56WyPCQgp3Myv9
cy0XqoVIH2TAusIikYdhz8uc6SA6c5txVPM+kaCUvU+c1Ihfzh1cg+B0Y0viPdKJeTXva1qcZJaG
wBqYyudzccNhzHdHxAtmR5BRkkPhsWoXqGjwqWoDkxnZXEJNtR4JA/bIQLSwr2d4OaYdjzJmchts
kH15283uYztXJzPt3vIxvpuJEd2KqH9RR2ASppYJtDy2vVs1T1aFg+wX9eE/EEL0RbD3Ox/E0k24
JY4wWCqh6/td0BcF+PPjnubUNDF0yQfFPdmkhXmxlhE0hrojFsGDWdWGr+QFGmIyUqAi0BXO+1KD
y3BsG2hXsO28Pgz7s5Yr7icxIteO4Hin7AjQ4O85FIT/YcM19R823FLZHQzHNCz6/r9v+IyHxpro
0R4ZBKdHxTKRa9DO24w2k7MeXta2TZyFBhbdkhQfE63qlv9pG/7hw6P/YcHuRwrpsMr7fRviOk4s
AMzxEbHGdIvdES0ttmhWfpBTZ1s5lJkkj4vqQKlZMvTqybolIrF6+Z+/ROMf6DOgeASBEbrqgJb4
A4KTltMkGrzrx74Kpl3kNOLYd4znMY4DaE6ehzmEg51ZDxoM86uTauMhptkyVOJYBa1yHfAkXFjQ
Q5EjKCZEMMP5CjF/pEXSF+FiJHcMZM52eA6EeXI62V4rBRpiZTMPbxRm0kUWEEcWa2+WQ8zNWNb7
1C3ty3oRL9e6bH7+n//Z/7Dv2jrRHZpta47q2Pby9fzCtunVzom6IQqPlqbnMFCq0k/cdMKMbO8q
U/d+BpHUktpyAFKjVyQ7Fcz3s5ll+whPIQTlrkpx0IhuOQYCiOdAoO+mqYJhD9hfP/S6vO8DUqjW
Lf8/efR/kEfzO2HX/e/V0f8PLWdZ/M7EWv/kX8JoTXX/UgUoI35sAu6U+EjZYMr0l6MJIlVBUjku
IrkPfbT9l8qUlpgNB17V70ws7S9DdxCC2gYdJRe58/8mZMP684eouvhiORo4jq6yQYQa/b5H0sVp
2zHlzOEYWU+yWjef1otxTKG+x/oMOpV+CClOdNsXrU+wSH9Iuv33teVm/F/sndd240qWbX+lfwBn
wJvHS29kKCmV7gUjLTwQ8Obr74xgVlKVfaq6671fMOAIiiIBBPZea64l/1B2rhSkZlQNZqq4aFbx
9qk57jTYiuMr7k4N29RITE1uHL8rnkSt1OqMIpYZH/UpxXZcze/iijCBdaD4jSVQ/Y+6udyZcReS
FwvI9zahkMCzvVouCFejOmUXHxTV5TYOvI4f3SsqpcafF8G92tiSoqcmZt1NKAgV1e42a+bBtyQD
YExgJihZtXkYsL1c90xR9gHyzFIA2wNWcldZT9V/zJ/z+kD2xTZVdlG17rp5rItzi4xM340F1SJn
BtbXuYM43RbzHMkUBeQ4PdXRKqvg5pVL5uhrNRuNC6wcNasmWmB0J3+qbVyv9I4YniG+q+QI+DbB
O8HwOYLfJsUyDNWdRcoqCxh9PeSiUyzJgt4gKYA+fnOeKyM6CAe1Wu1w22tszPfOaGnbBQLTbq7r
Z8XBvbFyjd/U3ASqxi9M7m0zwWqhsbUs1JTaZLwL/R6rbCcw1ajjqGVzSKWH97bp9vI3xywtupjk
rVPEzGfA5+r1t3eHR/uPg6qV6hjXd1Kztz3VCwuxxwQP8lTLpFHUN65zdOLNk+UQTLNWs2qzmtRL
/hkyHrHx8hW3SfF70UFEfihpuamNt/W3fZ1WAsNRtWsGcsLS5z/fRg3T67xafZt48rdy3a5W/u3y
m0Op2aQe0x3FyHe3l6i563H+PMSb9/1vs2nw3SrG6vjnO7w5Uu7O7soYTPIV1If5N+/0v3vn2x/9
5nO/OfZtu5pTkzeb38yqTYlL8djOrZ2HfnNtSkzv7eet5v7luut58efmhEdnpMP/dBxNcoDVqTN7
ec+zsTzDbhPRVo2+1ZaFr5nGNAZhLmm319x2/OOwaoO7PMWJcI7IQKBaSzy3mqNFJN4s/rEOLC1w
HVdhQf+cVbuqTWpOTdRx1SFviw6yAer08hiFOoaadcaOI//7d1c7qol6G8eO32n9mNP55lhmVrvD
RzU7pPFAgkK7UNQevb0FTeHkSlT3vAQ8MysWvlqpJn5uQuC5blJ7qbVdMqKS8JYafXCdjhu709Lh
rDYteuouFNk4qo59u3p8cxjTRYo48bCH3CBCBnQ9lmbZq/QMVpoOB2lnmzk37gMNEQK6mq803z+F
i+A5y2hWJT11Mt/6r5nsHjQdrcch/z6PWFCqOCZhikr3LAhZGn16RXkltvnE4zxEpL44WV70zVoG
yqDcghAMGYRiN4BL3vyV148x28g354S4t16iw3DbMZHXebX4L9e1cuc3u8hXqNdeX/E3i5ToeGb8
49D/i8PwDNSj9/UP6siButmqd7rOqrXqML4qM6k3+Jd/SaEn5AxIfPCbv6bFBS/M+VmoOxmpG7Cf
i6ngG2Wukx/ltu7PfW6bb/vc1gkUH1CC//kQfxzWHCQ+XK28HeI/exv1197e5XYYtS5Is09FJvXk
Ej+vgNikv7TXObVOLXIHvxipPu/UHmr9ELd0Dt7Mqk2puq+q1/xxRLVYqDuk2nzdU70IncKv975u
vy1fj0nrYTNrTk6BnKwbJJcPPLM4xMx+jietOMdLcVeNyDaMYobr2I/TviUgY2UxIgXbQNSWn+kb
EpNI57Zdcu5j8TUb3GXjzyjruD93Wzf2JrrqWbAnovquDYLqMHTGPhAU7em6I86LAHYmp6z9jDbw
aAD+P6KzxiiM5H1te89zifkk0jXiSNr6W7oMGFEZYVCsevDdCEs26P1WTD5AdZm4ltTvdKRxQPTb
j3mifUPQR03f6AMQ+s5DNJKYm5oL+Ukf2qAEqplg13ZGD2Ma8vYe5FqO8YNy3bByiUkh2gjHSBUy
JCYQoNWo34WUqOxsV4ip3Q5TPu5Kzz6IrL4Q4v0zK5FB8MSBGNpFlutL0P0YuNSwsy9z7tcrByDW
OWFEvsHzdspN/UNhZdNDkYg7irY8ztYy/cl7GcimPTrIlujurJGJBqg8tWlrd0jAhjF5do1F27hR
nq2+DGVFz6GvYr5JHcdzlaR3ybhgeU++wOiwtsb4SW9f+khcakRGUX2oCr1AZSOvc068XxoLe/o8
MJpMCDpyfEJ9iB4iywG9t/dku/mhJkP2ZJqNuaaKR7/drz5XI5RBv4s0LouhtZpj68m0vpNKb52K
MB5ecw+HexbPz0Xn3pVJ/clxQuLisMT381NURKfUFGcUEj9FYRAgIgHx1Hx6vgvRoS9tkXfF87IK
yxjZDX4ihrrNPU5m+qxcVEmKKnd2i7a7D1oQQ2a/hhz1LQUyuzJb07+bSRwK3DqiOlwBqfbIhI+B
fTXFGs9Fv67txicXqdsbcBDtCLWvtcZWxtgfHPuO0CsNjNR4nEb/E/2Q9HHoxfLUfyR2aOqHPTqD
EXaR9kMD51iXYpfH+vsqWKo9cQ+rPIrReCzWxcoRJpa7yCFnagpoyXbOBAufqusg4oUMO6STnT9S
RcKfHpd5e6xTIGJJmsQbHDneJq6HjZYkaCzCaDs6RX2g7/WJ4shP7I3Txqq7HuX946BT6Zzn1nl0
jDNF1SELwgdhde7Zj8L1TH9vPYnvmhuFuzHId3khIO1Wer/uepwNrfhZ1vbF6UNjJwQ/h23ckB5g
47bYB9mlTmkQOfhY6XYjtCWdplhbhQg2mDdRotP/4x/Hk43tQvijTMfJsxjPYkFLZhsuxwmTfpWO
n7plenLx0G/bZOFWaUIcla+YCbOhZj/fl1V7IY4RCbSDrsRYzrIGWXB+tBlCYOJQV22aPvWM9jGI
5f7ZpVC0CdEDZjoBzJiRT3U1G2cTLfqazxNRRDK+TU6Tb8ORLpATzeIylS7hr8F8aHJaYMK31tOU
90+CswqVT4HltqsIKjOS4gLhFMEQhuR1MfuvyzhwD290EHF92O08KzL2tWO/M3vCquu0e2ms2D8s
y6lYElz9cyPmtVE5PJAxhK6xJqF6OhVx7OwnOoPTyOPfgPhyW1XOKyr6Emj7LO0E1XGylxVaFkOy
Dtqt8Lvdkg5fUNy3K5SB0QrEHe1tral20GiLzmy2jhbueyeadnTeYTT24lXr8cQ6nWXfIRVCADF/
RgG6QvFfcj1FtKL51MjdhgMkKJm3EVyTFqWG4Z8zfo1EQSHUcYbN7HBJcBoBdaLPP1T6vLZG6CSC
v2xjkQpZj+ju3IF4Dj0GZ7qUBo0nY/rYdUOxdtLxIPhyV+YQ0/sOf5RVfJ9QE3PT6SUsYfWFwtn7
XXDONUzQwgDmgmgUoh8SocrU+FGEFT4CLY/3JEu9DJZhb5YkOJaJDwhGm5DWphAEATnvB+C2qzjO
s11XOBRgUT+uXQ+fSGgS5lEs+winWF1PDwhxPgLxRC9HHx2cZ7GqquXTZi7N59oT7zn7aKI3iNrG
QC83OUtdEO4qvJ2bOSMGKFqic2rWAHlbkx4b4miUva8Jp+m+t77gw4HE1E31GlcDIJVkeZlC/MDe
gBMA8/ARjIZHi9+9yyLjndEzLENJd6c7n4M8LPfCjA9IQSQLOMcH2hQvVlig12yyaK2VWQ1iId8j
BnNekFoOg2+eAYnWtXYeOcE40+Anpcm88tFNEILer9oiOJszTj3HQ8EduU/DAtY5EZyTY9i2q7IG
Fj45F7/vHkhCaDa1x2+PFogPPz3DNfShYRSFzhpEGpe7rss+84AAOw6/XtAFwa6S7m7HpZ9CSxa9
bkOvnpH0sdHTTW/O7SVD9TandvqE2nDD1S6F5zTb56SKww0n3qaPPH09SjyInaT31rKvFkz9PR4p
FF02GvPw/eKS2WZPwfvZ1BdwVrUk8+brbg6/NL1zJoum3IwZ5t4yc38UDdYNb5qTNWcKeA6eBFaR
MF/KCRNLFibNNvfOmP900Lu0ybopMHakD2Tb1EiIPHHNT7WPbiNo8N54PqsaofuH2dMEj/DVJypq
xXEZGBFhT9lpjvs6DfPONYpXqJrwof3yAHiZ7lyb4+YPlrvatzue1tt3ZY9RsrdQmxG3/pD5FVKR
GeVVbSThuvVLSRKOCHJKH5tnHaPvAyCenZeCR644N2iOjFg4IGZ0w5ehT7ZRCD89ge1ueTlSN3TB
/KD1Uw3HFfEggSdZMsNHsrN9i3aJzN2chC3twevtr/Yw7QisiQg7o80P1H9lm3qzW2b3oWq0fG8T
I1u58x1egoyG2fBQlR4PS4IrH3p6Q3TjtvQbH1Nz8l0YCSwEm4FCC3sV1pqNxaUSaIe0AOPJIPZ9
Wr4jRnDbcz0+0XLcxa0x3pcpevfQMfutDWCwp2FLJq8w1/ToX5CJv9a1S5hh110CkvNW0YDopzPF
o4O/HyjguQr3k9ubXM8yRqy4YDY9aII6e+kz446d+NqsJzy1JKEX0V1iDl8FEBRbh5SD0Bw9ruOd
miGs7wy0tvaUD/xGO2RX8fdseu/CNJzN6WeOE2xdexo+18g4trgq1padeasUtwHhwy3R3j+tmQuI
Xuco2Dz71Q9ib23p8UM4+Noa/KKxqj0sdWVJO7EvUX4lOACPpEDt9aa6E2IpYcfb7aEa1rmHWwrl
47GPYcD1WMx5x/XSN3QOYcxv7Jq49hoV11LZ1oFr3LYwgvAeXjD01+FbT9CBnRmgFnz+cXGe7NJe
axj59Oc6dl0qvlLNfSjzOTni7yCNFW7raJy7YCkZzxMynBKKZ2Yaunhh7Xl8WJv25xGl9GNLlMe2
zssMcNm0KfrhW0nAb0TDnf84EMbIf8cTm+Cxbl+1hBoDFePBpXie7NLfaKW4jyz92RyLHjdW+eL0
/feoRb2qI9gSXvwxTwOx8qfYvNPseqsnZn+Ii2m7yKzFKk7jM5LSh4wy9LRoKxIPPjYJzRIuhu42
zcQd90GGWzIr1afJ2lfI1ejwIysmtR1av72vsV8aTguXrR6Bpumfh27GZjDsIouuqmFVz7R3kz0J
ZyGgp4iAXWKCdFNyf8PFw4SZQusYzMfUbS5gyLpdbGn4i730XqTDg5N8b3zzoSEx5YNFDGmenITG
eHvKqHUv6Y95oRPbDQ2Do8CJt76z8BvFD6V5NhUT+qwM0Yh49QmVxZLUw7QwOPnoCGkJfqnpyTDH
ap2G5gNpY1gEu4ZKNxlUq5RwxxXWtm1nEMxajkjHez07J12Pc7Ehszea78MGP1gZ5R/ifon2ZUOK
as/zD0Q88dqBdjbtbM3pxejA6J1NPlLumLoF8m78hTRoVOeohctw/Gki+/CCwcD0OPx0o1fK8fCy
2vnnWEzWewctGiBaIQeWk4W62VtWadX29+4GJXFwiOzwrKEeFN2w0MzXo72v3WNX+xrMbXZP5WiX
OBbc0Km9h/lbr5slOkZUhQ/U6L84FRjDsZP6MsR3cbjsEbz/EL4gSYw0Sh10hpk1+ElcijYB0nUM
7Mc477430Fx2NbRif3ZIsTXp3bvcFIQXfHM1fLTQuLQmuHe8dm83BF6CgkYoGT35Tfa+MsPDaPiv
djsEq4GH5JXlzah2a77V/tVAprsxQiDCOEQfBuldSKFy1ST1+U1K/m/1vrLNL3E13oEHhSQw5OvZ
L1ciS5aHSssxwsJWxD5vm3tSss+JZjw1kgutpySNCzy3lzo825oMFVWrxmlApZ5n99d1hkeo81KN
xfH2qsgMY4hnqOGFPJLaAIjgS7d406buho0FYKWtX9rcHi+jMe47NAa4kXGTjQuqboLJU/6Q6FUT
Q6RhMFxOad172wHJFXaNMzaBVUKJ4GEwpuipk5M5D5+ace2XRXX26N1e1ITK5LJOCcHbmZX3a13p
zjVUrphT/ve6fvFTsPSJua99jMa+Ez5i1ggfe36MwqsvnBSE3nXKWWMS81AwoTQrDv7sEREhF9su
ti5p4yWPIzArteq2vnXtDwnD35NaRR/cvORiwn00thWOt38c0jJD80jOBMIYucubDRZiWIYvtzVQ
D+GLzxUZmfKN1YYwHleMxqwND6dio1apjUmml2fHnV/UKvK1kgfP0zYoWdMnaoUVzNlLZxjJ01hP
P6ekDo+jtKYAsribJse+qAlGoh5/mOvsbuvyeSj3YWuRfYnYU1sJyi53ltafMidzLomcqJ37xKWd
g21sjuHtlJha+VLzyEV3K+U4arnB3r1rYOJhTpXbY3rXjIyg2LT+o1SKIJypyUSue/sSBJn26CTn
SC5YPN5cJzxafepTZHSznXOEPFpaMkMsbg6/95syXHlgUmWUNK/1cCCc4QxfMLj3D6KaN9dfFIoK
dJYoKYO8aB8rRl9PNgm5T/j4XpBOTme1m5q4dYVq2C/FQS2qfQ2f0B2nHvWtepVaZ85mvtGq7D7v
p2kd6FEA/tMKLmB1l5Nl9Z+R2QcXtd70iuHRxQIZpj6B22q3sJ+PwjPje7UHT4EXPTEsyjb8/qo5
6Q5aFLiXWlTeRZSkiBuxv2x4xvIuagPxye1RFzJOQ+6nNkSZbj8AvQZRkXUaA/+427UFzuGBbJo6
G5y7275xXQP4z1pvn5s1IS8zmSuLFqL9Lx1/M9lztrW8EJaDB7hpZ4GUWLd1nTz1cmIT73ukplSu
4mnSr/KT/1MR/A8qAh4uJZfsX8sIXqq+i/9r84Um7T9pCX698JeYIHD/omJu0MIILMexET/9pqxB
X/tLd234a05ge6YrhT2/YGu28xcmbdQmxHIhPPEsJAi/ArZs8y8bZp7ruVZguLrBq/4TNYHl/SFx
QsBpoN5FSYC8yURKSZbXW31LoLdlF4Y8VKYaHH40oYLxPvk0vYnobeKxsI1giMNo+cgVG1fmHJ7S
qf24FNoln0MP4ThlgnTE/TO43s4cUNgZB36vc25XsPLHS9RvyOVaKOgQqimBFYj9V7OFj1SzycKp
4mgbG6m/n/DsYO+IeZovnlu3/2gt7T7S4aQ1GMLiqWRs518MK4NeRGEX2b+BN7IPMQgEn0CwvVBo
fk2X5WG0p2+o/nlOsvG6FvMZb8LJDydiL0piceCAFLF3D+4TYoOZPVdd8tVKF2S4h1KQ81zr7XPm
MKwx68QDeE9AQId5rElz7vaTc2cMlKMohNEFofiilT/p9u91e+Ipd1eKYbu0/aUnimxlUt4bJgbo
YfVzjNk5yZE+drb92o/2Zuyz95qHxZGrVAxmARvJ2D4tEguR9bWLicX8thj2du4oF2Y19Yo8O/mu
89KN+N3ISUKtSOqo36Bkd4Z3oi6/wCwYsPC0M8mvKdR006LgkFXLVpuaV0PncVIfN92C1xcvQ7p2
CU7pI/cemToj4+m9ng73gPcZKo3FPdKsbZ7xX2g1aaAoh4vItWotzLCknhofMgZoqXjGRXTwF9Nf
Q1q5g7ZJjgISSALcky/1HA+EMPF4ufjZ9yq/UBN4JGzrxe6jncsxdtLhxIg7aTbIJzemhecnGiK0
IJr2EJJrK53IX5siu9MAbq+wbOHnXZ7z5Fm43/QJLKbIx1PHP2EW1fQ8T+Uhpaa9Db76WXJmBI3R
qkdXOC2XmO/aJEB7P8rgc53HSBQXHi4g0se1LEXHPlN7zeNXkBL+IYYTChVJnMl8ICbCbrc8pB2M
BUjYAImYOnC74wGYYXub8VOGhlrkkwViuMV5Bk3erbiGG81a2NNTS5X3AAP2wRoM/FZe6K7jofxY
+OJjFksKgv7e9rIPIqNKlw32wJOl8Z6y3rd5uNeD8t5k8O1nPmH09mJS9PH6FTJ9XPIv1eg+L5A1
qxjb0QxTuYn0TesWPYQXQuCc9sEsQQZA9jMS53nxKhx51cFZUIg7FihDwhFWVpWdCfgh1aWzMuIV
/jFp3cTeVCUfsfCjQPYySk7ocf4Y+NSRDFjqfvejz6xpRbsLf09eJ+u5Ll4hUu4Cc4C2G0VrY7E/
1fiysdRRQCo9EskEHLdysJ7ybrAPdHjAK2N2qYcm3ZTzsAnIvwqdjuKoXuonS0qZMP1z/5Zzt3Ua
zG+GZ3CJypOaUPignS4XWzknL8bbyfY//toog0lrlYrb27d5bREOz7dN8Wvbm8MVDJJtoXcbYRKO
NdF/OPDDvC5JpiQNlgTVkGVW3cqcQpdvp6D5ASALQiUFjZPfJ9883Z24fOh1c2hJfTHnPD4oiXuC
TproDiMn5pzEdhFU3SlaKP2oudESF2Syxu62Sq1PG/MBpCOF09/701T69cqZe8lmcchAVEoEJT1A
S74nu4zHDoj/+Uqt032kDmoXNSmj0DlG+v625rYXWEdeReZ8ycXNoHrEK69H6tTx1IohSZ+jYGh2
fsOv2xko5/QO/fYywSVWaOd5luC29IvwV15utlxufOvTWL2GSw9kpk4QWleM/w08nTz3TUDU0e33
dZeex6F6N840gHoTiSRqpgclP0CADRJNlMkRsEpJqdOMowVWyvCcAPsxl4z2viZ2VkHfbarTh6UI
7btpHt4VxP9tS2C6q9Cjj2ZCmzs1wJoOZlS9tr42rj1Lv9OE6LcdYcXbnMRfEiPO/fJxMkDE+XMb
nsJF+tIolWufFssH7qw1EAKmtHuo8NniTyHcfGm/1C2OJq202gOMmK/2RD56R4bNIW4H/zXBrV+4
gAa6RHPxCPmk8PnRp3ruf5Rx3z67elhdzIHKkj9sPa3r3y1ln5yQNF6wymNmnLrqg4tnvpjjZxgw
iE9aeiwidokp9PSPQxcv+yyq6Y4G3HBbqgzx915MzYMZ8whnCYRrASW/uW5PeBBSauE9VOaoo2yd
rDiNcYYMdOuO9lTHe9fk4VSeWIpWFjdtXR7Usg+AyhoC2S/Ti8NVCyC770sSPg4DrkZGE8VpUmnP
XdeCafft3lqJARcuXTzp5oPPcszTE7SbYoHMjShw4Ulm40wBdDMT0Y2aYNGuTihu+THelilPmntB
DnI8wZJem1NDArOcEETjI8ZTGRcqwGJqEc1rWnm8JXPcMjfUutuit4j3WjlpW93jGJYU5eCNQss3
l+M2YaxwMHKsfDzC0xWVW22B6zcxSaYuusSiLWZgmyAV8EjFuj6piWNIQ7mavQbXk2XtuoO/nZO+
PjmMCkx7KI8G3qfTIic8dvDF/F6k54WgJMI/WSgpIo6/9nSdjWVUtVrWRkhalMe+2TyTIRXCGSj1
lPwiQbvRaUBlnfMkfRiJylZ5H9U8+qsgHcDgSBLelSinoHiOKFxS4YOd+pbjdIEGYPLw9VutctOV
3CQlal0+Zz8cKrow+ykQVqOUxsmJ+iHcFtUcD7vzusNtef3eNRlkrSaJ/Bmo34IoPEYvYYNEtXDr
V/Xd24ZUXalZ6PvMRlr7MSQOfet5hLfoydc2Eh1S1xDqW1TC1Vf/R/kvw6XRnjoPzxoAbiK/fq9T
/+8obY29M5HdoEm97O+JSge5Lao5tW5xP9VV2h1RqTdYPuN/CmahfenSffB92DVkwtwmt9+gWqd+
eR7IdZ0Taz9oOjqpKPcfs7JarvoqpaxSei7nJuAiHwcFUlL/eEMDvJ6jikaoZpOy49IGuuD2xXlX
QY88Sf/4Dq0+YAQPRFN9N4M6Z69n7nXeScU3L0VHq76Y21ekvrE/1nllMOCuL7P17Wx1ZTI5XUy+
MHU2qy00/MJtTRfdkJqu68nbtPwH1HKrYqqTwSuODPtWCQminIbylFGnUizz1dXcbZ1Bh9Zr8UxN
UdVgQLQYRwMv91oULMbYnGwcZSe17bqDXFdFXQEZvffAjXE9RHJC9PXvuT/WaQ3iAiqY9goQ1CLv
jR0E+TxBJhMvzTlIlr2pLhwqD17OwboythRXPv+dJO+NDk8kpXtoqfCoU1CdklUbxzqNWoMrpZP5
W8rI0aFRuin17S0PwYg/V81brmdR2aMNrk5JV9pLcZf+Epq5N7WWsLCIpkVDg5MTs1SaKXW2qkno
c89fNXXIj7cHggMaujwFFAMzRhVy9rbc+q4GFkpn4Kli7K/fsPyahbxw62ol6Gptn3XpjpiPX9+w
IxXbalHNqYn66tU6sFyoP2oqSPLyqS6XOSI9dItSR3id5fifyoDSGuwZexfIm0whP4w7gwY6+Ooj
TBYcsNV1G9xdACpyjwkDRnFQs2qT9/u1ajEiy2wm5E77OqCJiL+GXUbahPxIFJ6qk5q7Tf5uXalp
cDlv+0TFBL/j7w4x8ayyLZb4pzpMrl4XRvrZgVS5f/Oyv3vtH+sob8E9pEa4SuTfqrbquffFGx0K
c3JVRWKb21YCek333Rjl7agkgetkR5xNakJMcH26rSMslZPN1LUdCY/efhrzc6H10Epc+V2oV0Qz
uWsELXIY9eK/O4za8OY1ZFhundS6Q8cC+bixPhixictXvvf1cNd9BzEh4fT5bxjWkO3VdjVx5d97
3TosNu5/fiiaTZzuqh35fQmCz8lzjevx2Lpi3g59VTYUDWFlQINpT0kMSIjm8X6RZ6YhJwQe82ph
pVx1usrITstLZQsI3ySfnWo5F6mQrigsPjY6oYuhPAMosuJOE1Bfhqg6hcKEbVskYXk3a0iBbrZV
5YtQi1fvrVpOAxQwU5wmG8q3wLLURF221azoJHnWn7sn2yf3c7T67wWZYVv+bs4bOfGU7FYNPtQd
IS1ffc+CHcUD3saWV55Bj0r+beRSyE+gVqkPpCYR/uv9UOT7LnAmcWjljQu1E34QeWv0A+QbyuwQ
ybGFxo2BRz1pHNHTPFv3UznTeMM6sorlKGWWN1E1BzkkPvX8EOUFFP7HJ2dcbJrADhdiOVFzBgoT
O2n7A5hWOXBhVzXXuEQwGrDue3nhTuSlPRtNfoKGvGKrZfQ8FJVMfW13DiTMRF4fPHlRKEzH5ioZ
fqTdhK+DPGtGM/Jyc51DhHuiVD0WFjlSqfycvjS/qLmaD7ZLl/4+rWXSl3kfSj22+uBq4vbkypSh
g1JODiqKUudz63JAQbKlAZYj1oCI9mGxSVse48ZY28VUAPcLDAugUvLUm7XoUjvVtFM/HOWFcYhH
5NokbTFhZ+LqsMO7OoggvEgNrE49a8YPzqwyv5SmTuZonx4sOQZXzhs1x3fEfeG2Uh9ibdM3dQoU
mQ9xmxR+6u2X1tvdVgGWw7ICo3ON5I4SiQ1fetK0J3W0oaWxpeZuE6ScvMBoP/QFfCV1oFxpyNWs
OxX84+2U5mIzOIfO5mHsHOKxP8RWvXFkWp2a1OqnhunPSvPpoGcaX7DaoFUWDwddTUjWP2xKfgBd
bKWWHZUgF3dUvMlX/GIO5hlL3cxgQP741CShRohUu4x+Uuyrt4RX6BwaaNpS1smxFuV0CqJxOoEu
IenhtlxE9XjIBBytJhtPsIrHE5mgMfzHOk7AaMm1CYkDtHHLb2VZ/zJIRSEuKbX439alDdyGEYni
eIdOpXqsh2J86MPGXrXmlnENhaIB4GJmh7sF9NaavtfL4C/pKdFDbxebrrv2g6rce2URbsVS1FAM
FrB1uo9iuHgGtucd7EBsclG/CKAt53Sq3i02Nv42oavVWe4n05jju7GO1zR89EvfGxWsz4MI/XuG
2+k9hArrPJF4YKQeJ0QU08Gdu22C9zj3rQvoC/09UBDEQAOczXbwntOpllWYjv6z7iE0oVA5pUMI
rnl5ysI5OdSt10FQGu4GC6bsiIpEq0YCiLGKk/Sp3UM+wkXUpvXB9cBraCO8yWBqraPdEj1KbOhW
C9pybxPtjL3Z7Y9d3x9g9xXoVh30ux4086TXKAXPH0ZaH+iTxnldeqOFsgpBuenoOLHNkS5WBqct
teqzmuuz+kdrFcPOqVsBVl8NcvEBZdoUbyLqnOtFGEg+esI+S6c2SEzz8FSHob12cjt5yHNYXQZP
47siBXRDT1S37OqAXjMib615WAbvkcvZ+M7qE39H+6lYGx4uehu9BPqzEWcy9rIYWzJlEHBcToru
okHSMZMYCRUOPMAgepq1Ntw3USUwlH0f/HsD1ao2CE2jNoMdIadU+OQI7V0eWN3e9xJIbxRSC6v/
BtHjbBF6uaXUukfIgP4SHh5e7rigNxUgxBy+Az4tUUmCpRrFpg6td05ZTPehAHdlO/PrpJvxtk7L
Dqm375wQqfpbAiI+V/aEfqlEUtNQWZ9T/avbUsQth++CpFc6kUSpEgi4gAtYW25/X7Y23TxrNHeN
pVMJztPn2jUa4Jh0vWhhCopjk/7U2twsxxLxOYQroLZtvfO5U6yzGoRbF5mrPHBoRFZ0B2tA0o5G
oKFm9rBv6IKjR7R2KL+Wu4jEoRUN/n5ngaA/isWc1wWshmVMvsMo64aOtDRZkNbSH7oRQY1i2LfW
jdIjDg1piFfA2be0lFITbywcRIj5bMQPkyZmaFHon8gK9zddTzMj8esfnSPHmxYNy4wHzJXPrbbP
Wm72ZsTdvCNFyYQ1lVhdd4hKYx9CUdrAozU30AO2kH+CzcQPdF3Sag314hxoboZUrDvoOdL3LKu/
iolmSWVY/xeR9F8/yi7p5v+he2cEjvHvmnf/r8m+lO2X9m080vU1/0hHCohAcmzs3gGZRjxWYSn+
RzqS/ZdruIHrmrbnOD7Nu999O8v9C1SzQcMvgHkdWPJVv/p2lvUXPTb2pvZMW883/yMXsGmYfJ63
TAXD4HC6JZ3IBo1Fx+WveNu3q1G52MLs7aOTU2iwiHIBDNme48R5n9tecuxNEHqja2NO2nkEKSjA
JaRLTyIve54bDxGSBR8aZiuxmK5EgFUSlWkgDAkQKFQSomlBGtuaVuKeiAvd+NF9r88TNw7Qm6mE
cA699yGSWE5wHZgkWpCIADs72lrwtJd7QonTaacVxJzkxuzsTJNRZgL1U2TGV8i1YYqgBjQKIOmC
rlYHdRhHljUgVvd+ZtxQXlqaVIBQNibKg0cSTg+5RI6WEj4qJIY0nXRnj8IDmJ89EXnu6ltvji92
GZjHXEccWXw+NnBNUd8hjpeo015CT3mCeCgkBjVNAKKSF07r5Cl2x44wFZCpuocgtKqyALjCaU6y
9JhUKeAMR1snYyDWlZlOj071iNlb5nr26TbQSRQwbRd5ZRFO66ivfpRQXEOJc62b6mMw85xAx7A8
j8t5XhYHARh3AD0fwtWDMbTjseppAIQmxDSkUcSx4Te29l46vx8L86VAALYp4cwGEjg7SfTsLCG0
roVoZhl/htBpOyi1eYpGr9YzLA4MCVF7C3eNC+eQ9Yl9Jixz5dR68OgFNhnuiOTG3gTGYhsfQonH
7SQoN4SYSxzUrpEI3RDhXCGhurbE63Jbv3fg7fpwd8G5n4aK5Fghwz2mHB48mXxgeiWwV6e0gCEo
njHdBO+EUwK1bJpmn0hJHnSUwwL7t4IBXMEC9oDu0xYm6Zq69ENIN3LVdjop4UEDMCSgjRXVJ6xV
NlgaMgy4c3yutUMgAcRtylBp2ZBy8S2FT9zH0zO5tUCwyLiVAGP6kZ9l/M86d431WNAnK3QDAVF0
/P/sncly3EyWZl+lrfYoAxyDA21Wm5hnzoO4gUmUhHme8fR9HMpKKf8sy7Te1yYsKIbIYEQAcL/3
u+dMCn/cwkHWa7vbpTVtw9YzvmtV9MJ0ie+VUORcZqrTjL/LkF+tMf5iuUTKWKDTR4O8LBWCORiA
MfsKy4y0QB6yQFwzhWymV+GfCUUnCuYsFNZZKsAzU95fAMv8mAXoZ6Eg0CY06IG0ccvUQZqWm3hu
gdkojOcAQbpXKOnEv9fiYKSsOr3HpjgICrQT7OmhAkLdKhy1hEttaj9shalu4FVj3LD2CQTrGJK1
vyCtU2QCsycemsF9SsPe3L4WsVvuKFmQeXQdvBLpsIYGc18rXjYwRYXP1hRIu0ric6/Q2qaCbPsM
RxlAt9WYIO8kzkZhfhAIjre9P1jrwnN2RlmvpZGQDFYYb4Jy6MQfCwe8tzODdCHO/BqCDMkdCOIj
B3Qo0tdSt74gyFzTeT0HFNS8smWyYDsUw5W/qYArbsAXjzniWtdF1SFuQL2IlNl9vs4VlHyETm4q
TLmAFaa52rFPmWPSWAMBup8qdlCjRWd7bIyVmJkBDfXsU/RkgCZ46JUCo0OoecYa0m8CmOmBgqdn
1Dc2VBmA5vUJoMJ8+KmZM/w0qOu2wq+zpzQVjt2Fy065LbxZkNr9L5WjuO0jBHcLkrupkO7ROIH3
bu2fBOjxlqSjfw4e3ZJOeUL04skSyGEk0HESy1kcW1soUxw6QOSLAJy8rsDyHoR55gROQiHnR5wC
S+GVawAfc+qRq4LBDsiL8suACGUcWWRzULI2CuBZDb55jV0t56+pm43JB9Tsx2sgWpiTCoiPFBkb
hILkgx1isLUHnE9cb1xlsPQHFuYbnbEaUqzfrOha2/V3wsRQeWmjzwrHXygwf60Q/bxro4e6Luvi
O1NB/KcE9iS2j5rhoVg7uDCpjUYHvJXXp5BDhemDIFrVoxZd2nlao+zw4RFCjk+/FyMOgWAoMGW4
9wJXuJLZ6RsvIW1QKfcAi+etpmwEHVoCofwEjTIVEJ9d6zYTg9p1UiYDk0bBms7pOigN5yQzhn7h
OaX7EcrehAoh85trqNwIs7IkuMqXMJqYE1oUCrBGoLUrqwK0wWgN6zjYtVX26tu5zsUM6UbYANLz
B+aKegezhHI1FEgbIICnOwGz+etopOLAMAGXWGV58NA99GgfmPFylUT5NiojxIgaQlOOiLF719oc
LrmrA91CIxEuPglllrCVYyJK7mrlnOBkwElZeSgiJaRgzG1N65/CAiq7MdnHk3JK1fiKU9N+dYvg
FQ6q3NJo15h3yzDI4LBYxX5R7qLJVfXeW6oMGYNyZQzKmiGC5GsZDS9xUaMrdg+N5bmbziS3J5Jt
j3gjVwYOoVwcrbJyOD1hzQ4Y8Fjd5f2cQtU+BQQimAKRVwexR6AMHz70Q/A/JtvuCL7+EG1orr72
Tkhb1GVszsQJ79Fvpsnqlv2F+RKeahfwzsJvhkiLZyTktAsINN3TSeS3MgnBFajfDtUrYyUFUhl8
JaUyl5SzJpm5ot7mw3lNpqckF3fQIDmAOZEQXEClGKnRUq2tr07VApf3p4cpwzRTAfytx+E4R4Z3
tgGtjQVFm5qgk69sKwVjOYbyr/iIWCJlZGlQs7QUpkrlahmi6usESTemVOFLZC6l9dMzSz75E2mn
sHkJq/pUkvPRFV9uVEaYLmI6rUMSI5QtxoAwEnDw2VhkfHQyAEmdI7aVtatMMxHKGRBgP7z2LVMm
mtouCK8PyYEiydofU7iLTEdt4cze23fdxAcvMaoPR/lttIEL9IDxRir3TVyX86rNyHB0SbSneY3H
sKs5t1jwg3HnpHr33iubzoRWBzMx5b13qbcfU2FleMjc+4LV2zllF7fDbhucmfj9ANlb7irl7eHS
+EyQB1Kmump3gV8h+tC9U8wLKJX5RyoHkIkMaFZWoBA9kFSeoC54JhwZ7vTsh6iShoshwHnEQj6C
Ieo3xaYpuZLmyj4ESS9iEgUjkdTno2t5D0LAqWf3PiLrmN6miAqUbAg158ptRF9HI2/DdD9HGAPG
rTjGNUMbfmf4a3S6yUYooZSHMmlW7qRYWZQsKJWu8ioV88yaCRwilTqtW/XucTR51xNqfBt6vHAH
UTR5Pa4mKjPYNJW/Cd2O2ATEPTrP89aZWTJWbYZfU+V9ShBAISS8cV0at1K5oQKJJSpiFopIqv8m
mLSbu+d+7L213wz6NZWYe8Hw9co5ZQXi3ZZYqHJIz64LoHdZcyWoqmjt8lIrexWq1EaLS9xXK8Mm
wUTb+FKaMlYcVjo3emUg7WZlAdSZTI/F0Cb9h42unFmkAImf3nnAMrmCTTylSn9Er3Ro/fpxEUrZ
MwYucA+bijehJoHaGeZbA6KM7FlZ7rA1pFvddFhKDPB2+0qSePP6Q9qyrVfeL4c3k007LjDqIenR
QQ+WzO+psoX1yhtGW6i/SqUSy6pvnXKLIVT6Fs3dVvQ+GaQYqfao5h8pJ56nLvDWSuEDJr//aTSB
XAU52W9pclKeBvTfFiUxlm0Wy02WmoxTfelhCd6GnyQivk6hs6sK85oJmA5RSlg97Mz3ivGuLmnR
OsRkc9KI8sqIe5vUCoOnjPaKVVPjpmqGEngqJW02Q9D5h3B+lIwibPBZxTtTEkdqxmfKad1mLCmO
2a3FzNbookrAPbiugarjE0sem4LTu63FT/Qn7E3cthMzdyzBMxF/jXT9jqEPlptYBBLpraPUowzn
QNnJj/K7K4OtrZOoIY3IcVJvEncgnpf25yL7PoeeRjKHgWTCqWd2rvrzNBwpT69qGiS7qGg+WSt9
sNLLR6bVi8Lqtp7jbuxEl9t66gBRj/0GXSSZKxH4q5Z02zpkFm4lnGrbOz1IB4a7MiYkdLYthEgm
6jP6MTY65wrWzIHw7H/OzoC6kWtOJ3NEgTGmQUJ0aeuCRveZp6KwE/Zy5xomqA18Yqssbe8sixTP
3Luc4kjdJYV2TjgAj7Up7sLOZq49bt/ckIJt0scfWTMwG6aVTBXShskqp1/Zdt6jwhwwNK28h26K
r1rodcdRMrIXuIzId9RgzXo+1KX5MwX231ecSh3j6obMbfRej6mv8IhB6ndBs9Mj2e4tv7nkDmaa
ABXEljGgI+KSix/5Ry2BiupW5msg1bB1NxR7R0HmuYbO7MKwEZ0dcQf6jUuhDpMoh24b1Drzkgzh
BLb2aRZ7vWUpmze9tWUEmskBPsg7qrvA75p9Emnf4gFtDrUAxB4FVzjbZE3CZodxOxmGO6EHJ2vb
splvp/DkpgVl56oigxnyEROGgnKyEEMEkSCerKiE58AYLToEay6nP11X3kIaBbERenuAveO6nLwv
kSXeqIG2T8ynPOp5wba/PFALhTQavEhYiBAEmFUM2LLnE3uT6tEqleQD9jUnft/ZBFTUhF5+NRLY
DgguvZ3TsMqK53wTWx1V5yJ59mR/gcqAIbiznjUvrFZlPe3gqCM5eo5jc9WMUEcp1BZMMoZnvYtw
02TIMTy3ep0mep/T1JZ0O+1vWmO/IH/mbUcTgc9oE8Y11z2WUaaxsUOUHcNA881gFmFXJQ4sT+eU
JIw3d81k0n63dmZiDOu++NJCk14Xkd7vxPAxRGFxLjgVRGSj93EonlymDFLdKp+tbN/jENhGDiNa
tX6vN0Tx+rnlmpdsRrsljwrEf13En3kQvsUuYFfqPNdZm0jgfBij8RMozUfQ+RAP9Z1Vz9WeZDH4
fcCoIjPF2jc65K7OtNZsjuGQ+AEZaIN5eiikM4PclCD8Y8AovZrWndKLgFG4nof4JvXhe5f/FAPV
yGIgR6133dq3E4b7B0XkRjYwOlYOzGMAjdrKXe6MxhazGsPhxU06g//ga8y1yrE+JcJk7srQVlrn
XmGAbdm9aZBxmL20Xfcx9Wv/QMeKHBS7SrciOjlM3XCY6AkWaXtpLXvmnEqNijzsTrr6sxjI37rm
/JbJXaElZOJiTi6Fb1zheYpDy4rHiY140w/Mb9UBEInaLW++WpcEPvsmM82vhg31o3WxYdUjoP7e
e6lNjjSnfXUqF5+zIz6HgjEYh/o6bp3L4LJy6Jo2vDpUtWwRXJlLee51TlGRGuzsO47NLH4aaSID
BaIss8ZP9ZQq4FqbTde2ojTUlhPSRl0Xj/kcvZP5ax6NkOBlnA9fZ3s/NHF5lKb57pAKQ2baPkVz
+Exa0OQd5QQWWSUDgjSOGyaE6Veru8tNnH1nELs4alEbHypt3pY14LjlxnDcvcMxt1++WrIklZHT
DLD8e0HxecqkfvTD3DvhHtd2uAPvfgV3su7YZJZx9FW70Z7o3PJp4u6A0bOl9rYPjYgzWdIdls0k
SE9vlwajuQ6dpn8ICZ5P1fCTIGNyDA1ChoEI7xspXrumJg3r9vnBZHtn9Ay9tpyRPwft3gnt7tuQ
lscqBYLSN3Z+bri31jv0C1k6EF2PfBd7ECBjWoC8nkH96cgRO/tMwcLGzeEa2Ec4QWyNjP6oIZI7
dbiuQkXd1J50GdL814d705dXbXBYQ05Jt4kC8l8tXrAOMH3m6wezaadHXysg0kNt0dP2UbOrT05F
jFSaztVyM7rM6YczDLci0IZNocFuTwJg/ec6sl7ISST7GZoqU6n+ipmudVa6GcZm4oa6/sGQLiPI
Xa/zCXGb1eSKx5Rhjk0ryy9cHsDptKcqjptVxkTCHjHRxS9RLjhaYu3r0vA2MnVvSet88UrxXjI+
W5Ug0lkgfnajRxa2YJogo93tGN0+rpBtNz0wYfAiFMBKaC2IXfjQ0uDzoF5PPdPrhTSoz/orkZPE
LavmJmn1Hew0f5q1LUuyh97Wkj0wQkaRZP+e4Z2XJnLdIcsgrDBHSeI1WFXmrgbDnUioHyu3QkIM
cOZMOeFmmeIyTRp6DxUyGGhG0TKiQ75kJZfc03Kz5CLNvyeg7NBvAPiOOQ0o2s7DmPVb4WqfZZaK
kzMHdw0fpf3yFU7nlyZzv0U9VZMKXwXSOqx0y8Gx5IsYmAGWCgHGTTvnVOBvPLW/wkQ4o6jKDAgg
x+p9oX8NC3RsiRb1asK3sRzOVOppaeM87KOZvd8sAWssT7XtJ4IgcgjdfRSY+6BPaIDND3XMkn/J
Hi03v+Biv782eKOgkoXH3wfxrzTUr+NZoEauzGPBzqg1Y29HeGwJvsVLlhUzjNzBjrkGjYjn9RKq
Y7dZHZEwLQejKalogaw6WCpJsPxIIwh4V37d5XebCRYH9IEZQ9/8klTLs/3yF9uyAyG+vA7L13no
1Tsppkfb7L55dNC7kPLJ0PDu2l2998OKdrfVjcNpnC2WU+zHUB+SxGQzFgwny8MbFCUtMXHiL8sz
Xc4iy5dFTe7VVfumWp3Klqdem+l7xdWKSww9eg9ST+eQ96ff0h5yCL6u5PSLS4Jlo+geSCFYu3HR
Mo+L2XjxMmuel+9wfTwuCbd+sqBZFv2eNRjnhMzzSiL0M2UpkhJTNmqEkxrmU6NYP+uRb52NGodH
P0IW9lQbX1c5v7aWziabJ2Klv/3Pc1DjEAapzomDqJBUUSFbMwGuNMTO8ULqa4qLU3lQK4zl/JuE
oj15eXNroTbxFpaU/CuP1ajKevoqOvQ78Ll84vRI+znrI8CeJW8kQO34ro6YWqV4ft8IBV9knS5p
lhPC6EqFk4xVnMPjP5OIatAjR3HHJ98EeNPkjIV3Jgu9aMvQw7GcqpAdhv0jCzpxwmh8c6kU7PSp
60/LjSnrYmtjaSZ5nfYns6yYKpHmyAiXV1M38puAejdnG8WTbViqs7lScCwfb0gcnUcubBujZdfz
l7Df8mUYafWhDdqNVivUqu2R8wsqwjjLDebe4vTZOR1XWaMrzFNQjiZ5oRc9J0O7vN+LIXu5N1PN
cYX2qfU2W0En+lYN3nRhq4f3nFFH2KZxrebCXnDmyY0dZXeT5jJPq24qpoo6TQBAb8JX3WZLN7rT
375Hmmhvx457lGNhX1Ifav2sAUwt2TCRNbYujkulKwWGvzwAAETDgCyEQPU9g0gHQuGfg9Vyzqg0
xsiHaa8ndJrFEPTWKshq5ejxaAqXeXbroTb0qdccGqqhRl8XnKB8O7xWNjUIe4RNNjCAdhmJ5VG9
eqK2QAW3ZpEk1JPWa3pcgAUIfbPQuIYj21Jg7z0M05lB+o7Lo9ldWmmd+yY/4GO/IimmfAGP5+pP
P4vOCC+OaKghUXBb4ftKjlGN3ypw9F3csnsehsmaGOoTxpVTprj2NRFYRHUR6tX0EiYVYSysjiA9
UDqxxQKOon2pAsluKqbKWWTol3MIFh1j8ptytB90r8EHOmYf5US1x9bT966ah61d8mFAP/MZ1dl9
phA8U9OrtjtrbP0SuSXoKSe6MKFYnhn948WcGMohRh+zPQlRCZlTHTGlZ2bn3zdyFM6KGKNBOuvC
pIQDjNx7oHCrF6t+qkgrEusourllDQICuYu41IFX2diTECe30QRLIe5ZsdiS5HcOup5mZ3N20183
cGAoAoFEAknzY5xktAltRAkePKZiCsTJsEzjtNyr1JfLvd/fCJtSnEYfWGRCx3S9fEMPLVZ/pQ2I
4O8/YPkpy4MtI3ptqK/vKl1zTr0lnJMoYqS3y10kUVg2rXCTajYjXmRG1AN+39RDgQpN/RuoekqT
dpbAGzNZoo3ylLctlrNZXUmok58CHyYViQ9wDplOgAeqAivCqeHDOVTwnPq6/UZxRQHLjIQQ094b
/PBcThwxXmluuRTwvnB6DEztpHPhPJacVYeJ02bGKCdF+cFZyyAZzgb5LCseRvQ9LCYNf0BFzXmt
1RLcP5wFMFQYn3aILM5p3qI2/UF1Zc0s1LtZVBxeUDe6onmOEva4ieu9DYnLlCcZEl7HA+XWjthQ
+D0tLX81yjRcm0NJ642UZJM5Sw3zZCbpB9yZeBqoY1BJ6x3gb5pIP0cdH5rJS5bWzacnlfaqxbFg
PsfeuzVRGI9sMjetNb1wycaK47VQagYqXUX9JF0aXy5Tj6u6ZZ+dSYglAEfC6DnUU2Y8Wpf4EOKa
scje0ibe+aag8mh2XGQ549kh1Jym5FWwKbfl8b3bhEjPAcdVSfjcZx/QyFzOa3fmxJwlQzV3hdBA
lmX+i9+qg73Y4peDSZGXRyNHfuBVLBbmcE2Si5kImZc3DEJkJvGb+z4jaCJtz6osq1b9yLR+AjWi
+SUPThXfm5NFxkVyKZ3T9htXhmHnCqRZJOW0+H4s0GzG4Xs10WPz0ueWxikfLI4YR6V3EAkzQeFH
UKrmgk8AZ8q9540ORABIWKYf3838sJ7qYj4yXUdKfg81n4oxfLV6qzfWWXJSRApqCztfzeV0yxIY
HOlz0zIK2puQGTgBcgT7W+gg/Rq4N8XbWb9Wvv+lZXw3jqptUWXH0R15faKvJZ0AmYUIFqtbWtDN
0e41wewTfRLHSx8qnyQPoMjWZ4jM8LBuyGM4et97md8qP6al0EdfCW5sx27blWZ/cqIHhjcSEubm
ljgeCDhQAJpHuA8kZgZub4Dc0lEzcPu9QcmviLUVsbytbYkLhUBAYK5+xX2z7wbiuKa+pQtxoXxu
wXlKf2qiP0QN76pdf47lfHWJQyVDcG5E8Fo7xpPhXHxpf6/NW5JVFMIEG9KB4hoN5GOFnOo8ac64
sR3wtjOMtDNHu3Fe7i03nRmI84SzgGcaf5QziLZJqqEaaw5JqWVvwka1FYM+pNIfhnTWQ1jvnALo
OVQc452+dxuwexW6YVZvCzRUVxRTp/ZglC5fN41EtVew6h5E662SEX4XQ3MrZiMq9nCceYcgMb+E
rD1WaTsJtkL04dQ+k1oFb+av2K9KAYsQAk5YMoamiabeRoG8dUghl9DvEgc2PGYSIge20JJ+XW6Y
mH9osrlmDFbFpZfk9OSa5YzW6psz6yo0p1xCaseB/eXg+pJJsdJXcYKCqXCFU16+Od4BlAOV9ZdE
ONbadp1RagZ5FBM9gQMXxxwrcCEn5nCx78icYzgx6vGkOTpvPAMDiMLsdZ/P2YpTsIet0x6Af82Y
MocR6V2UOcMpUDcZW56T/mGq9XY7a09uzl+Sa+qStzxIsWwOoZMTHSSvvCS02awx1rXcHfFDH8d6
ayQQcRo3eBMLwzmLFHZ8ifaOv1aPNIMstLPsi6SJsylgsSe6jFK8WqGaKpbbWwVJ+99f54Z91Ieg
3XvLUNPvX7/EpWns0enm3KLi4Gid3bWjJkWWtPjyb8u95UYT2MA49FkfeeOJpYo8jDLc+un8xbSa
lp1r/mr3RgQ0pTMowVFkAjpGkw4LHBrV7l1vIkrCvWoWsvx1Or07UQrssP2ZM1NAuG0ax+BqpG6C
mQM20MY9kiMd0D43dii3LsJgwsjqL2yYnYR3NExUAmIBZlGjjGXEiA1L84XhixJTYQraFIE9grVa
5zzd9UBO1VqbvRfbjcgJtk3DGZW7/GO65L1b72mJoP0vauPfhPVs4pD/Kqy3/ppGP4s6j/6Bs/Hr
f/23swMxB002Q2L+shRoA4rF3+J6hrD+09Jt7BueY1hsCSBw/DdmQ5DJc4XnGTrXOlPo5u+4nvhP
hEWuRSnSdU3pesb/D2ZD8Pf8GdbTeVok+ByXQSxCwkIJSv4M64HkLSDdduMtJ8G8NQqdU9doXXp0
fPugDPsX8ra4kK0IXWoE8UUjZEFeBB5r5HdPvV9kz5mefsI9v/SctVla5LfIgRkb0s4X+V2me9oJ
y9JHpLnlnuxBf6SNe2i88mVw3fEuj6fxzmtd55dj5nP8v8GP4v6Xwun/5NBUCwYGm//6D1ulDP8w
O6k/zNI9Fm+oUixXOCql+IcdB7JGmXhh198C1uj7wSM30lqfs1XbtKNxARZShhuDOAhAMurpXde4
l3oYjVsZWj+YVC7P3tjfFU6JqdBIqSd2WstSpHeudVJu9aHu7mUEgQPZOdO3I+Xu2vXTq+/632GA
Rgd0ZI+F7IxnIr312hBNv/Xjsj+DDG33jp7/BO86nGvHFdjVW2yMjAcFdFDPZjfEKKKbbj1KsDtM
3Adbyt/+Gc8qXGfN3TR+b75QjaNML63wHG7tXAuO+eRqTwxCmYcc4c86CIiL/PHh/h9eU0cRV/76
mjp4sjzh2ZKaliK2/PmaRjJ0HW9qb8E8tbu+C2Eq9HTlglYGz32AVa6cp5NG7v8MCzXa52X80RbD
d9cKmn3kVeLc4GVKfdpWfQ9ZrS1wjuVEJVZVvK/H2n7i6p884mQB1eqIF482yqr27XegqT3uDIcB
8LLPz8HIAKLlzvlqoO6dR/rwTNMaI57DioSFKws+wjv7FEvrSoqsuFmjEe4rwigbDjqDbaKb3pHS
oKOMp25TgTJbTWIwnk3Ja+nN927oZK8TpFDGPAGTcBW9JkZxN/XdSZYA8aJpbomH2Y/4KOdDHLbZ
q4BcanfVxaRbt1wtf9/0XjSepimO1v/6/TD++eCVlqlLPuUOx7Ap/pK0lXT4ieilzS23v8H5K84u
DAheOvJMddj5xGhQSPe05a5jj000gfDv+Pm2EuG5rYiHidy+da3FfhdapxlqXF83LN7113/9PMEF
/cPHRkIKMpj18gTnGG7+AvKx9TGwyibIb7rQmlOc2NccQfjWDknZwBL1/s2vI7D8z7/P05mKtFxW
zdL9y6FPOXuaqzosbptGM8I7zfhRtQBNNMy7W6M2rNvUQg1hLN57qjigVpAvNw46urOnM6XfWfqj
fASoGby2pp6x8DA5nclvgOhYMkbaa0FdhBkcv9wXShrcMD54LWZmV0uhqDQ4RK//5vX7S6Ja59UT
urCFZVqOo64m/3jcgWGKwiDPopttmR/sK8OzDPnwj65Rc7oKqnXgJKSLJX7zhnTZxeRMdK7nTuxi
p3qMIhFsej0E0ch/Yi6BVlBp3C83ieX9oGEjj2bEITjhRd0MOmThcc5b/Iz1TtDbvPQGfx15VozQ
HcFmvxpOMMGh4GS9wfw6VQc9qqxdU8v0pkuIGf4cyzcPR8Wadfxk+HSs4k6y0UndboN4MvDmhlNA
2eyCknl/Wn8jHZMUU7aHatsQI2OQJWKcpvvZNnBMtZpmks8FlTxSZFxcQK5Q4pOZpGfanP0ixxlq
tfntX7/u9j9/kNBucnmkBkGkXlrq+PvjfKc7HUtn2yeuB53AH6HcUOp4cO36nZk6Trw9i7ahdgfi
OdP3xHDjHya6IFhxw9cqkQZdG8u5C7VYPyaD1u9bIf1HIrTjKlKP7aFYmdr0vcPCCbX4SPEo/ogL
dwJtM4V38Oqne+AwxLvslDMRsdSvlsGQk1c+WpULKLNuiKgo7a6opvu4pBCIsbzbMBetHZn2eBqE
CmOLigr1DBVjrvT8oNl6tcut0Tow2b0FPzEcxpldq+Xk6Y1g56r36y99MpZ3lDVqCEAPtWjGN7ex
26tubP/1CyyoCf31WDVpz5jSIWaE2dyWLHT+fImpfkR6TT7sCvYUeKWRGmd2d8ZZbyiIMKJsYKJz
3MPyjeVmdH1fAxvOY2pNm6rd7/9j+LRv5pJ61d9/zB8PsWXMdNnyw3//tL5hhKqXU7n59XOXb/tk
xuHPql/x65EMi+FVj1xLVatMus08S22o4aOIdPfHf1y+8etXLk+Q0QEfVbv1+uvfCDjxDH7/8slL
eDN82enHJqRA/T/9Tb8f/befa3xn1hFM3/Ic/v4U/3iy6hu/ntPymF+/tCuzO8YJjLqn6NO6kIvV
w5YH+FYNJHi5u3xnuZmWl3+5a3HIJtUt5Bq/p/w2bynHXzTTP0eKqmqz24ax2ivaak+5akvQxd+1
BI7WA+vY195GGp+2yW5qXyZt+NkXdH3hM11ia/6J8J2gwxQ9t6BeU8V8DZPxW5kRko0VB2ygDgR8
lgKsXr74nbzFjQC63TgBooj8TUQsV4H+X7GTQfs2gj3Z+jMXfBi0ikYb59oWsibpCUWqLRdmbcUy
AcHnTSie7TQ+DIpvG4ADj5QSdXA6ynRRtJ5bX1slkuq5Cx9X+HWxcvXxacg5jXaKootcGmk1XF3F
16Upbm6z6ESidN0oAi87spsTfa8A8/aK0BuZ2pG3DQI38F40VnekwqZtEg+S6kmO2NVpp41klDBb
6L+KA8yc12OoyMABvm8O3w8LK1hWq2IxKZ6I7JG9UIUVXzgGNIxvHDaqC3s4c9x1qWjEicISKz5x
E0EqRp/5Pi/sYvOUmPIWEP44a60OrqqYmCT1ukOtlAh5jWG6CnCfFcl74usr4EBUbtPxe2yXT8Kq
u03hiMc4qK9e1bqE97PHWbGWS6DLlQd9mR6OlvvPzCr4GyC16wJMcw6uWZI9qxW/GVYwSXF6kHem
9YGZZU3c1yTWXBKHgdzlKqS15uR72gLGuSB7LAzCGtBr6vKgAZCuQ0jSXLHPiWJLA6qGMg3NDoIe
rwMA6jkeP6MqfcxkruEZ5yypWNUlE46BoenHSVbNRhv5gMEPH9Z+e8Hm2oH/so9jyBQd/qeoDtqD
Edtc3kOsCva0d0DAHzs655zVc15pQuG0FWJBeCIEidnFrG4Q6opEvhiKwz0z+7EiHAaAjfKcaLqt
nAs0JKY+0pAUx1oBvTMir+sZxreE9Z2Or5Ydf3cKRAFEDCnaxY95UNQXrIsnZlJoHQyVu6sgiMeQ
xE0ZXii9o1CIHluu86se5ngOe7ynsq5Q5JGVE1IYJoGYDHwMjO3Ufh0pstwNJbDVsCOJ3PT39YI4
Z6c3wzwPTeDnXeGAQa/Lm6bA6IwXAUNTsHQJNb1X+HQPjnof588mXHVoWwHqDVDrnYKutwq/DkfB
ZnCEU2s8p99nq2eyQOHa4T3MCt9eKpB7BdG9yzD9WIN+CSiflDXQdx36u60w8IgsCRCFgqFkNzgN
JJTzWH7rteCOE1ZKtyR5nTpyAww94cIT5mnyp3xLNvDErAsQeoWjpzryQEx25NBiBsz/mjlauzFZ
bOwC8pLs1unST6SCnGC69c8yTu/MgaEGTohEM3N/PcMHXDUuhm17jG9dYwkcL+DzY7t5rkhn74zZ
uGiSEuUoOZRHWLAz60tYvMULi61dHHsvgxPEO+JoF0NH4d6K6gufIVrkxLUOJnVUinIEsKuBPu9c
2V80l9dvxHaxLctEKIEOGQ/y96sxubhOUW8Z/DFWxNGeBCvUFZft/KBSXmuhVSToPffH0FSQuu0m
R9ciz2yHviEZXBfqlY5sB3GBq71qETTwyQneetwGbMWI1M2KEDfvbewHI3n1da+ECBNmhFgpEnQl
S7CVNiFlVzTHiBRS2ru9Uis0jBPFyrmrpAu20i84SsRQKiWDr+QMM5C9UekaOrwNSd8PgP4ZCkDo
kLZvIREecNYujQKUD4wI1BtM27fJvi8WKYQP1i8ulShCKSNC56GdgXOYSibRYpWolV7CwzMx6Sna
5VQ39xaFeKlkFP3doNQUWbmmW2I/RYTjA86HzPLQILCU0IJppyfiwKxAleyCfdHBV/oLw/4gEXwR
SouR5OazjcRH+rzDM+YMBvFRaCiZBvaYJ6H0GmNLe0Eo5UZvfuUAQ5/bRS8JJ871pPQcCZ6OkFU1
EDgYlQMKD7Ds+0wZPpTcY1KaDyieMa8B5o9Ef4Q0OgOToWKrOpMY0JVr2nmv8YYAFd+WeEQ6JRSR
mEUqpRjplGwkUtqRQQlILEwko1KS+EpOUihNiY6vZAARy6iE+WQolUnkF5wBlN5kKtrnTglPyNFV
m0xJULBqnFulRaEwcQ9Y/CnGl1LgTdHxp3R58sPo4JcZ/Qi3cWa+HNeKrqQrhtKvRBYBraikrxSP
3bUiSLWxlK4lQFrY2vmbo0QuMx9yCEckeHG8NKFdHUPl5Kp3nGCof1qfRN8O0+Qb7wLEFGOM1nDu
A0+7EZ/W18sjlpvly2TOgzvdCcezTy4XARH/Tf1/gxfm02XmkbnKWXts6QccEHbJfZAE8XPU6j+X
n9EM05XQSPdWVVa4szJisAO5Uvr3ab6e1c/I3QfgJO03J0bcXthqJLstmkvamcS8vFr70mc0CdTT
lnPGGEPuuQ8CCADTEWm2Z8q7OMdhDphPpl/pd9XfRWacnahp3zWL7CexguJC2WW4ano4wnzqsg8k
Sbvlobz0KSaGgPJI2E/s3gZSb/NcP9QQtVa/flpPS7FJP4WEF8gwkn6n5y721pCxI4NSywthkHdb
/V5C9Nfel+H71OnNdtQDoAxda1+DhEtGaSHomYMU9oJTfR8lXZ6pq7onljznkV3zdvLBaPe9YTzo
nW+tlofp1ptplda3qSGoZiImv5uC0TjZTVvtBr2OXqVwX5dH2sy2xlko3rrAHbeRVFhFkPw3BkE0
4p6G12sfcNw3RcUklxtE/4+981iSXMm2679wjiYAhzTj4yC0jtRZmRNYlmhoOIRDfj0XkLfffa8n
NM5pZQYLkREVCoCfc/Zem8wdRyTPfo1AwhxR8brK0R6tyjTQo/NerIhdRi+an7hgsJtMXnRvXemf
HJQ0u45RHRW897J8QEZWPXC6qt4zm9kZ+0F/rtKqvtlun2ykbtZfEgzp8qelQ4gN/Xn7qUyD7OBI
qzsAOqyeMvwG3x+3z2rXi7zgS7NjH1mgZt184aRnTcu0beVJ+y3wo+fl2cI2fELYS9ug0r1tXdry
nPO7u9Uip5PvtNaXyvy/PkhgjxhCiu4J5kyDKCIqD0av9CcgLd33f9wTZ1S2HikeIc9hN4yVW2Ms
LyRnWMh+Big4ei5/9da7NmXmVxdE+qbqav0iM6luJt3B7z8otHMtrOxnQlDDRtPq4NJpWnQbeY3r
AATyL6w/Wd0bP3MH65ll9fI6Wr2AwmvMEVn8Fzm+Mn5wuoMUNvPUdA0ct7n2rZNvqmR0f3roc5eX
UgNCbpXrXz1Vx1fcSc0ml8xHXdBQl6A7LH/Fks8GOhKVNzlo4rL8ge4n3teoPS2vxwkaLAVjrN+I
wlQXv7HFpkec8tUhMfx+QREyFCmJGxtLI7noletvCmV7ny5f1vIX9CHqtefl1Z2Dp32ORhOSphzV
ZzM03+/a9mEaUnQad/gHPaEkbrmNOOJ94Aj8ftuIAiFRiiJ6CD07P+fzoWku7j+cWPKnfDCT4usx
/YDMoVB4J6yB5nbm0n8UY7tb3ktAnuXKlM4hhmxNbQDGpIsLf8uPCSPtQF7g/DxKs+fYFid9tMca
6Rbn3J0DQPFHF+KlmL+jaKCVgIwclq+phacRUv/ORgL+zvLgtPxFGpLKFrNLPE4VafcmVvZdgvGh
NV3SIZDGgSAevmIv9VHGjPEZH4r5hBEbvWw6fLHz6PQDnODuRaz29YiWhjs/QDezC31J+zUD5HzQ
HQqbIEKMbjTn5YGmnWBloq9x4nyebUmiaXaOV7wud5bSi2igls6ttz1chqhPvp81Saenvtfbl6Ru
HPIGM2uL93v8cnoWN074pRjc7XC3yqOf6dWrSYNvefm6o3rkOLm4Qo0d7kYWExc4v8yuGyBQu+lz
2whxiqWXbJfbC0gbmPX7j3KUrE5Qeh36wTbfJsITl5eI5wmzYTgalwR65oMdMrNeHungzZuVHd5j
nDjmuRs5Vn/fEfgbM2ujH95AoGQx01d130l/6NCKl6dE8TduPGx7ZxCOwaMa8Sb5DkWa5jX+Q1kY
alU1lfEAwFtcJtVr6+W9D2V0pM0zvcnCpj4zBmwQ+Fg/Sp2lfUtcJ2MOgCMWZu6hrM1TnFj5c4sk
6vtVIZxCDiH7u4565OppzAWWO5pouqWhW7x2k1MelZ9S4w5t+oUoZ3m1LTazbQW6hwwTCW/ADOgR
m/Lp+9NpoBfWYdlwLA/cmx1hIlietTba157G6LNr9NlpwPX8/QVm2tnkRP/pEcewE6LgJzNI59Wr
Y8pTvmDN0MDAzD+xNuyD+/KzY2pufZrJHgrMr6Hj1B0aKRoQi5A5wbldBZ67kmWGChfgwrFOnE8G
p4hthF1dAbezNCkEvm5LutcyJbvCczHcVl3HWbV98hHgHRMXoXAP5gDdlLHvddCEtU+eFys/756o
6WlUtXWVmO51r/QJq2jJ5Jt+gvPTMP1a01b0DnP1BmI6EpNxw/jl0/WANjUGEV9578lX6fnHGLXR
Kg8qcRo6D4spNSBSUffqwpBbh1bLKD5m8DaZ3bOWWZ+0MQ5Z4tlv0IVxtJpdd2gdZe4il320sUvk
qUjiTpOCKBRUbvm9CdFirFz6SfOXVpwQiqFNWC4Osw61RVlbz9BcbyYL/n37v//d8sfLRsxi/O+r
rRXtw2I6Lw9bnmC5fermzNrl4t83chj314SrWKtvnvUCvU47pBAW+qJOa2gXeM145bkkFg8t23Zp
8UZoKf2XmAoo0hTJa556i6MfCPF9FsR5tqkdkHi4EspTNW/SVmetWwIiHgsUtAYexFOvYj5cXdvY
Hhk9Hh/RLnO+XKWPxyXGXtbk6kyWLLddm7WcBIZk63V318LNsfxBN4vFltj7HCX696X0rNOcOojB
fE6BENhNBBdO/yMXKmI0i5+XzYjiebJB5TONMXc4p1EQ5+M2rrofcROSSoNDzMQY0rgYZyy7uueu
uLghYNXl42EvayAxYKKTKdGiDtrHVVJ1r8ubozsKSg4+h17OLUc5nZT1M1U8q0alQtxr/Gp0AA+b
Rr3oSTSsm5QHoJLgs1qwgwmZSbEhtd1y23Jv0bBEdwT6znZMNwAx15GLFako3A0LBYhyYr28sAih
2UbOnla5IMrJbYN+5OxZjr00OHNXotEeojzottLsbhbmpbyltHRBnBuzLIeshuZUjuD4ZMiJF6hI
t8QinAL48hu6V8gZZij697PbNdLi5XqO2nydDODtIksdjSA5NIwMD5PRFtuQQxUjFp1ANabWG8em
5ZDEGcrVySUmtUuadafqx9Yq2r0eMUgl3XvYm417cbQRyVecusQz1hkDkdLXdlPdv8UWrFRZeQcZ
+v6JYtFSNgnROhIXLIn1qe4GmpBd7KxtbzBWGAT7UzmLL4zEHLdGJByU+8Gvvml+J26Qr722Bl1f
iRv05HJfS+eeTSjszaF/WxTjizJ8waEul2omZ7T4tb4g/w/zsUod4h5q8UbApHMNMsS/rfugySo6
TyZhfkVSeseWh16bnjTUrPGtXV1p1OlYrreJG6NRwpa9D9z60LROjyPPdJDLpuPeNjp/CyGwvWnk
nh7Rp7wpuyXdNBHZGU5W+TSNVbqJR6IXbEeKXSI0MqPayF4zhHRhBQbi1OGmPQUDTK1xYG0xBJTG
nBpI9tTEHjVBcfdae1dUNIix80m9rOKVPr6EVh88pNJPtiLLUHujS3zS0HWt+H/At7f0bFPgkyeD
5A76K9W0ynrDOCz+i8jyr4jc3d0CWv92gLSVzPaNSM/JzABcNig6H/xGJx9TmhdvPoBFCYe7vzep
ZhTrXiKX013tV5jGr7rvqTULsADGc/vmRBr2xoFhAw2Rv2G7bvdJUrKxGwfzIRIwIF2wziXuRDiC
FDrbipU/+zX8vD7C+dGZ0MV6IS/5rC/7eyMdNAITRouVlsufQZQTHgfDHkeT9/36F2jy0GVYUcsu
+lbUL7J6Wk7ofdw3X3YDoScgH5VK7pCH7R25H+q03FT856UO4RxTBfttmk0O2TCgeQ1nKuYClDZH
MWPEhx9hykycbs1DbsQ6e2IIvY+oZdrBzQzOWX7nsN5nr5fmAxacvQcqnPRj76Xj2c6HS4oHdaWb
AYujWbePr6r93ixXdTQsBAnM9xAyyPfcy2M/v5NlkwvN3gRwCjmFRMFpmjdlSJR2DkFpZeiRWBeT
vMlOf1l8EtHMNlw2Hr6e70vBf17iyYgrgc6/SRNgiWqWXy2XrCH4r1eXO/TSBYHglIe/bQBidgWk
2HxCkHdYORGSLZu84ji2sLX/vs1LgeokUWittQULKfCwRqiPV5HnIgQWzivRJYRFT4IAVBZ7OBQ5
lERikmtSkweU8njKJoxprlGWZ8P3MiI98zDfMHWjNepxbDcRu5WovkoTgpJ8s7qJRo2lPwYK80Me
4OLqDSSrauR4Ec4zWE0hZc3qeVDKGXHZOKzW4UHE+fdH0s7SP2MxZ8+/iuXtpKRu7QPKdV07FMJr
d0OcfumtnZxtMiWq0egPrVb9C8o9o2ElPUMGIcED7TXSWCaRbcMIgKVtWcMJoQspjD7geDlr3ZIE
VH+KKYoSiYN27rKrmYVOHO9y3W9xjQdtdjT7pNjodNXWVi7QNfrlqa2LbSYC1Nuzo0W1JkbazA2L
XRS0L4vLcDGiLIeD5dK/3RY6/BB9VTFx5XfRKqzSJWqDazLlBONFNTYySeIOs0Ifvz5uAS2CUzPp
4bB3c10x3aUYM6X1khLvuNOHxLsPjrlrKXO/mMFA0PAtm8Y0OSV5gIa8rzSoeThE2wGkzlSH3C7C
g+NO6UWg4iH1stnFmDc//dwkeTioX3K7Hs5eJ1DYPke2PzwVzeTfCjQGUmgdsQIMBAUJEpyNfB1O
jdHsxzgc731VAqNREHMCzwHchQyq2jZmz5gm6/BAIiPAtCD3eepEDzlxtAjEzVxtojykpZzM5Qox
lihe+keTDu8WZ72O0LHvH0HKUUZhqUbiOe7MSSseckLBR9zDD4GHC9/0Gd0Qerlyab78AECDkLea
j9bJYBJZ36UXA50YLBEhd46ZkRxahhPTGcyHXR76L1mX/K71oLwu1+jFswSUHFQI3kzXjW9b70Nh
rUfNNT5biwQKYRmoL8w8fodEsV1ud8uOKQIwjKMj0vqtzuu9lIn95Pfyo8bBAINH0FOqlHMwRwQw
5mS/lDgY3i3m/McSbyTGsaJ5l8Zkb4awYCg03+ulQHPtbA4vwtvVQHG1oMJF2lEnIg9//Fi/YxmH
wer7P1HZ8n0AhoX4ke51XUW0cnZx3kP4uqVO0tyXjWgInCGSG6BQNecFldL4UlqNeCC3X/BUtxQG
LDwaOxsfWsbt1B5vldK8NzECwCvgSjFIabeajMyHcL40xhMmz3iQh9oq2HXwb58acrsfo6wm4Xa2
YY/TCH9j7BQfdYOFOktGojl1ZG7k88Fn5giUtWMN1N82D02REVLc6rA0y/LN71JmG3FDs82aQ0gE
ojPPs7od6wa10jlX/uzCZz/tDmEp9LfBi0/NkEbrxAmrF9ccsmMxdPUaBRf9ZP3WNJrNi8CHANWZ
0DurmZD9DeoK1hqHNgrhFTw4ToW+ah7rCp/gYMjgj0gJj0fO6rKCbNpjX1flW82AA711dremBNEX
fk/HL3DMmuZLHAn1QkZp5uL1jUeVEE/ZNveCd+G4Y35QQhWXZU+PHY/IPPzdI6G0I4/hW+NUVzxl
RdZehVkDzOGa4SLa0/SKyY2LN1+EODiCKboftCGz3t0h29eTzH+SLwpvp0vCW5cNH9VQjhfGovS+
beEeXc82H4Ezmo+QBi52Qh89B+9LxeJy/Kv4kflJph7QPq1bpBXYIup+EwfO+CjsqTx2EdO2QKRE
cyEWKUYG2sRDOfx3hfhh0qwkSk9fu6UR/fRgq8xgb+ba7Qe6K2czNI19CvxQvvg+bQu85p/h3Eqg
VVleGBC1azeHg1amts7oYxx/eZmz9aZo+vD9DkVUBp419ES7KXXZ7DRrVM8qB7yIYyr+NZDX5JWu
80dLiOjeaR3IHpZn3kmWCu4SDS4EkERieFF+Qqu/YC2oi4Z3ww/Fa2XrMQNETgRmpJuvdlD9dXW5
lwknQ1KbpaIkcOfZGTg4D6P1g+DcaV+BWNnhK7F+VPXwo6sNFHdm/8/G1qdbFxGr3fnZfUQMcPYS
nwWuRQfYBjl1p2uZr506ZFYaj/RNaO/qzi8/Z3yPxCN6sQIGAUxJxkOoe+7TZOjzGEZWK0tM/Uux
t+3Q+qeuup+SYfJ7MedAId7J71k4K+L9QlvldcwcB5QYw4Z6hzYxebXi4UNPZQIaIvW+zMZ7rDyT
RAxHMpoJ5oAPeaD5A4CuIcPZLm0OyzKjRWqT2JWC4z2NruO8BHMKd8KKYK+5E6geVwPpNnT9Pc6M
D5IdpqM1NepqTe7GwPjzVnJkzxPrtXOc/jlnny+Epe5EqRZ4QzzjyI8IV4btSZjNaQ5UolWkZTr2
uezUs6yyF6MSapuI6ZPg2AjIlUldg+3lqdEaY1MjOz+EU9m985gfaW1BxKzYMWpGxURTT8GcKU8L
xC8p0SDwvU9ygFDUrDGqOD8EE/68OA4ViEOYs/ssJA+4soKWhml0ELSSDrSZ4rXt9Nah6Ap9Pr/K
raZSexuZ9GVEkDV3psIUjB1oMysN1FYWpvtcj8CPG1k4pywVzPRs/FMqhaJI92jai8y+JqkefUQh
nJUp035GhsaMLhmoXcNR24wckX81w28LGwt+cwGiRQN3W9SdcWuS9m3QzGDlydy+JG3zWddG/ZyF
Jf6dub/peLX95X1glAz3DVCll94ws7OvcgP+AqlwHE0zVr6FeJ0m9yspjY0WkcrlgG/dToEZHnH4
FesmSZJ9M9GY82Sljp0tYBfVPtWZ8rI9YxFOYno4XpDK0FeIpbtn+iWvVktSkm1p1wSR9pZ5cflU
1oK0KyXJq/3+BhW5o1huXpy8GTYeGZ5fTZzsUCPjNu2j7OjJ+VPRxXOVxuKop1l5LiGCHw0DEl9n
D0/RNGg3Q+Eena/ZDkBQzikwQAk5lc5URCuGWxvbjcXvdJK/a9uwdjnf/jZsIPRljfvVI4mdVilL
sTXGlOqmFIOMqppemwHhhQHP+8PvXosoGS9O740IKhvtKnQrB0zdzFIi/Yyd5l+bWu5drf3DJOOh
TwKEhZpgaUHW2FmT4yWLjOQ11kb3rCGfW0Vknd/hL/h39kriM5SBTRLN1p/BhvqdRNZ0YEyVPEMl
q+uGyC0806dQ154bEfIrbBo6pI5JUnKRXgsbb0VDKMN6AmFNOmBGalpUgT2Yi+kmb9U5yMxj3zf+
c2ZoCGDi+KHFNQcJCUwohyhXeresp6wq53eI/knDM8YCq+q3Sf+aY4O+0rzwbo1yc+qKzn6ro2if
++O0GgKjPDI0Jti3AhwVFzyW0C4fVkb+mur9e0xR9WYOkG2DHutUUJUf8+TxK46qAkJU72zHZmSF
ljNA4N1kV6vE4K7oL5y0flR7uyx+0eG9qyw2H6EeeruU9timbMBwtB4EPbvH5auc5lRYVfPm6PTS
w5zU9Xk3weYL/i6uhsd0tH/qZDTNJXz/iMQ+P1ss7eGXzSgP2exVR4M3FcFriLOXk3YW/QrmFaU2
HBwEsFsZg+n0HoUgcbbuuu6nx4kFT2a0pV9ELsRowLnt5vl9oBGMPrWvWpBscYjFnOqgr9gznRus
Vr+LijS52I14tlymLE6sTXdTgxJMbFtyCP0h2GXMPhjhN195zxCorfN/0qNhqma4OTAWVkumEz9V
XhlvMishm9DrgGQLDtiTY2dna+ZDYmdzj5qeyUPjGbDa+ha52KT10yo2B3GwImtTujJ7B8hIi4V+
faFSzvmO8n/qnCz0KMyfSze5126jb6zO8e+xCUedKPruPMo4xCwcOnsDFNbdbJllOd1HLquQ4W2e
nQfX2De+4hwWhz/s0O15wQGqb20jjbK5xonYZjqOE7AZXfFgQi+BApgyfzIohXjbvCjxGqoJbngR
PpZJShoQAtwtDSzjCW+Z/sQOXAPgU0xGLRIXR6u+LFJx/Gv1VoubFDBzB9jDjwIcbHq35/yBLKo1
67OoVH0uY87ysh6PIQL8PSuOYEXMK+S1IoP0xD3n2hvqM7XyDafacQxU/zrU2bVKW3FkbVJsCsuk
zZdE4swyi7Nb8xEpHKJDa1dnPdWuWWSmNy/NFGc4K7rS+YK3lenRJSX21MpVczagXxl6rj0E4QQO
vWNXxl3vvNcpM8qifVPhjrDM/KY8kd20aoLWb0fke3NTnhrIaXNzbZbZeCvN9CWMdfelA4SFvNR/
7+LaeYyr927YY2Utn5JY0gB2KnPfDbLZlhaZJZI+iQvMNyJOJSwnDKR1sQ81ljq5vTcZV3wKh4lv
Iu1P/GbVUzL7hps8d37OADwhw/A5HV0S3RQ2mjD+TNoOWIftFDPPYHhX6JKSYgDfl1vZUdOs5jm1
+cEy/jh4oJ0crLEhrb9cVKhdimc+DZpStYrOKGFW4fhTtXO5Kz6HEBRkMhDWAJxkIFkivYwd6xxZ
e+6atUz9pZAVdzpEYTt1TSAdw4Txg08iAaz5jvFkWiXoKRgwucM7axaElMD4WktsTKjbj9QQxaYv
AH860qkPNg2MuXcQXpdNPIDzsAuDkM1QrWtLuS/LJqW1O5r1qo/z4b3HiLurkjCBZR/hbQHOp/ea
fgqiNrs2AadjizxqBHkqBeQX6ac06EHk5hCc6VQ9KBH80GwNs1/TsbTiUJC0lK9e6xH08GmOHO6S
Ftyr5UDNbmbHMD0wDdlWl+3HnOgEjbHPi5oY1PhUAl2lrThLGbeg1CDeaBa1epwDCEslDDD3IQmR
bisKGuLKx1PcNuTTl3V5NjWisImfQEPeW+KoEO0VyjCuY0OZCWW4Ym0C+x+Rrc1vkrpt6LPH1rHU
Nen8S+gMoNRaicgsZ+CsIWpxyRB7V2VFPguNb79hR0s7cbLgr1xdjxkVZEn/yWvU2s/Cz0a4/lsr
XRKrWI6gEZXB2zTYxe6NIr/A3ZIVdwQm2841+0u0N3QZ3sOoSl/tKCYfXe+vlTlPA/PGgPVquUc4
hD+MOjLu6FjO0PGro2idAvoakRWYMhnIVOE2HoeSZkUS/xzGk0r2vWcGL1U/9i+EYlKGpL+ZY6mr
ZofNIxVwznwPUOoQaLQXcikx+yTV1e0ZvOpNL9BmtYwgdOUCGnHjQyrHesXBg2wF5dcsMNgQCEFz
TAxnnEE5ucoAJlgDoYqGFrTKpc14uNftl0ipe1hY+ZdvegLxF4KUOnwmnDRbd20qP4oyZIDj2n8E
Y3anmBOIhM0q3vb3VeElp9yWxpU2lX7NGbVckeORtVNrF1VU24K21IfbIaytVBSfZRi8K3rCByZ4
tPso3+k5P8Q1NqZK5C/k7bSPAhS9nRdM6VmH5nqtf7UQ31eZxsy4NXTEbUxNj7bn0jKqcvGmewKj
6KjR/k8ZXpsOcgGgENlznxu06r3mN3FIr26JTAey9UT52pCwSWtjR1+vNszg0hid95y75TVK8y1N
K/s0gLWG0DseYpsj3YqmB6s3PRQ7wlvEfSDAiZqgeSe0y7ovNwGN9bbA98qDXUp6hpw1MyJjtpxW
07Uqe7qayCwvo2n/smhprWWrvefVNJwCYPcPsRUOD4ZdhjsfCyCTmxYREdPkxPbQ/Q969kbFd8Oq
BGIzbrHZ+bq7UggvD0zfBZ2P0LkkZnV3kUAoD2paj13rSdHPwNGovbqt2k0N5DysaQAvNQHvt43P
CJzLJ8dmZyo0uTE1y6a1lTEUGWlOFjRVD95MGsTbaG60TL6aU8bON0HjxpmytSz445lnvDpxXB3C
EAN9b0i0DJB4mIohRqzjYCuDKbxCI/xrA0LQP8GJyXOOU+VXDjT/vGw0mG+wgcqOloufbZBj00aQ
1TNif+PRbWV60OM5CSzMHPJJqEMRQMAYnAbPehwTZge1ekzmzUxN1CwUSC6Ae8VUdWMY56jX0w+D
nCIIpEa3dcbJOClWK7S6RYKKE5i7ctpwJfKkODCLNraZV9nreijNewwraY3bTx06jbbh2Gv9vhkH
yJt0UjHwFN6pAEu1M+LquXVcD6P/6J3n/LtNk0wV/GuZr6a0kZdYK6bnJnmx5uNuCC59T/hQ/YI0
hEK+AWOhqeZ37iAzscZo2pT9UJLUhVjD8Zr8gEr95JezCqb4aoI8vI6gORCDju29j9kxA/1VdK26
BinSK9LItaNmhE/jpLm3QbbOy6jY32OMYt91dReNRLqiGZITGjhVf/pVN30MDjWoHYhkt1xFIEJU
NjHwAy2ClS6LiBhIw7qXYqyQl04WsTzlDzhu4qHvf/e90T5MTYiVQaIGamnBXqkldym2bexUIyDH
zK82HuoS24qC98Qaul3a6/rRjNsHdjQm+abebYIWvahTB+7emH+qkSxXzHSIOOoquEzdPMCeAVLD
shludH2qk2K0KlcRch6SlNqTk5r6DUaj2kDDeMtBGRIH64kPB2xOPgnnEfioh0jqKKVwflthiK64
TYan3q0urA78A+Q25LYyTV4ZB/q3eJaTe6I+2TVraw/S31MR+Ci16emlIjrltKNqrPxukKCFFGW7
J0OPGb9Z/I6rkJInbm6w3q0Vv4vuaNBQObmQF4Rl+k/oppO1kUbWYbmK2KvbuFhzHybPuAxlgWat
qwlF8thXhKZfUTPLLZ1SZw0TTb9KvYM83Jsc0RNOiYYIm+eh/QD8GD+ZbtM8g53ba6H5UTi6/ho7
fBShVvx1ablN64CsTLnYu0pDPonp6llk/pU2SvcxjbS4yrFD2ERcOrQQkIGh5JBhoEHCjNoyQgzH
Txqjz6Kvh+e4gmrcEUtPTiOC5bbP67vdmDEM4EkQaNHZr5aHWHOcWTK8JQZjcSK/WuW9Qk1/jNnV
95E90V/U1UM7YT9hzELZrgJnWtvR4P2cXbJm4qLQjoASZzqaJx3e65FuXPBiNWinTbj+bpQNN6Fj
NoviZnYOyOyIyRachW4Ep3SXCau/JFlXbDzVBl/KTtDGl86PLrGhXSrnd+/S+TXaDOWLiQCrynTt
iRYyHO+pSD8QLr6HDCfPxcRT9FTjR0chT5C+Fj5y/ERuD7oQAWps06NkVJBVQ/S8bLRRwjecfPdk
9nm1mVx/2sAnji/LJm4ZcFSR+Fo6uBE6S0MLITm27R+TQ+SxCh8UR68DEVntIaH/yjydqOLAYcws
NG0rmbQhrzZwQcYVUM3JyPcosXBbBTlD3U51zLNSjQLPorGtXLXXE43+k6XZe4fZ18Gm7btOa8Z4
VeRTAjGZPHg/8aD5j4oG17rJPKgR0iVqtpFA2GwayrBX7Lk9XFm9uVqccf+fuPB/IS4Ypq7jYv6f
//t/fTv9N1/q669gpdtX/uc//sf+j0Rh+fXf4pG+H/OvfCT9H56lM31ydZO8I0tg6vwLuODZ/3B0
JGK66zokzxre38AF8V/ykPR/CNu1HN9mLWXYnvn/xFdAy/zfHY7WjHfgn60DeYDy4PwbYcE3ZeGx
HMsOTV7+kQkn6qkFGlT9E3QuWZOmWrV++hrn1UUX4R7ENJzRCKM55D8KA8ZPDPa2odcA+BmYU2UB
piLswuGhh6C+RoG3DWqAUOSiRJjPjEev1W5e3wiOV4IQRU/8sx71ciMs98/kVCfd0fxzIrp4R9rK
TP+1bhoD2U1j0ZozBoPIRVcrdjXdOpEmzTbLs3Lb2wxmpmaMtqL1brn5oyeHQ9lZMvcv8btI+6HU
mOe1KQcURzRXLR+9XY0GecUjwfoms1M2EMesy8kSTs3fxWCHZMqITUM8gE6UUp2at0Jan0Y9kssh
Yaglk7Mj3+0L7ewDYifYv01xyv38OE69WqcJQCu0pPdONes4dVyiXdDRj32/xght7GPLqjZJFD13
eQdoieqcAENoArHHBEDfmKz/tih7841qLFSulc1xlklikla83PK1Vd1spz3LYqLVDoYYOE7D2WKk
sVJaUNdGQmX8sO030IseKQ//WJl2SVgExLbYp3m4M4tpHw/Grk+sguFs2VMcFUzbIMlljyktD3uq
jlVuTBs+qwddTm9e5Cfodiu4MhPIiFB221oxE+l1GuhVBgiyRuFFaoHDeBn/jhqG1WB6v4luvNWp
9k8IaRulYRVL9sKM9vZk//JnfFVRvBehx+/B2YewcFOX5BlNlfeRtxVM9QPr5Pcgty4MP9cxGMYN
y4iInHZseNUAJjluH4FCUzPn3lOvLCpP+K80Y4V1MVX7myYWfaL2HfEIC/3JWhWud3Aa0WwZStGf
sy4WMfDbqmSxNtZ7bYz/qGxEkQkuN0rTJ+qd39gK9paFoajKqbLG2WqSn1QxB/EMiLWg4oVnYIvM
JCHUAhKn003yQleF4RkH+LMdGGtLH38J+w9jX3MzRDqDoIlhdDjT+wM+9SydM7ENdW1KqzwyNzBp
2WXXki44RXVg7PLCNpnHOj4d//EpQdKxA4YVkSuWHK10bJ/hvnrILg8cWPLHvjorVmdnFQ8vAwLH
g0aTWTQazOPQDo62H/yAtM3obbRNwn12GdBAbHmadfbM4dpRFa1j+NF20mAexHm2pes8rGQcaxgL
zLOuESyw4susgoiWfwuWUW/5+Y5B89J4bXSMomokbAzNNV6ksNimqvLWDOY4XDjyis7vEyaIf2Td
/5oMwmD66OxqkZwwmpFaSaiNlPx2B8OZMPVOH1HnM13u6kuhLBiVJEnRmRrXyrLuMvWITep7SPWc
e4Mg1rYBR6ld6zaPHfrEA+FUY+kfFQaVjWHSO8Er0c1w4q0/pg59gflNl8ODVyT9DiTwDD6kckI7
cNDgR9sZxRZaL3q6MFjWcLcY5KRVuS4MMb2IiI/Gj37GGkqScqieh9FL7yzpZuxydqpdu3x0ja7i
PtGggUvPvbI1lrBBhYXwR4q482aTcJA5VIB+bF9qO/wF6anbU9699XXsHBAmVauIwMVVBfwB5x+5
FmgPTFj0PalHdM9G/AirtoO9rUJPbgaz/Mha195ZmtWeycYaaqYu0/DLmvL4xR7SzWTUlC99R/6Y
ofSDRSDClpoWd3DuXnoNSIczabyfMKV5ORdt564q810+/Ua2V28rw+m2UMOviepcHo24FzJYfUCk
TO1CvlP9f9g7k+XWlW27/ov7eIE6gYY7JFiLlETV6iBUogYSiRpf/wZ0bL8bN+wIu++OjrZ09hZF
gshVzDlm5j63toWOiRtNXwP/whi9HdtYXavIOESZP250wCArf3BZArni1NQlTlGJ+dNFYQyM48lq
4nA7+QJA7QhCfmoOdpyQxsKFYM/hNRkK0PxivNdr1CMzcKDMHdXNYDcMwedkSRQqi+e2LD+EPp7T
0R5ujUXE4/nhV5Fq/HymrF6p4jOrao28L6TSs9y4DkYP5uVPZpM+F0qztk2ZMAW2R1zKTcJkhyk0
atdbj8vAdPsSFYBc+2AZ907ST0Hcl+amcTx/i8Dj5I1Rvu3CsCX8guVtEuOfNM27KfWO8aSTwt4j
qIEiQ156M77FVNkXWC/P/cSkxk/IWlDVFMgUQ4LDMipoTe3qzPBCFbRDkMdXtvSw/N1meLVNFkK2
Ete+clBGtzxUI4ZCYcFmDgxPzQcLO+ATrO47ry7GE8tfePBjXewkhW6VzmQfJP34CpLmzIHW7E1l
JcdJ3pUVkURTZhs4m8Pm5HY8I2bM5H0Omx0g8+YWw4PJooQ7aYYMPazoqJyPzuySQ+Hlm46cPUKt
FcOA0tBBjvP6ldNw09E434YYW01Gz5vWIYascapPzhr3BaPD02Q+0seMJ1Klyk1p+g9Mx9nkeOol
m/OvniEc6uZQBFxL+xlmvTsEEMZJk/EZXitdfDeAsRiYuq84TrDqyvQyYNM/Dke3nWk/LH8CbKRl
N1HDWkdO80l2SOa1/lqygCVpzMdVwtzD8sd05xuMMD0O47wAhuGl9jlGCHbkVk1sazxddOx0AV5v
7VHnDc00o31Lhci2NkgLJLZZi4Bssnhi6Rns2XECP0fbFM1EWggkjggqJ3fDnssPClfFRxIbG46s
wwSi6swmcudW2i7kqjqomTOw1/LkQkTGvu7VoWboKyuOE9MT7tJ8U52wiIk7NGTyTV8GR3/TI0Jr
PgiP2BrhdpTAc3sTTJTDm1YWWKpdG9GZSabPWg+bdD2x2tqqquCZ8Vloz+godrmRvmdaz43EJYVB
eoiaR69z1xLO4MbKYsLBsWVr4czdEoPfjt8hfonUcxf/Nu375MOR1f2m3ylRP0akh17T9uTHFrFJ
iOiRSVFIIJyKNiqbmzVTiXYv3QiRRLFj8+kdyjKikBthmYaUIrreXCAwgPmdRu3IBuds2FAMlWCz
k1Xig416R/LY8hove+M6fUhUfgqjTMfb644HE6rfRiBa37gy/6Ec8o9tVNuBDjB1lSmejDk1ODRn
80WZJapny2GGrmndtoUcGthmoBSToVY6BwKIj0QI9b/mYhEUezaO8atdjMbOLdA0yH6mxqqQAcEW
1ai+elJAZ2xJWDS6lRkOctuZkuSZsvlKPVR5lnTk3kSjPCD8SDD11p0zMEm4eIY7nfSw8O6XSwY+
sHM/9le0fcWmnrEla/gwNi6BTZswnLCi5JxTHfmjvol6nuH5tbNcdvRUt1t6+jPuSe6gY7gbpIur
xBDablrcvMhEmSyU5Z0qkat6zb0u2uauMNUSIchoz+icZVbziA7nMXOJHMTiTL6TUbPFicW4N3IL
3YgP+Ir8ChYSgiFJy2PbuUip1w2zOC4B+YlHADy+C1aScZC/cYDMbewYsUlpmre++14A9CBMycz3
okDcF5PzFlXyZirMN8fiTtAOAGDTPut5oyBq10EeaxOHdN/h04CxbGNQ5ygY9eJowHGrCmQb/STe
+wmdqSyIKJjT24hUgB7excpRnbX20YBQumiIMMvEv2Zl/+FWzUGLw3TdTeFZk+WPXtj7un5mxfYp
lI6Pttt1pgk/x/sMh+onbseVk7yBO7mdkmk/97Qbz8on7qr66LEraVG7YxN+SBz/TG16q+n2IQwZ
GYXt7Tgy98YPSQwOvx4LRIsiogM84BHto8gKm+Jhh49kXRNqo4G+bLV217rzszM2K60iP0+3gGvq
hJYY87y3LedqoVYidFl8InMg46C9Ycb+wP+IbJ6gMGnKe69wHzlpW/wtPz2FN3HOzQux01sw8O0a
SNcpq4ed2WJnatm9A5k0zuRiOfXz8j+ZMnvyHH8/ToD20+GKaObGK1jylbbxUBkKNCvyGPwSjDhr
TlrLP+WTe19N3pEr+7dz/E1E+Mw6k1tJGN2qZ9rc691W5uRfzvbWU/KBEeLLoO4jX+64Yh8ZwJEH
vtUMbzNjWa8t+8e17zDQsaHiB9ZWszd6+g5/BhJFtBriSGIemdTb2X75uTTUK4I4GcVzxoOlDSob
mY4m171REigamxtvdMGeDLKA8Q4F1Fu2BS5Dtlpf3iBn1y8AvwyBix9RkCOApXMxh6FEJZlvas2A
1uOAhADDnF4BTbB9iDYuvI3kXMDw/CJcKPHwvZWZ/9yPJpFqxhvCuNdBNTcjGmej/mhU/6Stuya7
CqBSF6nJ7eSMX8jcD7P3DgnqhWzScCWLR3y/1zJr3ht7ZEE8wkGdb2Ild/YY72VTfVqTfteb5tlV
FCwANQgsJfxTTA9EVj26xEotI8hXdG9nd7L2qdEdiv4BTwBTYnlLQc+SGIXyYE2QfBf2XP7oEBMe
30rF4TqHcqsV5K+BrgeHWh7oyEjf1LSU+pZ0zURCPUVhuA0VWOHirgm5UiRpRkpHztQKp0aE5t8W
TG/hRlRoPen0TnaEvcZlgjUAG732GAy1wryrQfO7KFsjbhGsHc6MyTfSWKLpomtTgBQAC/nAiPTR
m4sb0SSMmrttijHN6ZzLULZHe5a3ej3dKhMFS15p+9arLzUySoM2jF1J4GrODaOBl56wIM01V/Hg
EJFmW2Bnk7cu0+8RcYqJbDrhthgi7Kurda9N1p+4Ca37vvnRkfbaWnn23QSuyMhSPr6xOaUxEKx0
o3gHJswOxwOSVv9k46My2NhAt2kaExTrU6s3OzVQ6M2kpXkeafF1YFnGne9GT0QrHBKRBn7hHyvM
jVNvrKjdtvgbeQY4U/OiuFMjwbKWHURlhkfant76OP27ZZa5vW3y5g37+9X14g8ihtywWBJjvqoo
2WBhfyiq5jQN1aduOdtJ6wLVN4+euUPWcut70RZmGmI52q2iICwwuUelszSMTzzWX8MJ74n2fYeG
5Xvju2jr54gb3Jy5G+a1hAG73+y7CVwyvae+sJ90o/n2W+0zaqdjSRw8jLoANNBNahBBOXyhxmD0
yXx1uVgiJ32rUvnRehRvsX0pWgurWfzqhI9lA0vH0tVOQVMfkZ3gnUMriJh0HIgSmJ1l7Vo095VF
2JMx/ZoDbzlR6y/lyHwqc5YKuAqkwKrJjLtAyddo/mWkmCil8zoQf8g9bc0s+YIkaCPzt05LP/AD
BahyHroq3qS+fjPZFWJYv9x1LHo0nR7d6R64YSCo0pDTYYZEcAjoeLxzM0QVRYwjqN7r7bRLaSys
FKq4Hz6kaXxIsXhG5nRGZXmOXSKWurvRB3bOugl3OFyufWNqy21xL/p6Q8wAMwStORGfK0irMm89
k2qE4RjRbQkRulPynNTSW2FARUHTxd/KjLZ1b98mGetWGt4ANbmzwkF6qvN+b3ggKe0uu4LCuEOU
0K4dH3q7Nn7DAHmWrFB2EaDXFZG0zEiG+4kk3VWdaY+KY5MEO3meFKhq3dpWhngGoVOsJlnsWG9v
1RQfKsO9tD4qnvo+c6xm1cjyrUGEL1JF0zbfzba9MlEgD5N+HXyGToRjJ6568cfqvrZUzeALIWJh
TysrV+CPpgTBwzDsI2whpM3QEXPjYDqhp4wIRzmQt9I270bl3gPjn0vjUib5LeQqkpL0ndEOxKxq
t4VDXp7RgIOmNRprlCNP6HGfWFmcJlLVOhaQEyIs4gRIIJ8f08J4sCWi0Xo6k48KvT9E+2HVKQSl
lJaocjb4zSAHUOgRgrpD/rmx3T327pWbhoHpVjvGOUGEAswUN3XRvsbWbhwVPZh9dazhTonyNS5u
taQ8pTYnLt2fjthlgt6qcIR11quRd5TJ9qnhGrF0ched8JjG6lXv00eMPcreRdwj+lGcGT1eWGby
tq+a55byXCXNOxShMwUwldaAncEJyt69dxRK1eXfKvXpJmZKUU7I4YFI3qPWLgSayQiYk/V34Ysh
2lM48arkKhgc+0eno8Uh89uY5CU0pDLO1cb0pxeUSfc9v13HQWGUp9EklUSvf6LMJe7JhMHizC+q
Ls8jJoV8Dilx+jvXxYVaa3KixC9QP0ZrMY54IvVd3VVvZCU++2b7XjQ523ZnJxFQddWGfJ+rKVFV
4fghFnNS53L6zu3oN0E42ur5BxmyCZY2Owt8q7uGGa0wKv0kCDGkLDUiCQBWgBAzW010Ue5idkaJ
c4sE6qEkw83A3OOlKQ6SEb+fVlUPrXpAS+wg9UP3oHGQdiWLnmaf2WW+N7BLMMlesWlNV043zNtS
Mp5UAJP4QlRBP2CgAkTQ6c6hMZBoXA5OQIP+kNrvjTPc0rlSMMHmwgx+n88H4ZcPVZNxu+rnV9Vb
6GkqgFZRtEFjdUvmxVtr4vMcWR5NFiFozXQcu5+oLpcb+HPeu3Zg5VC86inH8Ofz3jCYm9bdzCI/
rU8qZK7QeaWxUnT1gYj8wHbNS2cD9G57IMdNf664lo+5Q4OejWhkwbodbYdEliLRz0ydqeqQkAy1
uxfg8jcVeoAqpT6yPO83b0tmYC1ODh/iTadh0Z+5f7pooCC+N1ubzJc74K7M7XxudUS/IhGghd9m
MgpXvhOaq24iQmA0pgMdwMoLengXdM4tOir2p2OF134AQrJxmmjfuUjXIZ090hF8zrGdbesmVYeu
Z2Qe5dZaKFBdlhcnZ1iYeGNr+zF1/bvQQBGH1ukOafdtg99s5Vvac+3nSLmj6HHWxjukaaRWC8nL
njWBNXZagM7P3qcyG3d4RaNVbhrUzQt0LSXKRSAIdQ3lrbOhee6y3A/0SbyYeFO3STkeFOeWQqSO
XZHyh1YvoZYD1xppG7u+subr1kouKa4wbZZsnG0R4SaGv04fYKJlLST2gN5D41NjxO4wDjBmby+r
UKLB9OP6oBb6cpV/sWT4UMPFhmnU2eJJSdJbYUTuS8FLWIQb3dS0NbmsdMg7C/LWjS9IsXGXHU7k
04yXxJszNMjWIo5AP1fpRyxZP05E4zmGBd1KSPuQ5YazTguEVXntBRGpQG2I1hndneDVQAHmN4BW
wjR8dwbK0ygBrKQ1ytnFgp5z5FKyMttcVaRcUUOhMnNQ55m9W5ycKnvIu/xn4TpJ8oC2vsvDU8QK
ydy9i9X4W3gex90LGiw6gIoYEetJS23wtyb4JQeh9HIlo51uVq3HqncybCIMKoS8+ORWY+Qy3ED6
ioV/G0NcXCmYEjhbCJ7r4oBONSZ3asjVHTGaj7h/nuMJ68CdArxNcvutLL1NZnDJOr2D4zsc3ibD
AyW3c71i7+Zxvaq0EHaefZir/AcEf5DPKetdDH2TQ4J1NpbPckC8rDnToTPtk2zrT464sz5M49pA
1biy1dCsyB09V4ZJCf5l7KDAoj6Qn4XZEKEBCovBMpcFqsMsbK701wUdVP7ciWV0KI155cc+ihaL
xBf2YbkVJyupWZuEIsHZ5x4ZyMQa6HCVbcTZLS8BlrF94ZuHkaWDrWm7YURSavdvIaguxP2rWWYH
TBkH/H5PuH6Yx2nGgSMbs2GdXEiJhF1ttnsi5SkTxm/aKlZXXf7hovfJKrI5h9wgLjIr32ApHbx5
gOZrLPihb30B20z1Q5Ran1h/zmmYUWuV45c+OvvMG56xyGw6IYg6bp70gdPHV19a9UKYTnwIOXkb
BOBrm3cyI2mC+hjYbbka0Wswl3UwUdJd1FmKcMcm594iAczUPkWkHwnnujr4CBmCrOJ+vLDkenGZ
FqKkHn/iWN3jUCUg78oOJajBperakgA9q4dozB/Nors1wpDKI76vuvxESJi8GVr9wISZnDh2/Rzi
RbkxUY5KMoqmamQV4qoDw+lvtw33iFGPdElk/5Y47IaWd4J5rvv8I6K+RxXrIHgfdmNfb1Fl8o8Z
h9EdfnI3e3PC9lXXnVssIugEivwB7g/Ovu+p/ImgPjoldaPdMk4XzkkUxlnz3Y1poQu15ggdXndR
BkBOLHl7dNQfhq2Pq2YSOhkvi70qzYEVeA+AOSEVyg9rpNXy9Zk6Jueim0mrV8M5GvoJlX0Dl9oY
d4WUP1qijhM7RTWbF7uK75NWYKDwn0I3381OTiBERXyyPlCMkC05asWdp9lkDqv2OapZKabItJ+i
gnQRgQ7IV/HenZGXdWP1k5f1wRjLu74EXWEgo41t8thao+EZbkAxIyll2tvEwZ/r+u/DnzH7v/74
Zzv+t6/92x//7a/9/Y1//oGEHOHJYvVUeJSi7gPqGGOrzzyFqob0ES52fvzv5bFkV8CKeb6WmPsh
W3rl8S+h7e+z//rwf/G1fzL9QsYighDBf7ISEaC5KLV4NYwlA+8vGvLvw98ffSHag5if1MKNP/0l
4OU6OPCVN4oocOLCXOFvJXEp8ci1+UshtMfCm7Fx8sgleW0ZZQ6fzq0BxtIbt+EfqcUvxuL490Fb
AC3/fNYQOktO8R5NEmoVSXK60wFS+QtZ/OfTbPkpf3+WmDQZ2CHEkgrdJfi04wg59NgtSTZ/H/6+
9vfZ3zeEh9ee2+X//DZ4T3UUeZavOS+GdWV7MPb+vi3LZ/RqLRtNLPJ/PvnWNjnYwKKT+E1iC+vU
fw0W/K+vwRHUDn6HjaMnt2D4JnNaHlwItnHoAbOMGMcBNv+cWd9cLAHe1GnjdpMMEa6VPRl0tKIM
34DZcRw3zKrM4SdrvYEulQ9YfA55U9UnaUxT4PvaBua7g0C3DINiVFgMMoPwYa8kcFZOR2VPe0Pp
3Fyn/pIhcNwIR4yoPcXb6JAeGHEI0i2vqtF5AfqSH3uagHR2SBsu0FmS3jBt5srPdpF70PLsVxdE
1SDCPPrdMF28cb56KQhX0w7bU1xFYEXrTwUJct+XYUZvTR79UF6aWnaX1q597qjuiS0D6EglNpXT
H0Tdh+uxMfgxZlXxduPFrIoi3aL8hIIUCY4qT2su1VQEiJkLJh+mftAG/d4ajObSO+psVKhG5so9
SHOuDtThqyc3zPOzDnciKlvr0puWBfs+4t1vocDV3Nt5Sd8qsmTDX+kuhZMFCJDPKiFqkAv7LmlH
7yAMK7wBYEMFZAXwJN8NnzGKJ82fxmyL8wI0SmeWL8RatoL/pt4YMi0AqW1kSFr7WHGn9puPYYQe
iga6vNWaubydSVbpkGb2au4Dj+liisFg0xK4C2gHjIqlt3iss6K8xEIUF117ZLs0nh1iMYNY5qxU
GLeV88LcNNSwoj8X55yJ9JkZ6SFKyqsZ1YJRVo21jMAo/RfDONAYIgbdGoZ3ac5RwCSvDSYOJkrV
YkZWTSvBHKDYGJJ2My6mizGyEC7JQ0yWR8LuSWM7R3lj6KJchcLrdkhHeVW6EYm9BAFpRn5+yXqi
c91c3zOme6QA2ejLi8hGCaUJC5WCnRz/V1xyZYFntjZ/X/vn23/fcQqyScaOTHNktbjBJfyDYihe
LN/77tz5pipqate0erCx6KS2uoRI/1ItfCL6u9HGD7e2fvQufSQ2jtBqzHBWfRpGA95lRNiobTxX
Voa/2ZfvKP0Z38xMZWvga3PfnYrcCmxNv3FaKkXDHW4qFjB7TazrOj9KK7lpSuq8FCFyDIIisUCY
iQh8k947kJ/6F7sy9z3xJQHcO0myWbPxY2AebkidKjT/Wkf5SHo5ySml17NBMfpHn7NKG737AcAB
wwao90YjGWhBqSCvYKwowVrneQiHszdlb4NmU6bSeOpuc0cQ851uqGO+Z7VNWTL6m9Cp49WQNvbK
sSSspTNx1Ogtgt432aVkyYNMQkgnjK16UbeAeDMY2778GmqKMFHo752UuwKj9GaorD6Am0ziGi/2
bP069HYwUu1i60TjNYS3Cuq4YtIXNWuX2sFw70K4uWQ0Jlv4EeNpyGZvTbLwa+daV3u+zjGXTayi
u04DoZf6aDbyMQTzla1kD9MpwTcptYtetOAxB5vpCixfSMMvoWTzasYlu90MAoAzf4Qhb6esV1fP
sDdDenWcC3f8R78FDpBCdoN2FGiTdVPXRrHpHPceUTuxiOmXbdwNqKAZkrOzgLX1TlzGNqtgPkyC
1q8bf0pZ+QfFhuROG2OiXTtWarppnoxqay1C6Tla3Hb0eWhAiNSbdTuAb7pP82k3OuaNnlJRNiaU
d3M7lsB4G4xhQwXm3Bg9XlCaHCshqsyqZqQZ+ryOk+FcRYDbSWlNGr0kJC2rNwwosD4V9Y+I7E8h
QgemGLPLzmImmfoPYBLGfeyAwFClA8o++uhjw3zpHAYuTnMshIgOSTdaAbLPF0O71NRnskKBYqv6
O68Rx1f9sZLxr4FMeyUQea9UfudTnPXkr3ZThFYM6wXSZh3hPQ20FsMrVpzAcTMfl1KysfTTBBmI
MQXsR1d1BD6MTCKSqflIvZZJvSy5bhzaMsiuq+jba9zyJOBs0fKRmxu5VnU7Mk5YmZO3F+5c7+l2
y6tq5BOKqc/eTn/S7tuyHWfbm1OI4Q5jl6RHKXiyCiBrZmki16PjZx8wPuFWnIKcNBJmZ227/dCd
stvWjJdbFyfQVPvVum3HWyMmTbB2WT7WIbrALLOcG+cj1qx569BR8nLfyshw3kKH3JR4vnWTwjyU
BDVsUjCZJRv6lYqJ6ZgH+LF+y6zQNSmbGXrEk4zYaHb44tvQDmKLAOIqtjseD1LmAjAmIJP6Pqf1
3GgmGvKSTI2NEtPG15ovs1/Mcfn8qMGm4o4UHyOjvDhLSGOkGw+xQ81sFiV5flUIxrCryXGyc5z8
5c+oZaQEphPtMHc2RrruOXWQ6FThDRSiC/48lG9+zmSsUTa7M7RfTuxthKneu0n3d65U94xl/b3l
4WViKYXH4ZpnePQtNhWgh6MrO+s9kyHvEgkt4oqW+iGNJe6YqSv2WIPajeeg6gazWpD1Nxwtq/tF
df9cDGXPv+0eHde86cIpfc6729huvqOxf6zRHlCoES054JlRIX7bNLxjygLlPaqZPrfTmrsNiG5q
41UYGZ+YZYdVYSzdQu3+VEyAISyJhYnSbkfd/9ZbNJl9BwQ4y/SvsNb4FYTc26UNgKJF41jkjCdC
WurErTHhl4eM32ytsE1twASEJy36wVeFvM7LLIJ+pXlKOHe36O5BYcead4493TtPuRYYg407cA6h
dBYJPhVHTKyKLW2vi6YDI1HjGS714ShKZjWSFxE8rIkw6ZhG/YXpS75zOnQ6+qDCTV1nn3nXaUe7
IbmvAfsQ9LPMy23hpioQLY8+0xJisaoIuET1MoJKPf3zleXLs1q6gPjRAqGxLnWyJ0LEYSdX1RxV
gCrHbafql3/+iOZkp2wsULiU7e2C1vDipfibIjYWGaGyy2cuQ+R976SbaeFSJbmPhPPv01kxcC5y
aE1WaTyXs2jZHPK//H0QWIYInehe+VO714cYjYaen5oIaUS8fLYkiKCXt3C7mnilyvKgy7k8yaap
AmKqAYKFM61962IMNIUrN2Y32SvhsBcGsPk+FXHJbasuT9zcT3Ep0g0v0I3ktz+p5UOthZifHe3l
70sZgOI1yhJyXFvHzg5DUySHWnM2bkNwhxc1W1OYzenvQz+E+hoUKxRJv9vjYdACoVzuXmWqYzSH
dpQzBgny0VxSytJVOTm7iFccPaCGDKvkf4D3RFTWHMlT3nfVCW1JDaUYIIQKi08ivTSOrmzfJd6l
UyPLxWJEK7KkWGZ61pyQO+pBRzDCwk0gw0ZHiZcQHnGyoirhMaZEzI1cD6hITwPtyeLJqNcppP7c
GBmYuKAwpT3JE7MFid26Q9EhzZ1hWdhoZh9aZi/1OmC6ADAi6uoTPD5vV7XRDfS7+tSR0nsqcWys
jYZgV9FFLEL+vghbJuCSYgie+CWdu1Abr4SLLab4lHk2s52/H5gwcaudYzVa1alfnoRoZGHQNckZ
X3l3UAlQi+Wxp4yfABTxWZtwtnYpRVQzqdsyLJJ71S+uIfVlRvp88Nn55mYC4agXh7aC3KvXwym2
IV7UknpGm7vbtuABJPr4arKCD8hkupFls5Csenc5tt9rlwlYUzsZihTKucl0P3iit/OAa5a1tgw8
b1uhE4owx66Bl0I2GqPACCPCzAdSkiP28LgUk619b1/DgVoP2OUuid13q2+e0wIhtKY320Iiuexn
YG5mw8BcpOnv/7dD4IcFNTRJTA0f30VSUtoAwP5q/9XaIISPneD/7IZgglr+fLXJV/e/+Wv/wxAh
jP8QHhMiV4BssUzPMP+XIUJY/yFMR+g6OZI2g3OXgKt/SaB0mDPjlLBNAsZsXBlN1bXxf/9vtv4f
vsc02LMcRxjEp/w/JVB6YjFA/EuqoA3OCSG4btoIYB1S4/8tVdAxJ/wTVdLvFR1TjP583UX1jZ0Q
5ELKmc9YoH1ttd9MWVePXdyKbISWPBmM71nKyqv0cm4VGtLh3itfJM5UvfUevd7LjlEpQ5S1v2OX
3/Se3dCAuJekgqKpJ1iogLQIjNUQLllu+hE1HndwuAeVjY3NS9alC12pnJ+ShVVHNtoFJNg92NBk
LS3xAd/niWi++9ywdAhZw9nWAIyKO33jhAP7BSQYRi0o/gwepCqwiQ6kYxofqUElPOEM1Men0JsZ
LiT2vT9d+9x/VCysGF0+qjn+jZV7cZ30sxv828aNz5yTN2NLXLKuLpkB61y2JFh0nYvJo1evcywf
yTm69mH91uRqN+koanXo7jhEntkF3XUi++0padcu3kVwO79V1FqrseJpFq5570rnpBzjxix5nrKI
xxwJ9QqGBxvX1irMXUgrlzLEWEoF3bB3nmNfQE2+5n24iwwihZkcI64qv1nabjiODgkt6CpsQCER
kLBJQ0eSEBUSFllYK0ZNG8udKAgWbzXokxXyIY89dYbwcw3MvlnlvbQY/OZ7Hd1fZJKxAilzI3Xv
gJz6PRTtV6j4ewmFAjAxeNlDAeKrcMCDgNVy/64UrWE3OL+jcg9ok7m5xiSpMBM+uDiV131m35PH
MPNymvvlH07tkDJpebWhtHzb8iWaeB4k3P9NPXovabcIrVMMjvDI7puoPjr1iEQyXWMvpBSUpXNg
DRMMPbNem24yaYZLV4IHtuZy09WK9RZO1oCAvacMygADhM4LyPH+bcgi3OSYcOF+XBK4eQzyol3r
gchFZm+s20q8qNbrT9j4v8JcI0lP+Y+pUNxVonPE5rKhqxZxRxmsE1EUFyhR7dZjkyemO603vkz1
ZWSJdjWbMAADGZPFIVELk2zou2xcQ/Q7OqeEwFJPiTZ4SNSthsc6OOJAXMQh7sv135slJFB9rcf9
ZqYRXs/6rxS9HmAPv4d3kyA98ilroxe855eMZWBm8ATpzj28DFgaRoTFv0y22QQ4yKYRTOuSX1Nu
o5QQkymUKEfzr5FRmJQlySClefXbllnHVR+6dk2U7sWsCnbLNcPL3P9hux4nxVWaAOPKacd85ZeR
6cjsYHnj1dkhjzn2Cnrjccp+RzyrK9PkWSG8+cUZFurUKrQz3gn6i+GCkV2atd4ArgjtxB64RLDw
47EqeK2iEojpPESvcIS8oGWjxmXa+GwO1euQuixmloSvckVoNCs43nRoJne1LG5Ci8shsR6FT8Pe
y2wfGfNxzj6zOgK0U8CE47nueBS6Ef3aygg6etQ5eYRrtDUygyxS3Jee4E1DeQDvvyDYqyoOtT3i
pCrCU8vsFKgl33e99NMymBRyb0TtUYevyO+nfcdLKGzxiOIcPwpxrXynXEmw46yXMSvkLvdTqOzJ
GpYneUQI8H3RvIqMn+uKmllZN+7iZrrBiQsTSZDLhmxdcgcq8JJva8zcqGWLT5y39jpt60MhubGU
TFDWBEDm5kLLjWqIc7q1knqMDyU3rh3IlXUa1d2+YEMEZQWy3aDAYPnm8p7tJJLaBAt3ys2yUurD
rPxfMIMZ2808IJNrDMJ6gpgtw11layePsdeujay7LJ6PKrbMDYCFZO3Hz03D7SgTGDSmwbpJIBLx
+1RNUDcMLP0WekKalBwGaD54IiAweOcoPOkJKiY/sR7owTYjgp61N9sr20DTpKfZr1UVIbDystqS
pn75M3T0tkN3DHl01dPhr+LJe9JR8laMXdaGs6rPesGYsurSaqUXZGD4ouL2VrATFWhAIKKVO9p2
ez1m/QapJGLazKvWg+3fsQxmmX+rLSQ+LSxvTBl+ZaZYR4aRMQpNv7syfyC4SoLVeR1afBuzyOZt
JRVL7El+ygyoQNk4wGt0xqY4agL2JOShmohlbC6X5V4SNeb9pLI0iPz2CprpQVfd99iNT8olGM9r
W24WbnQnsiV+kOhRf09mH2NtFFGty4afkXDRTOw/RUUHnWy9AuF1VtoI6C1Uin8HFo0SsT8aD7TS
mhA/CKOP0Ld6eA/Jp9XLWyJmPpB8/P4ne2eyJKmSbdlfeVJzUkABBQY1Maw3874NnyDuEXHpWwUU
+Ppa+M3Mm+8OXonUuCYm7m4RYeFmoHr0nL3XTmj0ZMvwo265DDjs/kKLkYalTUTVql8rHYJcU3Rp
kQIp7gcGpxMzQYQetJdJRQd3cg8tq/0MZdOI03klYN8u2rvR2gyjzGQFjtDZtziUhtTdURyx4C/m
b1P2r/4CBiYp5ofFJsaHkvZHOiweAAY2I8PiSMOoDh2l5F5exrUn4EAOUozyl8qnvsjKT1Pnb11j
ntew1XRin6R52Jjmb7z/GaIYIimAv23yVT5OqIXjOGM4NldX/0j6GtZ956oNqgnm5lNvhlqy2AS5
PAUDf9vr+2pvKVgN6EO2jK9Do2As6cVWvxsaPhYc2c9qXFgq/BUHNoiHccDEN0zTHv3IfJCTTDYj
qoiNaaN6KMZLO0WbNkb8gAMvDTU2bNjGkB1nx+NkxVyGzxWz+b704FJ/b4fcPPYGa/57sVZfGfPG
ybAOY8qCaMTGM8nQ75AdclgiAz1eDmid6zyYBlxxqM575iWksdg3LlBe6jfKBsNtnlCbqTAJbmxl
YQ+oC3Ob4OwAULKLa2Jp1tIlbcSNp5Sx8YR1Oy/m+/eVE9gMS3z0W2RbnJMKaqw3GTWDrSLYOxVc
7nxh/tkZiiiw6A1C1JGzLLmit4Fn51xIThW6k9djGIzuxYJ+qc8QSiXAqjILsF6NUBJ/zG9fW+0Z
DUezZ0T92TO32I1jAuc/4sC8qVvvtawplXKDMkvme9x/SIl6OmPNmO17y3nkLa84VksMg9+uwfWh
nev+0umRs9YM8BiNrpzG4GzjhPf7xjpSgf9IWkKgSHHZKlV+F8f63HWBRWu6eCvMaZsAEOGffHQT
7zP23GzvNw0t0aiD9BErHv783lS05/DdyI1YUbAJOFV8uxNZYOaT/29M/ze1v/b2PUf9HY78cfON
6nYHczh/g8j/wnd/I8mxj8UK6ITzpS3SEzxktGfZ9nUoZ40oJiVmGv7wHTM3d58rVL2Bz+m7yywZ
GjZTbdH5e0L0pK/FcfHS3aScW6tMrIOZShdraIScjA6BFWZg/A6lqA7K6RmFVCk4voq38DyVxYvb
BcW+/X4CdpiDuq4zqLyB8TBlJRVnWJMY1s8Tb1CQR8spVVg8V0h/Ut2S+kDgsIjFRqJGvCI9vjYD
3p6uQNgPDSC+gha6GrUwDzZo77NfDBg+HHuXSAdsHYwi+LRPkfsbZGn0pBabAiwYf9Z1N14Tzxyv
y0ORyNumZcBlF7575lVeZPIB5luebXraKXPYU9FjAG07LhhfmRMj3WgNRFm/zD1BiSOLP76/SxtG
/MOA8sBasqdsTSLIrI6O2vpVgSuk8ugMr62QDNPufhLej4o2wZbcEww3g3z3mJnsawHB/xtVD8ov
AN7w7++BCK4Ol+TXN7XeTCePGWwPxd50csjMXk7tCDN1Y3SNOFtGBJMG8+al1ArNH3kmrHc+0sxS
XNt6JGEqc5pz7NJ/Wr8TOuU4FcRALyd/xCCFw+ny/aDWp//8VjcIUaJoL+vewyvYAIQt+zWIqbd2
QhN0YXpyBKg7cjb0KALyKtVXpGnexhY0xOcuvoUX6V4sP3AvbVnJP78iMtLbOr1Bdu/6s+8/MkD9
B7p9Bp/q7L5/Yq9/ia4cN2/XTPgDTBwV7k2ks/F3w3+2mczuR95FwDNck/iiCAHCGAzjRbda3swG
/u+FKnxx9FPaK+O2R29YaTFtWlsXl9YbrGdD4UETRAEcvr91l+TWLhOm0ZrarNEmprw0s65qmZhh
jQUmb6ts9gUiceyDtv5olvjgTV6O0BfAUpdPP8rBK1+bIXB3KDhscH4u5bkEXDzwbieefP6P/sL9
n8fy/6qG8r5Oq1797/9lrafxv53WHWn7cBS5WPzAppvwn4HNRWAIclS64diXqjoI2tacVdN89umI
+s+khXNwINMQryYKq5Td6//l9R3LN4WE9G+bf+sWBLND8GXfDEflTQjk21s8mYPPQdBO818U+0Lh
3xxkco6s5fA/v/bfSQ40KhwJKFwKB9IUM+P//qtT/BtOulTDsZg5J64HRjUEz1Mx4xZwVi2aeSTp
Kg6/X/X/o0D+L70vWwrzf2x+vf1W/X+9ksSbVv8dCPLPv/mv/pe3Nrls7njTl4SMm/Lf/S9f/EO6
Nh8m4CJJI2t96l/9L/Mf0jYZ4/u0xWyf5tm/+1+29w9SGaTJUhOYjli7Zv/ClfzzBlJ/+/4/byjh
Wt7fbykM2JbvuJ5nWU5gW/wv/vOWAsmmiyqLk5M21h1c1L/LsVUhC+adWg2X2iZnocCEirZ4oPrw
QWAY1xzs1O2Iac2RJ41Xc1PFB2pVQo0r1mnXKY2N0vG+kd5nmkV3w2QiIJaUewhvKb1aTk5AsOeN
jqObVF5w6MrtbJ4FDmLSvQL8UbD5dpFe3vSndNxmtwwtDevl6A+NRs3cYEenisZ9S0QCPMaxtyHU
oo/1wdQ5DnCDcWZ/FJX+9GKiPR1f7zOJ4NiKpgtqv+UKxGs9qiChxJZejgvbdtCGheWz97P8Ifs9
BZhc8TxXpHNaLTDbUe4s8TQkZbq182Hcm854Q+brcj9h4UVHIeFMqJF2SJ912FLIvGj6JthNdKCw
eCflAWFTu6lXIW2R5sOmEdNTPrj+Hk9dR0YbYo+WLN3hs5vpKjp0cO8wogB8Ewi8EC3Cu9Rw1Jqb
TpN+gw7U2MoWLKxlTEjQi77dxi3wg3ZI91jHiRLhfLa2AvcJRCnykv3H0lehYkx4miCjbIWrboiq
2VjHshHPzQodQS/6bAlrN/eKRBr94DpdOGrsCPQYZDdvKmh4dfqG341WFXxB07joJrgDmXIzDsGL
iZzQYQsbm3nYYGTd9znQe6P3T+uzdhGTSs12SQrCh84YCbsVnom+RL1OU++W4onmqOwVXpj6Yk+T
FaZWhSA9gb3Uy7PG0bmZ7fEc13BwacfeiNF8JwI+vy6z8BHrIxKgUNrg5kO9LgykFvDhycrAgIPU
GA4N2rVtZOFXzRxqkTFBtKiwMNRc4JveLRVtFSSVA/EH76Czur669J7HEDCOayYcmKsQ3mpwjWQa
zyLGmsUJyJ9+9mX8bAo2S8shoVzjuBMdXrzItB8bS1xzpJ6r57zO8T60+sOJC1B2VvbeYr+5o/O8
mdJFH8m1Z9SIuNqllNkNiC93nO72pLJJjjl5clXuyPyPlqiurENuioV3sj2rkVGwo4ODPQ/ztiV7
YxfbAPOGGHPjMLyJAsx0HNWghhOycMnzFvYEU4uKedPQ140642EUbrv12u4usfVNpLqDpUaNe9J2
qYFqODyev7PS5CmHV0PUQzCGvSIgsvFQlJUQMlPCGvpevyTPjmgeU4QhpTBojhDFzZTxV9aXdAFq
8cvFl4eBeR9UJHFbtCkxkmAr9EaCBNHdktnn98m7dmHuyJ5mYIrndyEztY+8Y0LgVJq/Z9kjcRkp
mDPKOE+kO9tyb70OUVAa4z6c3ypr+j0bo3dIRsJG8IMPViegr7QrOGveA+pCBTiN9/NMM2KAqEDv
HhBSh/Y/0wMWZ6ZMMoofgNXuAzN6UOMdTd1l18E44sK79aoaZ0cubRpHqIzobrXhSNYAjVm8vIE7
BMip2Y3VJ94il5ne5zQNOAtNbzvH5qe5rB8QeIDQEs7ei4aDNyYsZcBYjoZfAQCKu5+DMAv4Go5D
sM5yakUgrgWCXE7O0ePUBtELouBzWzyVSVvv+rT6JCgLULKdwMiskNF3dfK7aUyIsdq+SzX8Jozb
d3Ycjecp0a/EpJFN5bxGkjRwOeHN1bTMmdk+jDb9koagV3IPcV4HHeeWmOS6IkncnW76a+lz3sj+
SA35Wiz0qUoKoq2bi98azo0uTb2Z5Ux/xzWfPWQNO61+xhSPt9BL85DDNYLKEimPkBZdqC+8aTE2
f3CzAfzDhPQ3O/M7oh5Ymdp6OUw1tESAcPEDNGpv6G56YyaENm34dLu0PETuvJV9pzajERhMdM1r
7hFTltuXqRlIWaWt0CXOS4noeWMnTQseEoJTkZ4jIjD9uqBVB4wIsQeyEVoE+4TuCAOr4aYt45fW
PCq/5fCOSLtpsKBnFdFt7JLETIqHMjDD3Gkq7oJSnxXBQlvL3bnwHzAbis0oph0aap/3BsEnMSyM
Ny259efqqSu6OSwClP1LHnzIwBuP5R9YX94zH9WVV7QPaqYZbR2nhV4pgVd3hXnrFFKywrG8UH9u
EwdNZNfb/jY1Ow4mcQdJpSnDKGiTbVpgnXYj876A3JO5NtdO+spe0IYR4+4DGhLQ6Yl9Is2CeUHZ
3tu58u9rOuolUynpYFabsHZfZGIQLuilp6GvyOciI++ayuZGkdckjTunh9ucyPGWHEN2yNG8OGbw
lCrDPnOkyu8BNfFQ6BJKoDwmjTq6mbez+uFp8doX1wme84gLJc7fEiBl4Cb0W2BxWVp4X3UzzKea
M1aIQvFQxga4Pjs4tWmzHEEvsa62WFnVOV1arM/J+JD7l0b7od163W2gZ0wnWCmwWvHnoGrs55EQ
WtuYHyC/dmdnXn5h+UeGMrU+gAbzo+n049DPxknh7UbdQncZPkVIzaGx8Ig+RGN6xmMkGFLuuH7v
XGZlGKKaLRMWDCW6wbkIYM11ED2hZ2+HWYay5VyyukhwsXb71NXWvtY+uTnzmmqV/CAy7rkbfMKi
HecxpgBJiwzxVxAg+Y/mTTDUfmiWJnG7/VUxwwtJlLnQX5hXGnbIpjDeeKQ8ivQYgWRlwo+/rsQR
gbT8zkQxlaQi/mg9j/Qny0AjMyJNrJfkZawjF6qQ+KAjegC6zQafhUEAzFl2YEMEPnwr997cAYU4
R0p5rhEIQa6wkh3zE3EEyzrsURmoY21ZI7ldn66x6PfOjH/WiCYPnY/nSNgX2WrFDcQ7ZhpAoGwR
vIy41zx4qFchgasEsba2EhYjgULitSyou6QsPrMe+m/RM84EibRxW1I+gMQ9lnOPfGlENgjNalv3
0daDYTbTMr7i1ii4UMcXxLWYkUnaCpU28ps6s/lXvKW5qSeGegMmq+bLjIhHtMlPcWm4bKd0ys60
DU9liqMB6e0lb9zPhonRzuqWh9QA7OPSLF3idzhTrIjth4QEQ74b/rsEd4gTC+Y4+HWPs5fckCFJ
FltB4yV1B47emfsQ+dYfuINjDAzjhvJh5bwIliXtZadGJVBvIdzW0Vu+XqgdCXAen/NpVSCRI4ge
uWKtS0Ga70sF0LpXutn5sVuDnRvnfYugd9N1TA28Yr94X1neMKvURXPQCDhy8WUYDAlHJhyhIcwv
FYsPhw7ASRnpXcEuerFIO0EdR6vbuKtMluhKA0oy5uoxats75jk1bsfsMVtuWywfzKtKZNIpJWXh
NLjIGLpZC5Pnpi6f8ZBuagUaGMbx1qT1S6A3qAllPtbTyOh29X2uFraA9j8EhmTjinVxz5z2AN4z
2g6PrqktYrm6Bw9ZoF+uXF0GHwQPcuo1EATpCF2Xs8K4Ahd63zQRDMOKNOwWtXQ/Sqd9o+SltlMg
Uu0RPkPVqPuhQsyvLSMIMa2cGsdun3Ns4Rs6ksONVeAqVtCvubt5vz0v2UAWuSemYTo44/Aygfei
LIeHkKIs3y99OV9AEqdbx6bdMdnxqV8mvY0yATPR+IM1BiZIO5Qf36p66xzZw2uHSMXIPIpUR9yO
Mbhvh995o5cacGLTneYRpe8UMDRULhmsPuuqt1rJGmPx92r2cW8ZXn6XRfjZqJPaDwQ8ECYA3h6X
CN+ZbWCTlGWLyS7Sr0gXDotX3cwIYTZ1X+r3qMl+juuUgUSfO5WMvwcbT03mSJDZpXtvcti4ugMr
CumdZAH6JN6QVxavT3H91ZGjTlKnX8oeL6bPNYrFCZdkIb4SmpOly0sZdbpnevc2u/Nv0eaPKsMp
S8UKcXASV4U4wT1UmIIrC6ZerRQO9azLNwrouGcmX3GOsplKBAtwd/LlzL53z2DsrIbmk1PUgxzn
V8ZcuLOwzCMFLov2ozdwgseV1W7SJXgsx/jgRniGkp7+ObKuJS7GcHmUTfCI6fDTp4U1oQPo3A5Z
k1lvu/gT7dgp6KzQdax9zPHGczQTY+ZNkTVsg3GNhkUgWHintMRaJ0Z5YIiylUoeafl9BdbLtCw7
Qo3249T8IK8ktGTw4nhTukGZOgXP0Rz8pPr84Y2sIQ4KN6P5IaybAMMyYy1k0vromwVng+p+6Vn+
vOh+icUF/PNrCsm5IZxh8dU9GG+mXIX36GbLtkgASJgWKusEVuRmYqaDZA/R2Hn9p7KifGiIAxil
fbbKfEZ9QTteGNOdK5Nro7E7LoKxLGppQJXu2J+riBXaiHaoYi9mFd/WxAzD4RQMvtaxM3oYoCLt
ns7sQ21ar3bbMcJA/xnn7lcOv7GubxaDnHZQzc80pm+yhkBHj4jqqNgp+WNoCFLK62uMFtBD1dd0
zm5pmvT6zlwj26NdeU4q8zhkrMrWCSYeJJXMuUO89tFiXjCVuInbCEjDThgGRaG3i6f8ww2YUsHM
/BrK4Er9i/gDRvHGcoafUwu1kxKH7j1Mk5VVj+EcOb/PWL6ltJNZdeuJAZpZ8jNwp4cC1iAZvxz7
hHfv+hKJxPicpoznSpoG60dTpQxpAuh43RH/LYchjqOifcpq8mUtsIT0Q4ON8HXYGCVTJ3HuA/uI
+Dj0XfHmL4NeFcNvmh1pfc8N7T93KHwgUj9HZBHqBoDdIa2QdkSjXDMzvO0yB/eD0K/x2ISNGndB
lDUsQVC83BfKile6FwVlFKdn2EX3uRzRL2AwdEbHfXpsZIKU0LAG5sb5KiLM7/PJSE+2pp6i43Jj
5CZp6q46wPxU2M5YNBqwPHrhHEXvnBmAgXlCorMMMKaohoOyAcfbx7vXV8M5tvsbMiTupoEOABsX
SWNNeSO18ZTWYm8kaXc0Iuee7m635QTYrJioaYfi4lLFE0hTj3UXRlxXt78JcaKSY+hucw8tk1fc
qdZ7C0pCx2tOEcmqaiFRD/B4Fgxk2yyg55jPGRH8rIbjq5l8dpR16YgFGeEzsiD/asfNgc4VZVxs
kw2fDXvvVvo3XUtZkEG27NmiqR2/vNH+MvRJrZKnTLNbyD7IQq6e23m2h83EEY20qfS4NPVXgy/+
VDoNePTAIjeqROUaqHtUBQnoq/pNyoxEHHgcDISRSOv52UzvCOSMN0FU1WHUu89O7N+w9d2PdmYg
DvIO3mw8SzgVg61fhaIFUwPv5KQc7I1U3Hluwb5YIx3KW2a+duIwFZu524Yj1+VekGyBtDYgNIxM
mdT0/ds0ti7YnBMmcAk98TQ5G3mxH6OcaXcLjACP67NrqYGwHPHB1JIiuvnpjD2ur05us7pwT7bp
7TIBtLfO688aI+EGHVmxeNcciPAtCTD9c4VRMSJEGeNsfynoeKKURSi/HFAbI10aUTB4ihGZzOMt
PPZLZUXBYYqZMReW/lVmqgkLD7pGspAO3bBsWLQ6d2Wur7Yerd1EuotwOXLU01OWjFvKrSgsq/6D
fCbk3BQ2OLa32jFmPOoN/Ba3v8wJDTZg4u+xIzftKjDTubmvAqW2S2db2O70bU0kNedRmpPpgqCm
lX+UIzfoAHAqbNzxXfY55wX9VBQGNmWoJ5u0xr+mSBngFT37EnTAgEVjPAyFqLb86ZxkOA5+pesd
Jhu3qhARp7vFPbKnMrn2BQ2BUXFKoDgLMjZb7fXFKXfd4zxJFCJFxyjII80hMuij0N4oIZM+TsOv
2kb3qoEbsnNrulX2TTs4/smKTQCIjtrVYqAuIP2YES3i40bd6qy796b6YNGK3egJs0xrIONtfxJy
OHIHZ78WiFdhzoEupBL9iZXldwmseK+LCCK572WrNvmpC9TRNBq1dQZg56DU7dS4jdAxopEAqeTM
LSWebqgFJ9B7vilR6WX3TeH8ZKCZbf1svKZ1fLMAIMxFt96idrntPGjoOLiMMM6NUyUIv6l2y+jx
DxcqJBn6FuWLR6h4/1DU9vNg1DQHZgN4rLABlJjMIj179RoQumMaNxHDnQhaVmrKNpQkVSqTMbpb
jkRSHmCdvNYqph8bY7UJMjii+Rg6wkYXU9IZrWJxHtQu0V3wyyADUi50pGQW58QhjcuBhuoxGssj
yr5yQ1oXAcndVJ1j/B8NXjcKspJcFY/idxr8MEG3uYhTG10LJAt91/7sDEfsIi7l9cj0EBSMLb31
IVYMK5OMsGxpqXt76q0jIzYclqv5oCb0TSfEv31/1cXdstO6WtcNw2CgTQ895ayzdX16n98PZUKc
AzMoeRZzywX4/cM+SEmYs7nVFWvmmSShYW/TsDpltsAbOyBYWGfgdUuaNMEGyZbWDBNnQmHPMFbq
sx3HWMm+nbxzNfGlHQdEB/gdhw3QRAB55gPtZLy2y3jUZTkf7NWdjDefh/Ur3VPU+POpaNjACpmc
hvqhtNo026m8u0Q64Cjy/erJGm1NzBTSuhpzJj15P/x+3e//zJ9eYjEBmxvj+vzXz6hCt1PWwBpx
+RDHEv27Drxoqzv8bSKh70MbWpwrKf75kFTrJDSQb/Zq3J5cl15XWQdz+P2l9+16blVanf3V8Iwz
xd9XJBe3ZGxRlDruZazTDDYNvyA6+faMa4P8sJTx/rdI4fth4K7ZaWF+/vUj4ZJK0lbNoRUDLbW/
nmhm8s//+jabS2Lie5b2v57QNQMMosswATcsb3GnDhwl6/NfD0FnY//6/j5NkYSiIgyzgLvAJ4pt
U4rBOHh4WCqFXqOPBfjbsn3yiqjE3UY9PBrsprC8KfmjS+lV5sr6Qrk0LjtrsKytOZb2tuu7sBhK
f5vkcJ2YZKIVQwXOYSULDIOFJzdwA6cPGKEQzM2D+VhE3S3YD2CN7KXwwBfBfqrTq5fFxFATah1K
kUfAneXvRRCdg7DyxJnAvQ5zekBUWu4aulLG9IRhtg9Lqlu6kKRdOP6zXkPzLIOu4pyWLzMe5oOz
wqC4KIEo2T9TwcYyuXQg8jl7RhrQXI0G/5XlJTvW6DMBi+smgKLKFZqAv2i4d0CNXMwl2VkEN+0x
yO0Xv8XqPNnZsac1FDZefF7sQEIvGeoQR6qgDWNOYZmbRyhKwxn31w+YnC/mpMQO2F6NcHPQ5QPn
RKAibuOdCnRfUnerAhNzbasORjbwAOlsI+Ivzr4FtHpoQrijseXBSakcve2q5lcr6jtl3saOOMLF
2nU2klKPvmfpvuYgewCX2r+J7nnqOFQXLUaXYi5ONoPukZzO0CmyG9sWL3kLFhVnc5n7J5hHHcMT
CBnxOD0DgDhn+fMIGp4EKH0XDc5j0DUQPrJbE/Ne09avNOM57xOjwlESF6fDirsAXxlxcyRlcL++
bONbjEpQz2IRQimVZr8quKIjHXwGcfN71Jq7MrKJozPLJ9fx3oDmaZ6GoZOY79XAylov3S/d2e89
v6ELDWrTDyw6gyBib6aHXYunrr/WwE03NCo9iGDqbf3tQod2w00ugYYHC1K9Mb4PDIrzlWFIa/es
qSf68TaLCQVmfIbu97mJqH8Wbo8CO9chasyXtp8OoyB5MEmHX0r3lFecc+mAs1eKU2Oi5lT9syCP
budihGU980+iTQ8pOCLWRnb5FgmsTsvfuYPpxWvHegsJiQC+Lkzijt0SEe+MAmpjW/NzI4KfMnaX
i2roQVmDrsKcbK47Y5YaOnZL3de7nO6Tjo4DjjTa9KTYuWAQ/PHYJqm8r+hi1u4CVoVZRoEhYwdO
YwjJBeg3RITt17eOQZH92ebzbrSNj1u0YMlWRAwhvMF9NyAnx718soYMs3jt3AhGcNnYG2Ek6HlH
yI03UXvTSTvdrJ8HKU9r/AJKKaNWN9bsv41kgbFW2tuqtn+MpPJxluV3btFeFuP8MwcQuzGKXSw6
NOMad4MTdc8Sx1fMQJTCxibmrCH7S7e4RekLw1FyrxbNuqP0avOM+uhrrnxmIeohleoPxKMGiG+g
XSX4vdjFTJgGhKLlDCKAildbG5lFldgfS4MTvg4ApjrBdQGXHQ32L13CVVIRPddaIXzscTE5fLE+
laZeu8lz9Usoc1P7zqtMuUmjdOR2rF87z7oL5lHviZLXuw5jU9G+csgCxs7sPowLR4YOnOtTgENE
YV7alKX7zETd4SKl+Rtoj5ObjUDQa3d2lmMNUCOlM+jJ9oc5LCDoShydWcpH4ncX16vfTMO9ddKy
2NJGyJLlTY3tSTj6Dt3YPu0lryx8iOspMlINgHyUyXOWuO0euspapjK8A69yiOOZ2thoWTiztXbn
tBWIw6ww8aUkC2z8I93sdyOxY3AfbOaX3LOuXSc/Wkow5VbwPwPyvhv/ES3+F2yyjcFlU9lE39TL
Q9Pee6LezQ5twCniWlyfyNycQTAC7/WC75IFHWuwM5z4ZDvGeVotF8ngPOS5hwU8+1RjfMRhs+e/
tmwHSS8u0Ob9HNGJoVgQW3eeXkib6tDZGY9lXlyb8cuIkQ/5cD8Wl3BObHohQdo2CmiGh66/s9UQ
LvBIdgJQ9aYFjRXh/MzlfEuf6gERzb1d9A8VVuCqIkGisO++X3fGngqeiOB42Re4DerHRJlQjlAl
WAslt7OGm6USHCYFEhVRjsXcKV6wSwer61KhJph/G/BQwEwl7DzrGZFsEbaXdpcNj4rkks1oekhC
OzihVfQokUjbs+6Qen4G9HE30nV/NqxbmpgN1bUvWUv8cpdc3Mq4BeF2ThNWxSm49+km2T2Norhf
9cqO/amK+Uy68Aeuij/84susgbkwO3uu0D6QgrI1Kw+CY83UvTOPLK4rG4sO62QeF9190MblsOij
BvX7Q8VCa1TtZxaXj4gp7gAYh6SKLEeUfxAzSm/ZUYNcwXqeybN5dk0HXxPvWckvQG15Son522L0
/phj1AzzGhCHlKJhDLMxaJ9Sk++YvgJRlTvGgZ/mQMt4KJqXbJzOY/pouv1PMqVPq4Ss1+Rxc5+w
0R7gwd8RS7uxEkY2zgx5mzaxtdCX9BurDFuLaXuH+zmbV/9AJg6dSU7JXIsbP013s+m8t4u5Tq+i
Sx31W7AZu8Gb8cG7zFJMEqHa5kc2jG8K0SWup/TOBsCx6bP0QffVL9+ng5Q7w7tftDvVq692dj4A
071WBWXBkL60JOA6Xp4jsJ8eqDWqPedHjw0gncJC559JbyMvHpEyr4OGqvty+TwjfwI1y0B/qq2d
X1i4jGYgWAaxebVJyPxWmIC1mfXZd0Vk4TBvcepxbiMNhluptrepxyfaoKDeVTrlSnCBfZdp805D
f4swyWTgRXQh0vDPvkURELFRMBaz97JfJf/Mix3eGOQEGcJrzfxWxD+UIfcAYkjGoPIhFsyBnOVd
6Lzeu4aZkOBxyibnU2NP4q1+9mfrk6ZZEVp6PBgBmga7rH6u93dUx22oehLYpxKXiuiXcHLks2Ni
2UlGVh/JFE7b89X1mLT5HXJNKbyZpXQ4xl7v3qkh5wAqjJ9Ej8vQNV7JTYZ3S2aCLKlb3M55QxqA
e1xi+ZJwAhNaxt/lvtf/EpL+VB8baDoNa92awX5GFCotS+ZSnVEE/zQc/hfKsL5UFyP819slKLl8
qp1EyAMO3w2QdVinnL93JOrESl9yAbMAcrnLwerezLP0MjApQSJJybIwkalXhlr0HKTy3UyYC8TR
dDPn0Wtvjhep/HxnteoSDeD9MY78ntuKJUMsD1W2HDwQLhtVEunDcYiuAqMQEMUbz85QNXmfa3zD
JvfcrTdlpDkr8jvy6ViV1s5hwh9aNVG6CW0QMDy2PtSG+9YuqT4BDaFLB8kSeONbK5a7gSLyEBHQ
tAlE/kAJhEZh9t4R3hy7pcPNCFI0jEygLLXNjHuYdxZ0+x0xAjPN1XGA4jeZ8gNRegFxiHWFD9ch
qTJ5bGEC7KyojqCbIJCN7+pEvQs4+jsN6nNrIExSkG2E78X4ngFWMD05E0ran5nehB4TV4ZBmM05
VdTKvbWikewPf3rhUsDm2N4LV+sTsp8Hw8tetAkuAflOHKYVG1mL0yqbNHGZRCBuKdYII6r4zVmi
ThXaoWim76NUwa3CvbKZW9iNcOIQTMlgIAKJNLUmPi0LiLqYA6HZAjgcNeNSq3c0fQJ5H8wIQ2o3
vSnoWx2YOZuH0cof3cb+guqZXU33FOS3HYfsh8GCPZ4AQWZk1psLH0kPx3FiwyK6D8Rh7BPZ1Cx6
05guSL0MrRTdvGYoqSMTaB7B9NLTFtKieuxrfW1HIUNm+K+9qvH1u+/AYGTvqa2hUtBzIn0sU3Bj
Nm26jpnlrGIN6/TBB1my0BPxDNpiNd17ORR6XyzGH92yMFJKtWRZxqVai/HkusMfIijltojmg5OZ
AD4+ilz+Np0l1JWoLnaFcoZUrusCi2oXxMKlfAcliOGS/NFXzEWXiAhaJhjoCRa1Jfqj2htEQe2H
higw1d+O1kSO+EycOcG2+zV1fUc/2of8i5lksU3WRGKYE5s9hE+N2iZDvjqv80Ccd0UUgrfCH+L4
x7ryDv70SnuGHqE0vL3fj1+VYCxTNtGTnrx3Un5eaUe8DBW8U7QwhDqV8naqME6q+ZfV0ZEtBkqa
jqkN/CqsOwNy+sA4gS4eDhBC9MbSsbtlD+UyLdR9JsHYJ/+HvfNaclvJsugPTXYg4fFK74sso5L0
gig5AAnvzdfPAtU9Jal77p0PmFAERbLIKhImkXnO3msTKLJy4m7T4KMsPWr1gaveJvJy9Tb92CfI
n/z2cx16m6yp6MsXRPxAFTrTED+PA50DrQzsG71Zx8i+2xmAu9in69G2pDv3LD+DKd3Vk/PgRjBb
UsLLlyOXbAh4+oMVmEy0KHVaxiaso23Xz0SeQX7px4yosUSu0oA4YyIJt7l8aT2TwACdyV6cpNnG
EGSLJelVWRiiMqO7eZn+1BGQolLAZDBgma1/KZr2o62WflGl5wSUCZc9+uVIluB3QNv1/elkaC3L
XPTLwKnMwwx7iSN73XgTtfRa27HqE9T9YGaqczUQpZ2+RFGLBZAEg8KsjBX8QAIjwyVpVz9KMEFr
rw0IaI/sLyYRzIs4Vfa6i+RjaGrNfuhx69ej/RE+W66Hu7ikm0SJsXWwN1mEfQ2qYcmVFRvstC9x
3JNDUJ5D3Y62rmsvmikbV1b5Evl1uYWd9WTrIj5EnL9M+BK1bvTCXLVDWGP2a2HwGy4ZB2REhxlJ
nU2/pL/1BEYIDkvwYFVU1qUfvdmuHu07vXuowXvA0mk7gBO4a8OIvMfJtLZe1jmPwhqXtq0RYmX0
65DyCnLKbNkiSV9it0KumOxo5hDBS5DTjsxvvejaG9lUNBAVKWNGRw83KNaGNnz7f6H2/wVSQHPI
lPdN9b9kNr6+1WGUBU2e/co2+Ofb/qnSltL+B9oiy8bVRJoTZYn/UWmjwfuHY/xEF8AO+JdA2/uH
NjMDUE7rtuQWrfi/AAXWPyzTIuzCkLpjmpJP94cg+68E2nf59bvjwSRfwyZVbhaOSw2UkTnbAr6+
PfKNZn/Ef1F9KVtRt/Yt1ubkjSoe93WD6oCOwDJooY+mhLmZLr3NxpPx1u7zY6ZpLLd6mR5ospQb
0p+hY7XaeUYH/rIl/4MfQzf46398Os+THhAHNOxSt/7wYwTWYCYOJKSbTVGoZIJ0xqLBddEV1j5K
5C03/UcLVjvaT9WuxpxoEiwOctcG5DI5qRut44AKOjmAJNNY6uRP1C0gKsPnkn340PrRJqVOn0/4
+4zc//I3H/93T8V943oeLg5aZKwK2f+/b9wqaOK+Qvd2mzx6+BUznks5IZOLHRqMBXIN+LpwrLls
06j7hHizuTYS/YHthCe6ctFJD1BhNi5N5Zy8agFC0G3ki4eoI8qFu8pSnxw/PNZ72kGP+gy8gaO0
yP1U0WnWnFMqktvffKd5k/++Sxzd1KXmgsngGPzzO+lGFGSeSowbBzparFpzll3lEPPQB6CIM3Tj
obRO8Hrlpohdd+fnpTigTh9P5E3328gtX9yB9QGe742nSnmhFMtyqV3qKjYf7blAiOwCD27QrP/6
o88nzb9/dM4daCCSs8r442jKisyH2QPVQiK21GyhHke5RZ+IZiONUBAE9+xfVGzRGCM3T4bPZBPB
49xYiC93KpLeOq/o2AwB7nWjzZllxT0SN4TDJV/hKJR+Fh2K7dHBhadXWfjgQkxmGqaBtvHqFVq5
cami2Dv4OXoqjg0WI2ZIMc/VKTLKelg3qe6ty4hmIsD5EF18Hm1FX+Q7x+BCDrc0MfNg1uWEt8L3
oZw1dOFBN+7LEbhCaHvn+w1eZ6ez0y1FBPx+scYcooz2VoQjUVJbRS5CNy/Ix88emc0Lt49eO5G3
ZyIck3kxNGxrjXaYqyQoZ42V8/1eH3dXhGnxWjNE/Wjoc9+29Knke1uXTAkmNfait+NnG1sqV7hY
roU0m8WoqnI/1Bq9VVF8IyPAQwzH5D4LUKAMrnkLJfnkrBB3f72/9f90qNqGY1k2vhTNMP+wNNH+
MdrBCfWb0NtT57R0NN2qIgstQQWfmHvX0S+9Qf+TfMAXytjGGkcnyVMBceCT7ss5pXzbYhaRaOdO
SStvvSAyDiwl+W8TtX/vTNnFe/2bj/27CW0eNRydSF3Pdijh6/z/+6hBboGjBquStwluEQN3+Ej6
wQMgBBwVdgo9LdNnvF2A0dNxs7MZolMV8VPtvWmeph9tLfrhBjmBiuQH7+cVnDDDFGQA4qYxbKO/
8Y3NhJ0/zyr8R4br2JrHsPDnGN15XhazIpK31HdL1F41saDx56hPTgD32qULUGqlMvcAR4u6bBaf
ZKBeotht9n+93QygPf/+QTzNMV2NT2PdT/9fLmU+hEcuTeylNuueyliap+o1CZV9yiODVYFoP6Td
p5h201M0xedAZ/XS9Lr+cN+UlM03xN4mJM+jvJzGdhkshTbX7Om4LapaWqtIiTlUAulIlu26IXWI
uO8eKWTkl6wcD70vvU3gy5ogOXTiQmSU1FTyUUGW++ma+znDuP4cbX+zVf2HQ8QwNJMpBVQh499G
Mt0UuYdZW7vVQ/TVbHt17PEULpAkOCsCFB+JVv5h5+5NCPgQhT8kn5VtUG7HYaRHsBDJCGi3o8tK
LpxFEQ2eUxQww5aAQLEqBT3iv9439r9fyPF/mfM1g3+Opc/77pd9AxJdi4TR6beqbjDSpFGH3F4i
JGy/gndm2WLRCyqxnjBHJ06nBVl5TLHYUh7RVwQvX2U4UazIh68WooGTJFp3Zbn5Z8KyQZVo7BTE
DPE+1NVDP5fJqd8YdCBfbTJN8S0a1SHOQ8rL/IVdW6O19si3SJHHbmh3lWBRnPTUpmN6QlhoYEg4
OvrwiAPGPTVx561dRa6omB3DrOCyye0upcu6V3TugxomAhoz/Upn1PpBM26ZRYW8idY5GKoNDrmS
T9ILjJd0oJok9dw8WFS7jSwdzr5tiEMaVmtz/lIgTLrNX293cx4r/rhaOzqnBPYmy/AYUH7f7ioh
Y8UdPXnzvBnd7UzdIxTw/Dg54B1swoUehdfRAmF+cRrHiRUXQi47H3G8CVbIqWb6m7Y2D5MrtyZV
5JZEToqH4OUV5OW9Qj5AaOx4LIKXtquXPi7jTVG2xco2WkILgW/sstF8CqgjbzqlHmJBUdl1xTLJ
9ONEU+7s5oDZSniFiCNN4G0xa8E8eSKbgEw9CCZp2GYblFM05ZVTrME4e3ud9dDfHKHyd1DXfdR1
DNMkXp0Sogmq6/ctJQa97WzflLehyF7NkrYuScQfY0jRxMtKc+XaAhFdD5eP9g8JEyM9vha1XmwO
hP74xNEaxXjODGf8G1Ow/ee0xYYuabosHDRpaa7885OldNvBeow1q3/4e6qP6yvx7hm2sxcYmO6p
csRpEEAcRRFVK2nPrchyshAlFsh/5sO3MGJWi2NFL1AXxrlyIUdGbUcGle+dQXIjoJkh+yYaJMBK
MQijeopXTUtqRWbsgtbUHnvjtacsh8JwkpSdbCDmTvMmsqTfQ7XAiB9t08Qq11iySF1BHz6SLboI
S3ReZq1BvZ4PfgN7vAb5akmNeTX4YbtoIi/cwKglIc+MoVvBKt4YKeyH3kKvIOV4ieM3FY/tKWrX
RcLQzNwjZ66uf4ghhW46lzTLriBeGLE/LVLPpH0W6DVtW7CwBpqhlUOA09+Nv54JPO63E4vlEvwA
x2BU003Hdv8Y0CY39qjNj8ENOmt+ScXUbUyROMjpQwcCzMmyym+RPzQbZxrdPW2Ag2dk4XMziWrf
W6DoQ8xJQxVfLABtwG6daVqZRcm0UWp7LIFUVvpmbGAxm/VS2V+Sml6+ozp/PdLfuuR1tGmbOEZC
/amhNv8Y+9T9Ols7t/lVefGD1gk8nUmjbUNVfY1ae0tcszYsXAv6a09RkKA+cYgNHBC6wqFI5OXQ
RcPG5ZReGAAWiEPiK3UmGvNcYVXxQFhyxVHHVinEzsmjEyX0FkNmSZ3t7WyXuCu3Kg5FSAHKxoa0
1Soa+Olg6ss6c9DgUXKGrz3f09sbdd+D4w/GOoCIcJJRvdbiIX6wyn5Njghtc1EhY6QfWwQttRwL
fy9RF3IXxPqjN5GvNNI5bU+Z3RMLX6pX2TvVTun5Yai8fD3NSWUVphr4LlO9BS29SEoneghCF8Ck
Krqto2qixy0N7kut6lVDIteKA50WrkVFTcupFg1Mei9l8nGspNy3SE6XMOCCtT0gEirFePLoG63x
UCLky3YVkSVYMQpch6pVl9GlTTn4YJmNIf1Kl2ncgavie8KVG8z2JCw+TULpMKgeDDRASzChctUZ
PdA6BydCqjX5epDurB77rnQIC1pfX9Iu0bY2mJ1VRXHTnkR7M3uOHnZvsi1S55uEk74FiyXOU0/y
ma+hV+g849o16jMYtrfMzcKNihMbEwXladZK+861r2blf6zoEV+jHDwXxNtVJTkgkOZu0OzlOzyf
ycbK629w+cl3cTAFVJ2rPePY2ue1Nh3ZbXDBXMRe3ih3hmUEy6SOL5GAhaqKWV4wB+mS3nktOFXI
cfQagkBZ//iUvcKTm7ffkX241BJqdU7kOHEBN2qqc3V98ceoviSVt5po2+xd6aZHgsJoLKDSS3yu
t94sSZnqPj372PrayIFYSPzEzaltgNfEOXQZX8ue7c5ugvQ8dUNEflGYUZGHn+r0KYqLsbVXnc8q
LCA6S5PEGiQ/8oQTbEgcbye18uLxmX2mXHlQ05Yx/GDVWqa9ooxIb7dkBs6AXLkrYdjHxqbhiBKQ
+mdc4XmdgvrBxM1IpVpns8603CopgjV+rgKrHe5bVxs+4N/hwNBAhJMR574Ogu8/5xfN+it8Ktjt
AFVdCV3pr2pvZSkagIaNBGEMH0RKzyElMBCtOpQ9BGWHJjetUxrOUFQyECxn2kXNYD/gSCm3ySxf
8C1hUYWeZhCagS+r8r4i8oSbZHymFy+2nSKZaDXMEhCHI389QD46EADDWBs239FJDRdvvnEK+qKY
l/MNazvn6Id+vO2G5NuYBgHWg77ZC92/5lSrBbGsz3lWn6vKD/DlGxI7WkWEYFh9SMtYf7IxKIRi
nC6RtnWoPSw6g1q14LD9Ek3Tt9EXzjafUiK4Go+2biEhWDJSSjgxx8J6CQvWQvEEyzw15cL0Jud6
n8sgYH+okalffOx7QeiHu6BIATvGAOspZTC/63C3MBDY67DGmYHYAhmv71zbfAAz2xyScgifwMTA
37drdDDTRyscy02KNmAh2zIGQuPkz6SAFQpiUlzKB8apcNUWalfrUGqdsPY3VP/BjKXpEgQyb+uG
Csux+B420ti3lX9FNw0u12vNFyn1FxFOw3pw/Rx5moUFs2VJd/jlLqt3Hm8HqOEHVrMlvW80lCyL
ip8P9XogkOz+E1d5D4zKQBPnmBMrcycA5wNj9c/HUOsWPjATMh5Qm5WzQvJ+Ew7irDu1sxkEm7Wd
c1febyrvoEUEWDuZyfExMMquHVf/5pOsdDAN5kXoHJpVDEX5EM03TjCNB2LG5nRUtEeSJDsud4ew
77qtrqd7FYgRxEH39vPpMDqFKPu2SGzaAzb59pAafnNowbVTMbGANc9y0xStp8OSfhcNqH1pTbf1
4X4TShSRtJjqQ5OEX20gfhsSKOCpe/W41nNtxOGevARm8EJ6XUWEAlYiL0uTNSHa2QHhGxegkPgr
o5Pk9GacLFPVabMQ4UkPGahTPU2YCpHXM1j7rm5yviRqyvvNHw8n+oOrSZSg8Dz6rj05kIuuzj7o
os+YHPj54X6DYKn4ee/+sBqFueuQaXjkrLCM5IZrcXG4P7zfC3oD9dH9sRryTSVFvTSc7KEa5JPC
0LyHikAXGEH8lj7PuNKhYRBj56GRicEY2fmzNKmDdgG4PgjsVy0CRi5coF0lsAlHftcK+9z36E8M
zbJZ09JSil10ZU05ES6Fb2ZFP57INvT/ZFyBrexVfgHz2gAC3gSkAa2JgXgjHGVLY5SWt4lHpu1i
e+UDz3Ns1OFhQQMrtMCOjrkJ5BOXCZo1NhT1ikNfaT/wXL/RaAYf7nB6hqxwY3TulUJBRTTXUMcE
1iKncpjinLAxZ3sLBx6KS3OBi6jcYVvPBKwKF1doM4EsReDbLrESn4At3tfq6A4S8UQ2HKxBv6Gc
GRTWKpVOt0RSe6Q0tMvmDKYkRcREVZDOfzzfcPnaewEa2vtTSpQkN82vu9+7P/f+2p/v/V9//P4b
LCiUyJVFSAzB738zrRlSF+9/pii1aOuB2v7ld8f31+ikf20lIX3FOPKW918OLjFf+2H5nfwFfVrf
f5AzPE3LuGvYIzgmfv6V+0/e33f/KPeHcYBCOgYUIoNRrKxKtaQWDhulOENyF40kiKgRy3vzTSl/
Kwa4wczT8NN5/mzZ8CNYavPNpOsEkirNQCzQMOCPcqOPXbPMpFsuB0/qOJtilpeQnY+aHbur2OtY
cZg4N5aF/jVUkQ18N7QOGRatQ9wT77rILE/biCZ86iH7Y6Wcf3y/aVkHHYDgxEhfCnPpZQYUz/tP
uArCK1MKjhfyifvr7k/db+4PcR6aOzHb7edfcn/emiFn93tFolE10JS3en8DM3lkBayWMXeP7s7y
U1TuAucvyjRSqrl4+vDE9SVd9KWb4uZQH4Pef7JSJGeUn/KDj+NkWt7vZik5QjjL3Ihhbf7Z/aa3
NVTh92iuvGAS1pYG2rRZhP4eIfb+MCRDjAuCyaH7/iQ8ln+++v25e/TY/dV//JohqMGl1i6jT69N
9DwdnSLCPX0sNg2iv5izPwdNH210egBMgP4n6ut+Lytt+9cnx1kp//6aPx7ef9DMsvn3lwRj6I7L
98f/6S1MBzr8EyT+hS21jp+vTu96/PsbJ2PgU7y/s47iZku0yh4zPaO87u9+ySl7f9n7H32PLXt/
7o/X3bth78/98sXvP7m/7/3HZB6K9WScPaO4VpRPG/Pnlhtax5Dgs+fNVPhT3Txp811sH2m6u2+Z
Iu6ydDdpDlofx9rd99n7Hr0/9Bp9VgAgLGbT3+/fn35/6f3efUdHwC8miizzGzrIwOMSB8q0NVS0
6zRg9zvM+8W6JjalZCHezsNcNfbkud6PgGHSVf1xmMdD7z742Dj0kSjBuiWRHpV3lu7vYMQ7zPB+
U9Uuwsf3x74ViKWoQwvfOoEQzmSxwmDsu//ScL6iWlCVqUv4R7xTCO0x6eJHI8Jt7j7e90vFxHej
l/lzwapu788zGH3ewVPzkmBjuG/APzb//blfdlFxP0x/bvX3u3jbOGyitv3stsFXR0R0sawoP475
BIK5RavqlU52awf/OBAAh5XNGh7zOCbOomDFpbkbF2z7JlLY623fb5dE2QCNi/t47ThtuC6apt4C
2MuWOVNJ1OFTdaYFcR5KvXy1rsL2jZOb3XxpBXvy4vYBMWnIWAKce6H8MsnaxDGvPVt9F+31Bg+r
Vh291LyRk6DvKLR8iTZRbY0XRIXJ2mQI5ppHl6guK1xepX2O2vB5qoi+chLSbHuUonbpfskZrOCh
KCy3PQxQAQBjOUTe57IiCTtvewcRnuHvtVEcE7+gNGZrn73QtTedrlB4uvITeR7k8SCFavUUbnnQ
FA/xhOSyzXqUYf6wyXoW9MIc36JpwIpFMhRxiIIiLosnOkw6cwMPjDIYC3Tqjr4gdGLYe3L4OtEA
3vSp8LZEOARXAnrImCCwq7qpYPxg2bmzR/PyjbCJcaMBr9v5aL4wgBPLlQXRo1NP5RZk6UuXgj2m
OYz7Y870weJA+g+s4je9o2BmSCiEdRDte06GB9A0xpIorG5TRvnZU9qrNaLVkJnvLaOUOAk2+wWe
PvKMKvsqMi07w7FWXBrVjjrolQGpPJrYPfdJlFyUsrs9+Zs309PS57ZDc2yZ5pdBH7UPSBE1GDbH
XDjOxhN4yF193LYEaTJ36dTed4N1P8ZcClXpHWqDmgH74+vkEH3ngZWIUBsRORRjNVI/0pw6Zayl
9lKrMyzo5JItDil9oFNKZvMHN2YtZjwPdeW+wdgVi0Bv9R0qwGQLa6jAg3aKbQYFLJ0o52o0olYt
UdJKD/alC0FAkC0u/GkN+/KhG0krcuQwPkZhtbOISsVi0N70ZqCEYpDsVKZufMTpVnOoKRZ6XOiE
61wm00dep2higr2Ry5BU7ubWtCpetZ3pniDkY1F25N7MCXZBOrxpR2qImlW4q8qPIWV0o3UcevEZ
eEMMFWKIvROk8HahpWF3jOQXIRD3i452Aqo2pKoThGXfLrGi2qhtrgg8J90VDBfFxaOIvfZzt/6G
7TW6KE9+oH/DDJYV+kbKnqhx0hKHkgNr7AGlpFV2lJXzFBbAb9K3iZbzh8b7ohfj4xhlhH9H5mej
NIdrMPjkpozjmRZeerEcfJ/MVbp9lQ9wrvL6QzVU1hNMg3OiV+oEFfUrVGGMO204QzcJncHUMR48
jFUTzfVnFytEryn0umlc7bI6/9AbbrFnfbpHFIHV2xhOnTnSv4i6fUHfxM6z6thJCPy6rvh0bOBF
5ZsCzOP0ooqkeo4J2PL14RobYAqC+uamyJNym+HVSigV0xWVicMUiVRCBedtW0WmtqVpAzunQ3kY
ikA7uSER9XlC/6CcE4ZQsC4zC9KNzqSgihtwVkhPjs3kvQ4dHAyzntDS6kS0aYjmAPMB8DV80zgy
8SI4K9XVTpa4Wos5GzVrl1aqPo49n5zVPlyVqvko8t6BmZD4Z+Fk38cm+xgWzoaXoFjTfY5urS3A
P7cwP2T4pFcgbqH9wGabCoNui2joxX/xkklesoLMnjCu93AFPmmsii9NAXZqBJlVGHZ0iJMpPdF2
/apr+bM31M9NMLqboHB2+GbOKi0+5qIiy6IatppPr9UbPmlNLFc5Upq18iofnp1B6fu7pvY9BsU3
+VH3s+ksQgEVeV84gFOj8XPkGMY+78zPvd7aEAu6x8ZSP6xYVbshoW9ikV2WpCH6+b56rulQL+g0
VPt0fHQjLFHdYGMgsbPpqe+oMBoZO8Cwa9Bf2oJ4RvEidW3nOCc9UfpzCNZpoB1wsnASLug8OMtU
IH0fXSBLY6Dt87DadNb4OpllvS4C9JdWlykS2ksPev6TBir5FGQNhf5wQEvXuVuymfrlKBDnKupR
IL8w0QCvzbREnK12ZTZt8aTXLiUtYgtJckiR7sn2lE5f8n6sbsjjbzAJnpjKoeqnezAk/fjRqOHW
G8mpNlT4BFs33MpQlYeyrgpkhH34AtCuuzmgt2B0IP+Z7PaGZQjjXvVF4FBZFaiYZ58FUet1TGat
6nUMNMO4rLqgpwaE3HZsuKZhF8avfe+UJFQT2unWNWZ7uD/jG4QnGUP2PVZessPyBk4st7fakJ2g
XordVDOH0rHEr2qSx86k8G2jgr8DzrE4B2pAIGz1nBegEigNx+plbOxFFeB4GN1UPWALnGNYUjoe
XsXNkD0MqZUcqiip0Hoay9rWj23NhQE/XL0qmvGbbTWXETQSxPLoTWiVsw+yedieeX5jBgGlYlLJ
1KvyNsARKN2PiB7aZjcxh7o6sAkPhpZb+wEr2BpoE8kT2NKeEOwuyCj5kY1t/4GsLKJYbEKR/SR6
rBMyx+sogOmgpmvoxW9GOObnuss02DYGPmpU1TQB7ZJ47NnSTNuFpbzpbMsR6Mdg4vhsqIrq9r7L
7f6F0gqHr2jAwCMgz43APLi2Pc+V+jeK8xroTpbwbtl7Z1N5iIdQQXtDPFyq/hYUn/iT075nK2yI
rfkY2hVoZA0fSyw6DJmjMS59k5Kpz5ZZknv70uQx0wthQYyofGiWcfwKzNKno6cTz9jryDgJzl0Z
Gr3dwg8zTAIApZmpfjSx53S9CY6bEqvnl+SpInxmPjA8x1amIy4zY5xnAUQRqp/K5kMg3HRISE52
WBPcLWVhiiu4jTX7jeadvGhOu2VDGmnafzIyEPBkWH0PKjpzOX2m2zAIppVNeHK86xCQc6WTfoA4
v1x1kdutasnwzxSGo2KcHuRkqAPhXzSKnPphkla9tgO0y6yaqSATsuHb7TkIgHGV1jht4X5A6Dd3
hvK+ReWQbLWO07VBQLRWTn0RcVOthtFYEy7qvGrmD2Z1yc7Te2eVWWiWh7b4TjPn0Wp17ZsB3gmO
of3K1atYx6Ozgv2q34rEeQmndHoLA9uHvERIQA0yDdYf/DR08ERp6KXYeg4BmcLqPbS/mJ8N7YNW
Zl+colh7hMoc/Ijw+dGcBGU2vz1NQeidCjt9kLbDvB71yDpK2mhXx6w0KubSJ5birRc7N1HPMy8/
2bV+C6NFurepzKpdM5dLtCmiywbWYZPgMt30g70KA7OlLIzNKkx7BBAK941P6tInL0g+u2GaLqzE
Lk+97FBYD8FRa/A1IBbWSIcovWVPIIebEdFqZf0WXz9lmz460hLcUcqmrmJOn0ovzY8lg0FNO2Yl
IUWBUESCjLbNP5St8ajQzCwTCxRlKWpmy3ac7GlW8e6Bhl3CZD9MDJDX4BkRJVAvNgdtoV4KR/iY
AzBRNA656pPnXovBGw+xrn2CGg9LT3JBcWiqZkN3YqpAnicXvl3hDN9KSxJFsSl6MN0KKNCxjL0r
KtAHXVJskXNoIthaoKn1KgJAcS1V/qmQ8TFqC8zZ2CgXYsLCpui+beuej8O0SqGJaLp9KNNHhTdr
77kI5Afh/mDCYxxFRdp35ZnTfpD93uba9oD+aV+VPbMKYq0o4ZLqW9OAMQVOKEuLH1KzPgyDz7TJ
rqdNVJVkHTQO1SXD4qQ3m2WT2BdcmgTXwespRodcR//NzD9FKJ8fbaU9JK3xKUda+uB4xWvmxfLQ
6AS66UU9Mt/syYVQ4DKEbI95jKo+jJD6hZmENVOyAubCgtyySy9osQ7h/DtTi8xTAkZKTz53SbEz
hJ/SaZvcQxNatL40lxTNep2MUCGTHJ+7GtHOIS4k1bXoyOozQa6itv1BbfwxDDM2Vu6w++B52wVI
qimQn/LePzM9qg8AyomBDSZ806gNquHaxScnSD+VZi+vWJSKhSzLYmXl+fQwsCcWhUHOpCuo40OX
yWVjbIH6XcfGbfcx8Ue5+WSXiXmWTWMth0DmZz3sbkRcYOmzo7PnJ+OyQDW1SSSsSo9QF8d1w+1d
nhlEQCxNESYbxtcl9ZKaJoeFJWogaCMPYd1X82Q8FsPlS2fQv2kViDyHy2gaYlUENH3px/qrJO/F
pEFNVFm/09x62rc26RZshZEW8JTxm6OZBFphJMpXcZBiHI/6H8gQt6EkJ5jmC91+mjWLQaddHQ3M
KTXzWLbJd9IQSMAaJlJlaB0fbNSjtp9iBVgEH0JXnOjS5Jdg+CwKhJouRcgrgmiyYEqUEfebGLHr
uUzH1z522h0zv/Q0pdYudUHO088HT0KexD5xm2VojumO5c1z7WJSjz/WlYlU0pPBwrcLf2OiG1n3
PWuQe9sJb8xB9T7YKr/88M/SQCKMPbSSY86TQ3zidVCukZtOVuGdMtYjC8XCeRVzsSEm3v1Gx3/H
YNAeyzq+leS+HwP8JBtfjcfRcNjhmiXOpkckhV/q9koO4tHssZHiat+J0fqiD1myUiILd32Yk+Mk
WLhb1kcafO7ejUMPQa72LZ+KHm1QJkBO48VpWzBnnDc7YptB0dSinlsr/krDCKYrMpaMzKQuRL7k
zqwSuHd9GS8SLy33lIDBljQ8DIvBREcAc1s44D5yYBPrOsuJw6HxsWVFjJ+Jk2tJ2SY5ZrlGGmk6
Xe0khTlNHbmt6N1kUZkvJKyzNfoE1FdruHs7GhHGq5V/w525dkYcTg2rsT3z8FeOmfpYG48NVQ3s
wd5FFFRpGk1LN22oDdcRP0/ThPaSwxTrTmCaN8sTR+oLYC9Udk6wWGZBauxsjeQTloThZio8pgh+
S5AVldeDrkS77JKa+Tyyrk0A+WVVm9FrTU3xbFUZWWM40uYCVwTQ1vG2IbCwJTrMfisc5pkFql/S
OJejCT/MGctxB+4NtVsFbBUQRb9MmvobPCj/PBTBVQ+6hzDyvQ9DI5EoZ5o8ct1tFqogjCditagh
DDxkpmRKmpgE9SIUXBtOgk7Oatd0fctLmuTltokNtRRjQZylMaMgwXgKUlXMUX3Pe3qsQZ0NeDut
9uSlsbezaJQts0b+EPBvzk6dwkavyoeeFJuVHUWHiaMUrJPb7jKb9nk8N7dDnzgdkZKMnQOCo+WF
EFJLIVKS8pE7Xn8NJ3Wwqc+IsH/oa/ulKMTZNkayNx3ZrFoPXMggx3OjPBP4Q9CenSB5EGWlLe15
QRKUliL7on2d2nDjdLH+re+Iqk3h4Ppmq7/0DIke3Mjnrmpo/IIAKmu9/Oyl3aYyk6+67gWsx/Wn
0hLRLvZRUegeRILUaNNbazMjAQmzgf2DscabambmhUexIrsivzT2fsXZkAC+YjKG9bKx1dqh9rBE
raNWaCnnJUPfRhUtzxo7bu90Z33A/AqPeu34tr+rCt+klkXjvK+AYzTayGp9npQoKdUhKFgj0L6k
015UUBkQX04RYsfC6J8NC5OrT5ufhoGvrweFF6OJD/7sPdJ9d2Viwd+qVrZ0MLAw1I0Z0b/T3jxm
UBa4qrMdY+aNY3FoLV09SoNmCHhPEz7w3ZIAt3BakvJkc74G2aoLgi8mhALajI8Bw8WFFLAf6agv
LYMluQvkCQYQeLWxQ3BZ45EkOCzRlhVLvSV9FLHpIB8HqgYynPXq5I6QKELA/PnoL+yQyAq3fgFy
7K1jNxJ7WvAGaiYCqAiNag5uTs++Tk3nEDcj07S41TdNHkkaTuaGMzpDKMmJOgOKffGgk5Udd/D+
AqW1Ry12Cb1G3ZRcg2aAwjkPs/1oEpjjhAUhs+VTnDguIvAzuTT2Dp03nIDM3Pysr2n1o/pv9s6k
OVakzdJ/pa32fI0zs6hNzKMiNISmDSbdAZwZHHDg19cTyqpFt5VZWe97I8u0vFcpRRA+nPec54Sc
qNs6nC7TzHWhNfJ0M5fR21S3NfCJALwqOKyLra/sRvJkKP/9R4LJfe0s3cSCIP9hV7lghoshiDJy
Pm6zMzJEpEBQxVm/Ndo/snVz5FQNwG4YfruFR+VhpAnYmzj1c02IfHSfXVUalMq42CYa2AteFT4O
IfHkDIjwDnwwYKKs/suv/Wg38lYAnlopJFMwdy03ydrlcDSgoui7hSOJzM9OkLMN4szEdguUv7BH
np2k9C5Wbx7k5GzGuYVChYmbDvZyBrIXNTvLp+qWERxzcLvOnyyR3wLC9eEYO/s4luOa8DMmT3Mo
NmZYOZuqoIVQ+T1NC3RUPzhVNB3c2v7TY7E4icJdjSLtCAziniCMyuMWepALC4PqQQLSOFOCfjVL
EKVNL7IlWR0OGAMeR1W75yQbimOaRRddmpvAr9wvXZ+tOQHHV6AjFSnpE+CVvzODIHZhEofvWsi9
vZQ0+vTVnx8zfDQG32XtqbcFWhUECTeItrAU2N74wF88TeDPurnjqGGsUkzDjQlznDPsBvHNgUte
uhkmv92O+dkOquvgScRGyA+btMKemvFpXqI2Lwvdt2cgzCc3FuUTui2VyxAfVpymbl0K54VxM+4B
6QYnDEcfTl23xyYmI9H7jlzTy2QtUpV39NkrHA8BjFir9agA8paTWeBJSqtjNPQmk+2Q2f6d8jgx
ksCqiz+khEeb0om8wlVMgYwpTqRLHahm2f6eB3am5ylP6r2btJRupa27/JEeaSmcF0Z3tbIRld6Y
so3T0RvAZfiUesbrEDF/CfB8HuOsvih5Ny+GBkFppqelpoFKh0+1n/rHny+5AdgkUcVT7kc2zk3n
T8IdFeMw7rmFNqDIpw+ckqtTmXnjWyap+YuSdSkS4g1lFr7UTvgMNVgfYxXe8973T3WGGDfmSFxZ
0l1wwqmLVQfbMDJz1vi1GSC7GoRs/DD/24SDufbrmY1M1WcbJPqRIUu3B/zPgaRKuoOL519kxqnJ
+/wGmTl7bL+pZNyWsspu7M7iVE7Eettm6xhW+mzirL+z8xjZCGc6h6JdGnOmtqPKA0wc7bz90RZE
SyNBQze8ruV2pnmySZh/mEErd+bvMTFo7xtY7TPbeC6B8Ryt3oXPJcLzVGR72LY+lvu2ORCA+5RN
TxK4aPlEBbCIdYDKK4E8aA61vlOOOzIOaFiJZS8zKIAINnI3pQVNF4mIdjhEsAvRpA5+O6AymLon
Gio6b2VEzbOp7HGrRbLpEtt/Kv1pa0OLs+lwfCjK7LOb7w6aoVZP5Z2ZpzX4L+5qx5pSg31aIhQK
SaVbYyTbarTMS1JWr7wE9dqZOYJPtrgCSZLbkgnlEnN7sWmCFM5V6cOx5kS8xaPbHgIUlmSssOx5
1mnKjW9Dw70FQjRvfALSm1q+dlSh75JIT4uuBP6ON+MclTBV4nzoTvS018Cw++Khzb7pll3JwCq+
UlbThY19hcRPfK6zTq9LC9y/K1JWI09WK3ckxGFoYb+71K8idbzRwxcdcmW82HSoPKiYdct3RLRt
6CgFyDI/tjClr9H4t2Qovx4SbhdIPtPVS6L0Mt5JElDsW7NWh6qcG6x5JjYaOQ94ZMvu3Je1tR5c
7g8W4Fg90LOlcvfshdmvIm7yPewR48Kw/5nKW7FErmsfRr0IaOabEYOe2XNCMAOFf4QCFimYeQYp
zd0QPqF7Z8+G8TefumrLzBAE4f2qo+vsNKKMgCfMceLEkqctlcnJy+xL6lTVJRR+8ZCr2z//Yg08
F1iyl4bEsOc5pX80bAyroLSctXQcXmQuZy/S0jwkIh5Odud2i6EHxQQUz9/9BC4szQnKUtwoGRVV
W8pLGE15AcQBRlZWbFQnPaVvvUbJM4V5rRhYqaT31vnYUMdeixYl6l6Nx+mJXwHXb2rsfNXx/qas
94HbYbD1/K0lZ/gOJpnnRCLejel4dWNunHH02CZivPATcEIHr5BrK19nUTWu8fxuqd3gTkuSkA7g
yT97c/M1A1DYgFd0D00svI3TZh/xfT3x/YgWt854jNWQ4k+f6L4b6b7hGOnviI2vuVQ/5qWtz8wN
jG2jadJp7mPHWrHt6xDPnlOD5LifWEuOxVhi6PHu2RwQu4KFQf5iUXYZx1IFBRk8ih7Zhxuh8GT5
Jd3RijYFmhRUjW1uGMib8TvhSeyGbdAjyMWjeB0qrmWN/oWAme0mZ0o2kS6gWtUtADOJnd+2OhsE
szjW5pxeuCcTAveluwwSl1lEWYPUKkDmtZ0rqEPt4D/naKw719fTC7jw9DFmyYrpS4AwND1r5fIn
TBngKxMQfO/HMynW0WydEBcIGqUGI5KK/oGo7fHlEKGZRGK9gNPEJ52eKTElXkNbCCtY/cezMwfI
lD88lLpeIsStMkN6nzYZRd+DpNjbHQtTHxzFffEEzNnvTN43o6G1pJ48Dn+AjgB2tzuLAkfaZo4D
bj5StFSGjASDFjiowxNDrAPMmPRKD3e+pAsKk0SXdocauwUzTXoKg06uZi5cp9az3iIwJDGdqLxZ
N6kDzbwCwqBr97gLvJF7pwkWN3Gs22BX347VaKiiW6sA8Je7XIDqKOT84RVP873EYmy3pdvD3/YN
oETyubB0uTZ6r7vOtBk7d0ypm+TLn8lclvNRr4UOdp2YePcsGbPh0PtpOenRn156BwP6VOUhC2Q+
wUEZMWh5+sMNbH7JMKJhz94Z3JROufNtYMfdxn28YijRsG32/ooJZgzzwkuOXWWycggIMkXSrYOE
9EgpOsbEzazXspWoIWBtcS448UpNgEnKAgm208ceUtn1JcasdHRhVxTpK0enhoJJimHdrDXXvUdT
VmQzKjE8e2+VxQ2r9HgMnVEfJyZFo3JtuIVZc24xrGzDYP727bg8mpZdHH/+qaIz9Kgz8Ro3lNlG
djUfYocvP/80UvI6j8aElpQrGCQI25C3tp2LT6AVEThSC9tYIGOc0331pIkPMUnmbS6HBFtiGkJg
A0G5MrNZvEyAT5cNxH+KvwJnMZbJeG4Z3//Ey0rGq89z+gsj1qVxIu9DcV9JQvFRj37/ZOeyPvq6
IfwOm7b2DP9oZ/dQgUQMVHRSWUOnH+30E1ui+wxQC4Ik1UV0w5vL4ljVql+JyoIf3v2tZPGecPLf
Mn5A1cW9zqY8+xvOtgdGZpy/CnmQ8fjumAXLXBKMqzCwuUQWKQ1n/N5jPCFPa9mcqWCENB5TvRhq
urCaIKi3QTK8JGFqnYyElRIZ6qvnB0nx6i1wU/wVnUv3tcvHuDW9u1+lOw6O81qI8Ql7Hh1lafUr
lXOxFZGxmixXHNzZPVMYX61UR3o3dPpVKicuhsFwbBkXHcOooEwUSLmuifE6Faduu+uJa4TVgZnx
LSb3fuCY5NEmrl5RT9kdOro9/7HIthZUz8neyLtxuTSCmnFg3t3ZoAomeeyu8XfTTVCgnkhtG7BM
EmbJ9UufB806DlglSpMSclwBcpmWExSTHvaSGhHMKZBFVtSgpwcan9eq6AdGe5X7KKUHEDh09+kZ
D2R0s1XDMJ7Vfhl6OFKkn6ONltMX1vBmZ7qH2DC8M1IWx37LWEsF1DfI/T/gYXegQ8dtweQFfilF
MV5Ah1qKpju7LvvAVO0wVumdxoJQJgjPzbCztWnujOKboEu1Bf96SRBkFyRL4OMrb608vc361P+l
d6pq13rW/VNltZcg0e2qdY18pXv0T8ASHgDTwQagGgpO2pa4NEN3Th1iy0X1XiCp0bbu+KwvQAOt
2u82OuKW52OamEJITLsw78i9eP4IdD+kI9cv8jNsm19jSiVDFmV7e/JvjWBE0vjws0YnJS1Oy8O6
q10EVcaVnKStlReE4swF5bGNBMxdt/2IbZP6elVcO9fa2FLHZ/rTr9RGzQi1ebRiIaTEOCZQb5Ym
8zDmT9z/7p5H/WA4vklriXr6yRN0jnjBwVntu45zkeOkz2lbDbu59F47x8+5WvsTKRXjt6vZKYok
a+gTCUPiNpqYHlOnpZcL+1R23VfcNt2Rts67gdT9J/j8/6sr/6fqStf2SLv97/+ijqy+uq//9eeH
pfLwVfz59397lf9Na+U/f+m/Wivdf1kO5ZSk2wk2WsE9U67/qO7f/80I7H95vu/4Tkhunyi8TRry
P6Eodvgvx6Utg9Ol7Xnk4Mjk/ScUxfb+xXez6UwlNG9Zluf9v0BR0Pr+z8wlPxX/f9v3+Z78GPA7
/q94XzBw/q2mWOy6uXmEy9/g3GNf808uPibAcGm5xLqHp4Qszewfgf5kziC2wHSdHFmRqMKU6v6g
xcT26D+wHqyENeqdwGByqOo22yFirgmzD4eiNm6qBTE4GLdZ4AZwe/pBwoRGtZyeXnNa5R5VGCzV
voSN0QeHxlTPnnWbAwWjnGMdddyEprweI/xD9hc+1xuR7/eIXM7GDmnTgFT8qdVVvrbYuBatPs5y
uFeN1590wn2P99xIkdA+X3tP0vJOgSLhEAAXHoz99FfStMCyE22QiTOSQEifOz/A/ZZZ0MXNGE4+
JIdFhKAEW8s6KHCSu8DvuS6RKV04CSNtkuH72SHn5PkkvGNiFAAegbqV5V+/gJ1IbfGlaUPGJjQg
rPCTfaVjTstjlj615mse/rbd8MWWwzmV4W0UNodEaySVozyu9K75JKOh3cQ2OHJ5/0KEoDBSG6/Y
SECvuAetenKOTmcEmC1n0uFmOQFpJCoFhyxyVmN4oJUsWbVt6bynBsWic8pxY0a2zSQ/v2Xb3rrl
sb9hoX+nnQ9uZ3mE8vGXWp36VNMwmjf82kUPIZum9QXpU3m1ekUvJx0Nx8E1uD4naMzoNjt7iuWF
gN/vWg80Joz0rvzI/Bzrxes0i309iZXVAEu0dCF2k45Smt7jYsUEXeyC9NG+2yKLUHPFThz8d220
Z/sk/tH23YZp7gSR5NAbtiJvhmu7Lm+coikoj0e1RIblR3HiI2FPSywhkS3aMRD7djT4e6QHqnDl
JBOlRLH4ZI5O91Sb6QMtlq+uJDzomQ24CUKW+9HbSZ+3PwCJD7Et3k5p/oeh/otOoKrE1W+8Wt8J
AZcNvDG9NqMpWKDXplRhHrDbTBjEuPmXp1bo9mCJstrIBEoEbEE5K1IY/FrAMLMnnC42LfEDuGZc
E2wmsFu0Q8XoRAN7Cw1zaAH2VV7xjCWe0k0xfY+jpSmbSNtD2A+n2Bsopbt/1MAJ6RX+yO5eV14e
fr60BbYw8nawFO+weSOeCII2WHWHe+17d//iQHotdOruwrt5fsw/ZBt+cE6j2dI14CItnKL7Betm
C+8HJy8ECaZCASfxdsSnBEd0bbn53+Je7P7zyEqa11leKHlKqt+5X7y1hRltqLSJeyStkVnHIq3Y
ETUV6pw56Z2/f4mMHDbqrLeuuuNdE785EI2bbVCxBcRk3/DcZZqAUc+GYNyFtb+y7y+MQX1mWrQ3
wC27FP2SpClGERCVnLXL1MRdHldrXZIwq2SsjpWpHlsiQlvu8g+Bl3qbLqPlksHJ1oOpb9Tp1W+Q
0xRxFYwn2KviWB+0XemDhYSZd/m876pwA0AK4c3rL8n9XF6DFFpgjKWCFmbrOtfwx5UB1KY32qWn
HPosEPYPOMko9BrMS3N3kUsPbQSr9O6fn1O6zxRw6s1Q9TMa8/3OWw0k3UeD1oXkK0hUv1H8IdI7
9aGlnmjHYXk5/zazcDxY9y8R14pAP2W665a6J/orMG00szrYfvBQxz4vLQH1rEqL/ZjjsRn9ibZO
HpTGoOuniBRzyZ4MlgZF7RvIcCiaurAZL07iyv0ZEg9LAeMQ9T35ltwgKE4r1UM7HETz6ApWGsPn
XWpk5h98O6u4x+DJzIPg5PUzRQxkY7fdHr9Pe3WswH4ImKHlmC+PAmAnD++GxLh/mOv4pU3GcpsT
3OBKoH1WhAAu/iQODY2eXoKJxnKz39akiSt7DHZcjSW0I2G1ajxKKKds/7MRUYR0VnFar6a41Cfy
nc/0pEUAcqhgr1o0KWFWT6hT21i07esEvPtSNOrj59/iRN2r5CTHu+4NyqM4W3dP+uxKblu5cWcJ
ZoC4ei6jZQRUMos8WBGhiXicgWYRjfWnG5JD0VLHlgUnYsxyOQTd/GUl1UNCUSDjvXuGSLcKZG1o
v/HSgmSYuuNk1iOmlg7OXobUlkjGtjP6ZBvWHHpzW47M/0WMBU/D2orDcBVMFlekdHCw73Q8dSPh
3dIx9AZ7YrSDwOrhrKcsgwdfbUKFoVDhtL/GybcTze6xapx8M7W1WCdjfwWAGbDkN5LHDr0E42dO
/V/8XUdpsHTGTO9wHu1dt/IPVmh4B48sY+uEwdZvQYyWY/bGmM48uVHlwrgs7VPVpdQyzopKBToT
VkZlkDPNI4/erU6tLZW+ehNG29RW+APdqD+wpzcrujqCA22cb55blKe4N7pFLQGZUtDn7cYpoCmq
6oLFOITdMyWmGPnUJSoxX4ZVtYev4m2zzhqIC88Cky250CL/XdrsIl3Ie9pg2NLS6ff0dL1ILYA+
cyJjnehhhwTC3eUY9xcCzets8r1WP/+Bl7BEf++3LErQmmV2TaRFJ1g/PJc4Urf0pzz1RtSBEu+m
B4/Y/LlmtiqlmT4BkJMb0qMvNCthI7Bfoy6LPpVrAScZsvrcIkMNafZM9vYgfIdCsnHmdj0KlClf
dlRab3NTG4eEnB8A75yxqBNkwDnzfjtOTbQx2/TYDQ661VB745O2FZgF45pq5msOpCgaSpr2qI40
PKZLWCYxQXxb7aqJd5UBOMc4Ee500L1UQV+shyLreazyL6MPn2wDdxrutmXvDg1lZP50KutTDxGQ
6y6qVO+PZx/vyyrBBbWhLuMy+0pvZEZvOQ1/gTPE63bgD4GhowUj0h/9HMRXpJptaWG5dWEwA+Nf
ldFgP/MWHeYEqNEUd09M9WeaX4z3ASbJShBhvRUxkLw0JdxMKDLSKOfsQvPRbJ8T4h7LBJbAA/YD
XNeFqI6Wcp5d04sXsmiNSwK592x4LK3BJ87N+MohAg4obIld7yTbNE0BcWNnpDrQ728DdPll36bV
QSjZ32gadVkztbWcSWqgdmLLpI/8Voj3uUftjTVvT0VxQtL6Z1FxVUYZ5e2wfGekzin1dqk7P3dS
Cpg7Mtt2ZmW9SWsLxIs5KUzOpWA8esKcfaT/ls2374oT4T3GA4NxQIutlwPDvE0/Z+z7DT8C7NJ6
WzvSPpFlcXfRGJ7M0WQe4Xb2reH5opXUndaJF3+1XEYu+E/LNZUVJPPiCsucrcutrmS1x10RPI5D
ewnT6XGYw/ZlTqjfRVTqzxl1twegCkyMj3U6pRQ5pf6tta1Plr6FXcuOQVO3sWPI9EXCE8cpjNHw
GAMiSGR+8pviV3oXeGzsKgirvfue0RIQf1pZif+DIyLxBTNBrqJ5T7BDXiaMg+EUgtuehE9EQaUr
7uYeLe91h3E6Alir6CKYZny1MUXsS8Pp2p2IEWvmzLZQlyfxXNV8uwzX3ONYdW+dSqoFAaP6ZmJd
WBSDk/x26YeTQx3cUPw9+j6WOHDaW5kyBCtGbMXsnHhx7/CBUhjxEdOyRX4M4n40VN9+0VKjTpc6
g4TS3ZSquZU/pPXkO9XtxYVFLCcWeqfCtBRNNVkc2QPxDeiSanL6xseOiw4DqNeEbpR9RNZ55bpg
8LIZAgarHctUizXCVDNJpj+q8IhTaJ/DE1F1KrM4EOM1+3ldDeMO1cX6i5HjbUKuODkxHlKOHnSK
3+VLt5gIenZEpKkbPrYh6BswzjkXPD94T6izkbnnPk4TpdV20II2VAF9NUW+zYgUPFRh+sV3oYCu
8YKl7zOeHiAcX+xkYNYd6njLvW89R6N477gbNnP8FI8Ef+YBakhVJNApTVPtBbXEizR2yIX50zUv
77X0EKWW4ZwUK7OGDIWhSOAS6P5iWKIoPQMHa/v6rWwpUi9sDocQ+1YOH39I1PY5EEkHn4DRsnIJ
umgZXUlLPBK3dvnkGH/LGkSyZ+z7utrHKdOHHzcDSdMZx0yHhtkZ1rKItQNSHiNYpGABwDxJ2T4V
i/3FTyNmHkEy0dvBk5/Igu5rXlHcx8aZ0xcAhISbEUynRRuoPZsEMfaeKE/put8JA2W4FZ6/MMFS
gTaAxSKHO0KkL6rzCJ5E9t0Lpp4Ms50KsALUBG29+FQ3CFkd4EG+M5P/Ng53auY7+439143wVjcW
mMHQKdMLyw3njVqopzYdKThMMP8VKXMVVskOx0kaHYA11TDai2HJfDRc0cn+MBZB/xB9/Ay4slBh
YkTEQFjECFEW4PS6yX+UdOntxrH0F/FAZB1fPpi+gWYJK8fGh6jIzmTdY5PJPkr898lOtkXr57cy
Mi9gy3kWk+KUzE3P+4NiTI43CXnX0jrld3PHYVWBL167iHGUhJk4vJrqaBCFWhtgog+6yE7hTHt2
n828yEw5jDTrMeDzYKZiLUuTzvG6+zMDszkOFtVzqvS+2vvITGPaWPllhydvHhnIBziwBSOvOCU7
1kJLeczAlDLHoT28xqUeC0Y9onLyrZHGej1MQ7ID8oRROrV3NGzYVGYO4w5olYTgVVxlMgTrmoKd
jfACBi9z8KubwgpWFrY5cNrHiIks/AAK+fxIX5yyW2t/Dh/DPO3PWA1fjOKJAUzyDExInhtHXE0j
ng+4EJ+MtgJ3GMaK7IThnMdiOBUpB73E8U8V1MtLQo8zlbsbXIhyO3WOczT832bVTUcri/FvpQ3v
JWKzWT3rHgAcsffpGFkxo4w83sNJlfvA0ly7rfioYoZ0k7KjFydA7vSJzo9z/YklmidIXMvWTz4G
a4GKQ3VpYj2oIRp5nVpo5hgZl7bZgkhhTrIK7juuHwmPFZOpdjeZ1TKPgR+RRcQrkpo7tOytcjy8
xx527bpFRi8di4IwQAyptBkfoGSSS3uZwmlYxx2+b4+SqZU5JNbaAtm7LrOi3nR2vlOwSNLOTT/Z
qi1cC8TGvF6vzCTu9wmVuCm3wL1wvFuclHDKgeVSmFDSomca1sG75YwYxoqTS5PnmzHEFJlhK1qG
WfLqtTnHmpzPk8XrvWELWNTfOovHx3F2C2qsht9iZP5Q9c42zVzE7obMnXT+NGb4x81Ha1uI4pfr
Ze0+mbtNWKfET1OKtxoMCouGadyr7WCIDsObFZZfGdal3RzOHF4FFURBj6TiNZDQQX05hSqPvWCa
P9zbexOhnnkl3h1V6H0ljxwFk8dy3lWK7QcpIX9PuoeGXpW3KJ7dPZ85ezU1TvFU2ME+rKgJoQ7g
NAz9K0N6Wk+dkO0goViRj/iR+KBFlkbQKdgFwWMFCV2F1j52VfeLL6u5zpZZU5MCTO2VT0TU0AyP
sN3zxA8aDCQEmJHj0kVKZTFNxu0YIzt5htpmDq/opJENI6/98HyyBknmxOvEdhaxnwLkN+TzOHD0
nFqITv37pFIItC1holbguDaQhBDa1NKAYW4aGzD0ehMTEkOhr1ndOjmvKcbdJQyooK4LWj+KGS/E
rOleq3Cgknqgl118NXNRra+WP74NGscXTY9shb11z0CZWC40sW8dOFeWfveaF96wEDkbpdfXj5Gq
gqNHnmVpGQEnMndcMcmTHzjL91yo8s9iiteOb4D4kU1yLvBbclLHGqjGBrxqk9i8tigxauzVRZjo
LwG/1gp/xW+C3/lybj2M1+2EkmoU6X5Iu0fANfZVGYSimsAoVqON7GGGiprqlF/ak4Z5j7UpjjUi
2bU8cg1kJtOHdGuTXcGZuxQxMQxHDZgCwuTqxL2mx7zt2P1ptDFD6Z5DTxBEn3q8+YH1lcOwaxta
H8t83E5s6L3LqhzQj+xZRfVgZdFJ3gmBaVBuFWbSFxdHhk1watP3YEY1LvGms44t8LohdF+qZo5W
1PhmvP5N8jTcvyRe+dn4XfEIB2I/c+vz4hovw9gRcA3ZGxXFUcbK7w8qpXASX+m0iAEcDVN8tshV
FFMGkgVa3UJVdom1hQ+pR4982xKerAyesKqW3waMRzds3kRParyfvkZpfbZxT6ulqxheQ43RNqys
mRUr7OjeHuwbr/LQIpNcXKv+GCN4fyNadyEfZ/ZBzjklMPzAPrszVZZ29u1SQlNwVnTDax0kL56l
7QW4nXuXM61bjiRLBt5oHZh4S3JOPItysi6jx2zUcre97o/I1nQy8SQy2iOdKZNbrOEp5s2NKviY
EKVxK3N6McumT5BuoejM8JEN3X/Ykx2vsNj4kkNTJfEx5CR8N0NI3dKYFm8awxiic/Xmoo0YnDdc
XWybaTj1JbWyYuRv1dX8YclrknBSqPN3nslPBwoh+iO9VrWnPjpo3FtLRK+0Jf8CVOdsM8PE7Njr
HXs8ZkuyrthXDQWXdLYmokapeHInhFM0ioXn0eGOARXFiJfVSZBXjCefIRs/iu0fEd9e4wnCZZ6U
NQoBw9a2sJgl4wKKg/TmVGpv5XiPEbS5ZFYGqEBeyJUwxnWvqE+u0CyrlrfPLNOPHn0QKiUBrHmw
l53ml+2K+W8OKZJo/gq8Ewf2cR3UJw+rWUZ1QOVQ9e4rWmPRL7/7YPym9gPZGPkgq1lqp8nctYXh
HoVYKxF7K79TIb08LHFj88eT0edMTGcF8Zn3KX/o0+BepO0cOTNYYXvww2YnHPdoOdQdOHN26mOg
Xu5UMiQX/rXKUGlw8jJv6Kgs127CrFB9RlnwiO9jWJgzt3f66o8T4xCB/cUJD40esnWFzMJlWsJI
oqNb4Xyu618xbV3eLOWmbYbyLPwj0Yhv8x4rQE0JN2baH10tv2NHq30GSQL97pqak9iLJvDBuKUr
h0ooFfg2oV/7ansiXkVJhd2uVn+ixtWXGRNEIeJf2nKGd04qP1awsyv9rY70q8+Ze+kYcYLgzcmu
snlp23p0F7rum88sop+hN/zs0k1IDo0xg4ngd8O8jsfARfGeQj4BvHHDyoLyPs4VLRIpWEIdBzZO
besBaFl2Kpl3GHb/GjTiAFLAJ136CRgzXRUGCFqL6OrME5ff1QXXpoLNSOXK7IqJhWqM8DW3lF76
NAy5Q39LwnHcNjVQUR8elCSe3dlGcLByTHXVwMkM7FywYLzRvNzxSqMw2DlKbrP4G67OgOs0UzRc
y4TbJ1Web1zJ2o/Uq7m3joMBhGG2V66hKOSNcDTSMEm91jD2OwOmHdyT7hzY7iks60dOdxTvXI05
CleWoRsIwagwijj/oqHXEgd5s1cJF0+cecS2pydvJLFxt0FO3D1XpXIePZwRVVW8EA7hth0Gkj0M
b1aiA2NtGSjssK2udvUgFAuvhVmy76vLrPOn2bzHIHWWLckZtAVmCct2VokXJEeVJpe4iWlqGubP
yDK/e4u0TDtySeIe881yI7qo2ho47xa2+o61oBk7Ocuhv2/qw7TxY7eiPoiUWa7IBzX4ZjahlzCG
5/mD0JvfY9LlvuR8EPQq3Dj6DRMHb5+KqUya03u5ulx2cAH2VTksqD/+G8n570RD5KNrMs4J0/Ex
67lJyoxN4a5aOR69nb5kDTDn0oHWZLz4zedI4/XSneP3xKU3lY7BsRkf6WCkkcyyvrw2do+FNK5l
pvbdWKWH3CSbAfV3IaLGfgit+psnoqBPYYjq+uwYM/E7UInnMuREwWCJzDfYFYAkjBz7uTvZOSGu
Llxp0ARLFNN5BZfiNQ27J6+pvGXQMJTDkg6+yeaE7uVfZZ4lC5T5VxLWSABzI1a9nKzN0E7eya9h
IHT+TTUmVXRR1a09s1K7VlpH20wprUIus40QW2ih33Pzk2zasLHRA3Y0ZfWbZjLEbp6BmiDARDv8
4TjQ81pvrMx/s5vixUdzXgOIG9+0pqt9ZsQZYectrE9dkaGt5+QmBuCoqTAyUki+giFpxZ+iDdbe
WBQXvyD5iSmHNwKzRZvsSvk+cKw8p1S/TxS7rGYvP6LBFxRltyTMzH0tOOGF9bQgCdGvG5spoQ7I
VgrryWCN5H4oXgBksB/VdEVHdDMnjWCmO1IuSwNw4/B/qvvJW9Zj9ad0nX5Teb91XaCd17R0knuu
kEg5+jfFpW94xbqJ9mWL+R2WmYJZ0q6vrHjp0qBFUe/Ij1EbTG/6p84yP8kvBhtqtJjh+rSre0l7
MApzevQ6/3GAbBM0Y4OJkhSg69Fj6xu6fcgFYfrpaCZW/zjRNzv17SFK+XNtBlU6mWlbC/ZI6vPK
09Y2ZvZGjLaY9q6qYZJjhRK6fwvblBJQ61UpCua60X+hGe1mdf2zl/prcpowYL1dXOhiHw9mdq0p
/bymHAsPrhk+x/VgHgMHXS75D/bOZDluZMu2/1JzpKFzh2PwJoi+Y7AnxQmMFCX0fY+vrwUq613d
zHovreY1kTGTIoWIANyPn7P32qiHBctqYUntyuxLlheyTYtz37LJ6k50cBbl3mRylEaPkL/mxCuW
Bot30qjbMatuKbWr9RDCEScnFn+0nuDsZ6/KoudELNwPuiY1jNVbnmEKYFDYMxvNqrFJ+EK/51ly
XA70eF8gVrCcZ90aFZBci/JG5digZk7dbKzE8x1kWt31aO6h61Sv3fcIHvs+n+WbcAWSaj2bVnqX
PiDM4n2LdLQIY7nRFp1tRxtSFbQoDHjmwFaTAa1AhQjtqJYA8owYJx8P0V1NInCcR8HaxYq9sjOk
pRofT7OXvvuY2GN3QYnsZXWnIxjy6Tuk5RFPp7HpiNqNYjc8Ng5j/7hapyXjkSq0n0jxXrGpsWYk
1il2KL306TxrTESxDDNNdVCwlU66aw2WulAshw4EhJdpm7Gs3yHMZ22PwhmSApI214RcvRiNZqYA
jA+o4bkxw/YjLgmPdhZW6zjgNUY9tyqMZrgZ3I8eMsUGJMmjLLhRAmtAPcuh0k7MH+lEGZvMjCdD
TT4D0uhi6weQu3PpSEDHyPo2KsgDXgxNPRXVHGJjvCeD4dw5ATY1cDnZTIfWrZ7pr2XH1mqfkSz3
x1GIa8SplFlLZl3JhtpYg/+ZOGbr2bnQDpXmWOuRvEZwD8WmEveLwyttBv9JzeqeFLeJwbpunmEZ
H0yJHDAzenqfdQEjOOboMCfBvneUscrNdlcOFp8G5W7j6uEm6sb33sDi2ZfZunTeR/J3V02K12va
jwpy9ID1fuUUwLP7zlpCJWfgth250ZYViXWhxTc9zgDXbGamDVfE5ne8g+RE+7f4l6pdn7T7Hpdn
PczAE/CvoKFVyRql+a0WLJMrgci6J6UNr73JOAzw92zdTFPh7BzV/dCSlwr6ce6oEp6CdTMnmCA7
vLxoPpi5WHelEb4aaMB9h8NlY23UCBzBTfG+94Ic4jZ8HeeamL++BAtOMiPVTpPtVE7GdybGbQum
B5Pvp1YA/NOn4ZMXJDzd6nCc1PeFnt+7d/McDE8MvLZCqvIiW3EjGCFOiUDpanOgFb5/n2SOotlZ
bJbRnhfGFU2fpNpx+2D9rq9Ma6u134b3RhRcFK58z7DGEnOVg9EbJUwWx0QouCn2ouYFE+2GOQep
Nh0f0ExNwqTV3bU9DewwZz4fzsSJ+POORB8aGYRAo0UPOPiP0otJ8vCLtNkYcLc29IC8GMw43TFc
XkDWKbrN6toX4SsjP7mJorciIYnezx2iPMVdZSD11K37rsKKQIfuIgJkDIZJLwglJJya71lGEE05
megykEND/R1W2LXaNenjqDQNnrec7QjmW9da5WsSAlNatE3UrillUTP0m6LHBqsRZN5xR+xqojVI
kAftHzqDsRtVyrkmlABYnaH3sNV6ftgXW5omas1pLzn74fTaqPZS5EN6qrLuOAZt6qWtPAaRsY8N
jl32OCJBSYuTIdtmi4WS6DzDvukyQhcl86cVUl7EnHnz1oUcnrAeejWIidqXh9FHl5TA4MWIyq45
EutU5u/Ld6NhvNi1c60098TBa0NrzwuM55grlyCJSklHYkD+T0aNCIe7sW2edUab6Lgfi7Yfzmlp
PurQJTJ28vpiWIwqmsTND10MiL2R9y7cr0c/1TaEUOAiN/N4W1XhNlAZiZ1BAXUm6OkP9AGd2dbQ
1nnMBTpTeZk7BgFLCWxC0WSWF605mk9XgpcZigXvFYfrlYVgkk7GOu2E2rZj/4Cro/MC19Y3tg6V
Ft1wCsxG1NiYYsD+NpKmJiEnecoIlega3d4YQ6RtaKrMt8niox1oivoR5nrTfBDIPjb0xKs12YQX
P2xC5kWmcYgouzJDeeaXhBqB1JAUV91JXLaUiaNHOp9NfzwlfCYrQR6SCuhgW/nwPkyMncmS5S1S
Y3HoVXGg971OLLWxLFD+9qLht4x836QJz1m91xSxzQRu46n85ifjS+enycYCNE5NBJ5L1scUjwi7
3CnI1SWc3JEGTujvlqd2ZTstkqARFDyI0Wubi3e94WMQAMzm5dAwVTSza7EtAOeChOnlod4kSd3d
SOMc1np2iFT9PhqJ7nFexytiJ/XJ1INrF9PZVX76w57mJe9o/AyxNS1Rehb09F0acEa2yr67k9q+
RCS1L5YIvpgsPqJsVz1hFCvi4QjRIK4v0Qjuc0jwCyQcmiXST0d5Gi0hf2EXxfztEo+Qgn88i/aK
mDE6mEs64BIT2NbX3KIvxpP/YFpL6ybM91bbnjpL7YgfxVK0GH85fxBjvwQRxgVX5izhhLT3HjCS
VDtZPXUznBFCzjx23phGb3PRm+nJzcRTvEQeTnG7Q1Cwhq0GG2qJRWycd3eJSew/2kkC2iI8EcZX
C4DBuE+XYEUytPFXR/IjVKRFRtjyN11R/URMRO4Ew9t8tPATUbJXnEYcshsJsoJadTHVplIEO7YB
EY8dWY8pmY8542UqrXwW70k8Ttgk5uIYM/HahO1o0/7KLxnQBU4aiFusNH9NEsLS8vgzh4VZDwEa
fMnUyaUIHNmuGvqgG87Eh4Jy8XmqLk099W8ixI2pJzoyy8PipeBrUo9HUVwqnI02PXk6zA+5W9yR
QdKczYW+WvMC7KBIVqS1cPiE9cUh2SEytON2ouyqPWsqi/daiyqvqM0NblHjoEXurrN+xiq2T/r3
nPPpWu9IpxMlwk2ZEeRNBHvHIoCWKzHnbRCK+hwCSJgN42c0+tEy+Hw0ULPvBum8djZ8oEwat4bW
Gbd05wwIzTSGLcbCjPagPDCS29Ffxx87oJgfe/GqR9AJGd/qAUfuMGeTGsS3zIiGa2reje5N1Obm
C/sErzuWoxdZkL7E3NFTUeSGOqipkqggp7atvFSfdknB51om9GKNBk5l4LKQoTubvTS2ntv+zWdk
eJr1Ot1NI7wtx8h2PcYap/HPqVZTnBLQHLcMmpryNupnuVF125Oijhg0qaMXp1wZWps91WN2bekT
w4P0SQCe6g3GVESosoVOHF/4CKoHlFG3kz9VKzfFSpSl90jtL32Vf2sdhcXHrVeJIOujTUZSlytK
YlMyjoI777VlClbaskieR3CV4ZpaO/X3Jk6ZTk8ryvCjaIRgYQjppM7aXT8mlJCly7A7BF1TWFuB
6B2iGgYD8lG4X+0mxdwIFqDIxk3jQzVCE5ZWTHkohVz8QPNlzpBr4qYHM2FU3Ng6694k9hNQ1UNG
lgGSRGhJvOG4rBAc4k0vPno2/OOsiCbTwGR0Me1d28xfYBQk9Lb9K2oUkm/0cNrTNWjqbJ+GVU6s
K9xwQhk2lcQnEefxwSjQvrjtFfClv7ZmcvjwMDNaIyAQ5dUHSMRql5iW49VZz7rM220B4fdMDuqr
2dEgi4UyREAcO0vQwVbNDVEY6KnWkyppsIQ8gpNrX/K4PAB0EHC3JSsB7JGmyn74Mc46TtKj/g0k
DtM5slrrGlTUhFvEqXGyp8YeDT/1fTaTjW3xGVuQhANX2fsUYcxEAzfui3UhemMtcuCAMhY3Ydsj
YqSPxpbKAQ6e7Mht56Ujt2UG/IgREKexlsplZm42jfF9CcOdJoz/ZDbvRq39qQfGRlXCVGighUZM
QEObYmUqhe+VToV2YtH85VF0iOy02+ix8WPGl7sJMJV5TEaz40SfqprkcNDKVhyyOiQUhAEhAm5S
bmu9fkxdM91i7MaupnO/fA3UegSEwB+To16NayzuGOlRrizwqfAg3PYX/R5lVEEoAs25MXy2owfH
MODilP69hS9m+yXxzKuSlIvG3As1gmLFD776EluyE1ztGQmZq5KjtMwelmw0HnnCLrSeaa605WPT
Qx7rcRrvQ9ypgt6lI42GOF4a4F7TDvqxBr4+h3A4KxsYv08OBEc7xHFJ/DDUOpqwKcDH50ztAglB
/f2VGhD17T3NbtziC21XM4m513sf+k4P73tl0dNDjDD7yVoDA9r55bQTFAFTjLKjggKku8ujmfGp
SrzWK2m4tMSXYIIgNwXQ3OpqIwjYFnr0nSSo/QDT25NLZm4aAj9xp6bauO5n3/Q4b3ok44bcD3hd
SRiMV3PCjdhk2X3HPkwM8SIqLRbdLZTI90LPcNNiiEy93iZORPXxJvCnb4sSgzGN8zjrRARmGWrO
lVEH9s4Rxb4Ls2zTzNobKeiw45P8rjV8gR0ndzY8tpA+2pixqPmWz65+ZF7EH9VQHKKKAXFYNGsb
mw1p6TOx6zaIBdzUa2kSLVYCnbVxRDM4/PVHlYRHHjhC2FRKmlwSvcocyauh38g2OQ0Tfe0uGI/E
UG5HkTOrQ3MS8L9IORqv5AU9zeS8K0K55KIWTl17ZwkIT6UtDolh/gy03mWbnZD8ub6xslNSfNAs
x/TAKnsDHSqjzEwoJP0E/oAyYRULZNutMTxbpmFhe3VXrtPnh5i++9EnffqIiQNAnaN5ysIlSk9q
0dKGE2FFJjEnfppXq3DilmgDXJ5mW75zxH1RozFiT3cubIDwBfVuOhYpU35VxPa2aqt7pNO4EzPn
3l38mJxIsqHdZQHxISnWKs5F6eKsq5A78fQR+Go8kHTxPId2sRoK7VU2UEq6CJJCn75/KYcdqo9f
Wmc4oTUB5e4dBweKp+ldJIs5oJ2TXWF3V811g+Osb/MuuEGtDct9biHRUwsHASDJ0oc5wqAZHmC+
8l0+N2SnW13wJHRs0Yy3jLXm0soshai3tZU+fD1VhNo3xLGHkDT18KTZBH3wuzdft+WX6vnrj5nc
U5n612DEBoEXmXAppgLLlRdllW1NNT2nhttvKTpeBscOPLaeYDuJ0OcJRIHnd/puaDLj2GHrZWBz
ZtlGmLxcbV2gXqmWO+Urv8megnCtx/TGRzksu8P07VdcRhXwKwSWly/q/FcMxeBXVzFzXKkK/zW3
NBLrgINbrEmyh/KAP2FLojt5mmmISbPsgx9uPrDPAS/zJgTOqEazbS9pqsWmtm+r5e6O7WMScMn6
IrdvgfDtzYnDvmT4M9gpDbMAF/5so7y0soNLPUVjDgSe380gGGGI7L8shHU3ftIgZ9+HEhJINvSv
BzCwWBI0k9wB8G2Lop3cCEim3mwmD2ByNkQDLsFEnSE6GIojwrAouO8TBqouMFvkH1sHsY/nErqz
RgeJ9soh2vIf4sMWe9Nv4WECurO1uHUNi66cge9lcR/9loYYuEPHwXysUajHP2ZBikkswC3nkmHS
FArbg/plgg4Q9hHhCW47h6nZJN9d2nj/EN/JD/3tYmzLUMK0LYejiPnX/M407CcpdGjvuo58mryA
eptOcAtpeF7MsnrgREI4Rg0lBPUVrSAoPHjAc2CUaka3XATPRfGQ8GidnSjJz4sSmlbzfUlE442k
U5ZD5YxxrNN9Gv3NEC7APzPUrjblZOwktMWjyCKnBZYWxoLm7NsOIsqWSacRtTX5u/FEdiiF05Bk
u8iwk/u2NclymG8IwI1+Mrn/0Htd7Q0TRFOfITViy+l44JnH6hlMrlYjUmcSWywBAaC6SL8jKI/V
fejFIU2YGoiC2t4W1D9wQcvHwK6VN8D34nbUvpGUJ6zqAMIoXQ2VdmOODAuzcIwQP+nRy+xSWhK5
t0E6gkMlDA4wEPpDZ7cHnwSVqx2Vr2Y9ZOcg1CCdWxxsJj+/18paYZCW2ArqHgix4j4v64hlUowN
AUPLjjkr66ov88V89M9urAXPNFHSgJk5p25rS571zeA4dGEaphJIbq1dCpN97RSxOuiimJlqpy78
hGzBvLbtDvGDsS00/TUVc0bSvLq3q3S+FDSj121pm5sqKvtb1iWwwQiHKTbqj8TPg9OI2hePBCFq
hplqZzqHn2wVBlkoXGYS00QcjAzAp2/tImcYz07OIlhAiL6gFNTIYhJXfaiKjzHE+qzu2CXyd4QG
uG/DEJBiLN5dRI/wzstnIvOSs8aUElWbzX3vJ+fQntnoaS0WmWk+mho+p3SOv2E72Ttlqjao2loU
gvb8krnkCEZl+tMqTXMHMKc540eZ0E8n9bPrtG9GCsq77mmFDVOqX2xZY873s9tu+a9Y9kBHvr6R
c0NdLLNNt6osdM9XVVpxvzgzHUGm/frYYcgLHBP/7PKTXz8T5UyyOozKv/6i7mjOWvbTtPclXQnk
Z8nRbktKfLxspAmZlKSCOBTwrNYhFO5434yQMGwDmdvY0PJRz3aMfiBnEB0qx4ak78xoZsHB4vS/
FK5c7O0xsPWSXuq8UGtaSfYJz2T+0AwntEPZLVbyYF9Ki7wVRV6dC6silYjHwlYepFHVWxMoFUQX
k529aY5aQRcDt1fumUVt31Nvoqr2r2nFrd91Prrf0LS3QUF0T8YbeyU0jwSiIVEXvc5jKnGMx4Jm
4T3684KYNRdqPahvr/Nx7fU5LCRof6Csf1ZBPzwplDTCaINNAwxogzIThn2sb1Mf40uiwLjJFIWv
I2N6gRNhiQsbUpm9ffaD7qHRgvIy9pI5pjFuI1hp27YE3aK6mVZeUadr3rN669szo1waORqaCqxE
88YfpceooziGuXUTS304Eru1SZOiO8VW/dVjArfQk5ENohl82DgMJ8dFVMpwut4iGI12jpw/aPHW
K8R+uJixe6sUB7gIaMv85pu9/XvOr+H8bW12hCSUVLHU69hi/7JRJLVh+rLRiz2KghWlb72yjTw+
6mYWn8UANTCIkx819zGOmRTJgIoK9O9jsnaFHp3NXrsaFQelPMdEwqzlJ93Ef7jEr+TefyXMLnsZ
l0haLi5eW1nmX/cyVUuafGig9hC+rE0TYNQYFAM8tF7mSU8b7vgsi3/4LOV2klWQW02qU2Fpt308
rA39F1kF3kGx6mfV7vp6XHAt0yoiVWiFLsmg0c28ip5h6TUU9LQ6C/MfdkHj3+M8l1ehCI2GP0b+
q2u54i+Z26WGlB4sX4FsLK8udiBuMeB5ksPHWhgivzQkspAbBfHRo4dV7aIxt5loIshj9RnQt5dP
dh1BMB3fGSehmiuIeNFAgZT/kFNr/3uS8q8rtU2IpCbsQfdv7zc2RM0v/BolfCwRQgE/XTelLvem
GtZ5UOGQaYbvY1DfVa2qX1v5nTCV9uzIpt61OcYO5WcnaQGGGv1e2xWZ+5JXzinLp/GsEHFvarLO
GVhWLgW2SfqGD7xbgpU7fsFLBANQr8wca9cPNZHvWbYzOVNAUxl/9DO4PzXelWWwILvsfRC5Ercs
Un+9pb2TEHnf09mP6Cbta51J3tfT8r+G/H8w5CuOV7+tK3/z469/ELP2Xv/4jz9d+ofP//Mfv37m
X3Z8nfKEapRCz3IJnf+/dnxH/OEoPIkK57XNNyge/+XGB0NsCse1bECA1lLk/pcbX/1h24aBb0iC
wrFM3fqfuPFt5++roJCGwZNpLPHhuvxLNDNn+jAmwaKimVvItcLeOaPE2CqJGn45AMGpbjaBPdGl
9746CdqSIhDRJzP6YVzD/136F0xehJGRUrvgbGMb4jpwwPWEieMkYjIMtwwa2k3ZtHijc+RbCnNl
SR7NeijM9tRk9Qp1yrlrCkJRgzclofFDxZIA+mV3ihTTKpD2+tqowneddWaHevpmoBl5iEpzFUkE
cGTf5aFuewJ3F03O4kdSELdkNyLeKl7iagkg6PPm1R7FTVHysjCQ1V36ZmtE48A53Y1jBYKeJujK
DZ3nySJvKQn9G2XVGtM68kpqU3c2fk23bvZ1DhRi52dCPBRxetIDjtNahx2o98P5BFZ1l8/2rnQg
ytSGIFdYUXpk40F1+rx39BZxR5MAoQ3eJHTXBxXhBceo6SMjPyImNlb69NgVCB81Z+l4hjUtLjUT
DRg7EN8rVHJzoH+bdYS9eeGuZlM8DINZbkY7SR6onr5FDIrBKdZyUQk14aa2ab2RD7wi5/vGYC7F
jueuxomAQjObdBwK0VtXbKJAMzdxggcZLRKthKhFCURqsNuW2yzLWLXbLffQT3KZCYouxeghM34o
g9KiV8Rnv9XN9jkzA8KLR/Qz6KFOIeEZvQo+BfJZQnQQnGGCuKt7804kXYNLDFXt0IUsXZget9cw
MeHPDWjrg+TnZBNGiSm31+mrG0V2YcrjZbZ89H2gNU5DSi0TiZMoo3nrxtXnl/NNVCDzEynLlYiz
25B/iNEkxnenvbQF1LjONO/yJZHDcs4AHy+G7+Yelt+HPmojdEl44GvkzONQArzHJ4aoYJEzBnem
ynAGZmehf9RldltWyXEkt8sLfPIYY87lHoegN1f6h6mEiKXhe00OqWXREUneKsHg0uE01yXZxlF5
+kzjcoUcMSPspSS1Ye0Td0Q/UNuDpcAjFBFVS8uiq65osTe+swDFfV55D0+HfAZEmYw+yyWnO+tp
KBH/ikWaMQV4qr0VaKS506upuwLnXourMOMZX7SB+2IY7K2sEAqUNV0nbRgPKH1wZZGaYRBussMO
Vq7wodOX16dDFAeP0uDMAPKl8kI9YxwDSgbp3oC2DQr8lcCbYxtQt3a1Iy+TeujqZrhS/p8zXe6c
uXyQ2oSdkpQht8fqY9ThM9xTZizRTwNHW5blB/isJMXNVDaira6NdPfx9DCREwnRzmg3dqIeu/Di
pLKmnPRXxQhVtUVgtnic0P9RsUk/QRhrMX+MM1J+gYfQZGhsr0lYapKaIK/yo04FeowbKw0BNlja
jcOisy2XtY0sLg0xQRDDAnlBQlBsA72/zyJIdaaipenEy/kD3mB7bHILpWxdww0rSqj6tGQGWd1V
KGjP1jziuWzdlpYnCv3QyutNHpUoUZbQDgND89yn9+hJ7H0W6czNpmbrJ8jjna4lQTbUry4OyC1R
N0PVFeDpwwfQfjO8a84dbYiJrc1+EuBhwM8I8u0UGt+dCOXYbByHB7+JIepB5shtzyB2yjWgCTBH
cafhpp/ugDae2tzIPcsC011mZHT4OmAqRuWZKZ5JQAIB0KEmMW1nJTpfnr7YhfHYG4dcTpteZcF2
4SkzI6CgxyMGcpkLsKq2JsDAZNw7xMmm1ebPPhnpakxbaxpBwAlazISzeL1QOwujwH7qojtnbMYd
NCkMWYRvsSrV8mSS5nuAe7V2sud6WfhNYwQ/bKDHKtK88TJdb/czThQ7gr2Q+LG74m5JzkC1MR9M
xICpfkfiAJp3NYwsOqyj02K4BmZJXINv9tBjmp8m2G36jbN2gvWgYUBsxC7ozVsN99wp76Ml7ARK
cEgK7inEOs0pfEE9SCfe58N806Ku2GOZuljjhBpu4e/yVqyHAABDWLmECeTWi4u0dGfZjnua+opA
A1deilj/AljFzOIAw0UtqpSvq6iXS/n6qpp/hvBel3xC7ZS1w7jnRvt1lXkIAi7pyH9B2pXRt2L2
UAl0uF9fVuR2qvZZuAvpTVqPhW6Zaw26w2RIc1vbjCot6BqIaPswsY6wtK3j11egBayjrU1gd2Kh
r4u5/5mJKtgS0V4hs3/tU/4vqJldWjHLqk30vvpk3wa5nSx0aeTLk3kMqHgPRkoYTudAQdXmSzUC
gPjfAvSL6/QPBSjwDoua7P9NhAJTX/xeff75A3+Wn0r/QxicwHSKE2G4Yqlm/4sGZf+hDMfku5Sg
1JFLkfln/Wkbf4CIwstiGZiKJT/2e/1puYS0K5vzqOEYSv2P6s+/nrgc1zWUKYRjWJCqQEP9e7fW
HzBfhjx4hzxMySqxp6u/aAN6rDOIrMSH1U2rWH2o3riHfqevGL0kaxSyr6jWc5htdo8LI/Cpb/pD
BZCvrPm+a8XzNlH9bQo6e2UMIykdDhntuarWwoUtauAHKUlHAR+bYan3iUG2OJ4FoC4Pc3xTtGbC
NooYW+jfkgT5mZMzKGse82JHtBtGTQMB5dyYmPMRjvz26f03fQnzv3lLTJ33nHfFhMX11eD+rYHt
dgru2+BiNSbdYR+YEcPOVLvBNTohxAYVk3N0DBt4+iMaQT0I9+acvGkGdOoY9WI98UrbkljeDmHV
HAegXnXw9bHrmZT4VMMaviEOjxPm2sP//9oNPr6/dFWURfsdp6OQuqOk/QX/+u3q/dBMS4kr7eAH
/muGHp/iJrvLRqkjR3eLHQyma46zmnJsNUH5R7xQDQe6wi8waocds0FSSIJUroYhrRAEmNSf075r
E4TgeCNjh+W2iWYvq9CoLhweE6FxwRZSBOGIHzs9IWthXSR42DDnu8iowATRictE0rDeAlkmLBIj
7cjKHLzY5nxJaHJS/6lXsw+eEMLTDoyMgz6XBHjLA1Kw6CQVvJJCQEzvum3kJk8zEYr+vNd6E3sr
6qhIMXpnStPbNOXRkK+TKFyR6vvByJ6qSfbfp/zYVYr4Yn5uNYRXpRk1HR2Nhr8kLVG2nybJXasl
WVYhVDgEKQLc0ESTYMuXahj5e01F/gySRKk9lxWHo97UvrcMY3HRtuLKVrV3TAc1c4+Ur/Vphged
fiYhCcI1CgXuZcS31M6oX1nKx6xctfwSDazrKursOzvLv0MMjz1z6HdOvHj0J+M9mR7HHp85jngo
QAdDIVkmPuU2EvSk9dKm29r5XpI1J7D/2yCNv82oUoDEhsh4bMovG4xLlDU4jmdrq4ekConZ3Dl5
/j4nk1oBWNEXpgW5lPUrqEM+S1g/q6obQUAUgGdsZN51eMrchUbf0lph7pquopT+PQFW1YoK0vKN
czBVOKy1B2WpZE9vc+PSJqMuMlFhjcfMaT+WpAmxaEbbGfYs8eWARUZ+JRlcvt7nW/KD7gLF7Hcq
p29Z/1Szwa7SKn8uJ/utbpsPJ2WuaXevjhoBlLf5ZxNHd2bIhN6IoitJjDrvY/+CVubbTGqRjdqE
zjtmS20Gq9mtGUWdylnPvVG3X9HtbsbCRDE10+uMzV3E5II6lXNJCRUePXTG/YNbqgBnjRlhOuhh
tZ1R6iRtf2U2vwvN9hwWNJ60eKXG4dAk9XfHvLOQp3cuKjFjYV7p47tmiE3VdRD3481c87Eo8DEF
MpkxTXnSispTk/MWTg4AqrAD2IApjXHrytbtFwSFj2kSUSHM57gM9Q1AtWwdxoG+z20A5BkKy6i4
j2XzXpjNN7yNOztIt4InycvD7q1Ve4LY+Occsu1ztW8MNGzLiNzT8VM5rs/CKh/nYnHjpx+NUj99
rqVmRJ/b1jvhxSWjbRZ0kpxWzegieRKvMZ+ngW0o8aNTQrIuCNWnEWhX1Qe38Aa/+4IXkNvv9jTU
uwVu7Of+vYpLrCIaAolF8qOJ+9SuNy2CY6Yu0ACxf5BKRyM0C4wfOU8eQQaji5IhfeqSaSt1kpUh
KmA20PE9mvTAPbIivIjuMQK/4t5hmoF6nt/RpjGrBgauMrVg9sl10SGgzPq7yVG30ZjcxXK64exB
XJi7NkrOFpNgeIxQgeXa3RRDczNFCafpoABBUZiHxu8OcY3/KPU/TJGdoZ4+uBMNXzmNT2UKEmT2
RQ2pSr/99e8SiL4cTbZtH+yDOX5PF1Eoz/fUACGveZTqLDqAQEIZqm+MqfYgFH/rK5Jr5n78kYJQ
9yooI54G5bpFJlcad8s3Ytd5TZBOy9H9MFv/PmC81gw1FB6foZFSb2q0wPOcoJw6jUvgS9W/zocJ
tjjCxeXo6S8ZpiPUDn0VVh1Tew2vA1O8XWH6DaMIfAIRoAFSQ8JHfxmVx1F3ME2WTCYq7gpv5Naw
h6vu1gcCdF4ssbFjRhGJ49xIp3gJ3PqUROK1TVnC1GwTuPEORh4oVzSe5whXce5yGOswPsShgtSA
RavslO11iFNwtDMxQq82IFI9DK6SUNERxYoi8tm/npEr7dNlvjXm5rC1bOualvWzH4630ukJWsid
Z6Ph5Jk0n2HkYG3orE+ryb2izYnk5ovajzKvz/r661uTW92XNpFULh70UrXAaqw3cySbpkzzdVwH
a1g7KUsIGbtjxvmV2BRPJhxRJQX6CDGdiAygxdmHhLlzHOt42EdSnt0B2QYBIvW2sBCimZO4Bhwz
SH/KDkXaPY4Q7r1ApzvlsPdMBq85Mb5nVQ3hf6HcJb1C+SK+JWNjrUF+v5ea/1KHHbkuHVRgq8gB
2+qcazAc+/olW5iZHNo0Dw+ZtmI+57nuZF8Ak+wG+gAxtnXCiF+zBdKO7jxcv8Vl9E4WFWAIYb2D
3uVAG25rDYeHj08GH1ubb5LaubGVmREEzq1YtvJ2VrxAWkAQE5BBIKDeo1YC4wa0LMR5iRnPB/Bf
Wu01hD5JnI+LQSGPSKhogs9Z6Y/V2M8erwGSBDc8fsl65SD+7AiC1gXkvUEWPyK9JAjKYCS5tB2y
CcqT4R7aoOLjaenAKEE6bRSce//gjLgN6sy51Unn8lx7+JwjprKVOe3MyXwK6ybfMVSCBYl/snOc
x0Gygwb4Ptv+hlaUHZZHWQjL8zWulnXLn9v3VMp5J7glLluBvBdvysusGPphuWT2bZ6H1n5ISWZz
2qT9trx1YFbgaH3pSsRrUHWfs8ZDnIX664BhSJA34AHefAmM7CFzCGLsWhzGhfHq1Ga5dWxmmnb6
2edE6JRU220E4GB0q5ObardD178hgEO9aGNw9fMnyQiDcC50NFVVPBNstB6s9AbO8gGH3D2akGtc
MtqIkkfKT1g0iPjDSKBe71iaZkgogPz5KbqW4unr1bE9rohSZtY5pYfln4WLi1vQfVCx/NHQdEBy
6DzTQL3reYXSpsmSgMvxb+RUoSWquXBwk2EKASR1vbZWEVwNN73t+o+5x6NHKFCzq5sdHW9rI8uB
lkYzHHDpOod2ZGjbD9mdVSCxY6nHG7Wp8vJpaNGrVYzju8HYL+JrhuFERJliKlb5QKBKW0fHkTjH
lR1p8V6TVD5u/Z/sndly20iahV9lXgAdyMSac0lwp6hdsqQbhCzb2PcdTz8fWFVdblVNOeZ+IrpZ
tLiBIIDM/P9zvlPgYacb6s7Rxiyz9lSo4TZ1pAQeRSB1lUvkn9I4UvWK4KVCWur68gpGxaNoSeyI
JSuYxDQ+XOoKpyEbkZaCoZyj7ElqGK5GLUoRVbqPMZ47LKBgnNqu9agVPhBNludRvvGteIdShNOf
BEjmJd1e5ep7FJBamM8YfFzCDldUVKOrSc74Bxpq1ZyHOcpdKIRTp9+TZMlAGER3VZZoO6wwgNJw
G3PBokCLjxJZz2EMqOdqIOwavzbWpYtCFcbpvNGpkmbpoB8qh/Q706KG3mvzKkfbiOQqO+PZfghD
dBz1nLbrPoStk0pt11icHlqFDN2ebcAtfpju22gRfRJclq2LBl1RO9TlkVZYeQSCg5zp3/+83BMT
PCkce7vLg4MGqgHmbbW+PPjbC4zbtJ5HZkaoLf98i8s9YrH7rdNrt1VnAg0e9MXhQFVfGrswmO2D
1jkCpWwUVoSoFkS8yWBirrxoMpcbmsG/v+Xln+Uob/NFp1s1ERDTviaa+3I30X3WF37pBa77ir8t
OxKs6ZPfjWHZQbZ1KHGIQIcLVwCTf+98OoDs0Fgjl2P4eFjkaF08gcuxSnbL8vbL21zuXT4iEC6f
dvljSjX66JpiJC6ZC1OgJVW2n2zaxCIj9GGshivwqEjIHbwyGcaWklrWQdW6fvJVh+wtdGfy2ZcV
k2GVO0Nr9m5kzicOmfCm1kR4M7qh2Goo97kONPkGeaPwAtHE1whbl4ouzqcSKCRn5fwwjAwKo9/K
eyegIVDHxMsxg2E2l1bgdobJWptLCVVopnVnSREdZUa2d2Bia5kcAGkOPZpNRLBgVkzamTphxbx9
yPHkkEGahBp2tuKN+UhxQAcaXUVh/dySesUsMUdziY1OgGfVW2O+1ShdCjfDBUFQ71YTpbVNBJ/f
WGMAv856pb7wMddzcsgyZqlN7YP43aYNHmv6X+XK1ErzPhQkAk8U3S2MlFfUlklTLxkq2gyve4Py
9W1eKJqxgd687MmeWq6zptsbm4qOcYYnioJm7WxA8j6YQiLgwYuJiooaMHB/cbIpdRC4HNyIEQa/
JBaYNb6JM96P7ygpkyXIKcNUI/9KWM+caArgHwNYo2U50RPMxOIqaJ4CejYYMwFzCkfjQhH26Yvj
BHeFjz5dYgrZFlEfPA5z/sOouH4P4ILhlbYHRZjmceqHV6j84286Gw4RF+VQm7MYD4K9LXvmmA7w
SlSwJ2wHyooJvS8pnuAkoQrDcq8k5M20+9sEBxXU/eCrBSbqUBbm13R0YAr7sCVGRFWEbUfxNQHJ
0TWmHhNP5FivO4kLe66mR80myYvWC1fLVN5bSrmPgdbkBw3fv4ermojWxr4dp5rsvqREKbcI3Fd5
7GL+XG563bydBpyJoRLJxppb+RQ59i34zmyP1fPcTFp5q5RP6BdGI9dom1MwDk+pkxYQNQiyn51b
d53nHYxsiNhwaOx9CFwFIch0P5EDDoiYHIehNF8im8Q15FBo9C24RyFGvBXxv3KTK0ZVvXrxmY2s
GcSMA71IdUh73JFZXV6XFVrpC1LOhr0RWQaUWzw1Gr4Qlkhpu08baa+GR9FQeJhN+4zHO7iRVK9X
QSqL3dgHx8jM8y0UvW8tGM97MerE7/bObgrNxQNjscPE/IroI9lH7U4bdeCkeXIyeqg6Fkdu3ZD/
ohtPWdQfwxCtFAKzZosh+IuPGfjeyXE9+nVzGnDRV3oW4YzlgOhnhJ4YIU8BVRlnxR4eV23uD9fg
1ShD2+NdNAm1LSzCHisTZJW+AGSFVVrrtpGkNmmhdvJNgKHuRDwn4rOg677HaRuC7HRf/cx47hUz
GRyruHSn+q7myA2rAAN7UKznbjYOAqdW2YdLXPzM5MhE0EnO3psRFf19FQQbjRzHmvS+u3gqr30j
I9M2R4tY4CAP53Rt5BTc3YlvZ2QxGVvPeMsVDcQs30VxeqRaSumldQA/0EZBa3cyh6Q7oXjN6zsr
gsXGlAawq2uOmL0aksI68l3oIOqnUJug+NbxFmAZZnxtNyedukH82TNWY2sMnOnaT2Z5rBdNuJ5J
MmJbZV9bNhkoZp1PO133j2Zn50+WNry0vdDP9ZcKW9RjhwcVaXV364ftCmX8ewrd/V4PFhI5IA6s
X2JTgUhIHGbnbU3SRWcPyZqOh9yMlo+LcHS/BVk27eahq05jOq8da4ao2Vpo1fttGbiU1mzUnHBD
9r1Fgx6jhIfVTO1LvetpisITT55qGZ+d3g8Apg3+cck9b8tThpD6OKfNSRaNfkfNcuU2HJwrHH0G
qwKIUGAEubnci6KrsmJI1jB0szRa7o71FUtgqIFhqB2xeO4HiJD7GHzDhjC6cKXVo7K8VMtpbxod
ZRut1HAzVj9yTUybRoeyFlMvxsKpuk2UTD5yyq4wjr/djcrRoKJQpUdidFFk6v4NyB8Dl8KEwpN5
CfVF8qTHZD6a8PJWbRZnm9RyyNRoAJU4Hbxsf1jCxPnT5WZq1PPYUeoAeYzfw4zkfOwd2f9+Nymq
6KD3iadnln6clpvLPQSocD0QNf3+73aCGo3QjUziBYVtglA4Xu7lrMMXi0VSHG2Alqx38NEsT+mi
AM7+SDO4XiYuFY5uknNttdYLmvaXv/mXqcufD9uM/ZugSd64zNuelSh8Sv9+7eUNLjef/vbnP3Wy
RNLVUMe0kwPWoH++pHKYzwY5EsA/n315VLg6L/nprqBDT/UNzv6fr/7pSZc/ErHde5xOqff5G1we
/vQRyhUlS+CwpsfNjggr3161csQHs+ySv3vF3/3tzzcVI2du1OrbcpktciEMVqaJkdUvImOm+0dA
S1OE8ebycGW67PYBTikDwX0UwJO3C1IALjeOj/SU4ikhCpd/g5Boj2BRKN35abEpp4nFm51l/dru
O0bRSXtIc/fRJs/ek8sRwHn1oSj5bCzkqDrpzKI40tbggaBmge/XtKddmT7A7T1mPuQwzcjC6ZQ2
9PNHGguUAIgBiE39bcznAwjTb2FW4CALPTvwz50sj3kGeYSJBQMkMmMuGUvaHMdUhDGutvonxIQE
NSblQxQ5P8KivFEY9wND3RYieLeLBDp1n1xTif1BYmzTR7fV2OnERZG2WNrRgWU30OQyW9Eq8ERm
fLUbwkgp+LQrvdbeO8BlNsYHL57LvVaNHwk0cmofI11j5OSeA7hxVbfT2Si0H77NBFiJB9LznuJk
eAyrqdx00r29dBByP6LCmw4fxoBtrmBlZMvyS21+d0cquZbbkwXR72WGxIEKkF4P8ToM2+9wd7zQ
GE9OmJwycOpSLEhgvrNGu6IxPCnck2PFGGAt3MqAHpFw38cduT5dYXlBkD9gVjphjPda6IJJ5aAG
Mm+k1T1jqTFCiulp9dxP1r1VNEhpTHPXRtq3BhXWWjXRjazGB1fMT0gTaPGaSFlqVVy1dbMvNUza
zN3AQifHsvWh3qjpviRl4br3fzgF4RVJBXkbdDFS96ZZNbZxrgIjBQsASIqLmrly/JosiBnYj2A1
oNKnEecS/I15655qJlv4T12FmBInBrp2z+GahK6I6X+gVfdt9TQl0/BDsjSlkZa4xtsEy70a/YPo
/GsYXXvVK3iRKL5aY5meX+tu/Ii0Wkfdoh4Ak8TTubJMUq77c+VaezsikKR964fGpLypfZAYd5X0
AldQYD6X8XMp4y+jj/Eh8Dtj55bxSeuAOKsFFEQR4Z5IGqQKdvm1MNAfKcJLey4kOyM2HG/qjGg7
VADpOHqG1SArwduoae3TTFpaXl5X0oTIgPquzNIa9wYcJYxZYkuoFpPpZSFDGI2/rrJvNUoYhFSY
Bpu9kZqKSTReSXTusN5idmA55NSfJtaCrNSP8AO96V5pqDhAsX5zuvTGdEwi3LElkhafcTD6d9Ck
oAXlSeBRUnxE8TdtHMt/iqB65HrzzKIMlD0TmKznt0M7C2HStG6JWfHX5UhQBcaQUxGm34toi4vm
AcfBD3fQqw0+96NKQC+ANOF6oOQbaeL2yoRhPyclHDgqqp5Mc8ynNpoRHRu5Q/1efilSVD1F5lAI
SiM6EmBpVyBiSmJKimSflCnQKdaSJla9cq5Og8N+U0HyMpEh3o0gL2AJrWZ2QZlrxA7nbymDHNZU
zrXSzli0HEtLXC//92OwWilTVwqcxiZpGV81q37kgOdKY2MDVjXG5aRz1zioSIhMqTIA/8eZDvvQ
rEeCN3TSN6LYxqg/L/7kYh1BxKF7g9+tlpjIaBUwmjlo8vTgCg3NBPQeaz4CtjRg5E4HsF/ta0O5
59QUCH2wfEx825qU9gTE3txgV3CTF+xUgGYyMnuNunrwUweZvpneJM2Swqe9ZKNDg2rgvFoMnAQb
ykL5bC87EmA4/S8ru2a1QlfLf0DFC1VffdTUQ/g1xBupJfWILzKDOzWP31v6kHWS3EdAb2FHuABK
g6elIU23C1JAG7Y7F61FPZB/YJOFtsLB02OMcUfPx+C4Esk8YiKC9DcNkMtcwBOEwQJ6w6ezmloH
20zFTL02LCp5zg5vAStmk/XgSMSOw/rEayz9tgUjsgGP+SHhd+1iiVCp0g8NjbQ6zTgEpUnPz/zR
u6yGK8AlCN3HpWAP7TD28u6QpwVmro4wjtxH8qK0DxnGV0lafNRLPV32MQmdlApPZ5jCnkVi5Ko0
tEXav1djWx58OX2A1nNrys6aEM99ROmmnaJXAmHJJUR+kxtrktquIQatDTKB8UqvYMj117r9A/Yi
BbcFk0RFBr17vg+tOd+zcsJBwWJmJCGvIIAdsjkUErppXWS9RoKucZx8GCkpplY6UxGMIXiqYLib
a/cj4RpaataTk4hTNnM2SCFvtKwHACnM97ZBFMX5jVuqYZtSomVyzYjgT9g3cZJ1np03i6+kXXO2
s/cJrPOYQcTV5acwH2mslTgawRYP1cQB4ev1NlPavctpucrKVnjtAgPMfbUbDZWsW438h+9QgTGg
B3R2OksDzZjBu8/G6jlJb9JCzWv4YvBzkcVixzl3XTWuxtLZJN21rsO3Lrtpkxtwp8gcWJkxk6Rq
ZnIg02B/afj/vyz8F6oc7IX/KMpZRw3F4I/2v4of/+XRWsm+Ru8/i3R+e/0fEnH7XwrVMn58FzM5
MhiE4L9rdBznX0I4LoIbUrAuKvF/a3QM919KmZQ+EOmQXeIQy/aTRtzFaSF50LYoNf8fE9v4+E+O
St3S8TFiY7QM21i++c+OyknkiQinkdqEwnfNiBb8sOYTCQxbHSWdIFhXR6cbu+ioxXeLdm/TP8Bs
Ao/4TUJ3aHR/EzGdDjKWdcPtUO51It+rF0GFuY1uLwfkx/jfwffi79Qz7t9t7SKbMQx2j0Rd9J9b
W1gof12XDjX1jiNZn8yRsvJWdyQdIJORrLxqqEEFDDWWswe6d+8w5JXz9eT2+0prv0rsSb1JeDJZ
SlRkNmbqn7HLbAfDRj4B75j1XsS4COB2pW4c43vDWZ+M8Cj9G96mQqhIzg89wfJ2ebsJ0rK//I1n
JPWwNaviY3kOqDiKvNjb+bjCIv2EUUVndbV8VEuhrzSuXMify5+WpyxvWZVit2yBC1hxeavBKo+N
C1ah/DB59z82qjLxj7JNywZeNrgaMPxbG0jY+H4gzvF2ARcnfyAdouS5BegrVa9khKaY+xX3gap5
fsvFnMtoEySbyNURZtWrMCOrzdpVIS/lYROlTVDykuWpsGt91ogAIdduewNG7yCp1lVA4Kq6A/6I
DTRSez3z36j/cXHjPSJSxiuaYT4X6orXVjgHgmlXsVVDps7L28n41PXN3iSkYXlGEg13Fc+mqpiQ
K83P0eo/pMvsMek8w7yxmpNZbBtekeS8AZ9x2S4+vBLO9o+vunzesiRxCPpsdZo0PdGg2so0wst/
R7D7X5sY+nYFOXL5AryPyeTDZxhbds/y3ZcPv/xdi+keJdvl/rILCVTHak8ptMhWqmDYedTZtMnI
n02gx3Jp5cuUvp6kr5Uha8fezphLrBL3++I2lo++TSoFjWe9PUYMnoi9N8s/lyc3YlwRkbGfdODb
LCPhWjF377dQllBfEpvH3/25XvU9tuf5LeIzlvdtKE9GhBQgvbi8BWsdD1voKu8idB58Nn6AP15K
vderYvqVQwwZjcos95fHGEFW5Fabi6S63ybLtCIS7YMOmx0IOi5IdhNPHdKtrV6FoW0S29/31bTt
1VIv7Yt3+P4rRe/NtB0vQ/nVllc4IDzmeev3fgSr3SX3o+Y/qgDwFSHbbwnrALIX4VIYt36WPg+l
HcNFIQfbRbLbkOBO+nhVC29G9t7GieeEDIYjM1uiwgWdtN3QgkWTrvuY5C+yobSjRX6FoBdNzaQP
Hznw6yxciOMBJwwNjlvCTTegPTjO8LMP7V2qA2exYZOT3YEu44aLWPD/1qrfEkt/MYYKhX/pp6v7
X7xVVwWcv+g9/4+R8/dX/SFvddGw2gx0CA0ZAq2f3FXK/JeOTID/KaELHmGg+MNeZfxLl0hecQrZ
0lFSYYr63V4leUMF4FsxbKKahSPwf5G3Ch0N7c9jpyA/EQGvKSzUtyaS2k/61gh+UYecEM2KhVU/
Chu1c+vpsZqTLfI3CC3S1jaIu9VuqkdgsRl1mtRFAAfIDOX/GTvMdnLC5cRJrlxhTTsslGPbWYQD
Z08C5hJQCELoTSDMNA2wTbVkJfolPpd8DA+ZYIFotjvcBN3RlvVrakKuaGrCyaJSQ3VXM4Gtv7g3
DdgsVCFL6GkGZKN4IfVg3uaxQeG6E4e4B0w94j9eab5zNcNY2I6z6bllRiJAxSrOBZGxWJFoiLMR
VQZxz+z2NMYf66ppmanyXQsdCl1P6WxF+wvJvYWSkH6CyLXue+v0LDGDEgRThByqM+ihadM2RrkH
7TF9LzPeoC6n40gYynaqQBdOYzWeBJd++rGlcoebGuSqjoADFiqXn6gf4NKOVF1eQ1GXa+Vg8wXS
pXluIUFbFyy5AJEgNBUg7lEhI+SwmZoLBD15BEQ90Nx539koPwJ6LrFrvgG7NH6bQP+v85WLmvcn
iy8HiGnaTKw4SjjmDOuTOTae3LovULIeSkM96q3ouexzk7pN7lkLRzqYOharaXejd2yUmQJqjZzf
d+ZPZ9ffzJ0+SXcvm6IM3TAxI7qO0D/NnKQm9DEACHcYtEXXVeavBiybel9o3W0gsydN5d/hOP1q
DyynwKc94BgYbl1AGUogef7PCdvc2WJuQjs9NFp0pVewwjiw/XkRaqHRa2W9mxbEejxQBihr6k4a
IUk7f2iPfA37UBXz8z/vB4km/i9bREaxjmSa64euL1PMnzTMsS6bIcub9GCGS1s110wosa0kX7Pd
jUVhYPXD7GWbqc1CEnxQns5bLU2OIXF8Hmtt6QWD+t6PJdBFexY7VaS7y1thUtqMBqH1jR8//PNG
G5/mvcuvBz9EYLJGm08X9tOvF3AGRATas9GqZqxqpn3LMLdpe416f4xcA4NAtDaG6tUW6MGrgPMQ
sxtlI6UXm1p+q+wJ85dqae5pxZ1NzSKMqqfUp389ymlV4FBDoIMkNv7aFos3TjbJEfhWs2bV/lV1
DdXBZUfI6NuokcrmW6jNrFDeS7dqN12qHn/xjZcD49OBg0uBb+oYuoL18ukbk4iQLgFmxF61w4GQ
LtKwqijbgalFxyCvDOVumHpQ9pVmfBQLo1bThL9KZxpkKIKCbQmyFGJFtqVMxnIFumVEhg3ZvQMN
NvXYV3bkxf515yf9xi65CKgS0Gme+u+qRMhqAYg9oqADamR171Ux4rzWlqxXIJqV73gAciBd+r86
Xz45dvmhLV13ARbojuLW+XS+YEtwpqwz4kNbq8dCdQO7fL6p/fSrRqbwjp7YBFBYCkClDYEtQQHP
sN7AhcYj2aAtpB5GgZ7YJGGZ17/4Sf5u29g+CQmHNakpPy0VcbanRlvb8aGa9nqdYN1Mi5fCJWaU
hv0jyYbU+TVrcxkOZI8hykZCngd2Q2gwLUbAuBrONjqPlDQdEkLnCUdZYKNqZlTp+oreV2vFnpjr
H5apu6tcPs5qOlr5CcrDbUV46h4xmr4p4jpbu2l221CjW2sLrVeU2TGKo7fI9O3zP39t8ddLGOJ5
bNQKl7cCQPpplE+CeIgCu4wPs42OEoHbLWgOuJg2iCtnju7yivS4vGU6apyUzz/mqUaUQ0JNnJkZ
MHs6jL/YpE8TDxPMAr5zpj5MZSyhm582CYXaIIhsjA6hrzhX9flGD21zR1ecAp5DIlTrJvug109S
0fdtnfoavAw180z8akuW0/Cn0/SyJZZAqEssMxAk8el4jbPW1mqN07RlEWOZ35pw1A4ZUV1bMiEH
T3IdSqYQOBgNqqDEhFaE5R5RzXicBnwgRus8pa70N2E3k8Morc2CZP/nvXUpYfxlGw3bVTYjH1eT
ZW/+dMUnp6yp7WLkUtJY16oV6lhrydpUxbMm3ebNqNb4rbMTfm5/X4ZfnR6zLYwQ/Ro5wDUTym9J
jMrKLb8llorhCtsevSZUKXBipAb7ijYVDhVl5hsXMfgJ5ddT14WXcJnmnI7M9tw6JsC4/OXe/zQs
LHsf1ihjurAdiVD90xnZTyKJKuDTB92cloU6CURVP+GpdwPkGMiTjRZvLziehavJtCLt4o1vTBkM
T1bE0hmOQ753klj7xTljfZptLBtG+ig73MCTAXPj0wHa09MqZp+ogAGlkNNO5ALHRcxYPz1a+hIS
QbfPi5L53vUNsexAas3cbtFajhQWmIQGDGxOjopr9DW4jwvy2XAOppzgz6YNSSzCs50hvdH7DPQY
PJt1H7liRZ95H9H+eMQVDq56jrX3IisPltE3HkD2b2NiQiiekVeCBSA7GfsMnI07Mh7C7UQE0qol
+8GrZDh5qhgAzrrtN6A2yOS67jongPkm7/kd22RfWWULjCk+jxLbcAoMD5WjwnbRqUDtyGiJ1+0S
xuFHkDBJtNHu/vmwdv7mIkAuA8sjfFoM43+BO1iGPwAg1fYm04894SGM3hjw55kvDgXbvkUac+fj
WIfQjAUGhGS6nbOq3GLmX9HrlbumToFOJqN1cEyiZsIsvp1c8m1pQR3qIv9eGGa1pUX7BRlus+d8
dgGP1ghJmGauBgTp+FLNAL2qr7YIPW4Qxpmvpf/o0Ftl5XRVYN7d1rN6iQPqJ3GNcsTIfRz0vVEc
58Zk2iEhKYNSZ+60XB/GE7V+r+yGH0PjtCDhLfgTtN7Wtk4LcqhQEXMuv4fNdDMTsebVLusFw6Gv
gSth3yYG/GUtbL0AkgOwvXYv3IXmZWv9ekjVmwUA4S4vsCEmZClXqHtRVcdHcx6Pbmmp35b+//vs
/9N4yUng6hz/MKmh5tv25x9IV3lbNCl7SYsgYLZ5g60l1/e4rNVqEtMupvZD0xQ1Kfpgmlf5o50m
mGXc4i60KFUgND4TRJJ6RmKi2myadvPPh9Dl6vyfV0YaEZyejiNdbj8vCiJNchBpTfTbXJhsqIfM
R2FV6Iztrsse5zRbqDOEKVAiSWvmP0FVvE0R02QHJT1JRsHenJ1p5cwswH6xddQLPo0tLugml368
ZVEJdz9d3Sa3sdBhxhxleJMhgetAjrvhLYV9t/Ul0jLawhNcSPIo8wwjpRXvszlG030Z9BCVrf95
g2DFLdetTzuMErmjK4ulFJv2aVaa1qUm+0r6+5F20xqZXXKfjUy7CNTK+1x74aFti57nKogiwkvL
7yqV5btRvIqYrmFhGPVH5y5T1TDbDzMZSWbxnelMd/JpGa4jzNioYJd6GGaaIazcLZQWzuues6In
NAKV/nPQQTDuAa5gxA9uaydiScVZfeCnPMdj861A0Xy246LcN+1860uQT02A+sphT27DAIXRrHpj
Z9fR1zoOw6vRAriaFHWPq45ZsKXsoxE7t8jk0Q0qtrMH1Axa9EOfaP+REoJk2zRGta8A3HUE3u2I
Gmhw6zpLNzq4V/ZM3FLI4A92m/qcn0XHMvYHDE/zuAv75gc/N+LBuDcwsbjfjLpEa0xL8djT+2xd
nXi8cO73OgHaMnMJkSf1gCATM36UyKzrIDwb+XDv66a/dUjuWActQCSbBTSDnCuubDRvIFSD4dkH
m9Q1jXlQoL0jwo8leteyPjGgvmnOMN8ZpIuZDiUJa8bKlw2hBSWQykUwxdFOFOmrQ1AcDAFEmwNS
YXQ9fg6vxHzNcqA0CgQ5eqs1xG/7PI/ueCICl6oto+9edUQRFF06rlToh7uC4IUXnJGJKXc12Ei8
CvIHvh9536XxuzNPA3WgSdu5OCpXI7zvjurWzqYxvX7hInidER12FjGi4aH1r9OZpkabg2WPx4Ff
En2fVLHcG35GwmVIlD3+M+xMLRw6c9bC21KSMWyY+d6XptixupG7VnJWz0AGD7MZl3RiwRCHhfMc
kJOwnsr8uhlGbRvZRuxVOnl1umW/ui2+pTjIi+MUqW5tD+5HaKblFvJMgjsME5SgdY47d6wfWTZn
W7tLYP6RVweygs6H33Msh3nRHux6+DY4+BzJixWea5Wg13NQ1g1qJIoXZ9NqgnXkNCdjTLI9jIsn
cHQVsRKc0zbp9X0lWmrdpOr1ku4vpuSTqUg0iIbGXtdkIkuzPiO9C8+JrdD9xwnOs1xbC9EmXkAT
CcEIsbJ2ZELO6Nutk4/MU7sRmxyWvnU8Ym/B3xAclzQjENl8hO0gYiz0O70Sp7Bn2djKzW+T7jr3
tzFMiHUlMrlybWQn5GjuWOJIjFmYtv0aiZ42U3mrLeaIDq7y2jGQYZPUt6Xm8sUXMJGbBnEJIKPo
Nk1bRMENw5fhPhd9Fd3VgvjaLkkFwSd6fya4RjwbPidkKHGSBOOzbDAxkvoyryQTJryeIQCyPpDb
wiYzFbf2VUdgPL0ze5saFeva8YEkOvvMHKiMM3+vNGve2aNJYqYdnPXso9cHG2EywOYxUcHZWTY6
atSNSB3XCwtEXg3Mbc9mlbxNjBkYfEhCqApNKuqE4hlhcI0SwM4EzotKnJOeVpcZF/QBTHKetTi3
rvScJkrZYYiN5v7RzOQ+LGIyZUfD3OgaQznZPfu2QZmZkwrRixGG7tBuJCSoO23JbFm+eFFn+Mp7
t8Yw2I3PbomX3I9RXxHzwvxR24dZXt+4ko1Lgsj/ErbzszbritQtJc6zW3VeqEMdlZG1y9DsP5dO
HOIFCftTb7DKZTSMwiT1OK22ZWPlV7ZBYx5eq/mFnCV7bRgxjRkZGF6hNfpr5ZMbHif2baNARLF0
Zz+51CeE2eyjhFaDEHJAku9+FANJhRhpNHYG5mKKPvc1njRwOjRh6imWJ0EicZm2pElzujKVvJ4c
lCMuJeWxml/MmktPBU4T6yKlCf971lM1YNX4TRZVs60sozsY5IrfRKggvDRTd33SECngQDJhmc0K
Jw/2mObEOp9McNP53nLCxwwv+o1eFKTXRYSiFi3a52Q4O/4NP2V6wN3w1VGjRbVXlIe04zrUaz3U
SaG/EO62yqy2OQ5hRGptnp7SSO7mtLqzQs7BojY0InSskWt9g944BptJWCvxh93OqIf3vDCfkc7m
Z7Coco3JpgLeA4YeS3xJZfz68q5j48SeHrn+JhmHGtKYEW5N8WaONdeqwcrhuui49Go6sLlObkwj
D4aRmeuWOG4iDkARSnVE/sUh3o+LOWzIt2V4muE73aHfAPIHO2UWC4Kn6x/qzI63KXkKXqZqcq1F
jASrsO/LqRY3IeVwp3M7jy5FeiTnB4OcUeuY4QrCqYO+WWn6AMiQZBMQcSC4yQyaIjKgLIqufmGi
Xsur6TwUNc4ENCSJ0b+k3XubUbxhxQK/zE2uRwKnEaHyAxNs5g2ZhaW/Tust14thVafxEm4Y3xS1
dZXbdnw1hFnNdG2QWx8bp4cuilGNQbDKCuMh/ME0UhC3Nm2UXtWHWCs2Q565dMz3uTCcPc1rYg3m
9JCSCz0rh+gXh9ht4Oq601YbkTEFNBRjNKyOlmVk1+JFS9DaPypAxxa+5WOmEbthoqRf67oNECd2
u2UJ6mz6sofLm3X1SSc0wI7ArvmhFGTZlsZewCTF9+mILdHVT8moUNyF+VmZ4XHGQLPu4pIU9IJO
Ksjt0zwAZNQg0OtJ2LEKt2zWMZ1X2MF4k5q52ikSpLP+R9Pq8S222sUNHm6ajB7KlITEsCWTVzo9
HoIGdWw2zrFHbvTBTOFXEJ6LB6/Ay+RmhDoLfSgPKq6f3Wh4G7QvY4Zee4UPSMPNU7m+9ZAsDQ+u
45hXcAZFipkhWaRPS8wlSPPccfaEG0+eDExxJbON60YPUUeZkVOuYdAlQXZCNk1bZ94ZQ7mzk/Zd
jwp8iM7zOGU3GvXvFSs/yk7YfjWiDSYXoeJo0CBp7OdgmIlKa3wwKLN/hwb/mGRImW1EYJ6PVhGb
ZbDt2vLaAEGFDLAOtjU5fSD8HphS09C2B6J8sUFE4B2mfu4ow6RfUeXn3dcyqB3CJKiLN8Zr4CA8
HH3cNCYmUEoj9Ke7l25ASEmMiTgMKRrKvkUcYAEYgw9OLrvmM22TyanWSyBUs7NLorlE8gAGs55y
tRqTzt/QFSD1XOoRlt2NPqJr7fV+XX4ZeoxHFdWNdZkyNEeBxNT0Irs225DNFK1NA+O0wFrpjU7W
bhBffSsHY6R8a38TZvkcD3VIw62BraYhTnSZTvhdu52Ilktd/TUKjW2VoBFMcZHGkcX13U9LSBpk
ZsnxSlcjfLdBezFbINb29M7aHu1p5e7ChuV2Cuovl2BFkiRdd7mkK280TyELOKYVcMqYtvc9AZJB
WH4VtnFybEQZE4McBZjw3OeU7GJ7FxsoSgFQZ5s6VsdcYXgsaNzN+DnjUbtJ8g3gVsfTCGZ1HAKu
wC2y27vEwjXu3w5gxNq+hY/cpiQkz2KJ19T7FaMXySe70Vn5E56BkYUTCWBX6VIMUqV8j7ryjCg9
JfqluCIE4EPm00mRrAYPjLMRs6HQEWkyc7tGkN4yXNdY+v2viZveozF5KO16jwb/qaXesJopa6z/
h70zWW4c2bbsr5TVHNfggKMb1IQ9KVKiekVMYKFQBPrW4ei+/i0w7rWblfVePat5DZKWUlAdCbgf
P2fvtTGKLRF+cP0IiC4L8xBELHwBbZlVmHO7DA25z521KaAjz7N+jbsqWdFLFKA9Mo4mRnB0s0hs
vqOpKB9hHx9iloKNC1h4lS7dQLMno6Ot4+e6RfA2AUS4MALklmhGA6lc+53iiC27d8CJx8Grm5hs
naLc68UwSchzeeoXZ6VfhqBxCUha3z68/cPtKbcP/zxMc3mCXbNsa7f/HcJ+2/nOj9vz3GJgH7s9
ERHDv55z+3hqTNhdHONuH/15IqJpbEejSRry8nV/+VHLt4b9HM1IT8LwIODt62pI9zVMsr9/Z6uD
xbb967edFPTYHOPN7ZO33/P2f3++8s8P+8t3iQLruZzTfFdZfTKvb7+G6aBsTiPEDv/+8r/9fn/5
ln97zt9euL+/NH++z/InRrp8DRTNqCm6RA7HddmRJOYQTvrAVPjQp6gDBm/8EcC2oVYF0mlEck0G
+nwyWk/vQfgk69lE8Omwou1SJXPsqP1wtX0K/LQYPopY7+Is+dFn5SVvaYOq2iEauwOKltmbtovf
hm50udS1vzVx1q8SoL9bMfbvUYyAaDG4NOYQHhHnlmxtMNvg+JKqS2L1Stj91ZyzltLKKI5tGKPG
qstzxezd9WoSwIviagfH0fUz1JgcwTiAkNIegz9xLfO3ioPoKYUlOWAEtLLEP5Qt8V1hIMedf5xL
6nNjnH9g+XjMRvD5Q78WZo1YJ6nWDd2+je2zmqb5eMmddDiCLphW7WDepa392E7LHIJwDNAw5y6O
idTMzUPVz/hjppyjlN/pveu1+1iClORauQBoxgqQVlsl+5gA06u2NGbquNyUdo/9pya/OrAPkWMY
TxEasKlcgyhBlGagwG5CXjQVGkw39USlml9z8xkmEjSq2fuJjs1ad3awthXWNbJ+XC4dotW+cmo2
y+bV6OJhh0EQvo4HRi4NuwvCCawJFnqrsdTthcYEdQ+ipqow7tHBBg+Gf2yK4UJf44cpwP4RoBhl
YCoLxTkohg278rrX1A79M8mGu6Tl1bOD6VstgqvDNGnfpoJObmHs+qHTpIq27TbUaUKPNnusoWGs
vCjwDmM4XWXOgiqJoY2tirwNNMClkx8xPDLHst+tBafl9hQijZfhyixpp9upOrecqB98bDdRc++Z
YXKWE7JswVW/Giu/gR0rxxOurCUFMOVrg6PFArrDqhaS52O+ZmBZ1/5sJAgRqx2Bl0xyXKmxh00I
z5M9iDB/X7bAaN2phStLyyNmkjmhgfdKrDyFZg+cDAxGPqwdRP8LohWHFaGTQm0wkIYLnTU51CL5
ykZspIVpf4VTSmrhBP5AdK5/H9vZWvT8xuhMCLcHs0H2dH3lT1OXgmlCyVz53kgR0CXeL5UjcDHC
gWs50WKdOo4m4Cfd5sO2rAM4n1AhVnbTHEUy3pUBF5bfRCmGkS9pKvPIFwG6HbGHF3Boyaj+3vfN
QMLVZzo/4wzID82M9zSxFYjRdd0n7XaOOrZTa/7hgCNblQmZbGX4kkXyiymSbL15HXvTMXOME5ZJ
fskiR5Dm+Vh/AEiu8Dsy0CUhYE24CaibrPoYkUzufTvxqZkJ34xAkdqphcLb1CgfM2I3RbXQG9lw
HI+NuA0WkRm2blkJwnI/fZPWWSlwEyBiaK2s3Jm5924pRTwv6A72TfmiVEY0LF+nB/SHeDV3dqJe
MhWdHecTKRz5wJNxbWd0LXERxWvPBmeUT0joTHMk2ivqH9pcTevcIoLYN2txaBrnewl5cedLROLC
iRYgCpoRAmTQsNXdh8jiu84T417b85eZLszZ6Zmc9X3yW5NFux5H99TrQKEQJTaPjul6GHNqiFS+
CW+ARuqJPYrHYqsNb9qhO15cGGQv2BYXIFKUGP5madPg55hMnPxE9FBp5Uj3PqkxRqApd1UuT7Ob
G2vMrptxGT5HVvsUlLCYWDDeINaTlZO8Ee2yqolRPCEZTrHiiksFULLHLmvJgC4qjD9nSl6MxAB/
ZNBT9ZqQgCRDFvv2y0nIt63IXEKmNJMJaJH+VdjeVhf9C1GSD3aT/i4M/9HvkCZ34GbAjslt8qSK
ptnlDTGE1ZQ/FllxwRJnbhkW2J74wuNkbVXXneEivQfQ8VdphBpAD8VLPZvhPi1SsBgDPXDyc1yI
fPVu8Ix851WgNgpislpJMwGELZEQDZIvVV1RrEUXw7xPTMxPtWI6YQ8/QmQT6EIF3EE9Mbqeo7c0
k7+sZgp3amk9gVU7pSUlhcot78kGm+PZhGUMzdZpiLFQ3AFxa6BaZX0YvA+jxfonW6u6kE4C+815
84QmL+37ZJrNGocRsbJkg0fKuJpN0ux9YZ7mDOcYZXizDj1mZ+TS6L1R+m9xNCZ3+L+/uRR6TWda
O0t7lPAh7TLSdl/meTiIEAOS4g7N5gbVC0yyKoFgFQcD59mCOWmVjgczxfNIuAUH+vAHSXHmKrO7
/qDz6pJohxxame6CLmP04e1pin70ooPxFVi/3JHnkpYNUZlDYhKCg1rCwueBvjCEimIbB8609S3C
NRHk1YfC2rkl5w0/mcjc1qrc9d6pCxscUWFcbSjzGx8he4Y9+DyE8wAHsoq2cO2eLPD97K75i9I7
KAT2yl5IZaaZaFrs7TFPLXHXYvKH/QX+sau6lxob5srX2YjXzOm3ttub+0RS8bNVnUwFcyhNJs6D
JBggJfI2htnnB6eLfofefESo4u0pRViWBybbs2o5RHQS3TfdxNXSoRrIUNkFFRsnOYV34NcOFTFk
NVhqieabhdPNyXQtIfBtnCx5DWlkkm89+msrGa+LlacsieJRdrKIwOnmsXwTY742GtzJXmSfgKzB
N17CGdyg2zoFCuysjzf9cpOacPy2/MQJLvmeeWtCvw2Hsx+RjxDjZ9FpudbCoKaZrGRrisjZFg4d
EJoVLWOYVcmY7txEv8okl5u5JRs6tWqCq/0MM2Xp77Ug1Nkbn+fKLr/oi5PfZ5I5ImDQM6B9j7Lo
XUvAF2mK5LkUzZ0xMkYvsRDNDjUQKZlOGMwPkAOw3YCk4Cb6cqrIZy4C5XYqUTY3tnVPVES8DaOG
paG3PiLS2v0T+n954LRDo07V3wsFbtCq6vsEpMU9cZpHXGHQghlg7pRnlke3IRMoBavZp6cNBzdI
+YXp3QV44ae4CNBjTwSQ71HPGVvVtns3bXuOMzGbxHcrGcJVsU3qiZdHaOh6BiOhLug3ra0JIKzl
WxMMT1Ol3hpQqAji3XcNUWZnzA+a3B/0S93FjClJZNFdpAzAzdtXA4YVcdYeAvj4weX2XzNwv08d
LOiO0+CYXPqdihhtTSxpBRFdjpLk85GtETS2wzUC370j1d5RiNY8UfbgFc7V2L0wJ4AoaATFhr7/
0yyuXQtQSS7ovqYLsEVPIYGS/Dq69g6z0Z7RB8ptP5IT7wVkizhuc088U3xxiuFJi57eZ0U/ksm7
wEnWBc+FwhBdJiQH0rqlKV0mbrRNa7opfz6pe8brLeIgy6sYLOU4OwvDqNlia/s1sphR6cgwVkrh
ByiGAVDQjI9Ay6riAMth/uDG3rZa0gJvD15kjMjvKJ3Sbvjz4IZkp8eejSddm/rkLQ/Kgv0xm/ZB
kYm2wh76gdIP61rpWachNygWu1pAF1IJ/JPXLomZExj5/A117jaztXcQWTCe6rFFgWZX59AwW3wN
PBgg6/78H9sVDCcaQuvb57C9OWOTnjIrbQlr82hlLv8XdgNDVDFE3b4SzlFCqT5FtKVOw+0v/PfH
ti68zRTBEIwIDdF3Dgmnq77ubDo/2MhvOaZlsljGUbJDVur86N3KIP/REprSOjzefiapyGTM/fvH
J3TfVBFCYC/c4UTLGvR5UM4klc/Gs9TjcFLfGDS3J7wgA9QFHsYlNnqE67Ga7ZAFulMkZyPfKAga
d9ZuzfkDi3yNlr9ljF7GQB8k3YiWBCdSvZxsZYM3wFEsN2XCxUhCFGxYgMCUkh5mfnN5wAuQn+Z7
fwlnLWTInzPjl03qMDkGoTftaQcd/vzjcn7njWRQOH7i+ayZgTmY55vOXpAKBX8Jw+5HkltAKS0P
KVvFZqRthTmDVNMp0c2JJPoNat/71C3QoNZLDKWib0nmZ0vUOg+ZoZDMMC7vDm06bwhKtU7JRLU9
GL71LQM5c/ST7ICW2zl5GQHkLpk1dsn123VEB05Zd7o90M/eCO1RKg+k3k4ENNHR6P75j7f/y5cP
W79mktIFMWpshp6xAZsUbE6w8vrxTeU1oxx4T2Lp4FhxTXH5Wrk2KNi5+8Ye940V8Cc4OARQiGhg
elN4WsgFoLcYvfk7qvj03A+PuQ+gx3yTuWSaGfZ0ec23mXPtCsnq1Rrtd2GJN6fH496BDggK9ykk
HnmaRwAdFuhQr/9VRdTN3yNHfzQF41A751s7ZfngGcMjCsw31Q/E3hivo0sF4vU/zB785kyQ0sZo
Pj0pfyC+fIRTwWGzNkcQcUjF/PLOoMm/9gda5pZlF3d2h4Cd0oxMacWoD2TpiVWpgvI8nbN45lC3
fOrfD4p+FEMHHR9LiB+3z+ckBOyNlDP78m9/e2qSLxff7Vve/tnUnbdtR/n+t+eRuIO+/vbJ2/Nm
RbK82chLlRVMhcqiPESTna8ZNfzGOn+ROWqXJkg+QoZ4+EWndVFPxqtHBbDyCNk49a258WG/pyFe
fW0gOyUCjZggd81c8NFQ/kPYgv5oc2ulGpCDQ8QbUgwJ4Rnhk7SXSZhj7KIs4AwLlsOx+SflM9ro
ExxfuG+958XnYv4mHLd7qOEOleMAZ6K9CBaPs+udJAzJjU8mxxT06ZNdAA1tJoqbEvIwLJL0blTF
eA8WAYbw0ruLFjI/4b2fDTJP6PveqQFaTCPBOhhV88Kx36Oma/aOI1nu4GtYaJQ3RVLOW1eLZ5E2
44FMWorukL3Yp8aY2K73tntvt8FhjBt1Hed83yjcUHFoHVsn9jaOH7R7guwOMUcWSkUU17EkN4lO
JGf9Tvz2vJF7VE4blTFJSu30ox4rWjRy3nrs+dPwDuG8P3lV9kMkebfDQvlT5f7Fc9Vj1+RXt4u+
pAPQx4yNTRSda7by1yEj+C5TzjH17fVgUvxOat8BmThynH0tWh8KUcWgThTTFyatt8ayo12zDAJU
5d1zd7wmQYzeQICIKmx/53fxZ6qGD1Z7/kQoZphDl7nsiwxGULaInJj3zzl4hiLjPuuGetdXMNxi
b9Z7JF+/jC/OWcM59d0X4UYDsTyRt8E78YLjpDs5cgJcAg8V7If3u66GcK/mC15EZGutfWKOiQ0Z
XXAb7pxsfpYcVgowbHtRvNuu/AmiOeLWZfbBXG0iDJtJEtPY0eP3scNk0VLVyVovGOA+rPdJW1xp
9VLlcji34+1gWAet9Lkc52oHjJIlAtKhNJOrYYvvnh1fh6i/pogBQHzp1SBjuFshTDr4ELSus41j
mFsDEN7Mz87cOyJVHmZs+uhQ1M4in4IG0vgSCYbAZRt/GfZs0V0w7spGIUzS5GSP32RGuRrbwzWr
vMfWpVfRQUwa+ndAxR+ghi6wLw4pPXsnrYNVOhXffW+BKgCDtfHIc8VW5wpSNe9+hjskenTz+Ce1
1rx2yvhoTdmZhd5krvTlquoMbunXKOQvzUieBfrHmCNoU87A7ERf55KMI9Gpbo094OwV02eh/N8E
mFAQO5hmWvApnbja6gsNzGcv4Ay8dHpJXV4WyhnT6GS6vPrxr5GUTeZJzkAENty9wv6WzUsrwGJm
ofq3KbBGzkQpYgGg6G3e0aGAn4XA/RvXZbJNgeJymdr3U2S+db4bb1J0wvThzV2zfB/0Ii1F/RKW
OoIK89tn4eN6UEwTaZ0UaydcQLfhsMgA4S+45jowS4vZLX6B3JrPtgetqOIXz5RZbwCkvqRNVxOH
VDLqb+5i3X3rcrNk9P+e+Fm21WyrBYyYNUyp4A5awjqDqN0ZAM1Hu9mLBXZvgKEa0ZCLcgg2gxjv
bVDHKwQG6aQzQu2aszsy2OBw/RBHFrv6Q73YhmTz2tLkdSPn3E30rrxlzbKgsoE5B6cN0YGZFK01
+XMwkeFYaUMgu4hxjGpqX1O/+Cp9GtSwaui8juDgU10xASEUkmvPZrXiAkwFBSx/GIkg/oG7dNEJ
H9NBPWrb+BEG/hOv8EQlwt7eXyfcjlNRb43J3eglXFh3DzojnCByDhUZBMVgbatieKPBZHvmb8TP
JVDoXeBlT1U1Pffd/F4PYHUCkZ/6pDi3OQMQg7end9A/ChpYAk86B7jcfrQzLCpeF3ziJlDrpNcx
0Bh7pxITRY3TQ/BI1B6kLypXhZTkR4SWbhX04fd5MPut4PfIuStj4+oQr56ZM4Ia5pXa/qQ1cTc7
WJRkWP/suvGdINd1WiuXU8avWiNDa92Q2ZXn7I1OvcWJ+8rUgiaapoOc5MOvrmrYM4X/aCbRXjff
QjMk+tkz783CuKRi/uknwRtwY4i7jDAqext2zkzRUL4ZLbttFdQ/ozilFViHbDxts+v9UOwUjX3S
XjieSvXBMEmuh9SvD1gVsHn1Pbo2y6R6GKejZfVfYcf5JdPztXWBEsHKJ+UE4xjUoN8mbVE21/4R
gCo3JWqCKSWOXcUvs/ppJNiOdNZytXTdnehBHjK5p38EY7cVGMcaRG0gWzRWBkrgov8xRV5ySYL2
PSqFWpE3GTxEdFNXzJI/ycToD7ifkm1SVMUxZi2RBoMIhAnFxsDptpkNXk/yfmbUoLRAZ8s+k9FC
yqg3NcBUzftgkdGbdXiC3nbvj658bqZnG4N7kFbIKwRqPCfsUuYU7pa/Et3P0l7SnvszpKi5a2bg
1NWAV0SHUGd11BxsDmJbj/wCLLgRweo18vWKMLq1aZqC8bP6nYnhkAfInrAUs75aFrm4aBlB8CGt
KnWBbbnz5W7062ZNJslL6Of1M/ZcWihS9XvKzWQbaE0DusuSu9KZHhvmeedAdt7ZTRprh7eElLDG
qc5igSdGwroEVv4Z9d5MgnHZHUdmYkPgNWe9PPhVQkit4O3Fu+eerMV3Mo0kmY+0yM16LokG5oCY
ZUtnacm0a3Md7BYb5pQX4kD/7MFNUc/dHgg5pZgtCLZzAFg6AN8SZaMJoq0fuYNDac0mKqQukCMo
+mNsJfe3BzGh3DMClOZyvvoM7vEtD4srEdEnoc7BGeY6WhF3xFmYFvGhR/VrNZU8j2yGRH1BSpbV
OK1HrcxnatX+2TuC3J+ffYfo2dx0LAihlYX3nOlXXwztSyfGYocrgioxTa29n3LJRZ1jPNrVa6Qr
73r7wI3EtBPLDL8yKsgGDrRNWOPFRlooujOl5vt4jtlXQRnua9Nmp+t4eVyrlOe4L38pSeiQbbXu
OZ9xVok2ObhM6NZuo+a1GSP+8UL7PvBGZHM6BMqaYYuAC0SCgDfILZySbm9ZHPe6FNTR0LeS0tJg
uF50fLeewTD8f2jkJj2XLrgf/f1g19Mz32VjpYRFsak/ZGkjNrIXFTK8fly7g8v33IdJsgQ/sMUp
K0PMaBk1b/IIJV1ihTfi+ThP2jyEvX00AixGMeVEngqAAiPAldaFLwjwaoGwZonYxYvPEhMdQ4zZ
uIytozd+TO3uapR3yGO6DbcZdK0uhCxBvowDawfB6LZr2JkSxRcTGbhzecn2tUsj3qjpKyrV+Zuh
R32BeAATpTwBhzNoxylqRe8Et/Fa9elR0PijgoK3a1hvvsnZ42bo1bWEJROp9TBz8htsjT+PDXQr
/XQrZDQdsR9corHxLnE65vu5ayFQyPOsCkDtXvst640v6OQSLSnxZdEib6mgRqmCFwK9DkfXMLvL
S8zHFIGgn0ZWmFl/EtlxvyQdVyVwJ8JMQpADkb+JqeEAaeHXwtRCMtrWaaNk6xcT4OBe/s7CoT10
dPOQOI33XhreLf/NDrtvSu5g2ATNO4gMl7Fm3A75nR9aL/WUTA/+QEJCz/pv1/5qnOJvRl49VcpY
EahLQp6dLRTHnPeIMkUyO9skCUu1rCTAIp8ezASmS3ZabkgZ/MxThaDWhixOBuR8SZOfeekER875
NFBdgGlzO9V7uBUW5kcsxYD9LlnZcCKG/ruLAppghEnTeFVotdJu6TXDdgpNZmTuOy6Z9NpFw0cT
Un7EWh/KiAPbPKREiMMq6At5N416sUwTARNQMrmiqw5RZkdUM118sEdO1uTTYYeESGw1ADRtN+eu
NPPuyRbWIZVfYRbE1OAorokGp6eZxlcNg+kYMpPuIkHiYVLiU4rFHZh0f0P0DQKsvC+2BT3C5Ro3
t9qmNTwHWXM3dWIH3UJtphE2ra7bo4n5KnXgqbv9/JiL/Bo3hXsoA0VujSeSM2HwBrAS74H98NUc
62/cQuYxNtB6+jCEjh4ENcSdBiTa6s1iCrV3dfcJ/Ho4aSd5QlW8uE3G85TKCzlAPqdg6gtVDm9t
RtaEO6A6YeZBHhCT7AWpW3X92k2ZkMzz96ZvNW1F50ywBnGjNScqS3N/M0UOsVKmJ66vhF5efXXa
mRxMjfnHq3GfExisZ6Q00WNZ9xL/uHPnE8DoIFpmKuG8w9Ld2E7v4zDpMXSX8lPMwtiVmU8PnYkE
gJp6Ewbd580af3vFCgB22yx5IE5CheQhJPNrDcvWpGtX+x7oiQ5dZFupTSUpEXNB8E9GZYXCHPcn
ChH6wDQpfJmeVeA89hqS180DfDP7mUPn3Llc4OvQIVHPAwN3cFD039fy6fasFhognQI8rWAKEHuX
1CB9rFBAxQQbVn5IwHuHEMHyQTW7wR4bBlVB6t8LW1WboIFNIktArSZzk8ZFOJL5RH4ijiPdXNl8
LXgBUkhv1kwzMj6jqXjhrM/MjHgrZi93mcgoNnHTVNlnPIDTES7NYEUCeOYkn6VExIqkBUzb4rUX
vdwNhHiyNCBhCrkD6gR1lTsD3Y23rA7xulhQAhjAMWki0zOkg2fhu10P2LyRjW6rKVtRB3a8N5jn
Iu9bTjNuzQnzJZV8S2gg/TpqwmNu84qjizoVGK1WCgesdtHMJvmLbEZ+dIbVmJ7JQdb9VdtUXLni
y+OQ6XfY1lsVhEQKLc/0Mg60tyU1c5piHcnwW9qHL1E3sdIxQ0K+xmmXCPrNEBi/7R7eX9GUBTna
TGgyDNQt1hB0VusZiZHRWF+sp4uFLbuKml6cNZT2Svj8DDJqYE4ihRgsEHZpfwZg8sMTrEcwy+6r
mIraJO42sljnY+bHyBm5F5wHY5C8SZYD0HgdTvxWvjJexhxPeZ1O3zrNWcytmfoYCW+2rMnmmVIK
IwOVmVKb5ZVhGEkkqU9xp4gRIOwVcJ7R7D3EhXaR+xst4s/bfjI33jGPyuOUXnvL+RnXHB1q2Ibk
H1CItfBPl6eSMr8ay/4jnnnvBElkODVL7NCIUBLevnsrfZCC/FC3Hou7NEjFocVAoHQ37oolDMK3
KOf9fDBe3bgbT4OQh8Y072flqkvb6O5SMXOHBJofvawcj0sN7OZDc4VpycFhkt90NMhrTxlpjlaL
4S/fGjZI8qxbJjzzhlkb2KBhJKZRu98IS8/vbg9Aw7+DFY5OQL+dLfy2M9EcJoSmCXm14BByV87e
ezwYyGedybpAukoO4YwTnHX0iWF7v58t86kmj3jHWuLc2Tq8Q4xCPTSS7cAR/9D4zfcgFwCMlHiM
NZdoNxnbwWWTXC4qcyE6xFp+GB7DxLRbXj/aaydnwpkmw9MsaYLyV57H4MiwJ9gvZ374sd4KgZN5
7PyD1+TBnia/u0KLwOCuMTcwBtvjlOF4usluhe7JJbWgI2jePQqDfhVQJgzLSc2Cl7hVDGC6itEf
N2J0rMyEJCWUoJmHm4H6kTTe+t4bIyxlM6x+76oKD7Vpm3AtDcZ9RSWDxIGiKXezZ9k5JTKcXzjs
CDC3EWALTusrD+0Qv1s9rau22TaD+9bVfssxiHIpQt1TquatpTJeNyNr0G0hor0CcJPU+FWt2I7D
3ADzbH/O5XIa1R5nf7K1uoa732Muweye4pZUmJEcYJQRRyJo6NN4fb/1ClCvIEuGcGoOJpQIKkX0
IpZE0ZFM1HsBq7FW/bswMFyHlGXAw+h/czwUHVFoeXvC9YLatmdTvb1OrvthDGjTpMAzb+EYuv3C
9TzOq4hqyxyi15lCcEPpyl4PA0WAA04You9iLgGEKeLXNMUjWfAsEJXEjaURS/jDklY20sjEVUdH
gXs1MYleicqUngELliVYajLkPl3XE5ZFICsiUWam3rHKGOMldXxqvfhzMf93Kv8sSq4mhLSIvQVh
tdNiO/f750h0bxOXFR4lSCr/vATNlqF3iuc7kvpFbPqMFSubWB/LXVs29xng1LT1j4mIP3DRq005
YESDCkFZwpOqDrJ8QeSzFcISpLf2y8TATrfM35gtS354vyRXr5Q7XGhdT2tvSaZOUH46ESIT9AFq
tbS91z5WF1E8cY6/NyIMgp5AMLesV73a9Ygi0OyzPquJA1/G02VLyYdBhFallX4GarrcWurYSOxV
wSkemURFCy6dNoZ0z97Sp2Rpn3fhknpIlsG19vQlYZFZGcVnJ8gUikP+mtostnMpmfXPhyJU8cah
fU7cNu/jnzVRDydDZMMuGNJPyNvxurExy+Rik1i9fZenCCicIVgThqs2/vTAmSS+b5hCwXTU03vf
xw1ukSra5V40vRd4Ds2BwMnK1r8SGjqHZnTMq1+Zv8bxOQoq6zuNChTP5TyfE+mmB8cmGC7CrL4x
aFBVppmfqqY6Jo6lSZ7tj+Ap0QUIaV16apwin9FZV1O4hzPIfRJCSCmRb6Lt53KuQR6QswjCMhog
BbcLst4oP51SAPDIuR+XK6QV+mcXTK+WVV5gCtwPFTiQsCW1GtP70Wzlkd43hxwtGOvRZx6Wq8cx
GxYpqkRzWQnGgOSykEXFzgEpdzl3nIz877OeTl6Oz9mV2fuyHnKfoDrwtnWcfMZe+FJlzSN56R/d
FH/lS9TCULKqpQ6EXt9ZI5ohIsf1nhvKa3ugQ2gnS2c/p9yVy03UjPwgVdHYm53FClnUD1Edr7H6
cnnXlB34brvVPNF8M1mRg7xNSBU/3DbskLOtad1hmkvJ13DyTcrAQ6d3/Z3V+p+16R8zGeAOtI6x
gHhWd/XPUJGSJbi4TO28jD5zclkQeLIpg2JalQ1L9ISYdy7ZfP2eS1sySGHzSz9dzNSraA4Oy71r
pWreFfw6o+G/jB3LXWsSkmwY3b1e8r/1Uk6Q/L2TDW5lv3oIa24Gs8QtrWh1O5Ekxp5Tyu03b3tc
2qk7PTS+8ax7aTCOx/5GFVHPwb21eIPJ3UQB6WHf7AIWuRiv1ejdNxmX/w1EdbtdojRYYZC4GGin
6S3y/kaYELRO07VTsyyFiOMxbLy5y6e5H0aSv+wNxhJWB/y1mwLwRyUgI0/y3mhyXgXpQY2LzPA3
OTLlfvm8OSG1onT1N3mPVAjJUBs2vJOSiel0keRebW4/a3muYoEDj7SqohpmznLcqT0TJqDNnaST
C46opUvPphOXcLbJ8UBDRTukNJiWuCy2teai8PE0ERzOm1ewh+ki/7QK+9RmPvaxhZOVJuUh9+go
kkGCwM7lz56DdNpOxZ3jw6eKl7N9QapxVjk/nZqTCjxfpP20oL24Dva5YbpbKh9SK8Kt0XK44+oH
xY1l4GbN9Ttiokpr6RSOpDVloA4VR3GSr1jSIHF7wI8Y7mDIMAb7ubEc4Odcsuzi5JGlNE58g6PA
sm1ycRDA1c57LBrGdm5wn2W4Nsrme8U7t02z4FVhrBGJ8ZgoAEpJETA1lZojI+StsJXmXjQJf6hS
z3LQb91yyspbjygO0MhJxDbtm4zL4+EKzZMSY04+B4ubvpXuXgfAh13YvKhAEFJVRXuIkPijsZyR
lBCIsb1dj8ONj1T1kt/2923txktHo0GgYB+rA/lUE3Ujb9lo289+U6f33iR/5cUnGLPxgzGoOXln
XHQI8XM0vTiZj3aWTKdGtBnuZxlsHC+t18gasoeU3sM6T2uaMK4HuggCdSQq/5lxzrocYmvDt9hh
FEYehPtOcAcdZZpvh2B8zfQUw6DOEOFMihG/2SVrmofDBknP1hxEeDFmVizLm+B2o4ni5setARLY
b4L50Ct1JV5luks9hGyT0x5lMjS7dnpQdLxmdEtkuL4FpPIca2w56HDcfR/hGpxreBowI0gMzbCa
Bu2uszV7bEQBhLmhWvtxOe/GpruCPcLUMmX5k7BR3lQs3xhpekR9lk4vihP82qaJVxpmeSW+p32a
EXBq9CR/kD7/n/D739EJhWmD0/ivc7d3edUmX/87m/DP1/yLTWj+wwTN65q2A93BAszyT6iv7/0D
zq9LbBF6CTi9Hv/0LzKh+Idp2oAMMAC4piNdqCn/IhPKfzgWEGBuPPdPKPf/C5nw/8QUuDYVjRQO
anfXNm9cur8Qb6JhNGe/rvTBychla4o2eTDY++5U3Tx0Y4+7Jo/jfVIY2RlKGHxPetXrqsk2aX2V
9RzfWdBOyNlhfa3bAetAW56djhNQHqHd0KU6cujhOm38QwuSmiE9deJfXu/rH6bC/2BecCVYp1P/
63/+jSDjmAvc0Rd4v3yPF/jvpIWmYS/t57Hbm7xVazDdu8ygr2eESAkZG/brmSYaE4IvD1/cf/Oz
xUKW+Avm4c8PhxJhmqhSeEv+hnlo7bQXAjPrvm3ind9X+yZHjoL9aJtbOAsQVj/U7tJKY60MbeSj
//e//T/9+bxtgY3CwXel/Teq0izGrIbu2+0LX11tAoo2/0HZefW4jXRb9BcRYKhika9KVOwcbL8Q
dtvNnDN//beoucCM24aN+zCCWu1pSRRVPHXO3msbgzGsmxzpP4q3dZ0cqmiAI5s1DNLwa/3l+T9g
Lq7v3+LdC05vsIUfcXNjT/J0Kjn4UrbhmrbaQ1AvDeJJGuCgQ2dlWS0CbSd6q3snJVh1IodBeA55
JpkF7qukvfPnl/T7V2QBROPLZaB25BP7zxndjjilkLu3HpstG8sCnpkcxvT5z89ifAAq8caRfxsm
6y/cRnxEH56GTrjV9BWgtXE2CgbGRYwyyEbKDb8iQTdy1IPcp6vBWm72BroubbhTNXBPFEfmuWSb
76WjbZ/iSDjen1/bB9LW9aXBAtfxzJickh+ZX7LqTSs0cPY01XflB4vhI3wTXFom8gMjoXOh8ePy
L2fCr4edGarpmlI4hgD98AHB4odJPDjMkb1Yl8hKMROxtyLg4M9v7XdH3WRH7jqQVYS0lt//58PV
ncaMSVjmrQVUgQTCklkBuIAZJR3xPz/V747if5/qwwdsCz0AvJ92ngPDYgW+ZBN08fcyJoWAbg2V
NLziKJz+wsOyPqCArh+eoxyCbzF7cwIvLKf/vMMpTGxnoOfnmWqxm2htvnczImwjle3mkvKxd+lF
T92lLIenVol4O1X9nqWB1olGviayPms7xJpHq97cJyk7kqAzMSyx7jodsjv0HOdKjjq5t26P6TV6
rwNr9jTfvPgTO+68Dt4bw573U3JXLyEKQUIGCeGo0ZlkmaC9Nzrti6hktP/z8b4uVT8vpdLSxRW3
6Sjzl9MW561tInJsvdRsk50xRvdWS5kZBrwrLezv24U+PfRUy7371KQQY2Ix3Q15rzbjiOTezh/T
BpODDq9h1RHsW+K72lhTTFc1goPbc7KYfa/TZCC7NZXFjaNmGEuUhfTRjGWoTi8XSlfzhvlTY9c9
MDX8hEM5RhTSnTUSav78lqnk+DR/ec9cu5bFSvLf8q36z6cdu7TRZpki8SVEa9t18wkT7I+RwCd2
dM9zXCTrucOqNEgkSvnE4dDk++Q2NxSquxJU2Dkovudg2c66/hmXdrGpS+MznQ1jy7A7QgxuwFZB
JW/RtSQfSD25HQwP/VusOWjVRsJXBkItkNbgzTNZzdoev5nwmRfobXbKXKC9ncbvRJzdj71z7xY4
eruzQa8PDguh8Za6mK1uHFD4ivEUzwG9gZCGHYXwkfzg+6Acnp3+hFefgPsMM1ohHkGtPjsyfaxx
h+1dWysJz+hAlDo++8djmtBlqYWmdrMqrU1hDlxHRfQC+Nchq9qhkTw7wbMVR3edwgZlY4yKlr31
NLxNpVmutTKftkZAO3/uVqlKjqZzh0LazrCSlt2T0GW7HrT2NhiwlTSCKVT5zKgGcYVg/1z06VHo
FXCOucUXL2uSpXrtwSgUG2b3LazlW6HqOyme7IKRFgKBL6ZhPwkaFyoLmWm4I7xlwDH+0qdtHf5I
3XfPduD0m1jWkXf14LFeYY+q29s0nP5yVv26cIFFomplKYarh4T353MKX5Xs5MD3CNPEDniN5/SA
6rDbPfkj+9gAc4Wf5vlf1v/fPivoJltielsuBD8/q1tzdrhzwmVXf2ms4b4r0veutm/GWXtG1/qa
uPanv3x7fq29HKm4EsDbdF1bmB8uOU3goqlIO2ovgX4A7wtrW/xYIzfa1l/pBs/gK056izGzlPPd
n5/81y8uaFNzKc9d7GiW/eGLGzCLjQfEs56mik9lbe7iiRhfQR7rrmzNo97ulfZdG1T2l8NsfECd
cX3giYXtUOdalsWh/vk4o93Rspammyc6dQOAG6tRljEZC6bxkOTR18w2SffrW9D54XxDzC+yesDZ
dv9CI+2vWMlfr/q8GscwHFMqQ1ES/fxqkghTm126jTeOVEFIg1Z6UKI6CnD2Zs7EN3NojBtUXT10
vgKqnQ+FhnlEFg5POPZzT6b65s+fjPm7j4Z62JDQ9CzDEB9OC5LJxRz1qvFMhLTrlLjN0hYGPeX+
pQym975hht0sBBOI8gHXvfSVYLCHSfn6uUkNUu8Zbe8bgc7Y0Yj06AxUEjZdPD7XTasHT0ZsXtpI
V0y6cBzjSkFFll2qOXwPhT9uMRn4f/nQr2XNz5cJRqJKLTtCUPTyY00bCE2DXGA1HqIi18s3JIPc
GMrPtnlPRhd2wWKNSb5a9xZxoljBk/3cEKuSyuWLn7Fba3T7q0koGBZlhL9JsxnKst3YS4zanFkb
8JjpTkfoDPrItw4dQeO6WQCosKGmjYKhbO2e3VG1e4maio/yEGBu3oxpug84RkUUZn+pvsQH+Pb1
PGdnTH6LorHCDvrnM8s3avqoyHA8YERrrOv7kM6HQlC7nyvjDEEEOlcIv3aAUNGRXA4h8j2ONNiU
FPx9J7Q95Tkid3+0N2wAobBaguD5fjJRBBafMlQDq3jZzLZL2w1osjM812HqHFMEehg7l/rHtjZZ
WVsrU/akCJqltbahwTjBEGxLv5kBY09fUdlAAEtETXg58gDUhY8DSuA/n9PXqu+XE+A/R+PD92wA
3SGCAmVW0C3e0HSq1+ZsYC5U2QBWzsm2rAvlGsE0WpM+XrtmY66Vks993N7++bXI3630FOBcpFmF
DPVx6XOmXhDa3TWem6neG4QznYSZvHa+u7UrY2KwDTq/xNsJ7j9gQUiN24xcuVvlgsiBGz/zws/I
SjikmCbZqk4n5ZL8WM8ExmdLjRPnKH1F8o0hh8/YofjKvKY/uIEoiQqw6RgP4ok/+1Q7XbxBE5Ku
wx5JruGAQiEg4D3N2wnzqnnbphJVe2Z/yui/rRy3nZB1+6MH7oj6HT2LyRLlWE62kbrj7kYXPV+k
v1rC/2qo4pkeMNf20t2iknrtWlptVUjAeEV2SR18d7DDH/9ybDmpP3zMNvLJhdKLZJqWxs8nvTQd
lfgxyyk2pK+BT6+RrikUrpma/s/P9JtFEgqwFC4bZf7qR55nkyY2qhUDqV+Qv8cl4CpVYiEv7hzQ
UKsQlXOeIdcQuXj68xP/puSlF2Y64GhJPFD6x40zjAgMg75kec7ltutjMErOKA5J27yZlhpXs+Nv
lEk/284Tm8mDHm2ziZ28T12Pwqmg9+9gyugiby5Hez2FdbwlGdG3aZH/+aX+5kQHnm3aygJBSxdu
+f1/inMc60A6Yx19dBi40GlO6Nm/otG6G5lOZ1H03ihmkn9+zmvR8sspIAGPGniMJckDPz+p22vN
GEV8u4yeFDcLggEKC0Wm3wxXMHB8siXtptxpQDjoMjyYvnMwmxxqLaoedHnibrRq4M5h2+8IooOz
Hk1PkTGcWu1vJdCyAf71lXLpROWuxC9I6ahrEQ70rEmDc1VFKpt1EHG3rZNMKsP4/c9H5rdnLFsk
hywvMOsfr4G2GydB1o2NZ+WXoTVxwPKsZk5ods+4MeX8XTOaSDfa307YX3fkjm3QJeV05QMRjvj5
E4kb8sYhRTVeNrevwyTuDWiBZJKqZB3CwGO7ssbyjEhsDDVa+Ix5Ytlswl5jH+4H2drB6IootN/p
TnLEv1/+5VL5m1YUL5DsDHpwQqGG/3DKDFMn5xCHk2dqAgqKhWhEELQJm+bCvvFHGFEdk7eClpf9
mpoeS+KOsECVW1WThsYq9m5NHMI/f1zid58XFTKfFLtbR3w8kVtIsih9dGI7uiDe6dkUHrRcHhBi
xZtxonhtWtddx1Gg7+DPBxsKx0Np0kTsYnDpU+bljMAerXH80TGJeuwQ9YVMrG6C/IRueD5VTngz
s9KcUZSCGPUlqe0Umjc51wVUR5fWMXI4a6F7mUsuE8C4GWHrE/p32+1fm+qCRHBG8EeH5wDZ4Stk
jk8zDIKDBtT2xayC7zP5m0lvhN6Qh9B1UJWvrXouz0W5aSpqgD8fsN8cr4U7b7MYK2rpj3z8UEOf
InO7YkJEBumMdadDbgF4D8tGwYg5Crt7aBfvMbP7Pz+z8Ztay+Wqo1x9iXtxPjaxIWzQ7oej6Nkj
A/FY78Q+0nzfM33IL+RWg22r62OP2vyY+guf16rkMZys//+eir2UJHZmmUb8cmUo83JGKCQq+G/T
bS0yQrETXQfVijaI7KOvI6LAm6nIz7Fg4v2XY7DsCj6sZjw53Vw2MYpe/odvuTn7QVx0PHmrJolK
OvRMp/jGUDFYmB8gTYm9WQfzfIh7EkPCKvzLt/g3q4yr0/ITtmEbAnbyz6sMlVKOr1dWXtrNGeDE
g+WvY6dBfxxnKJz1v75jtkK/2UtSU+oLF145Fuv4z8/pIJnpAly3Hrph91thYnIZyta+G2na4J+s
CSTv040BZ+lJg2DOaeh/t1QYntToV14w+u4d1Pw81kPm6ei/B+wf62SwgrvObM+NgSKRMG5t3Soi
alNlac8OicRAMfH0601y1hAYv6Aog1/hl49mmL42U49iqKnjr+3o7qypSe+blGRJyyokV0CdbW8+
Rs95Ww6QFDJysRc/ciLEt94O5XYgg5hveudcAmP5Q8LwvyZK82KcW6auP9DN0Z4wLNGbGeRL5Cbx
gfaXf/GjlCzBQmBz0vv6fjZ9tLaDdc9go3pu360COmU09varY710sxH/6Onr1wPRq130pNhB3BeD
1C5DjR+6zHL23OC93IdYuRNykgm7W3Q3o4p6aXIDh8xkuZ/8JkbGr4olrl6I29xNX6hkuoU4Md+M
pn6SAG+Pbet+YROUXEpjjM/OTOwTV8gc5GP8BHK2wys24wwz2ulzSN2WTe34VQDTZ+3ASNbCjUJe
mg4oMbriMY4UGb3l/KYnxn3upJ/bLEL8bIroMil0FN3Yfi+nZkCjOGBNAmzZbbMyQucm0v5ISCM7
sDadIWQn9QREMBtt4rXghaUWZsuipKrv0tdWizvkZvx0fUiFMxxxX2QbaOnRDVf26KYFG3ucaJNc
HzIg6h9bx/RS2E3neLkpdNH/c+/6mJ+Mm6avfS8aHfLILSCmU2Wfr/f+vRmygGDCgZ6cI0sQWIiv
V71ZRBd/mKJLIHB7DMFUbQPkK6dwRNi7clFSnCpVfxntgt3L7ONZCgYi0pZ7c5alIGhBWCZ9MN9q
RQ2IAzpA4Ve310eY/E23URoLiAPJHifJuc19effvTZUDraVWuVHZoixrktHLab/vmymHjmKW4nlM
yJpsVeZBH5tX7eALn8RF4RzdvnqZ+AR2oVKIMQ3pPwqn2BlTbrxqYVGcmpC9DM7BlV6W2kNbGtrD
WFT3fapQ0JJVdYdQAn571Hr+qAFdDSSq5jCpjmHTEMe8/JhR4l+mGTJlMx7qXsvwWqhkuKNMqIcp
1bDqYFmFTab0+GQ2oX+P/BQRvzamh76s/LVRkcIc63Z8L7Cv3NNg6rcj+MrNPNm03+0+PFl61J98
FMj49JX7kk5x6pUF7Ms2N/0XO260dS7ajNrK8Rp7nFErIiyDujJfcs2fX4ioPGrCcO8zva5fsi/p
8qBANnaA0sWXoVRexfbleYl7f7QBgdXoCJ+rqa7wfAcwe2crhgfVMaJjSwwhJbJur/coXQf2GrhZ
m2hnDC01UjxZNcrBWe1UlXxB9AyzwWntYxamNuc38mrsgjcI7hCrG23tSUyiGe/leelRgu5z1CqU
Qb+Lc8t41Al8B6tw1xVlA5+Tt42r0n3uw9ze6CNcQivhifuoSzejMZQXbTLn01g2uwaecz0gD6JT
f08mdPclGMWnvhtOxgxBwR5MCxku50lhOuNGq4HBNAM6U/ga30Mb7ZkpAkkPQkfWH0jcKA3pvHHe
Zo9z1t1PmAM/A6vKt01fjgdt1JpPcnyRUmUv6OkAhWk0jvO4h0xXOZ87eHbmZH9h/jvuxnpu9xB4
k0/SZtC+PG5bVLlp2c7rfmRZtZyiebYFqk+0xhPcNxK26jl+yafoCwtJ+gU+GP88eQTLVd85RmK/
hPHOgir7MnZDd2850SWcXkpRGU9O7Ra3TjbiYYOTK1HU3sSt9nb9KRVRdCGZLV+kn+ZmyDU+DXqv
91xkIPbZ/qO73EwtQAVy48UpZQSKRtus91betUCI3Gxfmsb07Pq2wElUWszbiuk5FTJB+qx/Gwc0
/VURN4/dGBoQhqOHuumbx3a5MUb6B1iQCHgLknZd9JK2c+6i6VkQr9XyY9y18WOELt4e9C9uVvde
5Yxqj0fj02jl6I0Gm++iSYiHJmDGBEn0rfnBBz3se23A/DI44s63FftxSR47aUSM5eBNjonjOVXL
mGJAWs2CZ5+l5pRbkn3CzRgF022AH+32eq9HkbQqIJLLGbLthIPqrh6b5G7MSlBB6YtbEd2c9RLF
KJLWk95bxgkSkr5SFdpvIIHm0Ta49rqL1AnmmTpZ9NeSMkSqpYpTYCTlCTi+jsU8xnkyxWuQs/mO
EW1zb0Z6ssHmpE6V6ZSnzBacpWoOb68Xu0Lw2zAe2Oj7+nxzvcHn/wI6R/d0wsnOwq3IWzTMg/D9
r3PUnvAKZNu4+lFo/ZvtG1xz6LPxBk5u3xy6NKx37KhxxKhxG4k2OBl6EGxQtsYr2PFH9ND7mm3E
Sopoq/WuZ1nl9yhJHpLEt5jtTrtgjn5oU+3VkDUlngtE6oJXQd3Xj822UA6m25nhq4+PJ2xeWzSl
vll/x8chuI6zgVmPrfjcR/aDrmEWof11Tzm/yUckKSohtGjqZbCpqCG1TJydrn01p/ZuHpapcnmL
OHi56jJZ8gVKEkUmdfJK2BWJKfLNNENPNBAwzSPCaZY17T3vo5vJdL7P7UhqE4xnLfApWpUDTTqF
5KcjZWcUigwyKNDEd2iIQcUc2QxBmCcosZvsuwrn18ZIy0NSzwcL5t2S2NGxZUrL4TDGQH7j0dhZ
+ew1EY7BnkwKKPYyZeSoph/sOGGLMF+dVC3AlwBfY4tncdgoWSVvq0TCjFT41Lf9QNLGc5JUi8FL
PsQCbWHXCB2brk9VIOnX+hivm8h5c4yUXJ5oySZK2/vc9R/saa7wQE+kJMDIAJiULU1GtR7oxoEa
uU1jjNKQ59o1utsDSVbHzIJuKXLtNhrHr9GSFVbMpB5Ckl7FICfyErd0Qp3mwM3UzQ2yxWDjNvP3
cIjwxvbmoe05v7gmIRvXoPLXdQ3yWqsuZqLHGxQhIMdK606vUXc2ZLyteyNepybIaedmahD+9JJT
NcnScmsSB0bAdXUzKA0I5GjUO0ZVPfnRfUIgn3kjNfYR0DujXdOb7mmyWRKE+qG1fYm5y3rXcig/
jkSemSDgJRrhHncLO2Si91a+jdzU1HD95S0kNh/RK41/fR2EFYTtSOu2k2JoYc8XFfbdcQxDGLkA
nytoFqYRPbczORMyl0c6ge85reSAFO+my344cfyOeyxZMn1I0qCygNBT7xIi6raib17s3vpSGSUC
gxpqx4O4jTSG0QEgMxvbzWaEc7WKTPJVnVJHwCA1nErtyXV2RdKAghi69NL7wW427a+oOAJEwDLZ
1bZEENv1XHYNe0MGjgNvpj1bsUCLrY+fpKFpWNzwUYMV2URMPnGGD6eu4LpU9uqQmVHt+UuOWaDP
h6bq3nIugDHO0vt2qm97Ej6QCsOMySuyo5JhAj663AOEsKkDtzvAor3QzhFY6ILyVAJOP0WKbS59
RmmU5Sl1hIYUJDy5eYX6Vlf11o1wGkGcxTIb5+CHAgJjuqBGZUCMzrqQtOCvD3axVZ3KNjhbixOd
2U11MrSajmKpVxt98Wea7G9wDAyl6cEgu6jlCSsxlQDBFaunQe5WUjurYqxpjOMJBjDAaw+zERix
it8YDUSnOADPiC0IYy425E1f9+B+/AD5LoL9k1ywWlW2yD5qaG8koN0UCWCqAL5+42ff+gCGogqS
hZLQFaduOQhJzHDBJcCGKYrWnUKppn0xSZJ5Ymj45gCSKaCXwzVzpbEJPDq1na/wd2gbx+32U4ls
ZBh8Hbm52ZyuN8wFd6ox3X1N+iMEoehQt1IgUcvSfJ2GzP+rGsxTJLXXGobsrll+uj7EFvwc5Sre
znV2iooqP80kdp+ccf6CMR7TaoewjEYUFhnbrlaFP6ORjpejXDU4IY3F/s/Lyw+zz3e+zSzoPVz4
Qz09QS9PT8lyzxhCb5Zhu0/y7pPT+6R+LZyA600xq3YncuMlT9Hb6rVU6Or5ZZwS5/fP3UHGW9p0
iryjKThNCbzV6z03nPdwANgFYaRsBNiEqOxJWa7APEMteQ3LZtz986MWugAL9K5bC0sC2AnZ5TlI
IrQoPl1vJk1Gp7F4TYsg++dhpxXOKoc0uBnmMs13rbBgQDZYPWD/ase6Sr4RxuFvGWY4R6vrU9bx
/sZaKHWhai5VRGAzuR9U0wMTT65rhuL0SVtL2xt84sjlAZiRGiC25iAUEcTaJiIi7JLSsSKzsExW
sauXAI5Kky85oJWiUfUuCH/MjuGfaPLV2zSp63WdH2K70nfSl2yuLQcfnjuvoZs7JCuVe61ir5om
+tvQaeSeYLHGpuF+n8wWgkQ4bhOsrsPQ5mtou+G8bhZau5MtvPTr3TkSRfNfqPp/wOZ8tfNjt/wP
sjLireXTqgB/vJ11YmOuj1thbvwfO123O8dCcLL88+vN9c9f7+mDRSSCmzj//Na+Pvs/t9enKDQj
X2fdQqW9/ur6P5XXl/vvnytrZW/MAXDdv7T08frir//mn1cip/RVmjNpGMtL//cfkhAFXBYA2T+I
9utvE03uGzlymQ5KeIrm2B6v99Ll3r8/Xu9dH/vw75ByAKPq8ufr49ebIajB2fz7/6qgkbtqDG+v
DwHlnLd1Vnxr2pytsoP5KnNJ3rv++O/NHLORLmbCgFfXu6zp3RGklSSQ1ToWBrV4WDXwKgcwlXVR
nXtdExc0lPamnGWzw1eUeWNm+JtyVA70S2aBYzwBdBHt+xgb7XoMDIm5wX7jQoRRl8XZS+rwYGX5
vFFBZ921MK53qZ+PF5v4lahkyJ1lNGfqxjU8UULuGxBYAY34keqj7s3AnVe2Q6qChI/CtDfSvzls
XW5DWh3ssx8z9ZmKLdzULORwpKGoN5lFHp9g7bGT9Ecztje1NO8RrCD7HCGo+aH/WtCxX2k2ODp9
Vl9cdSeJCiZ2/Js/BukRn2K3VSZol9Zvn9OYLV1HZmjc25GXFdC+69n2SJl7zFvERflc7dla3c2T
tYvcflo1ge+vBponltGeUzhPayLYSaRE7Wct9tFEjCtrYAgcFe4GBkmNvQEEVZZW36LHoa/uycE1
V6UF/toN7qxivDPj4r0VMEozsla4fv7oe8P3wpaNB86aTd+IYzxX7CpipggjCgs2djSL6LHQESO9
1IDhV4OsM4rCOWdW+Xnsbjs9f8CTPXgk/jq4JB33TvXFtz6PgWY61fcy6J60tpq2nQ4oGBjdCZfE
14w8jqxWfLKLLBGyg1mH9TarOk8VuXsKarQJS74gPCht34EHzn1jD6AtRL71EBiUM2XknzX0KSdj
IkqSYKTR0s+u25bbxCUSJ+qKaKNXGdTQCIaINd7E5fdCBOO2YQu8g6GNmV8SqzhHhr3q9R4ecVA3
K9KmYXEDXDAaLN5NndDWMpIbDRb1vvHnH2gckxslyuIoaueERQ+anQSsaCE8i7LyVUvL5qSAaDLr
gNprkKdzSSMoRb3Q8fIurPfsReMlnCStj1Xp94wBfWfczjAZdwVAjX1DWCC7237DDKfwAmUS32Sv
9I6SL9cYy5ddCyIX+semZ7yJIL1iopgpNoQFe3daYISJ0B3gF9ETG5rJixgTAfSSzcnvQTQmLpUJ
tQFSg5Nd28+9iTUNnDmBIEhc9E3cZQTCIahfRyPUhczOy3MeQe7Is5I6GDqCRdTJaqaTiCoq/KzA
a67T2SJ6PK7rc0t/CPcTcMUMZ3ApA9TpgwO4qkyPzjcCPerbCqq2X0M+k+ZNF9BhWNzr+0QvbnQD
9UcvDZb+MBzX8QTwHhaN66F9dTdhIr4MgGfWjbCBXUXU+/DcITVT/hrRqzUiLo1ykBFxwcYpLChS
64AomrRKd5qWNnQ/IkhGxTDQxsonryi7O2mm9Tbkj7gLpqXrmpXQm4GzJnW2Uw4Cl2Tim9RkLJzo
gtLehpPkFyzMqf510YCVWk0xwtFhX0dHP53fc0bJWhF91oryHQS8OHbGDEmfkGsvs5FrZRDEA+lm
fI34/92RDDnNCN/CyN+NuazIx45A12IhvYRDuDCaIuzQoCpWcvHJ0vc7o3PCJ4dgm0snAYiiHqd9
XRSzF7eYjnxz+A5AZbpnBUQI03fdqq7GbknRIjpogApdz5l90NjNGSi+Txl798CuCmBXFGB4JV+E
lvmkBbjWoTA6SQmkwT/u/VPVxcMmcOPwsR2JEpAXeMpNzByH3BVr6QTHdzPmwEtYWOsMgPPGqMnd
un6LBqsaDtVo3KqgZhNHMgwzSuXZ1oQsk0L5Ui03A840QWsub4F5K1d4WlUD1yiTyz83JmsjvMl3
vwopsBhCbHV3YPSHOZ0/pqoQmB8yFRkR58Q4UDECpDlYQcgaku7UIJw/saEcN+TV41UgILZAQUdk
YbZYBakmTU/WwQHTWApcO0OPABx9BQ5mu4Q4YZPWdnVUHdqF5DTmX4URG+vSKiPG5FjRXpo+J1kP
ERatLX/dhU64AyQLW2thsWtTTGPIHfZC774CtAkPyu/5WxnWbnxdXFfMLY9unTIqt2UHwtJpFjuo
alPgVklBHma0s6OgeRuy/s3UAXsmFDu5Dvy3HqHT5/b0ozCtw2Rb3pRMNr1QYDu1RkxJE3s9Feyd
YQawaSAwdkg34a7APuIa9InkarHDI/k6t/El9BlqBENGTnMtNU43jB7kNewDul47lFf19NT4rLJp
iF+ecfNnmo1yTXGLdsfMlzwTk2mOW5/yxHNr8gNakzWq45tJaphnsTzeVhy+KbylTB12ZacHZKnY
+JgTQ+2a+JmWN+Yjd9fl1q07456MpUppqUfpWpXDzRAUDRWD62yHbNljOel0dOHTKa0b78Lm1E7u
ujBb5zahAgxSrb6vrfItSlxOOtEnlzEBHlcRrzHRfNkVXb+TdM221MmETRYI46AHOeRCGRfw9fmS
O7oeiiE5KYbp25RFG1ioAEJQ98c+HM3tRKd+LVE/3wKC3zZW/2DMAfq5uCKSZbHE9GVkbKfPWDqy
BziyahMnmNJhb+KwpOW1K6Cm9k67O49oxA99kHwfjKBcW4ZNIIRLQvYELSFNXdMTA7Zmi17X3qhn
f9uqJRWqqQ/0ZaaD7Ork1CxxXS3cZy2bZ1RR4zdNutYJo7ELecLFqo6mEjUWwC4xAldW6P5uaAXo
5ySt1kbnx3eVYA/rT+YtGXajA2uiiO/u9QgkQsJ4dR/IGO7XbCzoWXs09zi36jvLf8AlTC4UILk0
Dsw7NAr5I9r4ZOfk5JEb3ee688snGcdgO8PoM1+36ql1Osp6GeYgvd/NPs4+RV1fnfRSG9f68iPK
OGLRbDM5Wn0xHsKUHkOlgt0wDsa7FgGYKtttDYepr6T6lE0AjhAB0iWBfwkfarx18ORhb2jZE9BK
kn4c7/HgDxtlDPOtxWFeyVhkhzSnhJz4Q55LrsNUhV8k9vs0dvr70ibDkpnpTTuW2VNESBEtKDDn
TvreSrBGVkecmsj096S9jRHxn6vhGw2JhgBDbFptirSSkCEY2p1Yy46giTiCe2KAlZtqUH0B6S04
TKH8ooDxMkQ9zLYoO+HuwHnuB4YkbF7ywI+A9tks7ZQpAEwQIZtvkdNt5dQDj08DYysiEmYZbX0x
reLGNrPiRhq0C/2sHUlbmolgBxgWYVaCBrHTytC+IzTPI7HGPjC03fft8CCFbG+mGNyVbxr9riwm
E+w4V1dfqgPaPZC9uu6e04oadsg/1WYIKILmJapKd5+V5jfV6hZJedZltGgjWKO1tYeu9nSg2Udi
CkkBbK6cC3HOxuAH1joaogp/dwI2bpvmg5fqhQ2yPMp3Qdp2SPxtuPWB4ILrTyn9hFHsLQBxPbxq
5ijxbc+qa0SGvI8iKYELZQo0QwzRKKcjojECQ2gybe2IhDh9aLr9XKf+ASnPYQ4Jbk6dFFkVK8VA
rqNFq2ojC53M84RkIdufXsLKgASDY2GVmUiZwzFzd7lTp+uxicpHg/iTxqalXKBugQeXQRfw3WgV
oHe8dWmPr8yqIftggZzpzYEVaUT6Yfc0PvrwwQF4oyOrbqT7wxCAuHsIrrKxgEtNEUXfQByvyS57
DR+OasHhMqpnOMJN0V2MRJt2WUcQ3LL/PM1sZ5G7+gwJZEQUQZQdhON+CcB7X2q5NULwYsGIWSTt
wK8waM8oLhQdlXIB/Gt1vdcRa1tjlZ+H6Yhwmo1fjNdehbL2rCgioRY+F1TDg5/UC/+GhBjoDQl4
iLs4rtRNXdlrxCfjMxRSP661V2NkKqPq+3iq/J1mjW8TteI5L9h40lw7Y5yetwlyHEI0LH9fi1e/
kPjqI1/7Yg/fSSaxX434rZwyf0tU6HQWTu8cSDthDhf4XNST8EKAMIQdkT9n+dhc/DYxHvrhqQQp
SHHWadDyCM7MWlYSWvleguDknpww2kNpZF/69EY67OUCB9W0kwVw0uEG3PtUMO9EZ6kbLQL+1kvE
q7aFatTROH9L2gu9JD5FZTNuouWmEQEpY2pWK8pG98bV7xl7nbOJ6M+6SPZEGj2VYRufGVFMD7UA
1Txr7DW6mPGTFJ+gKzr31xvadvs4MX+UpGRsGxKFEKEuqTvNhBkomJ5mPx4v/2PvPHYj2dKr+ypC
z6MR3gw0CZfeMpNuEiCLZHjv4+n/leyG0Lr6IUFzTYhbVbcMMyPP+czee3EfDFd1ELeRHL2PjImZ
Wg9saCJUaXBs28PSBzl9gdC4qIF4WZXiUiqp5JB4MjIa7tmxLxmI2gzts1mNwMr1uWIqFzRneXF7
zbfQLnpqocyeoYuF30d5sleiFnCSuewKBsVeLIuKPYnMPEVhYJ2jsW6uNSJo5mC8pOhGRpaUNSkO
e7yj09YKEW/H1fgd1yPs6QkaT10V01ajYS1jcoeIUMFWmwP+6yM59CWTsaK0S7OwenqE3tSopTAt
7QnxRFhRRH6jkQgLpZf6PYgspxOCcB+bxTmNlHgdsWBgAjo7ulK9snznFFGL2J+ShJipuJtPSjl3
DvuRxJezoPeKPmmcCKr5XtI+0aIKGzLPzRUJu1v0Bs3u94vQkABTTbwwVRnnl3wuPR3hzW3gE79N
hpb8nl4cQAqYb0UQfguYN4mzInCSrgnsLPPkOVBGSsai8hbCVN15VHq3bGQ2x7UebvIuJLMrr8OV
sfT1WquIcw90JnfzDE5KiB47/pjds+Z3SUAW+Uh1CFz8lZy2Q9YDBl2UsdlNRlyxFClef1OIwM7F
XiRIn7MqUv/O2bjt6IlXiWTWLryDi7z0zTEf4ukUBOVuniXZnXNF8wtOoVUxpqI76ERkSHX0MreC
xCGZtZ4iIOALzIRSKAFKUjGROGnhhyX/1MagvFjliK5Pz95KAX/opE7JG3N1mLY8YqOqb2isdU5v
DH9jBEyXaP/Gj/LxlktJcygpKbQ8XvV6Rwgh5+gGCwzTgVXaDfEaj/2NLO9HfJ9MLDvQdtLtgFjH
addvkpSs4Q6Y7bHfibnxbfYy4s0aZrWszTdVz8kN7Ho4Wi1iBRkRcl4QPVN1HX2HiU6gR/CG1KbT
7BjqNeva5UtXUeGWLMfpHquSO26uV6UABrMaEL5jBunCsvIBVDQYFgwk63RFKfx5LCRk1U854S3M
K2pbaXoyaWPpoyb9VJKp9AXWft0jUKSSJzCA5bpS5xKhQdQ7FTrTVRaQPFFUlTtViN7Tyh2Jr7ZM
UroIw/wZxQ3+EaIbRfIqYwAxkjRsg1pYl2LmpQ+Iijwx/9GD/tDkwtuUT38eLBXmliHIjWWe7GpR
pU0pzCfSOK1DJaTkVJQEZaGmImgCuyRTVMkvFFg/3PePj27hpFPe+Mr0St4/ZQrh/x2sAkOt3Uav
a656A16MlVRrhXIqnkevHItp3Sk45PVARnLJSIZaAn0dPNyuZJtLCKFpgxd6rXuBSS0zfppU9DzV
TCs3mcesWeZtJaYrsgyNXaj5kkTi5yK0D+4dwy9Zs7q1YMUyYWeFQoARwaYDd9S21Lov5uHiylRq
UraUaPRGlmxZWn6wJtNXc6gw1hKw1lAFeaEcKXasi7v8kb47Efl2rRkuQcsd4TxZ3U4Yuog2r7vW
KYmmfRoih+gF9akrPowH7hkZLAlR+SzB8yE3sn/09QKDtaGLlfWMvdeBaVF4GqNwPLcJY/SayjEn
iE6wTMaLVbEiXnFy62oBmh1Mhs9puOPNmvA1NPQmYq2chkLaYr8jTkkVgVjNiMQbbGSkxy6wt6JW
gToYL5t8zM+W0ZX7ogDm0gAoOhoGNafeTXsO4Ue4dmqdspg5SMxsLU7IQ53a7kYF1fCwgi02onaj
kGEEOBLwl5aFXkiI0WoRc+QUk23WJWCrvG6OvbHcJDZlj4mUsSUcnXSkvpzpqXnhxmqm/dfJq+oC
6VanS7flhNuqs55iuhk/+lEGHJiUgtMqjPciTw2syJNryrewlD4jgjrZchRfLU37aqqKwBHK7yJt
oz0SO9M3tORr1B6jLjnM1gmWe80cS1fGReirZvBJstUpgAXB3JZB9iyzJ2sjzL89T7VFiM9GKiKw
dxb7l7zMWrKUK2HXArSyZayFzhIWKuds/s2elyYrp3wBbsu9PTAsMoWEwUI1HZTunRmGk1CIvBjj
Zu4aY5tKneTAaufdMWu2olFeexj4t9aifDRGIpLgHaXbqdI7hPySJ5PWvqmLpKdB5yihjrwUwY9k
NOVFVOGcQSxoYComCfHDfDKhrdvMHKFa021UFraRUHlcrLm1SbORtP0m3hFreYFk5IRNXe0znAVO
opePgB/6YbNFhjVqCq8x9UCcMQyaU/VPIDGiUVPSCJeReHpjHGxdm8jhHSxlq5kCoWjRXcTT6jNy
5D4YZnM3KXx76mTq+EdAuuSB2hCaE5snayb81kDSxYQ2dNU6UFYGy5Y00rdhDlR9nKVyYwp6tkoY
+/mD+ibOgrmrJ3KLpJikbIO4K4YsCpmgkyBcQol0pVEGmi7IMJrHrHlRjGDcYuwrV9Ui6k7J+mlS
dRb6Sl2hIqk499XO2v1+yUbtq2K2xuwvrn2GF/EjIfgcmJW6jxrlk5pS/JM16oXk3+gYzeCapSg+
GMOYcL8OksdIaPCLgP4HxxlvcAsorbH0NfOW+CWxyuMyQrvMGIIl1WM91oW3DjkrBVOWbOUi34CW
zrahGDabYtIuSgHnUK45tJa0Zr3ncGVEAMgydB5/Osq1vjFfgqyhOB+VdDWlagpwXpioA5R7YhTr
vG8/5LJNbxUjoRXrMhQeg1If8765UVTNmwkSRroU2XNBjTRHnbIZLCKxMIJ7AWHv3DkRPO54VJ0h
ZWA6mxjsHynHUSeTNyhyi/ZTQG9YaxjM25RWANSJCyZiWxNosEcy5z+E7F4xhealjUoIc1Ml+vNs
vRsI1xxRhyihkkjqYd0iCL7s1rVcKrtpDsFf0It1CeO3lFgEBg2j5DcKPc1SigdrkbgHjWqVh+xi
5hSWKaMx46BbkKFLi1YHfznvcXA9ZkGm+4nVy55a8ylvQUnuyqgIDrk4rcVJtbYZtfRmgIiCdxyM
hSFnR3BIwhoGOv8O+nIhgcNmFOht5uhoYRmMEvwTcihlq5w9JSuoqd0slUqrDKugbBVHE9XEVaSl
2nRFN/omFi/XFAMofvRt9aS/ZnxWzrk0N5QKD/6QUZ7yCojt3Aybnjh9IvwhffH6Z4dHBlikTNJW
y0vEJlNAEAJauCg9Rg8mYJtp8T4NoK7MQyevmuIB6SwAXf0e/OZAN2kIELbLTpY33B3HeKZUFOvq
TDzYSZEZ+i7q4GZCMux4Mw0eoY6DvKrEdZX2B6bytdPUjf4U6CwnokYmAZwaJRgRHw0pm6Ehlkh6
ropzbLQeKBr1zWTQ4mAF4p+Ev8Mr6lx5Fod1N3x3VafeakXszmbS3YoW/RT9MHQPKFzPWhZ9wxQA
F0UWsK7NFrHc6GE1gVY4Xub9IOjKppWn9GDK6mqxCBjkGizQIJLOlepltO2Vhul4PxvHKEVTEoQl
jNUBBrBUZxuBVXoQy7c2tq5RvvAQiXTnc6lUDgbpGclirhy7hvsjIIz1NFTkQUYEEZSM8k7148ss
5hlu2WY6q9MoMx8Q1fuCahyy8DM+OevR4xKrMWbnuVKmdTtVP3mVEquYEEBJ04+gSJ2n82hJ4bER
xZx1w7UI6HwZ3Rg7jTmna2JmYHwfJY4sFpFHJq1BDit0obptYkwAeNuWirq/QUubUNSigyvJUOho
6uQR9lAVpu+SJp1wJwsrbJuRLzeI3Dju3w1p0ajIy24Tl2PodnGTeouc6jioonat4nV6SvPlp+L5
js2hgDfUK2TYDhRefJYXcRBP48TxkxCSzKdwxP8Yp+Uhbx7CFtXsWa0uwS4HPhzFS7zH0JgeZVJN
G5bbZQefK02sS5eF5WnUSzhMA08djqF2Z+qBeBjUoj3KbbYR6/JJ0QTGzzhzNmbTUNB0miMT/2tL
Vqjcp9m6MuwHi2VGropFwJ7hiz2hEX5WQSvYYlqnu1oPsovc8oEvFaBahkI0LDCp5AABg+GfjEF3
iuR8z46WHqsa1rkFEKFPOvkCbuFhCga52Gf6ftLDluxF8SBxZrgtrAXCgrlFhIzRrR7GKO/QNo0s
sLRsKZkL9t01FErxYkXbVl9htsr+pIynHGA07bkdzmWXZfsMcwGNZyq9IkzEwC01CMxZM7zQLw7j
IahU842g+ZLtD5eixPiH6hBS5i8rpg37jwL2tccuU93mUvtORyASTcmdYMWKJ2IHN8a53HXoyXlX
OJyIgo/O4wQDyqTWU6WICcnji8mCisiN/pJwf5+xQVwkJbZ1MkK2agLTMEmkeDfMluF0NX6jFm4R
LevIU8uX8BFZLCwj3I++Xw1DKm1gSCbXAGGcLtaewbno5Mqw7HQGGOsZGBUjmXw7CtgCK0sJn5uY
sWuYt8Ged73AwVgzgFbT4j0LKEQI64gvedHLq5bt6DO7bWR6FyZ7JIae5BzBHVARUter5xwKrI3f
kAn7GsICPMxQvAcsNH9KpeYKNLSzDhbRHlqRPzUwFUBDyiUdKYbIYSTUkZQot+zzIxiVmPqJFr1M
K/EgMusn17t/6hAo87oW8UtUM96pTfxi40yGnzQrdLSSo1GEDvlQHaoUkHqOKpM9FDmL5JUG5ybX
P8xQL1eRPjzJQnhqIgS3PXnWq0AHtZKSjW43anbRZtPcsacv2QSPpGvWsKkLAg/x683DZcRdMuI7
eNUbBp9pGl8k3IYsSmTd5jOJyyPY4P7z9VbWv3p8CnrgpSWzqd8viSYZRzVUxQNpTG7oCuyDXjMV
ULWe8cBLaSG+ds3QI1KLTBJVkff1bWQQZDnkhypO0G4D775HPNwMe9NnxFTJivEhLdUSAiVpQ2jH
o1V9PtB2cyyJ+ygh+qAyLW0rKwAcu1JH39myqldy5Y+JVOjeMsKhGtBqxzDMBk3FOF3nWS93Qhd8
T4yDrnFA/GRVIFSwfudVBRrToooAQz1+qDdtvjdnwG7CNLmKgrKTUBnJIeGuX9Xdw3UQJ8pdW8bI
eQT0bluwH/daIqH+94d6xX1HWtzsN9nQr8USWXhWTPlmHmfMAnn4PvdKfM+qq1VZ5fMgB+F1VEY0
F0lyscZIOBF8sKqi4MZUZ963ihUhz7OMS1oE0bP0u4voJ0CCQQEYsdVvUbbsO0szGKek8y0tmbRh
Mts1GSIM2hxlNxpYokKrqV+XgBUW5gIghgv6sKZh5mChZiNYABBL2tNCa4iw4fgmT4vWTKs2H038
JVlx1GZ8kIXCJndGau4NBAv6bHdRVGpteZTL/IdRg7mqZREFgzwqGypyPhIUG/aUs+APZoFUXCpd
R+ymxe8tellq6/mgU/A7MOMG6jtBWluS2p2GhZa3SkP5eWb30PVmf+Uf9jM3jeUCJVK9Po3GdYEM
zW66NNgj++48tpoPBFGjn1IUxfA6SLUOdkNIwZu3/Q9vJwPCEJ7MHPeKX+Tp4yqWlDOdrnqmrYQg
N2u7XNAmr5sgE6kvs5antzoUmhv1W2iLQhattIr6aCwe9O2lW47axKCsm42XXhH7OxJbWlwjny+s
dqQjBFG3T43kgIVDYwM5vzd6Jx1+vwiDxLIHDyTzC36ONdm6qa2BCPFlx3uVbVHrSddA28Z9n16q
NlB2QT5xpkm0Nbqh3BbpqbME+UX6k7U9QCYrfI4EOTyRKPIy6cCMMs0o8bdF46lv2vGUm8seB2xg
bYm8SVR7YW7gFzMl6oLxlTVxIfpt3bS/iQY7MV24lRUocloVy+dezT4SC+3lBBn3BZ1UhMjuqRvo
SBJdCv1SGZpD1BYnQx2EEw0DIqBoYMazJM1OCoVtW/HOE5ryoi9Sv1YHgwhFY3ijs5A2GMeUHSO7
cD1NElHTE56ZJlsKz0IHyuAkVXWYyShrPTkMarfEO4fbrHmOmIo7LLs/MlWO7ksPSzHKvQewzlva
/nuouutcSaY7qeV4IKliO5SKRnhceA+tWtyBj1JtbRYWl3sCFpBMVOyv4/P/Ek3/h0RTWSG2+1/M
se5H9/Fv30XHcPv4kX//+9+O3+O/rT/yqo3i5vtv//ylzde//+2fv/OfuaaG+Hed4B82CuK/ppoa
8t81zdQV9gD6byglqQn/TDVVtb8roi4ReGooZFwQzvMfqaaq/HedU9C0FMUguIcNwf8m1VT7i7FV
NQ2DP0k3SeTEzyz+1dCsCvoU1o90NwTHuIn1gwL6m7ZUuNf7bG0gxZX92tgGcPZqt791H+ofOvNn
5CJFAZZqFcw+eEtDeOmqHSsRxF8SOCfLIb7LpuRK3FyAtW5H97RDdbOpgiuNoSv7xQf1p6J42E7y
wI3u0le9s1xjQ1px8r80LP/je+QgtzBLkxf418CtJpAZyXNurFEVPjO7uoIAw2SknJNR/dM3/Q+Z
QTBq0vhNi6XrvzwQ53/Yov81clW1/pKN8fu3q7xTBnZtQ0TB+J+twyWjyDohN3Bt3q1xJ/6U1+ZE
Xoj43vn5D4nsRWBzqj+p1zJw1R1rmPRJ8M2D9WQiIT7VladepOYg7TE8fOTHZZNe0t5tjzHgzws0
dFAux/nDVG36Ze3JSFaEBpTr6U/5HO3xXqwq8zvUMEAgIX5Ov6F+6Wf1jVQjNiklTaStHTrQR4Zt
M2rt3+t7fh+YaygbFG+54RmWS0irVDkk6BAFyEii3ef70Re/SDJX8GMyyXQRYQj4eN3mqT6SuQNn
aYV+2s3fy7uEr+FPcuPb8aeX4ofwxOsS+xhN1zqrHmT3H6G5Hvf96QEx8JPveQ1rDzWZB32SbeKP
vKvJNLLQ2QgblC3tJ4iwHgiFm3+2hj2xlt407wyxc9lr7mZuP/A/soeJKLyVmFbv7Hiy5DKfqWXC
QwgU2LyVl/Q7VLnNbeFQ3rTVciUbvXhhd8JEuExcXo5wP78WH7o/ps4DG/STUIQddH0zSNs09IoE
M9t6MP0Roiiq/gcHCvWorc+vsOQV5bAA2swkrxAvKgMdYEWX5n3c6Z/lOTh1FBlPo0KUDvSBdYw/
snOsa7xivrEdj+F2WNbhWd9R5s4ECjPWdaqPbFsjpAZEfSld5SfxAGH1fk5NCFLvs6O/H3xwqwmW
Iyd4ZRNWlef41kUHc0fqP1VJwXTV6zyMACvVZ0YMzzaBMmVrb9JXcKhYrxyWV9QelpufAiBD0UE+
KFTBGwQiQuHA7yG4KUDsuzL2E8ootEw788VCPwmZjtz77+YCDXQ6yrGtnghXHDztGm7IsY8MQOXI
h5wRlNJt4JWAL9BR0O4JDYTd9YGJ28lP8vURVngPP/UjEpZOsOOX4G5eFiDNR1aqQ8c21VY2+jE/
jRvS4nNlb1yonoTMq9bF5+gXlZOs63X2auGHsa01+x+62bP1vOBvQANbOdRCTs6nw86+hyMugH4n
JzfgTfWp3OinNsO+wADezgHFptsRhxJvmkqQ/2CzpSGJzes+9DXOfNgnHraixcONW/rWRduGRI8e
WnIZc1Rxm4dyxNb/NA7UbHmt+zhFNog3woUX0pbGVXKY10G1Rs6AzP+Y506/iRC3sHvnDEQzPIsO
aBacIMyTBkZNSPG+sjsRyWvlLSXdfiXb83o6Q/Vk/xI5kJXv3fvsrud1dFdF8hztInTCk9G5IZal
W/DR/gjtFoEY1IthM79U28nDEGRdHhLxyRbQzWzE2J5WU+i0sm2elP5uXYZD9xZREdnG23wVX0SX
MSrqqat0Qqvy35+Pjxjaf5yaj3uSpCDSe/hqGZL0yKDT/hLmIGcsrIhfrddt2AGEWFYyGx2TXfZ/
/9f8l0P48ddolsyqnsuOrJX/fAg3jQCVLZDYCEvj7fFXWIQAziFAnha94px3jrjUXPH/kW7+/zn6
Zfm/3q4k/CLZIpacuBnVEv8SzaaENTWf1bZrGDovCkhdT5uKhAUQosGC2TzzKBJ5rQz2ynMSWqor
mR+lMjJC1Fvk54K+Uav5VgbBsF5MaFhZVtJzICFlJ4bIrJ9OE2W9w3qj9SWSpNHh40w20Zr7jSxV
/rKU7AzqFr0VR0aGgd0q1Z2oZMmpWJR6TzwZ6ne2kKnuBwg2n+Wq1xxAEKz+RSAOWVEKnmIu1y5H
wspTbgjhvJYfuTlmee80o39iCgxsNMN8lFSDm5MhQbtOQI3VtYA6CzbvMFmcQKzerKHchNoJU5Dh
Z9of4FQOtn/wHLpQ2zDdwIexJu62ItJFtFHLxuiJ9tdTwmjVolkJLGId/AvOL2hrRLhMqTGc44Jv
gbe94zhAU21BfoDrsy3FnOFiZL3I5Ga7jbVULiDOn54+6yiPKNNBIj4xBVAP8YB4tUBKxEElV3ap
CdvUnNda3UCvjlNHnIk9jZEfqtojVLY0f+RbJAWcqWTdQD8wGF1n5I8x6iD/TljUlQqrw5+QfAhy
SsA3AOlD1xoHmECsXHH1gZBST3OjQMMU1E/gCurRglEJGtAOeiNbD4Ms2GKnMZuCXzeNCW4D4Q/6
ZGFbaMtNkz9C/r3s2/OvplQDVA5oGxGKntj7HrAR5o95gubLsf7cx9riqcAsoTyhfdYpEoaWGg35
jL3o+hPo3iexgjiVSkfRjNbCrJ2l6QvWznWpBGUFM5MurHqupuwjwpxAY9JO7XWKiqckCG9y3H4l
JvS2hQd4UQFtae3L47/V0ZNGWIZLjKFaIzcxJPyb6DiBbzFV1wNXQmEhuFt0xZHhUqpyToJGkigO
qR5H9r/3WF6gqojYuyzeaVPewtpjcMQqDm12AyXsMWRNRTrnfmRHkwNxGktnqkLTF6bvR1YDfe5t
qmQUUPOWmUXDwUfwKYtwAZYFRJ4eW02vn0XDDO2Zm6E7DrwDcwCdk1cnA1o7V25VhX4/EgQF8Yqo
N5OskIogAhUHTQFt4/GekSfoT9m3lYWQbHucaBo2e4SvS+Z0Zr1Wz3qF+/5hHjcWpyhrh7m3awJ4
1iQMKZNhJ82mb9AVjOC8pHfQlY4B3Tyl8Cq0b9wdy/S0DBqCn+FutuPeUqKNaYi+yl7DSBdwjZhb
KNEwT+i73Gj0nYKmFhJBfpojLYGURcCfR14el0bTK3scioS0hMZxUVD2z+NG61RSXCptcMnMqDey
XsxrJJbrFjl8ZWvS1OMAba4Co+SVWuIWn1KkPqUWSduwXaRtxcmHMcZkRD/IIdL2YSthW2Z2h267
wi1pSmK8nYmeM9hHbH+/6A/ZZRY31Gyy1UVMpMxz0A2FUwhEghGzBNx3VipvjHBGY/ZPt4b+kSBh
YPX5+KnYfCmGvNiiIsp2vz+jRVb6j/8a5D98IhJQqkQtG6EkOnmtDl7YKBlLgYzjc7KyYIuA7bsO
ZcGHfBB7ZzhIsy2elivmacpFSoBqbbrtobzAyI5XRFpRMgZv8n1Zy29J5bVuc8gOCMk+wPa0uzZ1
dMu1zgs0XXJD3wDyEpe9nwA+/jQrycPSne+Vo/lmlxc04OKbMFEtRR/tHvDzgZFkcCw/8QucGcNi
BJNfeY/0V3PXPkVr7Jckqxqc8yf2ehCJOOlzyUXFiGJe7NxRdZvWMY7iGZMfHuswZRqzpZwdQI9m
JJltpIvpUuCLqt28SYyODEDRNr/NoEDEa25rn+bZ/DI39Xc8vJFkmiJc6By15zcOP7Xiac/jXkb1
Qkyo5RQpVY+Tdm52tFbGc3mjkA/PqOOfjZWxEk9oHLHyc4khRb4oP9n7kqxAbH0u78lik0JCSoBM
pW0jUEm58nS323VrspUQikORmrZluM0GDlA27cBuCOrWVrq0G1M0Jhgu1iTbKFRXo6e0O0ndaNgf
+bThmw4c8fCg+HXYblgnEV1rw9CL0emwp1HtB18QR5kz8e1das6mXe6RjWSyh7Uf5NmQ+wTvpTMR
iMJrWHnhC3HjlatRnB7xuhGYoWyIRmte5QoTmV8ALp8dMyU8FsG+rZ3krQmhemseCr490GiBrZk+
TgjdHV95jbEgzfOqQzCurGVeDxYovS8/PBo4ib2ZEJnOBmx+KXm1qC6/tcBRml3zCb6Pt6e228kj
CRRVUXay9C3+Y7oQvbiOw2ay3gSkxrZ11LSt/iZU3rDmscB3xEuMoCgPn5hvf6EKElOPlqyrtqxN
AK86ANShaRlkZkDiPJrYor80T7gsz8GJ/ql9axjoF9fuNjUuf3f4Tun7WuyrzfBFT4Y1Q/3GXXfU
D/lHXzqIGbuX8R7jpdAdBJws0D1ovuZIaLlT3iu/eUKdDsfTfOMToHzmNGtg6UGlAJZitc4Dfq9D
T3W1Y3rXKFUXV5Z2euJZlcd88WUw7HBcV/z7t/x7cX8Db+QzSQkFFKyzDdG+keRT18RyrOo7IZdz
uOHb5I8e2C1Jr6yI8Z+Y5j7UCGaC/gQ10DZoJI9p42h7ibXMLsAq64K0m0veKTQM9gPgEtmFKwZs
JZ7DhbWTo6dkj+2ET7Xw4mvIantxNGtVU4gdrdNMvgPprNNh2gx7PEwQ7XhyVaIM7HrV7PrUn7bd
Nj1gCqSyyb4QlCSvDyH4PijW9LZ6QM6PLRab8rOp7YBuzo6oTfAmvPJczVB8IRz2Dl4bYS1zZvSf
iaeuC8Bm+2iNQNQw3fQ1W3W6QzFAAwbn+zmu7PSE9hHNHEIJ0hgw0ESOjNnSdMgPMOgZdG/cQ38Z
Cnc5WDw1tKjMBbzsvQHGPjqT5kQXOvJim6Y3LNmCbd1My+lfSiocgtMd1s+O9Cr58kq/ZyuGOW+5
aC9cH5vsEPvKvWCu4Bn7HXKd5WnMvemM4hpW6YV+5q3zkw0iCvVAgrERupVrcXB/kYlDbNlR5c8d
XiGhvPM9XOh0zWIdbYfVQNxWxXeNYor88k1ZutOJdROBv6LhF6UvHoNrV9toVOnqSPwlwsPuru1J
eKt32lPPD14fKf32e7TByscghTLhQiy1RagMp/bwlMy+uVo49DcEh33KXv7MFdqdUbBL+8kvj2yq
/yyKPaNNPxDkaZ1g+KmUW/fqEyTbgRNWvSnH+J7uwrUqb0MF4ZaHRAQlJKLmLN1X3aYSz/pFPRhP
5XOOcBoJHbFs2EV56rR180VrEDFQaTbSq0Fy2ImW7sgNwyiEHjH+7Cy7k20r9CI+rIZroBMhYiR3
q2DL646S7LXeQbKpVK95lRQPe2N6Mo94KxvJJ+xtCNYRWg7J531iFM73UqYXcdqX6kZOHJrUgYlC
7xcHxirowpJyT1cpfbX1J1WFxQi726uX6CaQZmRLvnmRV9YTSU9oXwhrC0X8wjY89tiDUd2QIOwq
CLT28TqmIrCO9bFBtK8ekbtLfCp/hsZVNjx24cvyJz/+HnOqF27zd6YrI177dzLsKIssbz7nq3Kb
XsJ4q6BxQ5llXsLxEL+PFF7Zbmm2bF2SDjsLTAP9wOEPTjFMd8F4e2wIQuHHHuqVaXhYcTh/rHmm
BbsBdnyaveiP9CJYLh3BeMjemEAor9KJAQi+EOmUbRa/vkjEX1HPXcJ37iUOA0X5sAa/Pwyn8hqT
6PKn8wET5y/AY3Bb6aKDevhhU+Yq43xEEss9rEtedp+qe2hShTuptrK4W9hySD6yeOstee8Mhz0u
delleg2Cp0c4HQXoRuGJTWRXa9zeg9gQvD9st6ldSF71Wd/L9zLYq89VfE3ORAlZ2lpbJ2+PwlPw
44+J5Cus9LHbSHa6TU6LskZcNLygFvLVFUscwowZiKzFVbd5eNoOeB+jhk2Y338TrURgGMdmiE4R
3OOb+UQaUfBUrA0veOvRrtgVVcAN8iCoSqVx+aCER9HL7wYOgnN5UZ3wWu3zxUk/9NSufxS/f4dC
F/7M2/xDVi55DHLPQbQxHobdSJISRTiwOzu+WM58HsSVFm9InPPmd7V3a7LBbHYm+L6whYNh3TVP
Q7XlFlHW5rPOmBKly4mB0ofii9/8QNJWYwjq2WWVrbJYTuykJinOCW4y08uddq0YlkR+lF3yb2Wh
ivXyb82Ak3BZLLjevgBk21eMIy7v4Tzom4BrcRbfVcYtGXmKi0hzItpq+Lqwxm2wPHeqV7Z+yUcv
prEdMYnViGLSvsHPtdh13NCoe9jvuHTJwF1Jsk28HA36Ky624NAoP23zp8E9f+Z7Ah1iwIrdhN/U
MMUJDVqM/M0OAPlRJWzhpjcErKRO9Zb01Li2+h3wNpLgwOaQR/8+ApVE8n4b9sOX8Wd8J+4iDZ3l
s/6ma7SgsTdO8NPqoD0oremZt8yStRdIldxZIoG9K2O7HGY33xM9R3WJ69IejyllRoPNT0XJ7Utk
GEFEtOtjTFKEPUu++iVuKBHjVQMofKce6jUDP44XIgWP2RvxFivcyO1nj2mVsebtkRftZDDhD/GJ
3euRTb+4mr6Hb/zRjGlDJ78th+hQ/LFu4ak74A1SP61N/NzsB56CwK5JefTn4kdazgR54VCm9YLt
jd04bvzpj2GuKtYUFq0MfFQedAFDYZwrzmCG8FqmWdwtssrrPNVauF3oYglwEXdjmEm76fcXJLE7
DHkn4NGYYR9iSiX3lF/9/fL7//3+1+9vw0bIQZ6mLYdyL+0sbGJkAz3+79JYKlIMzqCB1jhCo0sr
Yn/UJsVVTNGOI86Zrv5/7J3Hkt3IlmV/pX8AaQ7AAbhPr1ahbmhOYMEgCa01vr4X4mVn5WO1vbSa
1yQsSSOT5A3A/Yi9127kRona2noWn1dJYug+K11zE7PuXoWK2Lj4LghHXuyMkNesNKMNTukH6L1n
l/DNbYtCbWNgodv1BjfI7Am98vNKbtoE/ojVJxnzI4vDAx5hZMVUVAa0Fn9CJLXIDJJaMIzSDnNO
PyQlMm7fQc+F26prhkcT2hR5P+muspiwA0v18R243qbCT0MnXD82ja02ha8+rFBycRnlhuRhTEKY
diHHWAiLYQEhPWVobvnZzo7G8CWKdk4lCb+MPXMXIZImmsGvd6QmYW/KuQoJ8UUzTnWkiJHSGrF7
PeIiTUdJu9YMZ9lxr5fJzCBFDecwTh8Mv4KyJ4ikRND97sIGRmxbnmK27cgJmWRKVIus6k+q9M4e
l5MfVmc2tCQbQYWo0EBw2/kPaeR/k7AHTy1GXByTtM8x5x+J5rs02WGcrU8gro5JcKa/vm9LzCEW
MnIc0lmynaKMTmSiqGA9ewwG/RxmHrFvUbcLe3VqvODil+Mb8aDWsR8IOc9a996PP9IOfrCvzZ+y
TGnLelAG/YRwWfgR9y98VlbY71LRrPjoigmDLY0VtG1EV/54nQM0QbnzlnVvDTqrhW72nncz4+UB
jbr/VDm/TKOsIT+lLz15wrzvychMTf+qcu+MLaAmTtdncpLzd0CJv61GuR0sZdD6zq9GqxAqjoig
0Nn/msGomUvkqgpSRLaosECa7qpufq48qQ5dbIAdM3AgBe7AhiEYXqflD7MgASYm1EONzWAcUwcH
iN7CrEMvpI11FAMRRWN+ECXj6chGS72kVeMabFe1BWzpdaiM1z4Pb13uUIRZTBv74rVtaca+fm8W
O7+WDGKz5LDG1t8wT4u8kZY/BYGG9AqOg3hqhXyDEHjoqq3brQ1JeV9x65AF/sKpHMLZD/gbeJ+m
3wAlgfaT0RCXOSWqXbTPeQXMAdUGtfagv9cjpkn/u3QpjdGhn8lOZGGWsUGQq0LLd2Lu35Ajw4SQ
LLDaiNC7YboUfbckvBNOEbJCiQlV2kZpipwtC47X0GGpVEx0dEmIVwYEmRmivrUq70FP3ouBAApY
RU09Ld6Tcvgej9w0Kvf35CjTerRHJ2pPtdWhrIl7ZyXjZ/CjhIDZHCkpcbHbsCEdACniFrzTtK1A
Bx1UhA5T55F76k0uAC946kaS9zx739OXxm0v1qYhHuCR75qGMAojevLD+AMHd870yUu2qm2PVorY
2m5K7kWS6XCbMbcgsjwHM8ZEL2KDyBG5tSeCu2tii4XNvi2A6qd0/hAN9bNZoWztvUmtpsZcgQ69
6gGuQiWG5wwTNLA0l04GFgHSYNYWuDfioWCdLLzgUE6MYF1Chcziweaj5em0cnx7lLROTQpdn3Sv
cZEukU7sYjjDs4uuXmxFi2bm8bvX4jaVsT/dyjxbx4F6Qrt+md0GRZdcjNdij509WI14PLaOYZD8
nmDrLtkDGqLod66GKgJUc53oGf1RMj7GCrycmeqPKqVzLcLseSTlPur5XtnaxrM/guqQSXVbMmZo
UXWFADbtvnstC+Kjm0nGKzeN4y2qU3bpcjw1/Qlk5LdwpJAt23fhQpYsEWD6h9KDYKja5qceWdxn
zUY0FQV+flNM9pfr+GZ9LZRzzKrqUWh1O5b1vh9cNm2tAE5W1z+giehJfARBxnWad8YKAU+8MpqU
YZOXvhPWBCSWt90Jb1LQf4xHIZJgplhN7x/upCcEeRT2TVitwcdTnRkWnkWmIvBt6FXVcMVXSOER
Rw/AmNdO6mQHu2LtOxYYkwv9iBQ2w1I7cbEm5aHBYt26uLHiWpyLGnRfLNLr2LfvsOlBS2Qz5YkV
0CxTE2V5/1AYxgdq5u0U2ndBn4MXcFDk6oDvRgdbJaaVNAleNbxxl5IevZYOP3Qzqz74idgTUEDq
XQBaRRMDuCl09kx4Dz9VMlarh/6chsGz8EArI9NPGsfcV8QAsVodmP6Ce4TT5oNDShh39PYt+Xgv
aT8hcJXIzOb05Dj5/DFDI8MNZxxjYT5kiho0bcvnYUxpot32cbSZ4PqD99DxnK5J8QiYi+5tCVNY
dSl9E7tWcqHwu3rOvvHLXVLhvoKEY9vGHkgaS+hUY0Yx8yNQiHOvokdj0VIR6LxKiuQt8ZKQmxh9
Wc1FZqKAY9uGAw4H7FloAM+WnTFCRipFDSCjXVjS2ENDoMH0Xa59wAXHOKbvmNHriiAmRiTv+7tk
LE59rBBiD8ifAwuozIwZwWavs54YAMkIaobpTh8SjNB6GBGJF2VynIV5yAp1lHgYtsqAmxh2ScJw
3N2487gZUGzga5zWyWw160bw/XfxUtghfZmJiAUVunE/yTY7ImOLN7XKadkhQKN+y/fxYP0aqp4x
Lo6k4ak3hLNVaAOrKaZ1aLqbxoKx3vUhjKD8MKn2sSF/a2W09dHvFMHmETOI2nkYMq7ccu6O0QhQ
ko9oHfnepXR9Y1OSFB6ztErT6LGaGt6Yxnm1RsAdIsneE188D3U47cksYVGnXz1Uxzurx4dmD/46
0k0Gl8J9k2pm6hATxATZgSVN7q1IHtjx7R52QL/eWuIN0BszE1DLzBqyznU2jDNY8keSvSWVrnTk
1ix5jTM5PEFncEhiNH90eFhukCjvmeOXq1CW1a73UV43xyL1vrsWHEdCb7ERTb/iIgh3isDLhZG5
LiSKREwoK5iL0DtkaK3dZsJWwVvtVZ9eVXGzuTwSIRzETTs27ob0yQwVv4Wvbp1b5rMvuuDSdzQK
EnVEgXiXuPEI8XzcEerB6ou0pIOuWGUnPRKIeRelKG5HNhooJA08IN6NZVMZcLDdeGKcSCN+8H0Q
8u00z/so7+96e2coi7182Nn7uc7lCXGnPH39128/HNNiOoY4PwPIfhGboa2JO/UEXebvX75+TtWT
3kYi+BbEfnb6+lL1vAEcWHiXYNTufNN6Fyj8UK7nn5ANmp1OtLXphUFwUxW0JzDZTPjCgKYUHsYq
Vna+GXtji6iKmWZK57ZQ5/ogKI6SqZOTdssQF17215duKh+MzCbJURvuqYmnOl9ZTuGdsFW6//qS
5+hP2ndtjt7J+OvLkucI+7Y6xo3bntLlC6R//jpV12LwE1ekr0zFbCe/F/5g7fvOSYBOJHL/te3+
X5HgP4gETZsAqr8JA/6bSPDwMXxE0d/VgX/+lj/VgaYj/+DMMgmFll/J5n+Gnpuu+MNCOGBKU0n6
zUUD+Kc80LL+ILHYszQZAGTtEPTzlzzQVH9oGHcK/g3u6CUC6H8iDzTtJczjv/QZqNls1AtEQyOZ
IPFDqkW/8bdkJ+HqdI6dwGJLHBuHdALZYvBaMQIzmXkmxmuazzmVdn6GBiWf1Yyb0tL1dEoyDJa9
Ob80WN43oAUHpDH0u2KmkmmhZrRJZZwFrxTNgUk5oht/PbZmtsVMfhw6rAQ57fh1UEZ+oQt7Apm2
E2108GRrnKYEoKjw02Fj4FhEQMwkwfLbLQM+4wAErtkGQ3OYzNH9pvRC/TJZn6V6cd6qwT5Q9pSr
KR+8g537CHT7Zr6fR1454WLSK8Ix2SWqe6gCAuJm0TICG1jytU2sbtouQJbrPld5SD/bPFbFeJCu
D47AaJ0zCcDbsQsOM7U2kkpWdZzqX4hcU8bpjmeJ6XTkB1u/xrrve2TshnKQd00/fDZ1CdaqhOIS
lx1d/9DtB8P93jrTq8plDaoJbbysSzw/tYKqV2xp37KHCX/FUTWLizfWtBxt5FyHkv1d5bWvjfJ/
VSUyJjfRyBhs7gq8vOU26rgQWSEmQ9IcLGxhWyg6+QHnzI7NenfryOAG6lZ/xJ7F3NyVp6IYf33Z
vYbOeDMicd8U1nzNAIoAM2+Cx5xRS+u5I7AAWd70dQDnv0zlMc7Fr4F/4xmC7Gfcave2pgzBOA6S
JRAtrka4HtXICqJsQ6SjhVfdZ0De/yE0xl1klr89yEtiEC8HVB2FGvffH+RsljI2/MZ9zKsY9pzf
HRy7c7bhmDKTd3r/CLu45bBeh1kafxNOzt4vK7h6ZczRbjV3PYG+G6Mwl1qn2A/EHT14WFE3zdzb
9xUTbx08EeYB7HZSwckr+4coET2ozHjaYhHeWSZimKEzbwmhJL9JwvM02uw0TuM6GCpvr+p5YbCR
X2bj07n0ejB5y7YCsNxtkTX7cDJwVaVdhAs9/fTK5MPr5+aVjnKv0bX2aedcw5KmeB6+WRmDE3wX
wRa6/7rDHH4Xm9O1kapd24u73AsG66lOWS3CzWZD2Wb68W+H3P9P/SQW6da/feLoXZdDCFmxQMP8
eyhcqVzQE6LMH70KxWo4LRC6cNoyKrCRF2Zr7TuveRAGd+llxGZ2jifjfiz7b60wgOdjDd9Uk00X
39WfTsfCz0v7HCxCVl9wPlioR28iM4p3MS77FVRBJg0VcyEzmFDnlYN5isfBWdNm4iOJ7XszLo5d
2KhTNH7Hl56AoOlf8SKpQ5xG91XI1FZEXriZVfYCUZkAFNJzrLIwz3xKOZHW9l51gYcjllSnoBrv
HeW/BHLEVlrl0cktWZIl+dCvvYg5HnnM74NgN5WCJci62dhLdWmwX7FYrNttpUdo6Kp8j0Sj7l3q
F+2qDH2y/SN3u8uAeOvgcbhNNkCorCexHXd78TIFw0X6RJRkwtu20mjx9QAdwi+0C+OSzK0Y9w6I
a/joE9LCgeyACHjgKs1CUKSWeeQeuk0F42Bzgv9otxCqFzh15K1NmJ+7LyIHEQVvntN9FhgVAcH4
F8JXsqaIHh3ZL9mDECCamDUKnX5YhNdWsUOcTRQ9xhDrLfWfwDBIuD1DFRC39SUnpmATp8ZtHxJ1
C5zKOTPQfHZzMmLkUO2INxo308juMW2iYQcgLzkAs2ElHBL03c/TWcyAkqyIrWxZMkkmQhTMJTjP
aTgbIevatueVZsI3natoCTqxmIq7JWbToDtK6nafweC6B1yLkt1QJ3ofFosm26HZkc6jUt2h7FkR
TVOASNLJ9rzoP1oXUUNtUdJ1FtxAXyWfWEGbQ5bW1okKOm1bccNzBXM+2VhYlkiKr0lqEMjgOUws
KNo3w+KUmmAl+Et+BGii5G6cHuwwI7Cio40iAmc/LgKtbnJgkmivxKTNFy9nnVJ1FcE/PVv+nIY4
z+gAtIN7L/WnzTyob0BFgp2AUrejAzjwEjDNyjO2WU5DUi8b5HywRhLKbE1XF8B8AyA8WAGSrhlh
6zR7XE9JcPliYhI8cd+6zWdXY0f6z8eA+aVv/69jwBFCWdo1hW2bTDWIu14cCH+rICzS7fyg94xr
nNYO4h0sAlbOAEh7MS5pZz7OWtbQjsBcA33f1B66QyxxoeHBGCgYcolET+cxmp3VnPN60e6/gJZF
ks71TiM1/pgD4TxG2QmOWdl146VxfDQZ1Unlhrs36hJCb0npbbTdOgvt9rZS5duooY9W89gdATkg
CQsm1k/tZF10kEZb19uHd6L1FqsOcbW8jpci6jDMEsG1zSzT2IKD+on/FNZ7QK5waLEVLKDPskgg
VJrBE9w86HXhSLRMjThahj7//5GoOockBXzU2vK/Y6pmvy1kdq6Z+ndMmA+2VicMz9ZN1XP2D0ZP
PqTtTBdoSd3KaQ0AibxYF7s0wTUxE16RnrJsW1N4AIaHcmFsM5Ce+K5thFTnahIveBa/AU387hqB
3lt9sNagBbDi1SyzIN11Dm6xBpV42LrzLtcIYzzpWGwt8+FUN/M6LpEpkMpjnHFWMEzq7X4X+S1w
GbOVN0NuI4+ZyDbJ9ERdBmH+HAV8e9sRjA8peTEHAOCBmu+oFQ2HZqGPtqNLUFsByb4IhuSigDQW
nunuq+kaGTrcSY8oBGEbzdUiYo9uxX2yWYzJIruYWJyKqswu3ewF919fDgx+fv3np9b9zRbDQ2tT
PHuCwYCFScdbMuj+9tAOlUl6z1z718YfUXX1gT77Cx15bq3mIKT1UtbZwTDm8do7n/GspxsJWMew
Cozfc/UhcCYbeZpsDZFSBVtjs4mswkKmb42XbMALY8xXY2ri09i6Bixu9WA46fSucpxqCiLJtcy8
nFGBiPaSzVpUNdkWMxCZaU6t11rV/YYx5XhTFZxltlfPuxk468UKOr3K3MGHNDd/dyPoX62TzAQI
MOpt7Jt+BIziqcu46IvdHLWJ0UpxdSBlUETzTXNr8aLZks7ebB4Ge8Y3JwOSc4Zty5tzH2djxoIn
ReeFSq+KOmP3nz94+ZsefPng5dLbAMYTNjHpv50W+QxDwAwD75q6c7sFXj7eViWn55vsZv8+H1GI
CxmyFYKfMTCY1kbI8jDqLqVjSuZmbHaANYKlMbaE/7AVjHDkM1J8Eb5wzn0VGOta9vrWYGXNvbJQ
q8wlMkgwCw3JNaAyOPpFkK4VR8bagtB/ALRHT+D0JFtMdvJkCjTMiXqv87A4zX1ILInl5xcX2L3i
On9sA7/ZzAI1KFXy0ZCN/w/Rx6b+LYHx60PyJJJ5C0G7hT3st6czq6EOycFhOm5yY8K6u4vMh2YW
3akOWZbzZ765Fvomt4dNI7p5pF0h2a9itH/Meo46QxMCmjQdMBNnhIkK63HjSiyZpYdkLk+0uWlj
tFeBnm+EZrzGUAYTQZ67R4i6/SlpgbtU8WvRYZIvUB5l/UV4ZYFGPCQD08JSoxh6tW6m97rxvk9h
5iB6m+YnTyPZHW19LG3WrkSKXfo+I3WCEVwtFkMzFSPwo4ytioqn21RyyLFXEWcjapi0T8tSpZBg
s3J1yUQRrRp/6OBponSDURgHUfhmkAt/wI/eG119iTqJBwfGIfDBYNOx/nsSCHvRDs+oZZuSFKx6
4iA5BUHUs5/L6K+spEdzNQx7a9xJQ7ATbExjrUt2j23lvLkDr+VAr7Mdh5wFllpWikUTsNRdNrU5
YsXiaJkwRwPtGgeDounelAOmOl3XGwOuDfmHrMBC5pBN4V4KBrzXaBY7rN3eqmor93YufMi2UI4u
2oneOrvh2GggXhbJd2sc2w+VQKJoESVWjq8OGTXhQCl+j4X7B/ataczYcExs8oB2sqbrCGv5uoFA
8N4z2K+IDWRZXxp36WCqu7oy6p0K02KLEhvkTXMrsbJUgkFUwUy58ArzlAYIfpGhsDI2TvBOj+wI
gxc7wRnkTtH0gED+VLshK5pJvGYkyjLaXnBKdQMIjeB7IQ2kWejFt32fN7vWIK6EuTFr0+fMyuK7
CpMCnGGYHI4e13nDyRNk+8jq7XPD9i6r2KwNMlpyrYefngn6A7gp9KYISdCycH2yo1MYGeGlUkGx
K5sUycPyQ4Wt0cviT7vIiiOJgp85rxRtL3PlXmlSfhM+dqT3F6olLN5D+2jbCP7DaQAD2RJmDcBM
3PDhqn8wvnCY/Vt/RGGkbYTR2lQYU5aBzW8dqcpNIERJX10dl+JgzDBLlk7nnRomKgg51XV2vyjl
ubzzEuPRCtm4WlUDK3oYq/0EtBuEAupIh+5utJ0a6onsMM7dG1n+IK04f3LwIlnt/CAsIMeRzW4t
ZKhLCF8j4Zi4DJZ7ke8Lq3xqY+UgbuDe/jpn7bpF85w2wzH0gTwGQTfcqcT/0av+KlIbGQaBgQXf
5tueFPaVBXQQtBe0PO5MyMDEFjISVmQ4+gDwmc4s5g4z3TXDEpGIkePgmyUSu9CdOcB9cKiDt8Oi
o87GrNStXxUB/LcKGrxb5fzBQX7ndPbZWAw0ldbwCvOge/dKImbjZH5yzarfpgHZqtVoOeu8fOhz
aNqzUeCpmqvqkABgguIzxk+Z/+jq5VeL2bgZfZUetQSs0kXaWlU+pxubxIfezMSNr8W8yYR9iX2X
PBVVJ3dUiq+Na0L5nqzk4lbU+X1IXGcwCVRbnfeZkQx1DToWFDiGg7Nng+0vi0Ou7eFsLuVMECNa
SGGGbMp+RNZLyXRtzXndMkPYA7xG2+NwcwHdP9oJDd1ozlTzkVHt0rTfAzhbVLKZf2tVhV4BYEOU
KeJ2r0IESW1r5LcNS222DMZL1BNnlvul2NcTvhTP7WgzKDqKwnLOufVEoAsqSPL4Vr6PfNUvYiLm
3XATsWRZzRkin74DcO3nETLQ4WvoX1UtOPUuOaSASFdhEL+GMeKqahT2JoXYygYNIV+RanpYsCV9
7E6ArdCnNMnn4KTmY+G2yZ6IruAUlXlz56bpyita8i6HKvs05R03rg/qH8yv3/JGMkZPj0kR4arR
/tmXWXIbqehUpF36TMzndwY25k21/Kit9FkH87WqyEtJGWY+pXmL6BZrNYx3hJWGddeIBopLaHvr
Eh492XsCDZXIFN9CnVyVBcoyKWi/ZfLLr4fvbqXch/jFso3gFDbDvAPCGNvFQ2T8iFp0OG1NXkWY
EsUVeFATyaxTG1MU6lnOabZnikjwQAyTNyFlFWiF+2I0GYiolrsS8qGLNl5s7JD7l2wnFKFzFj2B
GkHjhz8Ml1T+XJIHvCcNRJxK8dTbC/e+sKN31WeHqr6BK1Jc5gB9eVtAabRjdZ7YZu68dkJolRAy
Bn7tlqDk6GEI0AMYvbsLJNFqllNOL4nPY0dxFIbt/FaNaKzaBOFv5iCAnzjFL4RMJQeZv5cjomzp
Quu3YufSk9Nx741QUo1+TO9LWT92LUTNVFfGrnB0CjO3QvXiM56EhkpNZjQoL7v4NY8IV1DUUOtO
aXRk+SB4WlDxOZYZvmWmV62HoffuY6dk5lD/YE5h3YZByWooitA3JuG8017q7mWPe7WNvpRC6gl0
hmNfqVbIS5/Ni5Lhc+y3xrYMDmnc1odqWoQSjZOd3XKiDKR/AtGMYyozFIa5OkByGpv9FadcJpxi
K1rCZ1OSARBR1P796DA4lX2eHomPxIQKXvkkkwyGjRMhx8bghAQ+sjh1SPFrq+ExKNL0xlLTuLd7
hI1Ex6y+yubJ+WjTsj7SvD/O/pSAfQAQkxNkehthKtUTISTxZxoP6U6kSlwspNGzga0Z5AmR5ojj
Ancin2Wo5lsCJ3DqlhX+YSkpZoVJ4KJpv3u5dzCb5h2UFeqZDHujNikSkjZGYBp5w60ZV99mhsVb
YaPM7lnJs0PQfGj6npelPsWiG27TckS2k2PaqAKo0qM5vcopvwtqMCcsEjnTZFJfEwjfWr+YuskJ
/2rmDaYagTOhaw4A3r1/3ZT/u1n6h80S5AeTyv8vy+l/2yw9Fl0b/p/1B51ylH/8fcP052/9f/wJ
9QcyHFLiXcBinH70XH/umJT9hw1LwmXxpJWyMMn+tWOynT8s4Zg0leAhpMWv+mvHZFt/CKmE44HH
/Vpbyf/JjsmyLdZVf5sUs19iDwn2z+N/6jImEr+5c7vISvI6jgqcfW2wN6EVXqKqe8okmUne+IoC
o7n2TQVsb+x7rMimc4mncz+jVekcV+3vvEwXC7E0u/WqB9+DRqNnOkVixk52EYwbil8f5f3tVJfA
+YX+jGPUb8aMqsslKwcoEh6Pr6Hj4I7FJrhVLAEedSK2os7tZyppEAOjjdQVKvhmdHEYTYmNQyRY
fJ9KMSLiHGQ3gwzf7Oet8FBrOsBjDxb34a4kod3LAwdJNlI4WTG7Ns2tyV8U7k9YbHVdYvfwo5Ma
YTXVAhkuB77e52W0TSapdz5NJd4X97aREO+bMn30zLReZb3tHqDCHiKjL2jHzfIsyO4mG0Yx1CV/
kEyBZwaq+FfSuL4Yzr4b8fiUIzOqCWXVOzT5cdXU9j6IY70z0kje+gBbVz7Py8kd8h91QhhoXrTT
pi8skkWTDoq2iZTcdFGRyqh5S4voMvVG+IKi6hDHZLYTsGPvdaWPFk8VuZMe3cNgf68bzLSqAQJi
AgcgZuBJI3YF2lcdyQKWkIzC7BKM/qHzreBkSiZV/jaDOPcBKol4rGeqaPhYFJLb2B+utojzw5wC
/nc5MyGNMplid6Ld7ErAJ/FCRiPvhok8ioaRHkI6X679AFmv0xnnxJ3SU0gTexv3sOqELp/7RYNo
d1O1maPQuaTkNaxCjPdMcy9+Q4r74NNhAkHeoTkg+L4wX/OSTkrU3stYeOxVHLYcky+8K/OdTdov
g+eqm45u4Q5r3fXxdhoo2d22ICTLd158irnW8u2jVQdXqMP2riLJT1UlZWy2LOtd/2yDLl+PFkr8
iVqZoESMGmPrPNSenVz5QDeGdg/z0MDqXzDhzb9s0CHuVaqvDYhojG9JQRgsNccuqH+Y/HNXFlGZ
9xLiIPy/9zIzy4+JzcEl9fv8wehDRDsCaTGzb/c1jJzDEE9006UgwNNL7zyIaNwLJZHBAcFDqppu
stAz7pv+yQ0YfhPrcFU5YcBd+0go8HyaangyYRCeS9O9sOO1T5EBHrfybO/BL5tDaaF4NHMKfnhr
F5JoB/jo0j6Gs3mMUxLfWvZLZES0LICcLzzE/FAVfXKALlmd5x+xUcwnj8ELD1D26JIrZ6X0o3hV
f2QdywHLE4LvK8Yv2IA5TGikWnFGSW9SWMYVd7iSFlFyZT4cDFOYZ8s/m8Y3b9JP6PTJr/c3WVw5
e75R4cAKYorVBb4aYG5GhCtF3XtK6uSZOIk14TAauH5+J/K8PCm7uxtpKu8IPYYe7Z4Ld4wB/qKm
jQJCnmRsnTpT6a02mn6vw3Igf7c4+SPL36Qn7q0ZrfpumMe1bqudhkT5VFsvOajkTKlxkwszug0C
D/6ztmgUDLr/wn3iCPLuh6H7hfS5XHm536wjWt8tcefuReR4AfvSpllhjRgK6e7jCsejSgqE/m51
i7DauxSt9vepIltyitAgd+j4bmBYXrOyGk5xRJNAhF2+ZrtiU+MiQ5tKHfH5WN9M1AoQghO9F2H3
o3ETgkcCi+F6mhxi8Hb4IuqfXjelDE4SJkzCCLdDrLL7zdQn6jzUBrF+vrUjoAlcBzPvDbOUCCUs
JSdwvfuvXeo8hv02tNUvqf2Xmm3KukTOtuDmMSO8TkYHNEThi4kr3+fvPd7x0YLdnLJrlf/MCEJ5
rjuTgFjMswgfGOZim2CWujITgKgsitog7o81wCAk1RiYBkcAxeyZ4Q9cAqFq0f1NP33EwPumomlg
Wjnv2qZ6BSKYrKO+BgDKr9E5kS4JBj7lkX5XyfE590TBngtkDvuJS2iCBh1E/jmr6tQVJlGA+fCZ
mexFraTFDx73W2+CdUpJuWVeSpReau5NSrZVR1u5jiqI9yZRPARa7CwmMFtyWV/KifKNlAomxjP2
48C20H6l42HU4bFSiXehZBzvlYnjdZiPY+2KU+chc8oROWzt2oEAHZA7wEZOrmeZTdvGeJVR8Dw1
Y0RbT4LZpJt1OQ3fnTEbSYagx9cuejba7HcrmL8zRfIf6vrojqRrNLBvpsR5UEJG90Fkmhvd9gTC
kW3NGpR/RCOjhzpEVY2qON/VrEPQFxqMH+WN7ZPX0Oee3pkJ8U21DQ7QTgASs3QgeUo3W/qsdiPE
jWKHdNd6cY5lNxcHlcff55kE8cF0jNUMJYaTbl8gPlt5Fd1I4+S3mZREJmQZBkL47tvMxYvuIVnk
yqYNnlhVn9y5gvMsp4Ne0NGzXb/arRseLHoP1JM42OIh/wALjWRFx8d5TpD6ufOSkjDylPCApZXF
Aes1GBPLexfnwPOYGYdsrLZzGMyHZpY/Js8Lb9CmsqC1HQ6f9teUKbIZ2DAU2ZvpDeU164PXopo/
cxvNyNzyzGQTHXXhEPtFZgScJoIotG8YOO7rd+Umy340IIu4pCXxCYhae43n7rU3Z4+m1R7p/EBf
cH5jsPAt+mHurVqZDxpCVJwb0duUHOOx8Q/KspKt5ZG/KfMRN6EbtK9gaR9VND40OU1bD3k+d9ja
lnHnPCnfeOZYIqIrbF89M/gRSuaQLi6YWy/q8CdRwayDthCHBCn6hqSJ9FFGeApVWrebSnDmgedH
d4208G10p29kvre3ZoTqVcNBDiz50YtgaYgG/9y65q1i1XsOQ/rIxm29DydUb37pf4RiBhEkM/mU
dzgAGOR78Mln+YRc/rWX+CZbE16gQprN2A2fax2G2WGewDW1kSHXpTcmp84ZrzLr+xtogMyiZ6M8
EGURkJHyk9CBYeW4dfyY+ClgV2WaqEZt5w7VKaRTBLo7UtpCtM3hsUwG+QuQNEdjynhx+hnS2nmh
V0K5ZsjiCHyX7Db2Q5igdI2IDmVUkyPtm3nzu/bi5leaTeJTwxJttq6fdMtDTABZ/zkW7prZGKJq
1vGVLxpSp3zgu8UjH5VYg5cuj11rwzv1Z6gDGHDOqoo/osADW1IpGLiRg/HLrDbOGIVPbny/1Fl9
Ni9RLu7eCwEn6Kx65u7duXWQHNGXd5tOONeubO6RDPhFrb4pX2IlNmf9OHuNjd2JnXdEucpZjbI9
nSElRv5Pi8t/LdsC2WyOuc5YHhwWXmCrisBYsbT8v+ydx27kzJptn4gH9Aa4uIP0RmmUKVsTQiqp
GPQmSAbJp+9FnR99/jNodDdwh3eSkKqklJRJE7G/vdemqYkNZyKJb4rWdnd5oV99ooiYW5hxNF9W
F7yHZhW/6SL0l/1YcYOjkCqdHIUlmH6aqHwZ/AShOaogT2tOvJZ5QhrYoU2TmZEFbsxTw3dUlcDs
xfQ+Suuuec6nDAog0xZcJLs7cT3iCuJb2Rbw64Or/PhicFgCplHt1lVvDko5FA9WpSWTgHU5Gc13
2PI+ejJ2L35vHynF1bDr/LHCThxrPMnUsYOYgrBHBFu6lBJ6KbMIjYK6zFQtFSJhfMXyn0ex9uJ3
9oF1nFgpv9IvZaiJvaHSrwpT+UoqgzrxcHitS7muK43SWpIq7ymsyrDm1088T985DQiu2H4JfTw+
no4HOm+HBeuellgwgyGA1ABp+vLLIiOeuiZMD4mPX69iCBxm/PLTkMzWY1qQZshXzvw9P9+o7KY7
IHOqRZnztazQ75UiQTeVKRTybZlk01Hq4qXQS7SifvjynbhbJ2ZJCATOLNJp+OLOLlkWHv2hiyL1
zweuz3uh43ptTX1V4jJEv4drwhFnJu65NPp+ywLsBLgIt1xFGMHuBnX4eVBBPBziXr0b5czliUn1
Wjo5VyegdpuAXu8S7kojF4BRT0/MFEGNo2h8WsH6J5zcCK8+hFS4rdKK+U9dJa/GOKWbrq3PmvTi
rQGlaSlSrLwxHraFkt0x8jq5dAQ5ks6p3RWU1PFg+pQlKtaWa4vCEJbNmPXqQVvnXQI6N8Nmg+8a
bxtVlZJ4zdKaok1kZmRkRw/BaBSPFO25Gyfq/D3LE8pvbsSCiER+ummfPrRfog8i9g/JJXc6B9mL
7qTQkEeMAtE+1Bz7YaAqqYjnXh944FFli5OhEeQu0mQ3OX5yYcJNmZkAGZcT9fOxx536KXspBcYv
OhHiW6rIHJHARuxlgSzS5Gbk3rZy6m+G0PpdSyg1U4mW0idHCgCtf1zFU/+uKS1fOhOo1TTywRLA
iypbZW8DZ9HNvn2ZSPhhBOVbZbX3KSELpEX+O2mPHRR/sdOL7K3LvHc7cbdtZTx4SnwKJ6AdJ7df
NRCs9sAcjPxAWBv90iRLxkuJX6gd39s02Exgf3QFypZyENBCLtCG+com9HER6P2ejckxLZKDnZ2z
GIE7L4816UPb0cetYlfMjLSHlBAoOgkIb4x+eAi5Z5Gjgz3ZsQdcNGniEg6rlhnlK5to0C+2i+s6
RAOdzeZWV3/0CSaVDq+lJkmn0+uu04iYA6YRL6nyP9zBunLuXunGeQ2tyj0EeP2MQT+jpnbUM19+
nqicBmNXV+muDpsDNUncOCrLgP8Gl9GbXs0oN49hyXksGDKu674Nac+kmMOZD78uzRW7IOQDEWTH
MAhMgsmAT/J83NI/taOm1z00KqDGPtUuvRqWrUMBcTBSpuLlVGlFJn+ThEpESsnsVzFzoZU+dncu
PI9xR3dakrOIzEMzXlFWBn7EUhPGuPxCsKWhdxqE5KViRA/g2tKIX0fRsXEi2jLbL61j09sEAAny
rsMWQoGOP4w+HVMeZi9KNBY/f3+uGR27Hv+JnRVY9dmdn7B4OwSzuZ9O6WMF7R1HG90lOgi1GdQ2
UGKg7vaUv2duezG7GL6DUuMKPjUZ+sZ/MuoyZ+TiqQ1Ngi3Zzug3qyH8DQx48eEw5jIdhpOMTINe
g9a+TIzuZlA1t05bstKUflOilJ11sMjraKoS2GXyRXfBZ2muOEVe9pX7mcHojHIbTd9qOmtlMyWi
ozLGn+ij1QEw29am0myh6+Gzp2Kx6ozxWxXvsh7yu2l+uwQN8wEDl4lrQOFKoPbMShfWSD15Ji75
qJgJuJ5aDRquxYwMmhiMudny06iNHWFIrEumt21N/5pExq/OINHRObR86e8tGuCh9Am04/FatF2X
7GDATaGMcKfRlWYZHwGKxMKpCZ3J0VlHVF0RiqyxoVKZB5n9dO7GIPhFNqr3EYO7vNso7HiRHx1d
6VOkOfcK1GaL5D9iXx4jkklwNrrUUpd2wA8R64kJV9nH3EblnclSn3GJjNZ6RmtyL6tDaa+pJwPw
FBL0c4wvUlACCW3eA6CMcFy6x1BDR44TovilZdSM3oyvxCmf9Qre5UQIsM6daSUHIi84cYdlBll8
rdmRuHgyh2NoqXTVd2YHSCPGP8DohMAi4bKAHXDNYb3DlLWupuyaFpQGD+V3zV4XBTsiLNr7S6q7
L9WzmJthhhrTWPMSaDb4RZFdZUB5m6QZUhCa0h1s4fnEVCv3nkXLBa1ECpnMM+f1JhmrA36Z76rl
cDAp+bPDmpxco2C09RSnwfgYyDlN/UiUrio+5mBcXbv3Wk8YMeI5SUOL0KetDwvHnkuOh11vcZcL
LNoguJcs8hlc5MLraaeZC819oWTNAjaM3Pkitr/8RHyhGwYiuQ8RfLXUsniDmrfUTd+VO0vEe7vh
nTNqCBBet3VC51FE/MFNn32Uwjj1Aw4bmO/0Asz9Otrea8NdpBdfflPvh3Io1lnrHEI4QHoiirXN
SnmR65D0+pZkWRtSdN5lR52wVgXuHrWHQULyFPfV3RcVMeI22CSsb1gc3ThH2ojaprj/dvEDsKx0
X6N+OGNtW9hIFHjibwhMh9jUPuPQcmFZ2JsqTQ6634Fe4DIfwdYIibEbdb7hogaUxLauDbbGZTBw
xe1twar1dQpgtij7O5kkkVJ3PVFhn/jqRYbuLiiG33EInM1oxpMWW5/aUN8nlWOgjL/Ik9+8SdH1
3u9pVnnvM8KPSYl+RN/Zquuyj0EjOhWo4ctoy0VIpLb3eR/YqJxtE9mUbcKejCjJn8h4JgiwHwnC
RTEgFZkvmqp9L2vnSbELUGXCSM3cZ5Reyt7GbUxQSmjbHI+O8DBpIMqJRalZvKHkGlOqNJeabn35
Ipj96dOi9WI6NFtaY9yS3zGUN49diN7X/Jev1UT1MYD61Scy8FXs7fyrZJqkNc3JahQ3Vp127Elh
S8/s8cQg87M17WPojPtSMe4ka/wyOFHJRgonT8q6rIWDN5bZ92jvCy3kCM/m3Q125tGm/dH/akL1
bvcwzSjMyBcwytcA8S71VB0165rZ61arX4h6PJVpew04pkA05HW8CkFG1JPijU1DEyD+xo6g0rcW
Oq4JStaR1HkwmSyhAGdgmho5owBZW2P9uhdibi5N7JfUek5T/xA46B/kFSBhQMUoNAMxdPhT2Snb
qDR4bjTG8gCi33ET0wsfWtMeKzVQRNQWqgz+yMI6t45HFA5VG3je2mw7OoxEoWPA+x7RwVz6KBmd
W9ui8zXYxrd6yu09gF6BxrF0cgrybDW/I92NMX+2zHzMA20gTiFlbOzKM+CcBFG0OL7kNCJwsum8
JnTVxhqXXlprXAydatv0VAIbom/oVsXGnopfRV0tmlgcPRHnS3bh2dLI1dIfmwPlRN0xYzQhdkzu
wCXpNC3UIdSpHFM5Cb9yaVecdVqHuVqnO20KuOP5kj1mI+ag8og9UIbl+KBxWplZ7a/inJgZo/el
9Cp7b+MFXgx5x8ITdJFWJB8M/xTFWfXctYXHjEN/4QwpHBwPJ4oZOxDPiIcPQG9Mipssh0ba3Dvk
sc8aCEhT1zvPEWyAWp1dx/gost/13EnhCyYEDb0jJu0pR4mhGj4fBiXCi8UG20fG5brZGF3fLOgw
Yo0B6Uiz7LUoWGkVRFo30oxvU9KVyOU2cJsa8ZNSMnbqkbYWIfGgxql2Td+Qe7lM3W+9smxYNKXP
XW5k2SigWmmk9FXfP40mQA0NinVF6yYUB589BZV7IiGrXwTzYAeoXQatK67SYct90d6ZQ6dB00sl
VCs4VFZYvBDluDZR9FQFABBEEr+mbYP6RBCo56IVGLW5jd3gqtf2E1U0cDt8ytTceQgbR3TOtr1z
qyTYSNxsbFvS/rMR0VPrYoC2saGBNUFXLU1qWaS8+9mMgWnxnNCtSbcxm8l9O4IJ9lGAFknFHaJC
qN80E2enH1A+QTciaxFLBFeKhzbwH1tIajVHSqg/QFKFpNiau7QFBmj6/p8iCYCwcK2iEqFY97W7
o3cRgHfy2oxadcU+ShKfw7AtonWXYQDT83YtAFzjbn1hgQsqsAK6bKKJsALJfnclU/rSfI5Sr96n
AZswJ6ADWo+mX0zyXY5rKrn7ufgyq5/z0JMbC//q0qGXFc87EZ08/Kg6+J/KgFLSWzTVVyPg5Iyn
TXv223X/gtrfrVT3neBPGKz8S7X9SpolpBzNfYfkcJmiaO2W1bbuCVgkPdA7idGWZo774PFL6Y++
Bx9vQNVvHMV6+JfpqbtfIGEEhtLX+LhO5RxiwpdQb9hV1FgB8mpwV3aHl6SJwAHCocCCSt7KLrKd
McidAe92lWrawm5HAw7pUjb3EEknHrhwewkbON0k3KlCACfeXVrhhWUB0j/8DGTMFDATrJW5TUUC
FbSmhGFYiqDAHOI2NrjdAw8tnTrkD8EXA6P4k49fztiQsw3p/a4Y+1lxdaOr1MCc4ET2Nh+Tc5U3
vxrVcsRm7w7LXXeA4CVI8A/o7lo1IoZ5MVfl/prOewNrAleSgZR/dQcmhyJ1WXPp9feU9WxTcnYp
yF3WNtW7R3NQr0wX17m0Vo1JpDXo/ky8JL1jf/sDTUF6xbMoHPIce7H1YYVybab5F6m1IQoey5Gs
mYFjxgtAU+ou01fyf3nvPjbAqiZwnOQbaF6OTnUsf0kAFU0pX1jl2RuSJOdu8E6aC30Ca2Sw0I0M
PHn7VjnhYX6uxklPxUxKRuNrrbc6oBJLzSOn4WBwb41ttQ3j4hjll9or3gJzvCrdvYEaWLXh1p36
N9P0HngnAwUTZiy2TkI/FkQpO+bqY63BrMK5hjcxsDJpSmedcZFq2nl/gid5UU5sdarxZFVcKuPc
uPv4ZmO8FgNCR2tBz/H6h9ytaCIqnzP7iVeNDPmwj/VmTcs0U/Lg4qjuMr9fnYagi7+SH3nWgRmX
7mPYyl+qQtWaEhpX3Y699qAWORWoICt3oVI7SNWY+jLyiE3OndFGW6+spkamr2Eid6/wpnm5JXcA
82a6PiZyZ5G409VNmnUDx4xx9nviWLAPk/pRBo+F4Z7rUewbf9y4ItviXMdUVjsv5Lg2rqMfwq44
1U0H8CjVnoYCxlWgHpMEpUrzAoY1okm2WZa8DNrwxVRxmVEwTl4wulpdetNnskSV9buhbY52xtxA
auDUgdeScLAvNU3YSSe+8I21C1GDgxviF7RnwZUQWqhntsTcdfPinkP7F8IWLu+eiMaAaN0nOz2I
qHA2qfPEEzStFJdHu7tGeH8x1p80YzzFtrGNE7HvEvFkJiy8NWsztSPu6moXggZ2gEuGLlOXipbE
amCqZKxCf6YMO909RARuIcFy2d3S78LcJsD+U8brPC7u84HfaslHmaF6cE8r+zPVZfCRKAu2vLcs
FcdGC84ZmVPZ+s8M2t9UCkzGGY7ssLlc1fqroXzI9uMfOmlhl+SSuCgMaIMer0XZK22pjOLI0uOh
7mH+6Q0VQwbZfcBoqA8V65cyN894sM60GH4wvn6Xg78zkpbZuJlvPfW7IOZVMPa06Z9pWLjMji+/
1T4nQwIisJ9H03+WAt0dMeKraN2nMaWLQjP3blu/MMf8BaLf6UICl+GjPck/aS2ei4L4rUNbkF7s
1cyMg43qz83NRXIhUamV9ZMruhVDqk0cZJ+mzhzYte5FBD2V4BoyzG4O2nXpR6PptyaT7zlnvVZU
D51IgLeqd0VYZhnZFi2N3o4a8evECNYC0cLeE/YU0S9mpks/Dw7CS4jpyj3EpWfTMiiGpHnd97/4
XWG6CUrlm22ZP+tM0lzun7WRX5PhifnSdzj6Z/DCZ5mlvyirxCeY7OCIPMTTcPZdPCfgWSbLPjZW
BXQ3XTZpf3S07s3ipHJJ8bsjVbUxM9NUfyQZ917kAJNJFjG9xsXGxYQT7NXRHFp0Y1LVUB69Gs9z
dRZesLN6hil6qy7WVF2UCRJxss5abiA/c78knyrDlBpf9YS4dG+4p9DuEd3w6C7m+GRbcmhz9XQg
YY3U7oa5ee0q9k+3wlFwarFmI0W6XXt0CQCwP2vW2YFylYszmpDjHcwvAaCt5XywhGZ+DaOrAdOL
OniYTuhXXGfmVlLZZMuwQLQqMkQ6a8Q9QVF4Qww7uth9tgva4smw/XVvjUuvdKAnlvW61atL1o7r
zrvT8rh3RgtzAgp/ZL45I07MfEAC8sa7N5vRPUX1gdPQz22fktG8Blr9aQ1iFzXVlp7Lh5Apqpym
c57KX3kX38r8ibR4SKLGex39X2FAD6xDl4pWMUkxzHMr01u49MlTKKP+UN2mb+SDkvJN2OO71801
t8GL8DnlCOBltmx/Y3k/2ajgjEW2lT6Xmpksp6ym3A+tuYq1aJd6HpC8lskGvpgYo4QK0OKohhho
kEzEtA1T1khcMdauxdukqnzhDS5sTg0QUWcUm5plFjiqu6GNhH4945np1imAFYs74MAeZxfb2Yvd
c9qrKeLZp6OO/FBZclcY8IUthCfHvrLm/R75/9Dw10EALs+4uHX+VGbNNrIeByqvpGruruNsApYR
TAeQy/EmzsVoyVzULRCoHUhehv1n/rnp6D7qFu3BtTgJA124MbHqzD8wt427h4OSaGrwMETdLRAF
XCOOFEHgNjc3bV++eBBKp5NDEmhBCSj7EEGbu4M/XDB/nr9oyOvXjhQzR/y3KQX039x9wsn+2IkN
nDVLrbKygCDZPGBoX6U5/FYZAoi0nJs+TdzJaWBjA7fA+IwyPEDPdacXayK36sgNvtWtjP2layOK
kI1ImcpX7bQwEZiJDJ+UQTI8HbkdDGrXeP0loA4g1O19qORl1LwT1ej7SLR0M1t7+63vELHHp36K
sbOOOwKnFzt+j2YpU5XfifI/UVv3xLGwTejQELzPOnhmRLOLwuw7tP1TKEIg125Nfld+TKF7C/Nk
rTow8AUKTmct+QGwfGVGrpNLZJWnWyS8JWWvvwqmaSuHCTnVEQcjVbyUaWfD5bcNEN2eRiEB++2k
zbEuYBtgAlUsgd6xts3N9/mSGUkodXlNVC+H6qxh2/ZbC66YXh/SchcAUA1xTZwc+qpb1hOHQvv/
9s9/doj9N/ZPE/sndsz/2v55ioviW5btvzk///quv5yffvAP26cozMFjaRkuE6j/tH4G3j9Miyih
67u6hc9zBib8hRexg39Yvo0xlJynFZh/t37a1j/sIEBlxKXpM2r2nP+N9ZMf8+/OT9IvHskXz4dl
YmFemf2uf89ZWiIN4CMW+rEA8iTqjgF831jHEp83y2RJAynW7db6DgdBr1XlexnUIDL9wnuqE5xj
fzzDoppcF26pPdshrv0XVTWt/BONdlZ+TJ7Va18AqsJmgeLXHCZrklQbVj2u8tr3SY7gBPLAL5aV
m8l7g8hjrnRHypfYLHoY4cxkut1AJivdiagx6Pzxsz787YiOxpzMNSPzWNGIfQEkYFU0P2vC2/Ql
YAeW8t0gHrogqBk/gQ40FrovxuoSdXOZu0sBuLk1cReOCNJmxC28y4pfQFjYNrReRGqxIcnArNll
qgmSLYKeQuFoa3ybxJigYkkNiQ7FOofxVA/gvvvQZkbpxp10caGhClDYUeBtg3vfZpTQ8NOSEauA
IF5AuVdCObbxkfdtK/bCSEE56jLTyZ+pNE32SuSq2YbCvtmKvsQEg0+5AIBnYBghp6BtmjIkiyYV
i3bNDjJxoodxng9nXsjkACAEMYh8EvhLLYwWIcsXKeONHkosjNKxoK+OsTEe0EvZ0PRBjoGc0dgY
EMUTnnq2lF9b92FyDfrD7JLWOfZSv/VpIBAjabSBj900VbxpifDzVI7V/nJF2oVrK1DhmZ7ucmli
rnwqDIeBhEFgaF0n3hQvO+bU/pIfax5S27QfKWy0xoWh13Mxh1EW6VLWoffceVVIsVRftcNj0JnA
goWWJAlR/5H5StPwp9KXZqV4PnFy2RXid+tW12mQ2A9i2i0onyWr5YJwMDsw7pKmjY3oxCRHdgh9
cQ2yWvP/OJ5im0Q3m4KtPjDbJOoGfg6yZNx4hGv6GHPAMY9cVke56eoRml0F9BNjXI/ntMOIyErA
9Gx/i4pdO+yDMs1hgCjz6BxV3UjLVsxEZAPgR+rnquqNe2JXZgLAxFH1KWtlFJ20IRq8l8LRAnMH
m9H3mXQ6NiJYF5EbSgFjIagImtdSiTSnOmosxzpZu2YfH9Ip0t4qvGL33rOsmzEPerQQA65MbUW5
yhiBWSwT7p+OczHYUgj+ziz+ouwyfdIaqbaqMOkjNVX8WfdutB00Ekq57lfkSu1wHfh5sTUruqg9
jZd58pFlFhPpwzUjEutoN0Z9InCuL6eisC5aOmmrINaGp6xxzS0VNCWVKLVHDwcp9CBUpLUMzz2E
NcZghpXq7tYR3QKtMy7zxEh2mBrNvU4/8os+1uhpIoids5ysbwwQ40cns+Zsa739WHboMKqfzGVh
GMVjVdDW5bIQWSrRy0e/jLpPJgS4cPTYugt6ahDqO+xefjbwhSTat3JQxltOgASzUJLu3ZFTJetE
urECnPCpj0yLJl2EOxlH6Y7o6LhuNDd6iDCKo0yWRnLLuEJemikpfhWDnQDpDSKsZo23xT4Yrj0H
sm9MgGs9jUOzk40pd3ZXFY+BxdUl9loEfw7Fba/JaWPjYLv2dqh9mPE48FRl9dLHVXv1O9BtDVmV
TeYl/WVKomzvQmPk2uCSDndi+6o7LUob5oj8nEJrYs6Y6H9y/Nn3psvl2RiYTIA85+7EujE397ac
tFe9muSp7b0Z0kevcb/QRVpdhZXBOO2BA48EL1dACb1VhISHsFMF66QEsEv4yJJrS6fNwqQGnLVP
C/nWrWezEy5Bwu9MJduxomgtIj9gZirYprlvIW1jCDTymuLJuAMHpTAw/O4MM+EI0bnc6p2492UD
oGhwCKPWGPND3p+dGVfOntH+ANWj1TY4p4GMCss6YLgfduRRHdp8zOGkJWY2B42Krd9GHd+L5EoA
0vvdKBsM3FTHD7pFp0DeVBq0KqvaKh/goRUHULc9lwl5w5ZAjZWgtjAbT6Lzx7WJNL+BUzFs20Qj
ZVjm1oHZSsvlCNS/N8DWyrOYcXNse6csH/0XX3aUT/uJc2zFUJ9Idulbc1LDY5jrzZnXANOqVYAU
TlVZbgNdByyMN3unxsnEp8cEemzIgTItqTZ6jopYNLbYaBFkydoEHWS4YXv2RqxREAtwBqWkMAjC
qU3LdRP/qGcRze2N3eT24QkeV78ZycYuuSEwEOaMZo4zhdu6qvDHIzSf2rExv/AsNmcnwc1WIe0v
Cr/Mt74uYsYzWL20fJJLwF3DXkvpN8N5kdACbtVriz3X0h3Hfi9mU3mRM0K2IJE8aFRx7vHhBK/s
rtxn/GbmBdW0W3HD9LYqgMWVt619CLXZXzVRMdC3s4Ou5W5ROWLc1DYOY4Fh8GjEerrRJq25+f7I
SN9hm5cogB1Gj38uyicLK5oPo3x03UVOivfQ0YK8Svo5M6vB2tK6vD8bXDm2U5jgpPFo+JiGPgKR
Y2XrIvbQQPUJH4RGnhJPfjzs4sjql3ERJQfG5fLEmCBe5QbTe8yyNF8HmBcsOonxcfcNonWmKFtm
UjrfcPV17QXDKnf7kv27O6FLKbaOkzEsvTZLVl6ASDcYnBm5XYybJCehPRQBx3DcQPBCdAMMQfFl
RR5sK1Q+30BUeRy5362MSHeWQ2VwlObUl2SYKJYAfRAylcNcPul17qEQxB+YHXU3TUs0Rl8TMQ2j
dJk5xO2GVuo5FgH4Mmq4zNAKru0gAjhrJ6B5Iy7cDuCzS0jBHlP5UTZVjYmut7dFOVjsqDHjeUuN
iMRj72bVPvN9NuuhL5vXqqMZD39KdbZ/cnSpbZsk6COlTMi1UoYnzHEt+DkGKCC4Ddd3KL4Y1PTg
8yJllP6Qtn4a6BMXG9aXmFJJ86gTN/UMpofBSOPo2iMNUXmN5wTRfh7SLIqmH50QmTTqtFF/6CgB
/IwQG0ya3n6W9v+vQ3Db73KuJpb/Z37i32U1NigG7f/990/lPz+Pvss5UvZvn6x/2o0fu+9mvH3L
LuNbeaK/vvJ/+p9/FSH/N/sbWKYG4Ir/en+z//oQ5d9TbX99x197GwojiaExxIeQaOkuoMT/3NsY
xry5oU3SBj3EcPHvOxtdhwBHfbIXIBQb/wIn2sY/AgJEKL2WQ5II3uL/ZmcDapH9099DbcTjdJJs
rgtCkZ0cBP9/39qkBukfxwvdszEm/S4tSpYGcbTvzMkkFR5nlJFlgoHOz0MVtyCkI3FzNXpeMiOW
5vrnw5+HRHKBwlPnLzsoUziteJg0IQ/D/PDzaQluJyPmJTaZMllSNFp9+HnoIjj1MUGAf376z3/T
inwbhc2xSImssjDJavrZefj5yMRWM5sufIDEXlgvjaGpDlXiEdf++TCs8VSqnjuojZ+idul51Zp8
XYP4P3qOv3NLcQ1tYlXkVs647DCoizxAwcWcyeCYp7GDuDrAy+Oe4edA+pkfDgPdEkGebKy201dd
4dIoF3h7OaafAXFyUrl1fwCQ3R1GVlgHaucNagjkFRck0JO26A625uExiOrqhvrSbzSP3ylK/GeU
kL1nujB09HJvmRPtJ6zR0UT8uWEqoK/k50PZSD40M72iVWaAP6c1u5/fU6vc8vDzURyX3j5syWlF
0+HnwZhqsdVVfBl6SZtvM+5+0LHgbWHdRweWlvFuoA83q9x+Y8BOaT+SOD0KlBayxh4LCrVkn1Ht
ccWSQ/KGvR3Z9zyPayzy+QFnRHHoZFwcDMVqXIOPBebZLw7/eoictPzbp+M4FYdVoZLHwcdal0aw
0H4efiJJPx95U/jXv5m+6e4ArCwCgya9f5FvvfnTn3/TqJk0B3wyzEBxuP38Ptwi+k2Ubk1woHc4
t5TjpEtCLosoWdaP1oMhIbcs6mfTuXvpcvhqdPS1BXJU2W4wjIK0oI7GWLF8o2liK5YaSR8MCx8z
ClK712ycuHfwEQy5wFrmL32BXWBFQcmoX9peLZTchO5RehSzkP5fFG/pH2M1LZrX8iTiNfkNy2Lv
Qax/VQ7mUk4Xa7jb1VfpbHxsX4iQDXs2On/wPhjtQfQLakiPMHAA7HdYoZcGBYb76VN/FtUCMoKd
LuIb83AChhjbCx0Aw9HV98x2mRMCANaaFfA3z36IChxnByrB3O/kCksJtRExHGI1bURIvsW9QLDe
uC8uZqRhftmY6tLRgku+G1axTUZym4BtgXokgh26dPbT36KGRY0YGp2r4LP6gofHy3fpn+JH90XD
Chat24f23oP2gaWwYqiDgkm2xQzWqXkafVZYi/hYPmIZlTf+vXpnZ7n+YCS4wH1zJsJjMyR778o1
Y27WkwWJvoGJ5SKxlzpLVvp1FvaBwtCh347xtZJLPL3jd4eru/md5MxeF/xMN92zeZ5+6z5x81uY
Lnh1qaXi2/JgqTOMnyvY6mwtaXXaNjaBRsYsBwZU3c0ajsXVfLZe82ZpOFxDcEMsWFrIR6xvEUzQ
e3iY9rhPdUzWhBmjjcu5eav8HVFbuvgw7YGSZeKe3d2HgmHJa/HpPRcvwTojkrFw1drrjkHzzhLF
2zE703gXAc6HWxJlMGRoppX9b1anQfrsb+NTNi71KxFQkkVFsPKfrAftzRVL/hgOW/vD/h6eZqfZ
0T1U+3bv0zIC1AcItLnKvij8iTgdwm3yO68XOok0Sj1OJtuEbIcR6ahqqhAW3WNa3vsHGmuu5i88
Us1bw+opWHKw9Q9+deZN7f642cGeGHlgDSOatnayjTktiSfV3hFsle8u6Z46ruO97q7LJ6KMWH9g
hfgrPDTwc4myPNqALP+QllqStzI3Pk0RSyp7/gS/xRNAnW/7i13ER/wVPHLdGeXavUfriq42kxnn
c5jtCBGbWN3KY3WV1nZol8YrJdj1Mjg44xpDnMsC7VLs4J8wWF5TvqqYcNBE+kFFfbkus53P8ZBD
51mLr1puFKy51Vd/6hi4nRiBuq/2A2t7jHr9iYqstZmv2NGBhmEO9Ebze7LOTopKbcSoY7tqntjF
TMcYWiAbzmCH5WTajC/6xHplbbVvdLxw7UBHw5s6uF8AWTLv5og1HzQPerI3PyjNK+F+wmtfZDwd
8WWGXBRhAovcJV9EzqkgY3++K2+0l/GaI7I/JRvjs/wOuIRSkrcbKYMnBsgliq7ct/HZeSBhyGVR
bWF779Vm4O/vl85z/E7HBfh2+gEX6lefbKZ9dU1ot+xRLbe8lwIvb3jW9X31FB4w+xXtLrtqv8m2
8/4qDWngwLlXPA0kQTgTY9g7i+GhewnnuB7ubEozV4G28fk7sJ/S2pgttOHodFiQMT3vOSFD4tZP
DDXoU8PeFH1QUMn220AvKUnWbvVkl7IfeOT0fsxPyScRw+B3dGvJeF084g1IHbAk4YTQ3k5H+FvZ
Pyf1iUbm4I51cNA2PE1I3zolBdqDp/2S2DwM2vDkQ/MfdJ3XbuNcsoWfiAAzqVsmUTlZwb4hHJnF
nPT087HnAHN1MIOGf7etlsjNvatWrfAtXdpHsGNgb0zHdCJ91Alvg7jMC5iIqYX0vsD3XcU4aNlK
Nzy4RPHUjAdD/COwnVBddEJsHnHuBupGz9w8+80ZwPdQli35ND5gjJrRnHtoXF6XoP+Qm995pMPT
W02ObHjoXXs0JxjRJBho6vmR11BDyB2jm3YemwVZU/xJhN0AjXFhNQvuDM7UH1F/V4muTtDeWsVf
tuJ/vTV6NCR8MPZ/cUltto6+w8mWrDe8H09h9kCjKO+fvN3Wfu2GlR086vWcj8TRtxHx6xFgOvpj
+N3rW+i8ab56tg428oy2ZcbToicXrhQdixpfM1dqd/2A6sqC6NqgsMhXUrFLcRI+zHl73Qq6NwlS
FiZusG69WVPkqM3JSEcLxX/6vlgr6+SsbyZf3SuH1yG4mmtWNJLWjfAgH6xii0nhhdJcP3gLM920
OQixA68NYiNeWU6W4Ebg94z55QsZDqq2xgkmOGcuA2JPcxQPw/oMlbYXk/kV3+J2n47bgcwyxlKb
p5t6Nyiv3EHtB7gWtCCQ/RECLu56BX2UbdaUX8yYQ2xNiBg9o7uLiVxEuvaF2hbq4BxcPycRItsv
MBFYVpILXUGulkPy9iq8TttJvd+TjJXtaJ75eZl01uz0xOOHNG1cUFhdZzai6/xScFkOUW2ZVLfW
YlX+FtAlrsJRrZaSTmwUTBXMrxg4W8lvnJ4IOuTLaEQgtMQzqJQ3WIMNlatBMMA9FJ1Z5VaVmyib
RXozBp8AozlRAJ7Ht3ovd4v33LSeJ747AZdvos0o7Al9xengXoHSuhCqMKqwpi0ZmV/qvXDEbXae
4N/O22n7JxhOvQ8XKyhHy7Zz+qXskPrhPj/aE/GMJxQIRzwsulVzGDbKe+WfyAV5/tYf437mah5K
XuPlRhvyP/EcQnfqJMMuJ/9T9OPgrSaSVbLNDdcI3h+oGKToGIjLbgJHplxd0CusoOP26U05wraF
f97JqG+Jr7bqpfi1eBfvXXPvB7e+9vDpTyS0gJZcJvRe87tYUrNr07LTmVta2TrbPVEXntQNmZ73
4V5fuf4zza/bIPLSLQzMYVKPrl2smrfhjaECK7bEpMBrRwLb9s+1cZOur98InUmMCHD3utZr2gAo
fS3PoOyG392x/FS9GgUr0ThwIZGrwOnDqI3hzBke6kV4M35YOOQtX8X2DgdVu0nKUhqptm2aCF28
m69LS1HCO/mE7CDdyLchHLVqoX+eB2DoYqnZUPUNxcNhNU29oLe22JoxHOnZ4YlS+0hOKJCrwGs6
N/M70Ss6HGrPse52/RIYs8m9AQtW3VM+ESgV5EZ+uk11KH44pxcZChZPueGkGC2Ln5crLNt9164I
8pIDZt92dWiv4hd5posHPFbUVU/kz4z7mfbskLOSgZIPVLfH/lyfa3knxXZ/VgDx0lX6HoPPR6z6
6jjJDAa86pJ+8+Ghmw0H/oFJ54nB1XVdHbERbcFe4OHw+8Ye+Z0Qrzv0XwdILfxoobslKpMzXNnM
sJ+Za4qg5lbyMTV2sE8PwZ131E2oSmL7GR76Yol5VNJ6tE2LP8bngbDms5TqKYWxHF8MmOa53/1U
WMYND5xGU8XpVhOOTmtNOkDhKDC7t9Tt8FLQcLaEkxF0h993rbxUh7bMXGtdYq6VYarWZQftVzLX
//5AprpYgzLRWtYfiGz7NV5eHQF+3f999e97//4IVf52gQUNadg11Ct8uDZlR3hnG5AfA2HSGpWU
1DiVdhkdYknHN381YHXy369yARcDK5n/Bl4H4GnWb0bsWfFxmH9wZAD1BF3/f36boQ2JsHMQWqv5
RmLaVSo8qjrsXflJpag1/6zl6TO7+R+UTdrjWOFSL+JmmTMle/ZZ66uvyWkCotkWz4pj/9+XCoKd
9ZRB+ZaP+PkRXtAWd+Cc31jepDz+O1o0IowwJoA5WC81CF4IWOGXGBa5SCNsWZ7k59ylDL/m6rmp
fUVd9cbaJOn3S0e9gHuvlWBXuyc6PCYQ8l3jpLBhN+Jm2yQ4QVg0k7se2dlIhJ+30Je8qKrvux3U
Olu+6BdlRyBkkWwE04O0NKJoMYjXfN6no+C21KILgh6o9d3yjk8Nxgh2uOve5XcaJHSly3yfOAKY
v936xJOdJqRUnvre7aoPus5wcE2Yfi/SnBmVuNRjJUl99wpXn/dwLR6lD/3SfhHVFf4iZOFCq+8F
pDVUVw73nsDHTINSasm//U9ypEktszNJ2452GmfjcT+NztoebcH49fSeKwoPrP/KbbuFEvniKfwT
ZLt9pD7Cbk/6SKj73o2T6iBOwmxk2ic/FMV0egPUkPfmt/ioQugTUC3syFhKGy5e9UtxycToPQT7
wNkaa5YbSaYYDHEglQ50ZG2rfMmcf6dmyR3BOqLakVmOhaATedxu5G3TcUqsp6+d2nWI4bil7OEO
N4lL7ASDRSja4g/yRKyrF9D6Dm3ij2RUEGTIlucgHcSgnF/ipV5nUs8fgVeS6Vg4rYx0rMR7wk4w
vvHCLasSJdzzC5skeqr+DuFmjpe/C+43Q2j2sXgbvBl2bDPIIt3JSneBx8Cq8eK14pOwSGApTNov
9BQqREy7UuzXZD99QtuR53w9JUu4tBGkRxvJi704C+cKivJOLWFicb6fZ8rUBhxF2khsLBciMFWr
R2//cooB+Q73tcHj8CzidANVmtn7T+ln9zqgw6emIosHYr6XcZBfiYWXHHVNKKkb4oXsIIQdltUZ
DQDDZJYR4ad8C/GisiSijc12sRNXZAuMfndNDlrhGPdqLW3wvcgOxUd0SeEUYevxg/n+KcCyg+D4
KyrNEPMUrrnbf2HIQYhBdJ8GWks9duUfct2wFsZQlg6fz4F1I2yi4CKvan+8czeqJY5Rh9lt6F1W
rfRKpkO+o3thjEyySPyhlt6CRoAwxa7wcICQzhTnpzJ3kfjNaSOFw0ytIrkZ30uwLdzzfFUC77La
xiNRSVfPHfATBycSXroH6dR1dnApIjf5NHa0A7n5h6RREXZavcK5c/FN8Ud7qi/L1QyWSfA1UYi4
Gh3KnPY2t11oXGjI/sx82W/pIxlTDx+w6/pP4PkIFTXnBLNHaUk2b0FZylHaeN2n9pX7BvJsQA/Q
ycQzZDcIL8/sTbt74m1clYcYmGmkiPFHJrGiM4Q2Ti/YwfbgYPfnuwKr8rXsUqcUHfw6xi+pdKQN
FsEz3gJF4mNeRR/mLygCfviwzuawZB5DACBueHcCFRAeNN/aF4skerxaaxTs6gOXAswBplOe7SOk
WAASj+6XLS56Zxyhp4jVqdU2/bHZIymAQtXfS6YkZGfueV+AEyv9NOgOKFdyHD4w0AXK0EMbHGvS
7ilcOcN6Vq74m6Gp/ZhKDxuJ7bAjU/rF8R1C4LDNvwb8K/Ng1ucf5noOdciXSHjfiLwedguaacNp
vgLycFjqO1K189vLgbp2MEhqRMhzzz8W50mD1ghLzEEvk2WnLH1jUPG8I/uJUruH1TfsmnGGWdhC
9WRPOvITFp1LLqngyRcGPVViYRdqzY0DoAM4AXHM1fZ1749kvvnBZcLzEHNC63UC1rIZ0HN365/0
xEMSKhcDPW8HwdVXTA9Bch6tF7HHDq04zVV26V5A0vyKdMFrfpIiNrZyuIF6cRIF2jFaUCq4HDn1
l+EaexC0eKPceXZbCKm78qAfpyMOqEjSSZV7bhuKBWKE1oqn4F9szS93QsrAfayG1XSdd4rEji7c
eR454d7tMvMUo9hhhzV5GL84NZppmSRsN5gUd+y8m+Ka7oaj8YEvPy4CoSP+jqrf8cilG+Gr05yU
aOnIn6J1XnoovrLYGw0Loe24OGL/zWPI3gWOWAi//643N0Z1xVPPJmC+O0SDQw6EXK1t6LODZXlo
Sk8jvW+02XwWBrao66jwoSATBCzRfJLYgHcN8nUgLPOXoxafonhaCtlDTwgnBCeyWVjxsMMOKsXN
8204y78tt/nC40ayWz64QOJgd4kAg8ULNEcemA6C/jmSYWGoK/CgIAaC1r0vViQtRLqF4ErF4PIT
UnTJJOABgyF/TB/MxDAIh8wE1tXxqsQA7LLkKmobhEnZql4pTjnhjslyIhuXXUtzBOVKtTAY7svn
qRUQ5i1VAUM/NnqF/pb3zvVWL83g81zoxTZrQSeVD210jaeTEQj1WsEMS81lNXpmfuhYjT+xS3sM
t96TQjfNoZ2+6ZNr1P6kce65pA2IiKdXJUpAktc9o3LBOlmOuNXClnJzX/vKqFPU+YYH/S4q/dA4
pjGJGywFukqObWxHnxCVsc+y1cHOsDRDLDiLo4BTvDY7tWwwWFp1JM+ncH2gnjtKwOzUW+zZfq3B
1cnYtSJqKHmDByDP3fArNZeFiTqV7nIvXjkUAQU7uqSf4tSEq2KZeLF25KYod/UansKr+qNR/u/7
TY9X3B2uMlk+VugvDtKM/TrSd3IM8ce2+2IF55NnFEMWFl6xBBcJmFVf8YkZyUZhSdyHX2qvCkdS
hkM2rruLsxra9UH6mnoXYPL1NXIpKOdO7ZtG7tENCdfgvEInODVsJDMcndItkgJZOt5wbq46ye2I
L1z9oyocPfJo7jGBBtDvhpV0x53/b1FjmmNLHrHHHhmwwviNGXKzDH3zk+1XZVleOSRfqideuLDk
wfLsNr/U4qRu4WxVl0wGdsInR3q6bmx1be7Kh0SE958+u3x4L/PatgPUNNuEGdeD34WGHaxTgDC+
pc7AKvPoRQemk+/p+T8Mg4kb1R6y8Lp0KhRg18ENbzlPAAXewMHn5U8feWOOQ7Kl/0XswAsLJ3ER
SYkLDgyOCUFLXo9b+Y9dF4P3+GULh3AzO11cnj8qjsvMhJ2RlWCV2+nUGi6xrrwAvn+lXYIDJesX
w4/hF9e0dXKszqHPav3mTQaV17RbwNKyPHCTMShZqZRuS1QmMm37h3mr9qo7buJl5uHHD4sR9SU5
RaLd/XEs4/6XvclXSi9tg20l44StdNDIQ4fXBEZuKw7F+Zk9qlZ8WfIyBmSzQ85cZgTSJjS3mAxF
0OkkJEJbWrv+a/HFw4kQqb+zWOQfGR8Zw7Ka3XAL1s8DT29zHe9Ym/BAOVy+n4/s7bWtL82VTTEB
PwG/eYspE1wIP++vr8Ud5t50JXo+/+Bc0tRD1u2j6ZuDhvI/2CofQeVE+sb8pjoRCFV4koO2is74
6sVv2qkE0LmkMm/ZIrpY38pvBmvy3vvdb0bfs4aBuRtP4kNDPrXK0OpsnxsVOkrA7MQiJYCUlBYp
AMX+qnQXu/AInTHyR1c9YH030NUkN9lTXJ6dbewq/sKDobfBOO08PKSluUWRVNIs7ad2rhzaA5A4
g4rI426gOpUppLDUoG21pC+CevoLeyShlaiRsy+ptqfep3wPyV6bMWeTDHG6MXY+qsnSraslK1wl
7WOrLRfL2Wz8DU4OzTSebID6RKqbL1JBbbmzi3EzYZTu4rCHc3WBjfWl66znBlKsjnuRYKWKjbVM
tnDkw8s2fdzkJ+VasrES9zqjDeuOEln2sbuiQCzd4Rsu47r9ICYVoefgyA9M3aDbzBUz0iw4mU/E
jRaF6RkHBelDc/VVcaXj2zAQWNFYGFeoQotdtkcdQrQyOB/6NVqN5l0EaWXTD318yFk7wmfgD4/x
j9TmobCEXfUQWq/7bm9oUDFiyU4VbMYnNp2WdjM34hfAlda7mMGsa2kZncfbULtaS4qqXfwkVEi8
K9B8nYZM9FsFuzYvgZ+Pog6gCWlT7OK+0UVuCNmUMR4JhUSPb1uRBh845QOWj7gF95ku02uruISv
XapHCKLECIpi3Jhc9BcVMMlZTT96PlG8Gh7xQASWR9TxxNIBm9+CpH/7jQDm1Z65bVVgkTIF8GZ1
gWVKCJAIPLDw5wTh/MGT6U+5MfTAxy0PlxojNsmPj8prJ2VOw7Kww86u0Ep1y7LxXqx82mDE3ImP
AZFBPG3qkCHmQ8wRn1b2dDCRBlH8Li3JDlGCWSKGfSDT8nz949qZCfxnaXKigErD4imgh3+dp0O2
b/UZlCqO5vdQ+/wwfQGsFiNz0x27dka3Q7/3M3kqDzWzxWO1x/SZFDZX9rCz4OGhVOYgCXeai1jn
s7tpX+026WE+OeGnCJRcz9tv+ldAlflr301EDqEzi9GWzbrZRDtmrOGf8pYsF2/NmlguGv7pQ/0b
Z4E4xqjzbJQjJPKxNudJI3HsHMzGj05HBlqGj8m6Fo8odnjFqFuPj+C5GZFDoTHmtoH8d4Rfrc10
XbxwY9uqwD0vInnwQ7UlzM3g3s5n1lX6El/2EyUbTpUm/dmStA2ooYK5fDUPEmCqF0M3mzFRbY3d
8hku5bmOYCZq2mNnI2avzipFOdEazOge2FoxNc1DryAhGgswsJnRMT8pjoO9jpkQlgKrYU1BwLyQ
xg8rXUv4fr5jrf4UMHZdPxcnTVvGuAP49UVaeJNJAWMl38hT5iPLSf38swU9x4BEdFKmwXiKlgwN
AaWZfvo0LngV8izuE5SXlrgLP2T2Map7V26YcHH3qICx9EmdlzS/gxdGZifZ5eJIshURC7lFSLSL
Dom2a/qV4dYciIbdg8Qs2bL3fFwq4+RBtZzj6IFW5lX41GiLT+MKjft5S39C3WWp51tEt675DhJg
WGj20g9gpvw0bsM949P2jQQakqIXBCK90cMzUFy81/hnAJgk9wpzf0CoWTvqCr/Dt/nOISej5OVA
6v0FxcYH+mKOb044jPTZXPvLsFd/8xPuVePK+C50q8ID05twQQq2Lc3BUnsgiCaWgBOWJyn1mPWP
E4xYt62dmfrGfWGv5uZT9r45VU0YscW8zLANyWq/OUAVO/mZroXpkl1CmVbs8tQRb7i5HQS2IyyT
lBe1TTVgyeImeLEoTkEfxpPGuhas6Bp7zQWDH1Fy02ZjPv0IIaBdHctrUfgGwTAqyLYrJWB23qJf
SclxGm6LxA0Kamc2CooN3orXfaXgPEsdeAf6IsgVrUSzm3bPFV7MPtARa4HKrnT6K7gs9pAlBdPF
OGrspQc0g5SEN+TFXnNHmlsK0Krt/ipLWKqA25KPg68XsFTvttRil/D2ukizx+hHTLYAb5AxBKMs
3wQnz10o54lmxzjfMKkydDRO3qt2Bwgp0Ye+191mnXKlErt+YHdWJtdqfq/xJ4YXgR3wf2X2BOmn
IwNzBkbo53TDAbKk3FAZ+qpbhqevG8iFyxjrAZlfv0pHYYXK+i07c6gvamYGgpMslR8GRgTBx7WF
wGqTxTZ78UVUD8l6OOiYPgU2yqm7eJ/ofSm8V9U7weBr0m1wObWUT8Du9gP8HysiAQKxLW/qj6cb
uMKqvcYXPo7qBJLLlENZRasYggHbNVkbu/Aw7mCjo/MEVJondDHiAo4hjMLe6jcezfGNRcaGh++q
dlEehBoJh7GzpNUC3YS87Yt3EQjjNgeDz95C7oiDxchMFm6mw7i7/H0qmzp1TTAhZmUc0Vx7yp3c
byY/or9qmbl4EFU1tpfBMVKvSNeJuTLKnYS/k7Hq0DUabqcuXyOzDIwv3Dzw9JTVjzfGPH8gr9Ls
7IzM2/Q+q1JbY9MLe2nHwUJoL6Mvrh7JY/Pl1Rxku6nBPNpS3uvf+JJ/YYv3/GUgfOLlWTHzT60b
cuLnqG8bheCm/q3xTdE40i1jm1xL1TLP2Dfz6RTiSJgsAW1VFiNAUqt7UL837g6fsaH/oAy7y5vO
MXb6AZqQLW7MM7NDdNjGj5a4TgAOMXtFAChZWrLRN/3n9I2LsEIj+secY9VC3LZajO0QNwy3sNtL
igvXO0rd5yl8kKSIV/vJ2BlLkdmISG2rMuhcvjoHXi3lRs7MjvwVnBe+4jtNRZBjFEeCN3NiG7np
WuM5hdLzZW6If49O5TUjIscTVuwOGEwny7rYYkL/GnwsCTF3h6rnVESXvKnH8Fc6k73TfJuZja+x
x6/+CqC3BbCEI9/593qPzw5mtWvuoq/gpGoJTnER3vXz+B4mvrSStSVpZN8NJcpP53BSAMRdhXDV
2osls8WrMUGRtREwraPRUu/hhU0BSTJENCLiSyJQD+He3A0+c4ZSR71HZI9defFRWg7f6bFl+CYc
O7xUYd1dlXeVIU98yVSnvJpfBIpogD+b7o3hCWptrme9NGNreuM12lN9Er/UTXpY8Flru2HA+Y+P
Mt5eH/VSCedRawPQAC56Ycis4a7jwn6TH7KTX6IPll14QXRE6t2BkU+JymX7+UlbnYIw+OMypQb7
NQarvVaAQnbEP8R7jC8qG94lub4ucAOeVLXs4IVFao6A0JKn8wv7N2ux/cu4oItttsR7lo0T7gKz
0UseOIyVGdzCm3KxLbroXnRqNnOFPHLwQgSwoJBcASw37T7HF0BwuKXJR8mDtYm9+lyeFivtSHzk
Ed79l8LAcLCghWxkXzvi590+4juPbrSGOn/K9oPDdHEaNyKxknekrApl58mRVs8leWOyRzbWZPjw
8IBZAObPeCBjasGH6O7tR7/X+bSMb39myDbkVjOlfDnRRtCsietMu46o9qr6GeZY7lb7q/BZB772
Vfx7qhX3+QcsJkKR0yw7DXMYnB5sli/EG1AHhojG+nVC8KIfKDHT6m2xFjc52ydHT7VlXZbr7IoL
t/Gpf/G9TrIUxLY2C0XCy5GiypXv9Q7zECq2mIrIqeTj0LoJk5oJT2n4dDZbNp9QDZcKnW1lAztj
ScISEd/qE7xPgZEbHXUOWo7wBFEyKlmbAAVJXuKvg2xY/K62vBJkWVOxxc6ub0h2YL7wIOAW1zDv
xJsqcrRP4iLekg3rk+F1Qd4UyHa+Ti/tTlinb90KFpX+b8pP13iWt9HkDCsq9ZKtj7fIiUmDGPnm
nRE29kXPnfQOrvs7UlVtw9tzO1PEQge7gmBaLQ7VJ55NtfUCT33ACWFuU+KgaWVbgeMe+pxbLg4B
jFj4cLf60dCCD46KODdwx0fFdBd0ah3eYHQIW/0EKkAwafDBSfeWpmvzBLHsBM311L5Xd9GpqaMz
r/xkxxYQvOD+wPJRDpwgnDT6GtaQWkFDAwjHts1CDBVW9nSiyjaOWCmNSLQpj+vT9NZctOOwqZdZ
uopRjlDZ3uolG8yBgDxhs3jDU1TfixBIOJmBP17fQrzELGodbBKcIyGveXAegVmoepH2K+ZyWi4c
doJHbTjjjVl3fUtuiytNKVr2mMPmirOQSfnl4uq9fmTBjsR0g7oWxJjvLhAMWYxUp7+YQMtH8kbD
0HIjw2VG0+RWx3qfUHPQ1lQ2zi+FTKXs5j/tJ51q3C+T/eIjuGCaxJYo1qs2dyLRx2+KejIYNs9y
n4i+/q1/pzLuWZgUUpwahqOlPmP0+EFP1T1URO6TqzO4Eg9IxsPcTo/Dj9j6xSXxn3uFB7OzjU/h
yEmHAVEevldwWBQWl0o/NfjitG0HTOPOcXYaFOTrRPxCT7L734r5350agjAMyowCGItwDq+9ht8j
ptoBMIfN48NOnZkkXPhD6VaSjTVWV99T4jZo9VQ8sa0ab5DeZ5XVBegyc1fAK2ZNoQUIJu+KTbu0
sw9eCwsE3Kkmtpbe1fW18Z5LLuKir/i5atDN+PpGwxx1nBtqYlTVfN6QX8Jc0YSYn3NYR/MBHF4m
v/3FqXCD6UTRz7MF7a25p1BUQz8qtmZga6AfqlMofpHtYpgZocXOR6hUAYnPoGmzpe9pHW1LsIzX
XMLS3YBbhigq3YizirDxE0F0FLljezBWJmPT3lcUaKhbzmnG0l7IhkOM4nTGq1cZ1xUkCH0td4Sn
zG84zx5SAGW0xICLQrRf4eglcagwjKC2lufLX8lueiiJtBY2ZJ22xTlOD3K+y0tfKSCy25AMX8JN
GFZDf3ziVMK0ixkk2TH6esTvO/ua9LVqQha7TSZwDdIV5DDGXAtRJBA9VQOGULJTdsuuGaMhwhmL
cFy4etuFsMQnLSXXEeVZ7+ikfQEePtTz4gg9qWvhxtotA+vCFwSLwuhZelLxGaorsh01bPTTGxtz
rK/6q/7VH/8N9rt52v+/Of+//5QUdnU9l4T/cgH+/VxkhjM6UsOH4xdGPcRzjQCrAVVltPr3vSnQ
Vc9ojSPSusWKRA1MigHGkDdTBJMOYuuvoF3H4dABpfCVgUHWepiwaK7qrSkg3rL+fevfX6JugbDZ
Am3/+570evLXi/k3/v33gjAXs6oWy1aFYp8nMpZfY/wjDTPX/t/36vkvqhSq/b8/pgbpwb+v/vcX
/37uv79iqh0GIULct05PWIP174dyhODsePML/fvRNsQKNE7kdI3TYH0I+9VIgHyjThBVusBXeLOS
HpvLemgKLwjb5QQHSE5aDPwHfXL0pxtf027a1eF0GoOmdUKTu4baTjvozxj3hOhzoeRnRUUgifTQ
UzNVxVjS6uJ0WsUo82qe1y44jM9RIRcdS8YyewQEheDclY1eBp8uxc9yiYd/6OFOTpMHgrB4MmrM
oMVO+A2SjCjR0pgGbXIHTzRTkr0Qp4+8L4ZVH1Ofojjh6CNvAe+VmMFV040+4QVeFg+fhVjIOIxC
i8IBbjKxeMDrN3lyjTSx9xpSKFmDQKPDMW9liSQipg8oJohaYxZvKl5pMJ/Eo86spw9UIY2VvSg4
ul7HhBlKmhBSGGUxI8sYfqcG26LBttYlt6HFn5yDMG0AmwdxxLaScACyTQrYqbOQhDRHZmhl6Ysa
GdkxalIuyNPWcO+D8l1BvFxUaAljSF4vNYFMh/F+qMu/jQidGbco+neM8l/My0vs/m35Zfwkufb5
XIBnYO8ckEuaOpoBM2E04b7gdLYi081WDUZ7vULoBGndbHiCWJqWLgxPOtZDHkG2gxA4YWU6PvHS
ICVljM8l/UMDW6zuaQOSKXTQgw2OVs2/Pnss4+0c1/3zHBRYfiaRfJJEDg5NIaDbiIonvlYvkLgm
y9eN9jVOvvYU0OmwB04FOkouuduMUNylOHu5cd49AjEqV2X+JyYwH4Iawrox4mKHFBe7aCyZED3E
EphD3cbJHo8Ot2vnvSZ7fsYVagtpn5QVJIXChLTwaunIU+MjMox2KQf61yJ67SY5A5QyJZjHouYR
n8mYj08UqmCbcqSP+1zDXTIrAp8ABYpeHrWVoXRu0Y/kHU4v2NyzqWjOTFHRi1vFSnSlQQKHrFYo
oiBHzn51iZn91UNUb0pzOrxeYCJmPLFBP3k+giES4WkQxChm1K7GB1tg+afm4U+i10BrGWdbKgFR
ySzZFgxNroR++zKntfFSeEoSqgE1IakKX/i4BEGrWgZEtaoLrtzpbAZy9qlVOVBXnTyMeHYIDeA6
G+VFTGkJeuEJrtwzVRXBDcOEoy1RFpdOxfREKVPNqdnKkjJHmk73Lw/HgIXkBIQ1qTLejsQzwM7N
YH8//wYh7bZSys6tynhHdxUVeZzHS510MySfYI9BOC4DbPHtCtItUmV4hsSronYXlyRsahyoRZ8V
3qTpG50L0Fegh3nHMutfoODhEKnEbkDxf9XJtospVPKGqu9ZpmQ4fsYN3nNklUJENAFC1NBXNZPA
a8YQcTr85FnPiDQOHxEBn+SO4FBdyOlyUprOjuv0tZQ79ek1JjbWI0zVsCdd/rt+qTENcHqvX6+b
mh6RdjpDywxxTBFnSh0rGONxKxMAsRDjY04mOFiZiidDzdtDIdPCpOM3Utv3ceReEwE5ucKUutCy
v5qC3n4dRDK3dlIOpgrkKKg3An04q/9RgCYGLokI2TZ/wsHV6vOYC+p7CtwoK8wqCfOSw6j3MlVY
DxQR8qhz4GAJsk77+CPrSJBARLdRGhw3ctJsXhquRs0YIksI5jwgvOoWUktCU5Jt8JAO3aSicmgl
RXT6qqg9JO0HGSMpfLZDJzVJoQ1q5UKc6BySCWZI0KVByRC/vO5VI78xosNTws9LlLtHLXfXouY5
6V6F244ibbwBPhGFTbTPSxpQjaH9S8PSQkwB2+nmjKEseV32N1kIzkIQMqeohHQNF7FqtU2kUV8k
C4bki23AFlmYDxFPUAejHwb4cyheMrU+lgGuoGfXxTjLFfTuo0X/SmQt5fCgf2V6/jsRBLDUyKPE
0g4MPncj3ZAxkoZaIst5RJiJJB2IZIMyIBWpY6r0S90ApCWH+vIVdqe4bKLZUP6mFhir1iTMAK7D
PMqaEaKI+XJCVjlMP7sJ0fcwcR6eiY4Q1+tD+IZPsXnanEY3Ec/Jobk1xXl+i9jrRyyqSBeWyhRY
UqJgWj1lt3ihRB5ZI9JajpnR1IR4M8aB44FhFNzClkcxK6bWW3QU008GH70udFCgRbuRJsEmSCfw
+l4jo4tq1CB9hSQ9BM9SVLp6k51ynPDJAQceNQmBRpTriNELYsNryBhXTAFE+wyM0Zg0DwMwBCK8
yEiHg7evlNeHZ8iSN5Kmd6YZpp6NS7BexuJZbHNkCXBXhFKy9BpwuXzNpuET2BcetQwhWu2eiYAG
ubl9tcLLVSvYE8XQYHtvvvyy7JN1MZa4bISZW5BMYS1ypH1JCMqPBWVH2AF2dwFdWIojMBM0WhiI
JwOUhRAVvKtMdeoZ9UmRcBKINJEh4Uhjn6igHo1O79dzwloGgye84CYUiERHmWR/MD9EK9Hj3q43
5TJ8QuHDP3w/jWDGBRkzPbPYjvl+bOCxzNbvRTVCmZRIXic0tMSPGbRLY+bFAQT5OpLvkgm6LLC+
sWXjcE+mmCZRuGKRbuJxmDPkxByhalVM75/JTahCXxrZkMOuGcDhaUbEp+xgMpKtn02CbonDJK+N
e5Nq8i1X9xORVBzkpS90AJiTmKLYaosfrjgtu7m4I+IeHlNnfgdZfhlJut7nXd9shnCljMwDZD0e
NppMWDGZz5BhclCoemFuF8/8UwtIVu1FpvhFchwj01hj/nWdWIEsVsoaqrtyaJYoW4FemTQmBPvZ
eJuDnVOz1QXzp1xXH3nOIIsMGzsx8HBuYzAsRcwy2GjSj5Jqt6KusCslG2Icpm2MC4zT0784Wk9E
WCmha0+hLkT/oe48liNHuiz9Km21Hm+DdACL2oRWDAa12MCSZBJaODTw9P0hqubPquoea2uz3swi
YaGYoRCA33vP+U59PznOPpKQxyNEDYautgQU0SoM8PyYgXw3615RfTVrUA80sQh6Lu2BXQ+7u2B4
UAJ48YQu4P1gD2rsoDoXY3UmROZtBL6xkxAVJpLrMuvOarRdMNJNygwCMpXTrTuQvixamGxbUD2G
oY73fjQdrLq/KMIdt7kZbsOI7pUeouKH6IkNKWoxK84lkKjSNXhmfY6SIZ39HMx0Yael+1KRwJOI
zttoJUN6ohFWuXUjRRaT18N41ZYYGTX92+6bT1cDBK8FF2TQ45H1HR9Y+eRnk7tXJzKxrYfJkPhu
9UWZYUmbWJxsp2eoydYGB/i08/RDGTHMsWYyuD7Zpz60GaYoYB8OWiHHqPaRTZd+qA1FnXMpgwzD
7YiVlGhmxwXV6ZZZuJwmB91VfzN4nCV6Zj+1kjpJO6gh+/YZqkS8T9PsghCBXD4Mlwjqlc5XHTWD
udZEtc5x+xIfoZz96AD7H6zgvoyTVWAAQiSnjgaWBaVWNe8OeRSnzPOOo0e54tnlthvec/vGKKNT
jVV4LRyXEdAYUUc7L6FuPzQpuF3oAg0fU4yakOwAFpDJ4xi4H5Hd2TtzNL1NnTf3etMFp8ziUJaP
yZudiJ9Jwwdq0yf1bDAZdvlWEVzOmq5+zUC9LGKtOEe+shEBDwfCQmrQEdWC9C0+hciGDydSLE3m
g5ZpqzLqboOS3p6+VYGrbdyiI5yQlZPKp1Nvh19ODwxEBB9+QmfHT0iXYDG2yZtyPJuOfiawwAIW
i0phY+klkuOSplpL1cvB31N3msdEpYmKelvOyt5YtXvPUWIJTA8eDW7ZiaQHmD1qX+MQUfb4bA0Z
ZkU3ajAf1/ras9VRadm6qN03WIAwZlOxTXR6R3CdUArVNN/GUVwqrAWPGkOzPoINOsT1MjR7dJN9
4sD7e1XJUXYGJbTRHSVMZPpSBiaTPOPSiHZOC8xqRYLWsLbNag3Zi8xWIlGW3SdoQVj8DQlz4V2j
8ED3WMpCfQT5Y2MO7Ttw/3IM4o3vU+pNZvIARYcE6JZZLd8GMBs7WXepRlYUCCvCQBX9fDdZRZQd
e1PIi+4o+l31JtFGgMn9bsgYD7kMKUyqVCTM2bTmpAVnAA77UHv3dXmq0k04tnPHDa0gPx40TmW2
8sJ+bxbGNvQrxsqktt3RU3gScK5gOYkdcXOzNLiiBzK070kLFktC4mQ1L5Z1o538kWmtZmeoIGk3
joilbXknqYYOun0HCxmD4PgcBy3xeTGtg1CHtxIIPjB+7IYLP+XF1olbC30dWS1JY7ynZ8zdw9Eo
0VvdWnnukU4/EWZntShi7XBryuGu63Qq74rFjG8Sbdcp92xKeq+BCG5IOGGxrLNzsi5FkFPfsJ9n
KzfwmO96H27VVnSj4qMuOjJTjBve+LRwawo20dd42Dt1drT4PTGTZFvbfEJtxsGvyFEJOsk9OZ4K
DmmDtGTk89Xm791HT2rqPoGhXvqiSYJLQtEc42b2KQLxX6ZEgYILEVuoMsz6NOYuA1ydlq/Sgsqz
tJMqvRnmPl9dinMVfrSDfajGJjkSxMPe4VqMdaoAlw+SVpeyIhhNhtYTbtvedPZhfF+kyBjgf3wC
2P02IS+j6qfo8ZirDxbhiA7e/rzn0y1pzmyCFsFOEzHwFgXFBXRgvNwzGYqzAAboykSnix5RKklC
SeFsSs/u51YGHm8DUVxk+O2aWCMEq5ORk1CJvq61ppxqG1q+iZpc80t326JxIeJpYRdEuVVd9Q1y
m2CucDxlbTqxWxBg2taoj3rP9leW7/fnOgl3XTfdTJqRHHMX3d8wlUevbepVWfloB33CJ2P/jthx
WqOTcTTn8Y4NUGhhZfWzTB1GcNpK9i9g27UDQJBn8IGIuboaZrqPEojvkxQEMaGKAbK2zkmEN/MW
o1SDdnoc2a8zAUYeX8P4bKYSK6pG7mpcoqyqOR0E7PXkAWibIQ/9FVXwC9KMUquMz0k9hEakr+ej
vsMXisF0WUdnI4rwBpvRXYGwozRQGJaj2tVJulIEdD0QKk0GAnNh3liqpy+pNDcdmRM13gphRkeW
hXd0TCbEFv02J8uNA+VXOCkFspPqLm97nV9AtvJra06QNhmvGRDwoSatZeRR0LreYz7a/AglO6rD
sLCnhr81ONhgznI+pyhCE4Lwva01qh3Zv+GgavgSq+o02rzZEEW1KvNhI1TMnEM04d0oP9zgHotD
SU9qEXitt3Z6411rGKb08/RofHV6KpdU1u+GRllXbmrfevULvKVYsA5ag84DvtmPRqMpFMMMiIt4
FRkAfbKYIWWt1Cs/ORpMvo5fRLPeKrPtF7qJ8FSTuYHMXfswZf8wVcw0GnlOKiIFYaIg59MRkBGW
FzpRfpmQ6hsFo7JirmNtSjidNVzZByfwcRu3pwUypPrJnyL3gSyeI40LWoQ0vwIz0s9Ooa8KGxtV
3SHVTMohf5hM7cMt9fCD2ubL9vlJ6/IRYBJdTbP+4vz2lkl6L3YTsMq6LVRbkbx1sEHqbQIVvVka
8C9r3/acUIGuYuVsaatxaDhlKFzI0R3cGQRsZgrmPosYB1ZDZfYbTl2MJqzi4JA7C2Su+/CNuFwa
KMULn9XJ6Fc+rutuF1qpvhlcDm/5qP9Ife8pn2L8K6D9OFgxfPKHczSkb64Oa2+SWX1Sg+Uy7wId
JiMyaSFU/uh6azuXGcuisqf1KK3p6HndDNkiaWaq8k2n+zcc6OKja3jWIihzmhtklZaeojbMBoHU
E1Oc3b5y8orukqEhB8b1Hki/9db+BK+qVvWTm+crOSprNRQKW2phPlgNx79ct6pVGpRbR2hii0bV
KLE/+W6acZ6jxzNw7MsHrYI60knwadahKnK5c1AegItrt6SerEMXJ6fp5xyFIM9tINTRnSnwyVPq
dQQA8ylbe2GR/CGIkyUdztuZrC0OAWjJKBPebRSXF3Ll2nVvmMPGy6j24CzusyxnIU9QkIztja+0
TTeSbWl5eXM2P3qEJxkHfkjbmULbm6wyp2bq4L+Yeb52JxORfsc8I4x/XHOZXdrRVA3jQnbOs4f4
LsPqh+fFGtd2Kb5zcMM9vFYqN3HrtNVXQONtXVRoJfrSnLYeSoyppFlPWlxKri1OPi0rNhDXiCmG
a7YDfUfM2mAufGfOGfJHFnKKxYEjUBT7Ag3CaHDE0OlfBVNlIGUdxNJp27cgEM9x4dgriKaMl8v8
1RinbGfYydH3gbKNPfZDs51Flk2zykZ8/KLnQEoGdrAz60slXFAMQUafIwjtTf3eivZY1SPTJMhz
lJsVvIIaOilH0nrV6Xh5tHyqV3aUM9ufaEcQFFQsY91Ld7GhOWtl8KmKQfuUrX1v1pn95pF3FLtx
+R7L4YfWiLNRyRPn2kvPN/tc+vZh0Exys/IaxUrNb3BmvsdkJlAV7/wKjoxAzZCfiMT4DGKk71nP
wb/BlsWJZCDGouP8LNVnGhCNEuku8uJiJu/81xfDsbrrm9lQZdvZYfBsQhqvDw+U444MqucioiOW
jsI/xx06P2je/LqaKQkT4Xr9j4vXP/8v7//151NX8bp+XXdcJoz9Vhf9N08Z4pEwecXz5nrpuiE2
ID9UHc7UX1evl663Xe/99eB/3PaPq9fH+dBmyu5Tr/z1mGAVhlaaHfyk5N2M81v84+L11uv1yRy4
S2TQPgyveKA+KQ7XDXsXjttf18UEGO6P69bss8VHE706hDLugHouPaGRfmzRyjykSTPxLkWzt3yA
s+UIO3wgFcd1mZ5mHSGCoRbah4m42JUHFZX1GlcbNf15RzI/xJEWkwdh7n79wfVh16uCptBW9uHx
elNkW9ZhIIMHVI+WWPiX4fZcH3e957opsoonp+i8jyMT47bMMXTF8/Ne724M294XxudoGTaCYa/D
3SrRCkRQxI4sHKBszbQiRzHM91POxapk+mvFzUMTM6DpqrFaykKSCjBvjKFBEBEW1YS+cUIhAnXG
KZqvQaC1yF1I+VGsR2Rggq+omJiFwIJRpoplAmxsF81UqXgGRQEfZXeZr143GVR/JpVOVe2qoFkR
wYq94XpPF+SkEhN6/jPt6cr/+ru0Djmhji1EVeBocDbn/+H6f5eBmMkjojvydqLtr+f741mu/+0f
j7neNTRMUvQ+xxX6rxeV/OuVXR99veMv//f/8+5f/0PpxvXWa+v9r8f+5TkLgqcikixTnQUwzCwO
fzNsVtpevAoD76G3EC4aOj47Z2xOCa1ncFLQM7o52zcTEa3LH4mlq52jfKYCRbh3CLTZEzxQnUTb
M1VKmOMTS9eRWB836V4E6FZUAcoLxMrK98SPrtK+pRVmh45Aw0WVstSvWLlQcdpU2ZAKhJT0xJhZ
Gj6Vp5ebAwQYGESdV299Zh9C0gqom4rGm/fIAqw4Jz2HNE9pSGc1jaimxF+VQUdYVc2wvssrhJ8u
tYg1ADWoYXjk2c8OyPC6KtFAsRZYtcl4aWnRrbDLoy6SxWMjGSCoEDIIaVSLji7ZikU38+4GvyKJ
OsFeDfqD4ZDqpmNxHlINIUJE3AWn4F0n9WrR5DB4dOoyzY+QU7n4uYr2kuoFJ7PIb8+DzmCpZYKp
m4zp2lkNngbeoSOWmghHTFuxQEtsT+XETwsojoNWGe7HiFDSLUV1KZgt+vFt6INyzAgy27t682UH
CezbWDkrw9OPRdi3yE99xOi1fwhcDCCa470kyCob5iAr4kFxELUoegi9kpP40bZJCvm2/tCcTZKm
DYNGm4l+klxqeN5oAko01CF+XR81qMFw7WjZ745t/jCSFvNsTTPNGvWdLdGOhwXCgOK2S5AbOql6
wWWQLTwXzklFLulCufRJ9QRqcqzXRCglHB+EVQx7NcdjB8xgkyaqjk4vzswJqo5UYY11sU5l2uQw
TAj8XjIMPveJfupN10Y/1sbrxi1uRGOqTW/7t8KwPnI19215OYJdmOaIQf52TGBCmmOMSfz820mj
I1mPGMcDJW7CnB4apzOYQsTQbWRqnAMoI6B3q2VV0w5QSGDGMoCBnOivGph2mYhdHmCu4E9vaAfw
gwmnSybkQyer4ULv0QhYrCU2CjBpO97OgUejaIYchKWNuKaSZK+7VEG5J46O/5BYnX3XpMa3TQDb
KkqfAhYoOOpzdLvWW1dr4FKa6SXcgaelTJiMeGcls65XNp8MA+fCrxdrV1HrNQUmPrNN12XMUc3M
9InhCmtWYm7rCAlsnTvaijGWsS4S5zPoqvC5oL3l+165Cvtoo3rAbT593Y2f+QctifY0M58MZfl7
xSckPFPQ6izsJ71oTmnmoYFzOYiCjcZWZ9m7zgzdXVP6N3UYVQfLAsHeFdmBlsCNhglrqLs3lVbv
Glls66xEBJv5d2WhX+pwoPTj8+7EurNZCprt+KUnUtxUkJ1hOtPCE6GOmgYdVhIhA49t/zWMEFWT
zwxTJ8xYdOIBbkL/ppgkvV5+H9AjxCflGooKbZ97GHyD9mihsOsx9tQVSCUO5/BUofGVAtL5EGfq
g8ipAOAUaVOmBL5noW/Tae0hfknqjTNZ/UPWVKgMY4QyfLYImJtQnFnTA/DTEd2O+ZFoyuDitJyT
A8ZClkUE7mDq727saahhcvSXRvI0WlG7rRPKcD10bLLe/M+GFlqr2yAxDORdQ8vrUm18iZoSfOBk
4p71W37dQ9chixkXXkdnygZqvu56f2NPg7EunaZ/bIuesWX/qOqa0Owu/GmYpGfA+jUByaP5HXQD
nrLDf8qUGI1LOzsRe89bVnim0xrsMkxeYy06AjxaY0WkSINilNYHCSJqm8OoZIyPEnYYi2Me9A3o
PNSkCDm2kwDL3seYKqABZQlKY0ma3d4wAQsB/r0tUlai4TCTEJjebfzYbfZNoBGTiS6MYdUTiXaY
mro70mampeHS+xhLHXuhFliH3m0/Y0ipNNryryEGSdhX5HiUnfYsNFXzqUP3FzakTNWMR812Mba1
5BTELS38wqTBYzozBjTHbKGGB5Jp0IOTVUaU5moyyunYIK5J7SC7mUVm7LlO0UWnpJyydZVlJ/qk
t0K7CtChMxexVJQdTrVtG/T//TAl5D/zRXtTfbaCCDhN2fm0EYY3J0EDkg7DbULf/tCXDFZI4QSa
QZKdMAtvrw0k1SJ4dYaBuGeG6ZqMb9pJoI8esVpIAwuTVpnLwEYKP3bjCfB5elCbsc/u0lLnmJp7
P8q8ppnfYPGV1XPiahGamfJBMtTKpwiKqOTMnAnnS84/VWkwwkmyU9XzA6Jnx2pvGj58TZ17bSyB
5vDuYxzvuoYl282wIKvwkSRUW0eq66k9upxMIUTwM5L69OzQk2a7YsyMDWq+7XrH5MLGU471WNRN
cPRC+zVKIRvGEMgP7Uyw6eeNTg4D5q78KRRheAizyjuM1vAaCkAVdW6OB53VHvISNpWwg7WdISeI
0UEdE5Xre+VNxIzTPfRrYzvMNYDmUBco6ki3LvStNkM+rxvjX5euV/94ifMf1MCmD/n6ekNH1jSV
x/zK3V5/FEkK5MfpNdDn/Rpd5AuJY8cyB37O8nGi4TQmzcE1XC4ySCc6QubmSvcEAJLK2+YwEbPq
zQzQ/useOs/rkv66sVx2BWPeXK+GwqWDTsFGgmbVHhL/PbDaYfrjRZl13ZNWNdZ34byHJxbngyZO
pgWpBcDI5iJCGaBLinlzvfSP2zrX47wpMRhVRkxzcq6chChZ0gZmi/oysc9BC4ad1SHf5a8NURaA
WSM7WGpMnJeWYti502cy6xWRGiTEOnH0hXfewEqYN7FjI2W6Xo9mKOuk6MZ4qbmTokvQ1TtdieIF
MmtW3XeNq++lA7GIvJPuMKUIeUWj0mWv9TOpCljsoS1xnREdeEMiMAcIaRiHsS3Mw/VSpQnjUPay
oJlBKzaYGbHKNOe1mE3JwbXra7hekpS6K2kh4QqjU2kr/dDUrn5Ax96F0t/bCpqJkSD6DYh6MmhX
WuM+NO8ZixSHXHfVNoxdoGz120Sc3oJaL1syNlB8hYW28gOBZcepzUNp6OahNuNq1XIOXTQS9cEc
CrOY0cmwLj0nhxYA8Sb1oSmUCEpLpnVjbRlLs6OWYY55KX0/2urZnLzpUfKum0h8Q63PESqyaeeN
3vuI6SeS4P+FyXVIQCBLhYZIVbn5Me907EuCExpUr9JDiBtHKJzZ0F/dF82kbwfmo4dp3lw//+tV
k5ZimtHM4eMOAOjN3wErtz833gBDxUUrsJw8gQI3pSAyQhNRab8ljDvfKRa83gwS/rUDXq+OMZ7y
Ypz8VVu7D6bZv5UlnrpumrWS8RTXm1AbPkzs8Rz3nX0/lMf/k1ldHVqkBp4NYIQTicRQNCa+5YVF
zxr4ZLItCLNfO7jDtPfpK6SAiGkTrpFXw3Nce4/qQzwWR0ZTxB7gTvfmtSDM5ZgF8RJHk3MKn6Y3
8GJfwy0TC/8pfMzQemydEcLpMvsGojj/KIkkYEAJSBdfEqOAcUHmLkMQ6NYx4Eim4a/5DBwDQbLh
oD49wJOuekCvm1bbQnUMu512P902nwVXR2SDRHqvCxBHzADfDH6++gphTvPKU0lmcci/qoV2jxmN
IWGGGxzhjTxFHzpVDPZUjz+akDPgNyYvRVuAo2flXA1bHCGGtQntT8QwwGpKQKOP+tsdAKt1dCHm
WC6wGSO0eBR0SsUG23k8g6bc0/gZXIwT6jTABWv8sRAJUkavXyWns3QpH+SXfTYexLt58B/ox7PW
q7FjmbB3F354Ys3AYcV4i1/GW/9rwBv+0sPAbrbBSY/2Fgb+dtlz0JYUkhtLrYhwC5CTn4DPTiVF
96J4ZT/AAT8xnWBqdEqP8QeOS5Le/LVukV+NowBHLHoLjL0AHlqxIGncQYFCR81Z9BdWYnOWMl/v
3Qm1xXb4CIhavP/pNZtmRCp/GvF5u4qT4c5SO895EOn2L7j2CyuSoMj/LW+zSxHlTf37b4YLz511
4Xz7/uv33xCeaLbGcsIm4EkDx24TP/XXeKdSDX2cmjpGTe1AZpBTrZNvcSTd5KM9BPdQTlN0C4QC
XSJnNWZb2orOyb2ZPtlDWNei0UtntssoVzpQfpZNe/KtcTzEwTZ0935+gdnZlzBUV6bYEl7DjJ11
w9ZA8vcK0QRl4PP0Dd1vk22yNygcN3hAd+Sa3MX32WP5TH4d1r9V9TM+QKx9TX9YGFy23Tk9cO5H
h6mxw2Ks35nbkYnE1rnjYIbWYIdsBjs18ml8+ybGpnFL4K614texBPOGsnSycEc1z84NGOaBbvZJ
kn7bbn5W3Zd8zE7geMNvjAkYGpxvHFD2tJRHqrQVwLS3+AMxpPZF3xr5a//AYOFR8aVjtYFVzD38
quE1CGT9SMn2GGb9k33HLtswfrxHbKZekFi452JzxiiBV5fecMrnd0AS9eZELLJ36Qda/Y24M5+h
YG4ID/45fUiM3eY2ekxnTqPxSlpKdGr32i7cWmd8odZ7XS6xT62x3jd3YAARPGcvpPpMuF5QNq2R
O2OO5Hfq4Ab4iNfLaJ/b4FoX/MLG2xkB8Ghqy5+AySJnzepg1Syj1Q6YJbBPJtghBsJjOxsvjvgU
wKmv9XuGlXrISudEixy6+ExvYLdFxnceV6wyVkLtIDLseYvBxrzoX1m2V7vhByU4L5UT+NY+qLfx
6L1RV25ZuW1Ym+8EjqHVDFo4v9nvKAlRiK4P8dZd/zd7/gz3/087vjQ03ZKO9DzD+vuOD8i+RtFl
9GfD7c54lsLVfIxh93pyvFdjVpguImhd79hmUDZhNHrCkURmcYOuWl/+Ny+GIIT/9GJ0y0LxrFlk
H/zzV2jHzSArr+vPkUGvkH+Ntg/z9chHBKINhw3njxU+O2KhqauC27K5DRjgYrN8wj8S3V5fzv92
ksVN9FkVdfHd/D274ppH8SvYYvv/U96Fq7l/+ebm7I0/kzLORHb8/hvyoSgvovrvkRfXP/oz8sJ1
SN+Tpkl8hSYNYi36n3Xz+2/C0//d1qQtudmV3hyk9Cvxwpjv4nZLl6SA0bL77d/qgmjO338z5b97
0nFIufOkcf0f/yeJF7ar/+Noz8rccEyPI75n0eZiyfb3nT6SkRWneh0C/nqqC8/bj/4MPavRxLyO
VoV0LrMMZo4UkZSHFpYJWdOc0dyNlURfcii/J9WIWXOsEFPiNQhABPeRdxnrLjsw4PMoKZFQCioh
VCon16hh/UYtJL3gWOoxmV3M+fTPwOydh0HZp0kMABtsZ7rv6wkJM9GjGF853djtiBgDCGum0mYj
FSywqhqZIk/EcJg14un0tS9KxYKL9U1nnIY00dZ5lW71Pn7xRrj/iRvA8E1LlrG2pdYBueoCMTrH
rAiBRWnbpzpOn90xIG7V3Dt5TmYpo8DGgM2IBOi1lwfRcnYe87y6GFk+Z9h5eNSmfeZz+mHqC1rA
5OgdDLAj0naml9TmpcldH9gKwEYfPac9dvk2wAaakOrzog3Yk4qBcT+aPW1rlkwaW9ukjodrMjnx
2kWYfb5uGmnsUReN60RDxgEkyEuNfjO2nB7ISiVLUMTmOos5rUJixb4biXsLTe7Z5vnqqpy2tt4f
ywoWSDRS/+kTQW3SLtDdkwfAdJQwOyis6xIKzJhP+i6xxp9VP+41z+zXac1SwE2LrSyGW2seFafw
7ZHZDJcq7ZxFTC710BUMQTpB5R7jZk/QIdMV8A4T/Z0ooE0E3Kcs68esnwGRA7CfnEFjRPm/CSXm
QqLRSQ7wbilljCo3ASMx2s0KeiiWLXdxkSGCbSaXb5DVsR1nL4Ta37pp2K2KoATi7LxqcJGSvrbu
SJaCDmg1c8PONy/S4OCdO6QD2yEJgaYAzJOW4OmdaK0Klp4ZHpcDMYSgdGQ557+L+iYpkN6gVVrl
mH2aIYIb2DYwigaZ/rHhrRGhmj50UUpjhYK4rgr69sRFGvkbM1jCLHx4jQahEcJlrtv75S5TbrRz
yRtfmyFrn9xoi0vRsRBwaiTBNtSdGpfQkCSYQjX93pEVpo+puXWhIOqmEd0kCPHqwNSxUjBXaASN
MWcMzozqCNpKAMOYhfuRsLximnXKSllDrqbfh2Ar4Dy+MpWxx8QQ/5RueJP7+ocVkmVPN5dmEy6e
W1XhaVXoh2jsjauJfDXOPJRcrYz8lTYgFpXeIc+iO6bI8Xpo6Rt1jf7pZgEoFqbOWmLTshxSwu88
BHei5UzukXUwAYoIjkO9LCwClXs/7TDRQEWPOrIKp4aOnhUT2jtKm3CnpME3GELcBYcwBgkTYvRT
XnfoiW6YJuPTrpJHjpcCpiY48anSaF6V7kvcsUpTZFwuQ8vdu+Qw47OdWPLoBMDnrL7HsrhoPVCt
nDj2oYjAJic0M4q5Uh4dZ4vIlJnhWiHI1aMMmHyEgi7je0/EbSiZfZdj/9QVxOVOFRZgUfMWZQQr
neAFaZAl6uj9h2EWzwaNLGRkzY7aHFGlhf9UimE2dKr6TH19NkGsqPQQojK2bDhSfYLelylTtgzd
jyp8cyw5bH7KDEZ5b3zlKIGY0C2sS9Pkt+lQ9sukVq+jS5xY6nZYfKek2KBUKclGDodFV+eUT0wT
7JxWvpan34rURBp7ClXEKlMU48R5rVx/AFncDjSfKFpaM/xIkaDx4SUfVar2QYkMwWj6b6YPRJ0m
xWeTAkFF3oX8rRpoe7EcIpyZakyhpJyifNt6DrKPDMJdQaUahzqyE/8hC9LvrjP5K2ukl6GDgJyK
6pJP01b06pJ6jyHpe4vQnl48SyAZTn3k+8ZOsb+NdXuWZf0UpYrAxOhSpz5adEkGtxSMLQkkpHRz
2/cMdeOhhGLh2sZI+wEZX0cTY+0aQC4cJl5DTvZROGmrvCNYnfY6lVVblV/5z7APLmmYDgdj1M6y
sfkhD+Yxztwbg3CfMEMLbKGWjEPbAGbfYUEscdk5Gs1y6Zovhp++p6kfkaczfpWRti/78W0s6W+r
znwNkhKAtIpeBk0/h2Frb/XXUusTAP8BCTkWtuwsQoevIgcMnKxfIrDLfuv3VJp4AZSGMtGsp4cp
775R3Crk6EvT9++IeUeWayD7Mr6LKSzmljcBK01c3Hp14JBJMdFYCeFbuq9GKuNT4TCz4rfubYYQ
mBRa0lvNO7sNxm9poBEWhIJ0ZfWFhHFYEjVYrRuea9G068hA+NhF7o8oim46nea47qNx59jyRBbo
g9FzZvXj5qdlV0e3ihl3OWIzeMFtYJPZSd+vzDlyx9j+jqGYdn1egUswXB+gnXZEp8Z9/D7KJAMc
NfIio++otn9Y7dyviKwnZTQGEQP1OvM6Y19nDLK811iz7sdAWTdtCKazG4vDKKIHDj3kypFEIxXY
Es4baLCPuTc9jU4BDADneD3KW693f9iie5YaXjUS1F3OQBsjhbtKb5DZD6rJEdu4KVZlMlYrYej7
lLi5Rc3Qg2VEQTrfixNRTZLREKxz5ST4uI23zO/KMy8PmhPBr57DiQORwMkx8VciSEFbMh/D+3Z8
svhhrDAHNEH2xU912ouQuD/PAq3DVzxmBksZ5Wy9qieNAjoHq6Uj820q/y7/2Zvp3lMUt23UIeuU
2mvt24QdoeAMSutTkRmpTLmaJP7bNqMgiFhFBbUdHluHZt8knVPZTsHCJrwnvB0ni9Ii0MA0mRy6
Yv1nm3EqLbFtwVAlQ29dRoyPrdZZhir7MLz0trHNG8SQH0Zjvwf189Chpo30bQ4JGGU/3Gr30U92
DMOfOkx463amvUqHgh+gudZsEtYfU5LdOBWChr76MY24X9VAtq51r6vghh7kl6HkvgaeajQ0Ncmr
aO3yRR8pcCW7mKYQTCixY2/clNoUbnGEdFsmLTkmePcjb7+bECJbUVMXkYcMuiwtPgf/MCafqKG2
YYJOXw+c1zpnrhfYX5itQBT6zs8IIl7fCXJrOvCDMf2f1Pbe6C/7jE/5xBgnlVVp73pbBEyx88uY
NiQb+s57lJfH3GTWyALhJihtJjSJ5y75lAq6pMZtiO25ZunHDrs0uo8JTDBDvTunCj6CrnmSsTi4
87pSU+YBIqWJrUJntyYEeKNCKmvILbwntHSYVqbYsJZ6LfYFR/BCgJMS4SbKXkWZwFhrUShiinR3
RTeudKCvPiamgahJRtsPDOBBAwfaU6PPs42MQ8uQaY/tWO2VK/dJP0Mjhpcpg2TG4tTfubhzwZkZ
DCTpx03SBnfbeFu6/3DZvD4Hu+HxrVIJAMaRrG9dDcEAVE4/1F/SSiDj7qAWehYMhW7bWMa7lzQ3
cSA+nNC9t0liQ0cIar2fm7MTUo4ZZF9iFKoLdzclD0ZCMIgp7Ue9ystlT/KL39U3Rh3rW+KIow0D
6l1ugXlPONBZEXywCEWhxGIF9SzugUHR6IjrYMsuE5EDMZ9ktJgwPiER6aseFMX1ou22BKjgS0D9
w91uINSf91yvR0qFK7fFNnV99HVzvcPgs4flOf9vvzbXe35ddQyiVfQx2v3j9r88/fXB1xf2j8cQ
6n00jTbfMuZr9PX1cZxhcU1cL3Lcx1v666mUre9csw9ZrJMMVLQPhQNh+PofXze6p8Eamt/hrw0j
tb9ebTG9HAhmxmo10v5yf5BOynNcH2X9/aF/3GYdNNaplMnMUWqLKUU7b6asxWUXzZAXX6Oxc73x
+pjrxq6YrtDfyJa1fCzCCcbz3//+19UuoSHaNgiNVMo6AoDk/30i8kmTreITuorwrvq6UDGN0OfZ
wfU2pxuSZU/i9DIZIn9TM3P6IzHiGhYRZgPTnevFVgSXHBxJ1m5VH57Ef3B1Xsupa+u6fSJVKYdb
lIgGbDA2NyoHhlDO8el3k9feZ1Wdqjk9HEHq6uGP7Ts06gun1awd8Cfi+Erzgw4KYhW4nNRbABTj
53BW3ghEHQu7Ahy3w3IhzX7N/Dywy9t8wyIFQF/8UE9Gj5GNJb2NLhJ0btrqzD09lTEZB7wgGyDQ
Iz5aL7AAZyDXY2mc04t5UsZ59UOcEiGBetrTEpvZZNbFVQ8LavC6B+sXXwW+nQyp5E7tGYpxOmyA
dfQ1sPFkrpj5OjIUW8AwfNr+5Mj0AFSZaDh0iv4OXZJA6JOjxVG+m0MAh8pufOXGVkL3gYcSFiVB
q+C9vCQ7eg+R2AK1SP8cMX70/uiW5Eg7pD7NTdKFQrsnCRg6alRXJ3SGWsUpPZonwIVRtUr8tvNE
OmdCnNnnMdsWr2HrFa8Ljw74DiWv+5z+BzrQN7L8AU14pM7EnKC6H/goGSsT1NiD/ulZJyfBy/Tj
Br9H30Z+5hPcb4Q1YXtcVnopoXHVyZZ9tIXpTkMM0gUFZl2HtgGnuq1eAhgDl/E1Fq/C14kCrTZw
5rUG7X+XvmV3Nuj0FK2kdWGnKP9VZ4QOV1QQ079tOmSRVjJG7opMxpflfRjWEVQP+I8AaiL8Sppl
OgfmYSui2wGeT6bSDESejYvp0JkSf0EPWdfu9KEeS/cHxxSN9UM7ONNHThvqnVT+Hpipdr4BPT0C
Kd4TPB2JAFP0oyoO7uEqDewT3MJ6bTonGpf49kqlvZV7RG7DVk/Br7mB7O9Q9gvO0dxA8/X1U3TQ
N/pv/s2/KDg96hudv9/RlXbF4FfovPam0ggdr4JT6JLwWWF+MQDKGjp5dn/SGrtFk0p3HuIpv4Gw
OHEqFohPbASX3nGcUSe6B58/1tU8mScqyJYiS3dUN0G4tegllMFBnggioUpmeNSHpyufNArB8tAt
rkhp3FvB9sTEUZx78XIMXz80iopJ/Nk7A/bHETW9FCUoba0DWSdkHayIyJqwq+zRJv/qS68TnfRX
oukvD+X1Neo3gv1owZ1+lxDxCic+RlC0bADr3fUSO2DNpd2MiORqsUXO49NPaVhwMtZSbhPNaQZQ
mAmkz0p4IDRxnBBqLOkOWCErch0oxNuhbVD5yNqNjFRxQNUZJTAPum5LMOlOddL/fZeAhhduAW70
cCTyVzQfRIoWlNiBjrQKtzOQ+yuvGx8rv3rQ68NcRiyFUrJ8cEa7fG/2eCgyDd0+cRZiPQg1Mtl+
DvF+9Gqn92goiZBrqY/UmipsIdPRPIwQz5H5WlOAZj+9h4o0BSw7sMIRFGj3PzPlkdi+Zaf4qCtj
curbT+LXa/ISF2I+nN+ICSCTk9kZVD1nghRxEF7o9xFWpPOI2i3LmYfJLNvRTB4iqYF84GMj8ePh
SvaSnFd+LPNDEG4MYhzbMNuJW+2HlNWIxsh8prkvWHfghvX1WG2il+cphP9q2MVhXIV3giTkJm4k
DlZkyO6Rm2ypIYy2+DnFGYOJkSt8Cg377OxRi2R8UySbuOJh3jyfO69AjQs83cu9KE/yufuXg1CY
jrXgoRxZreGA69S9WIxaYdnVV/MSvZJ+pY0Rrlx9l38TMkfSO5YuoayqdyOf+OTsSCUMVhi6COTM
e3iilvrV/2qL4NGhoqkN6aTVnQZ1qM3/IvEYK6tvcoo6uUuo01rlJVdkYW4wyyEfO8LSX5VvaFgl
EtWunkfA08gMlE72KPwa0W00J76HR65tZsiuJMrNVeQCrT0wWQqfUXHDLQWT0/X50Z0HvzeOjM68
A1hrJ4vmgukY8wrfSM7hfHlUPvL6zHR6uNT+szhIPCKIoR9J7+QAFGnWWWVbViH9CCCt5j1rJHLF
/FVZQ527Sg61Eqq5b6mbeo2J1wCEp96fdnFq8H34CSOPfnjQC7QCf49Mh/LNYckRWNnjjk4sNgca
uos7IAp4HaHLGFR+eEbQKPXG7wlLlbo91HI4/mhvX549oZriK9vOiLaAqhF/EWiHLaMfnl6/Vpe5
V5LA6t4RKwmWxx5h4sXyK4HL9HJHLhMo0/lP2fb4yiWKD5i8q2G56QNbzxhsouea9baJyZ5t0LYM
HWjEa/i2f/+HA9qxJHV2oes111FclJZovXaTF+o+7eCcn+BnX1E2fapryv4YCVQGhsKGmjHqfvoj
wvM2H7N61DB20QPgCqi9pWAPAxzoLW2f9Bgndiz4sH2Ha/bgZGAbuYFoWAg59A2RhDwyzznegm21
El1qgNdMq/jX/KcD+aYAueaM8phCDWul8jmgPE5SbnBcIcWB1hEdpDCuvuUH9Ups56n1Y2SItqLb
DliA3Ocb7dqzdoy2G5WDyKM4FgWrLR+3euWjnboC50ENDjxi5GlFZMvO8yZ6aB3Us6Ykxf9SUm1G
bdrzYlFBwBx4SS443t/tTbyyUB9PBz2CcKvsqjsiSTabJ3sGVfx0dX4buwG6bbjywl33tciwsgw+
wq/gLuzoEt6FHuBMRtDuPY7YbdGcIOoTlU9P8le4I6E6EgFB1tr925gcNidnNDw6ytL3E6wQGnJW
NNiSLHvh4TRXyDkMIfjP5SHC9Od+YwdpUNaS3xM1QqfCXIrtXXbHpRdk1VLI8EV59Mxeh1Kfh25T
TKO/TfHKjkpFG6dBWOj7mENzcafiAoNnqbvI1lN2Uvt0h/aDIyC1kDp6sIfVLCNEh0pO92aYfjm8
0XcCc5ZCCHET8mj1eKOpu5i07it0KPvhm7otrHeO6JMNhkZoWSCs0dt04SEDUeKRK1QOrLp7fXx6
sXUq14brBx7RLCfwKEm0meWvihNRk+IO5xF1gGNYfSMCl/1UwqVOQ3v8VfAmZcU6CJR7iVvKDAV0
+IzwJHUlVU2ZSyfRXKC3wFzOUHqgMZtiEOow1q3xlVL3iL2Hop9EQ9J8UcvUFTdUYnNcEaYajTdC
nFqwJ3eswp3whfxHvtSTDbScUjuZ8kpzqf8NDsHa6tFmIZJAedOWbUdaI4twjEm9r5Vv9jbOEwxp
CSg/WxvLv+PJZWfaLmvLw1yprrT5ViOBsQ2GKgvvyM7zpItq2z0AjV9pNqcTumTjgOuNYAlJIDaP
10Z1tNeKvjz2bQ20Phak+zPv+oB0zCId1SSOpPn9omjizsgas7Q5rtA0weJuUYkEhWfXb3O5Lj31
oT6Ecg1w9zH4iokZ8VkeWefGLXHbjYgQ34aIiQzih+uZV0RXVtmrBByHMtHWJUhcw2uT/KQmAr0a
CUGHtNaxV9joEEfsYqx42HzUqVCZhL0jQ8IgF0EkiGR9vpFZrfK4HdUjIZU5pZbYE16D+CVEavCQ
3I2PALFN9WXsPYav/6VV8D/jwd5HEViXuCrX7HMmlMWG0U6PAo4HmmYormC6EH4Uh02l0m7AwNnU
BSWCy/LvkndwxbHHep4gRHAv1eqiDmst3GtUM9j6YdqKbt+h+LIvktO4oyUMUVTkVqptltKM8xDU
fRy5We7cI9EWJFfELEI1CkDFCr0WzucP6rq6l/o0XUFVDbInFq89ul+wFROHoIp4baI1BIKOK9Ax
0jaKflCat0l4D8ZPM7ILiMfYDBBg7624wiK8tUSYMcFpg2xsmXolWhMsz0A6s3IxMCY/7I4YqPOO
6hXmvHYk0GigsrCIoKHn4qDhUx2CZfSYSsU1fROSC0md7VQBz9kgM8VJMJxSD2GfAtkEnDBqsktH
Wvflus7O+nM7wi4MLmkMRgEXzs6dkaQbDH92M/TFF72a4nupORZT+gO8VDl10hFzZhH8Q8oevNLD
fCAlTHc8isDx5FmGX6leAiUmLS5P4ChPwStRewpssXRVhuZIkjYEKWSwt9mINSgQHBJQwmsj21Uh
eFxn7P7hJ0BMMN+IhdBkTqiRsgJydMBwB43gt5PHjljCGvUCy0UoGJ7SSI+v4cDSPy7TDw0b0C+5
5ZOOSTJH+ymfr/EmN9aSp1OsEu8nwPkYYZwjmkOmZzqHiOo+94SjUeaGn5HQVk5rIuyC1yyBIoFD
IoD3EHsbG5H/4pRGTGxtHsD8jTWI1JeONgzncpWcEMtB5gmafE9jd7JD/sdQv0zjVFOlLm45siUZ
DsL3cFeJbX2XdJ/hyzw4lWTNfsjgBFHO69biCT0Mkl97YFzsXiGPakvkG3102Ai0acTeoHgc06SO
Iauo0XrCXhaumtdmHhrvOtS8Wy252fM3oHjrwZFE/V6xicYLF82eQ423Um5DYiEcRRhM7HVzeh4B
0144HjifVu2RdYM0Jils74jsFfZrRTzcw+5o34CGs6MjQf8SfiVf7f5eborVvfxVkJn7oWJMp6fS
bn9LlR0cUTyk5b4iNqbpwEO4Gdg0TNF3wgLNqj7hy66jQ3aOYW8SYycyi3v3Jbwh1T6+6QzSl+L0
x1F34x/MLsTwOMaM/aWEN+/QqFJdzU393d/YS3MHbS7mnsQkHmu/QUHcJZtEFhkrlY/5MTskW25o
1b5p6yV4ALPRWw5eou7fseCx3eDpJWjQ5OV6eB1/u9rGpInkHn3hNX33GsEIZnXlZs19ZFaWsBY9
SybuYbojXR/MzGYZUKISfEW1nLqJzH1CPvcEwXg4LAfJ+Mba4p3w3P3qyjZWnDufBQc74Aj2wWTP
2udvLF5WZOqRKydewJ4+sgetZMynYY1SNUnwjbQH0MYsmx5U7//SSUHtD5JmgUMvKNJOHrGof+JV
OrPceZcMp+HU0oH1S2VS9ojO2dnYFb7hYt7ph7/rCftj/CO68x6JtMVtxsgvETs8Bt0xjz9nY9ug
7zXge9N/iCaHGb8UhBAwi5eEaXdVMKisW/yBT254CPFpa/lBgEn4Ttwg+zFKpzvLLpYOG2SOjLHD
c8jHE1OrPeKpSjfMS91uP4Go0fGmeEdxwxM3/PpIrORPTW2OvEXdDouWwaE9OrKlHwJHUdNgixKs
JqOfBjgu9G6b3tLpRknSXf9s0MEjwcf+R4HnAaNJsy4PAyKsK1/HwcNp7xVQWQ5gF19yqEUtNrgZ
YoJs/LHWj1H2D8DNjTdvB89iRnMcV0tZSNy6S61p6IoXwSuoT+Oo1pA1CRFAfR1Q9/TQi6ifK6xZ
VTkBQhQ/dWIf+gm0WfNgAm0Cn3uQoTrYbFmo8Myb3km+6n0tr8oLYBLhZ5FDV+yMwoXepc3hhFby
pNoBkZfKCfcogt2qHwgg++Hy3AW3+jpwYOJ0wk6jIdpcPc82rKe32rhRMQ0t+GvcAl0gnLjKPKeY
HKA3sMmRrnM47Cu6E76Cfwi7WXv6w6QSQu0qid4Geol1h5VY6JfIcgwoxv2+7D+GL84z3uae+Rq2
UPt5K/9lSPVpxJvw2VThX9mQVLWTe/p2KZBC2TdnrJHujmpcV9iyvFugzEi0FmsqLggzttixRAea
x9SsntSrrehcm0EhPpSdb71im+8yFw+TvKjTEcOUFylXjwcpJi/hyzRskBWa5B1lkfG8p1RE9nAm
OJ7zN2yB7C5P/sUgG8ZMRQpicegwwpZ9GpVm4iBLsOMRw7D2EM05TInPd0V5JzCHxo1AQqM5iDOx
ZjfeN0nD5M6Maxm4g3oCH1TeiPmWgFPYeLBDzWaXvZvtcaxfeeoHkQRwt0t6bvVo1VgC6XfBQVAR
g4vDkrrhXWbsxemDCF2u00uxD3Iai775j4iMRQnO8s+LEuxAxtKuf7WM89js9MUO1aMTgJ414mcX
Gn3N52+aOb2w4z06Iv5+8C8/Mut/iI1Yqj+u0WAxEWEJHDa0PT7+Eh+BGLAOgCGzsdLOiYraqxHs
6PNT8K5o9/8kTocJDyX5hsWLt0TAstwiXkdNPemeVXUNWsLndntrb/yzRNzW2s16rfJXeNU7eu31
z05Y43i9MO/RXEn8nt4Tt731bD9z6WKGsWsc8TTM/EscwIehQZhzA86YHthReRvC13htLOYnuzrm
L6T8dewtNDn6VtFjcNtvnEtKHCnh6Y7I4S0BXXmHMiNyYDifN+GFY6hw2FR1Kk5I/GBEITsUrjOi
Nr6MQAwk1N4b18uA3LmiZmAjJRFG5+fiRXMiUh0GRImuz78dMDuw3b7hq5dvkHv/RC6/Ga3+hq3F
tka1MIC8Zfax6WGXBp/d9fmD64JdTCyXDZJGm9Iz1nK8w7HYPcDvBZ+R+oaJGRP0IyfUkH/8Zncb
PzLJ7/kdHYrUjpJ+5Lrpy3sjqMHSWhR00k0THiDNdMNa4pS+SfTUfUskscGQEpoJJC/xN7j2qzGi
VsQXVVRFRaqK8cJ2iWGt4gu9fFGCZPexQXHihUGOKrRn3FClGcLtDsNVdactNA7sao9Fpny3b9SS
7Ql4VERrMEDNT6x7cKp8SvQfVwiTQiJmhY2AFF/yHuIrUtXhYoxIylqKj90iJwct/B/yhVhUiW4T
cqfbbHAh91Q+ZgmVEYDXeqJKj0G70RRLpVW4jTcfwhsxUbYMP3luCSlxWTwgpF+GR0g4599CLa0o
my48dJowq9C5Y0QpTElwkZItTlLwOQ0H5ZYfE5ez7ZNhE+NbgJ2F/20SoUmgVCBe/T2ikhsBLN6w
NSy4pev4zSuxrUAQIy7FCT90x5TqqYuOU2ubIEGKvfKtyjuZDQ4BX6pix2UGJu/IUuLYBIc4ORqa
z4ulDRDZF5mRwbd4U9b9W/ZOJhnaL1rP7xDj7/x+Ge4htrTf0DisN/hVLGKy7C51dgcmOJEmk8On
KIkougwIexeCoQR7cNQXd4TajcG1zBXoTxRIxeRdq2+opZJqIxmK/5pc+F0COxXGBeh4DSKjz9Po
NZJL7khICLca6UnjBFGDT/i7AY6oM67pAMGTGBim2uelrHyDOGKh3cjOoPNtfRbCv5bqGGicRJii
LbH2Ub/nlqeH61LdYDk3yi7TbgJbP9csoOZZ+1O4Tmt/FKdl8kSL58GWjWu9aFg6A7MyJ/fr8hwQ
ymqPc4/b5j4FiE0OR3v6hmECdkP5q0Hn6rlWXplPFIn5TDydp1sRIK2WseF+W+XKG7KTMR4lW8p4
4acZEiOak8su0UQ+x+UqruJoq9IlRrBLhYaTIElrF8/fcvxlULvhkz/nfRZ3BRjEChQXdpayY1i5
I+6LJm6kUSfAUsqaS5LI15MC48cz5TVLPsfoT5yFjDjjpdLebHkxXW+U7ONfQRB0DChUHcEe/OKS
p0iI8s7s5DUBlnHu0c5UiB/cdUqwsUreCfvzBZdPZB1RuADytZfKxK3ZKTn5cKkl+JBkMzUE5Ihq
Ll3H5OXouM7OtPpjOfJQOecZVRgCAgENqspZ8WS8KW2BMUsHAoAO2WVu0cdrBZDooRwuj4hdgakU
aOxwZ6F5o+XHr+4WGh0eWmMe9Ql9sRaFfyph+4MJqpMYWu8RJyFU2ZnuMmlNV5c+mCt8ScgVea7F
Svh7Z96BrnsuAVlPYhrqijtjTuKelMqijspezYVyrxMVQbDwE3TiNww/b8/Bn6PDt2VY+Xsy48sD
RZoULVjmcrRgcbkdJr3iclUsIn7Cr/A4Bn98khpebpu7RSmaSwNgyNAxBFwjnATufwbhFi562/wR
18skWB4SKKUOibsnKSQeID4oopNL+kacmn2wxdkAzcpmxG0yHczOmQ7DnTfu38gSCHhMHu/L7fDf
3LzxgjphHu2Fx0NcOMFrVlUkkI+sCk3dsOQzZddqm46sgAYVmCSw6FD/xkPkxZaFEdks1EpD5o5k
3cXYqfg/pseDZYHwHvwij5075DYXCJDT6351DmW0BIgOuTMyaJRJLvkDykCxfh3Am2hOS9Y6K+05
8EayupYjXfR0R/BESAgmvDHnefOAqmeBUk53Mk5xa6MwVxgn7mdgKmEPro15z2Pgd+knXeYihSmE
n0GV4JxS+krEHXOHuUpZ53V4aDUQqEVxmKvg93gMkgkBhQZwCLKretEX9yzlyh88xf1g7cnXMT94
lCPdGZlfST7vRM79mWJwb1Er5nUy19oNy+ozcPu4Ki573pPYYFkkpd12OyZZe+peSZCGNQKPDmj0
9kLjJFGPsgVPitlClY5Pig2WNUq8uaM8v2gm5upYx9rTxXIcO4/mFNGyy0yiiWXzOlsO24nVnfv2
M6ZMrKGHlT5h9UBJmyh7UJoa+QCR9Tl7NL0W4obUODJwVIwlkhtqnqjdeMZcZh9cWHtG88aX3O5S
wYW+T7TGLg+ktdGvasGReuYtaa5lYOkIpkRHdnGeqHCcURNfhn+FvHvuwrVmTprVVR03/xlhCraF
dk1NJeMDlB5fOKntAfjU+7ih1o07m5ALJRoM9VqFiuiz4PIl62TXJ2ThTCjADsSJIllLssMspKYA
YLQsuAwYmu2oA/LoGKiFMUz7z+ylFHwysOxAfF1r7uJI5W7JdceUiUPW2jKmEAFZyv9ZkA30wZVH
TO6X++O5Mi0D8nbqEp8c0p31XZ0D7gnHickYbRlY3DwuiftfCoIMiovsp+4GBPNXYbH4ptRHRjDA
sus873j7ZRL0hDJtwEQmbGoaqgJfJcqJV7YicyGj62TRlkxIbdX102qwKttn97QhOGfQI4fXSP9g
MVq75w9VqtnrMl+hjuKkmhvQ73F+X+CjHHkJbsZKxWsrhkti0fS/F0fgp8JNpMbzb9mZqqf3y0jD
eGEnI8pHI3rtY1ooDaVwTskcy8HR+uACUGlZBlyHEWGXiNC/P/Ed2Msp7yLDSPWUM7Eopl2vnCnp
ry7E2ajksEwQlign5ESIzkYa+CyDZf2oqIdSX+iUlN+d6JQuuj3f4FFX1a6GPdg7FolzalhegndG
VJQPVHbFRO5lhxVQsIcgxNqsdY3+h3Vtfi/zWjnzLAm0iiRESXtWNH8RqAfSJKBI1Lpd41FwSSSX
HSgnTEo5V2Yt4zZN5pZ9WJYtdn9cfNCa1PfD6rCQAHSyfq2pftY6SeiyPRfqlmnIXQCmxIEWMNRZ
oLWLPA3S0lik8cZ6vrQhBeBeKLJ43Db2aaVgpVGRacabYvgSfqhYYRtTHxVYVIiwr1nhNowp5o31
ASm7bBxqEJeZBIAPNeSlvckWD/DsG4Zn3inhC5m9sNr1z92Uw2f+gLGyZL0IJTzdJ5LArNB6y14l
E3Jql4OGtYjMivpFGMEiTeOX1ZqJyaNgylLxT0gqj1DPZAVqxPowsgwgtfAjrhxGsM6Y7STxBnPH
j9jaF5sDrZaz8M3X5hMEM6y0i84tlFCFbE7yXOS03wrJa0rObFrugt8sUB7kS90pkUKgMBJiFcXW
BjL0kFbsZd0L1H5+EhHh7Y3GYeXxymScOLdTjlO7kJmNJP2nZQNZzuyUSNqGnYQC5RkBM+TMCQZp
Z5YlxelB816x0SPl1W9lXorm+wj60A8TnhxIoJxZui16YbQrzC6A0pEbotiBVQH2ba4cHX54u6W3
ZDX3PDBqYLqdoq3DYS1MnkjoPHRKGhNJxMBp6XfAnQnkMNxCfg6wuNhY/jYjFmt5Sj+ZMywproyd
aIanyhX8bedsRuwcPKKQzuJ0w0Nj58koWtFBxJBeolDLab4oCGGD4rwTtA2/DnoPvxl7GYAQNWuZ
XUhHtrEuOtQmdcbY5kBBbcwG3ox35ewjWMaXjCHGGatFHPFRT2RwNIuw/ZJk4LHyV1lIYw414wdL
4rCjJSceAUWq75B5yGcu9h4vhQmS+Gwh6QxVfoEmxAnR4Z7ZHw7Q5DasGeJpqfL1Sk0AKRksMe7e
+GGTPxEbxVnHX12ObypPCH9SWQQPdCkzaBuq/jZUWhBM5nCuiTABf55RgBck0zNHQId2A40Gqj2b
h2Yh+RZW9KkrVTsymMvXQp2TLeo1Pebl2WCram62XV3JVAnHWEj68DKbKU2UeWtsNdgvoRKj6pJQ
yYkgTOSXuoqswKhsATwpW2tRvRBjiqhyNdvQsHaPW9oosnaStwmAcVAbyUYcniS6BZpaIr1GuLpO
wLKjc7ANuyAE6ywjhJYPimj34E2Y7ATOal0a4Iyg/hTpgifNPBHoVtdBH1I7DBqDxopxwcupCmCD
S6WaOFILiMFcoAvGrP3WWfg1BBwypcLp/JwzvzPcGLsmDE3YBBRNr4bWAl5kSG+jiZQqWkj/++eB
rk9ekJjHv2/ViZJh5Ihvfy+dIZixHonc5EtbUC6P7TZrYLgNVcSQdf0+kimiTP7fBzmcKZL8+7p9
GhSDyiWYnYqFW6tltQ2T5/99UBpf0wqOkmGqMDfE1//+QqzHP+akd+h95SSBlg91P9FT/N+v/z7r
QWhC/8g208KoiP4YFX+fpmJBQSOc4BiqzbwTKio7haSeUMQZa7qfDNZIRL2/0wZoP/1drSlQEVpX
SYtU3/Lp3zf/84fLX1PZyU/++80yCTZ9jQ/WQr21a9R6oD1wEX8fADSDK/y7nL9P/76pldXNEskk
jgrdSmEmgipTOemAv//vh2H58v/73t9P/74noyqtxHrkKwb4dRRSvLwPK0pdKoTQgb8Zz1BgB6je
a1FuQPk9DWAitBeEzeCIvabZsk6VubXvYlNHHtoo/AakJFKS4kyxmGYu4e2YyEA+/gOSVOP5Bd+g
N1IsgmpbBFbrDpVGYmSmpi0mhBYbwAzKPg+P+SLPqKgzrt/SSPdsiHmCrsMkb+hsWoSZwH1B2O0W
7s1wKlsO5F7UEExPS2qaJ1yiFPHTpZvQVBPYtYhMWKP5nTVvtUZAUKul/CKSCoEZDxY1Q+HbrGLU
wUoSIQRJ1Fo/T7J0gudV+IpK4Ws1BKt2xDyZqDn0tRp6BowLHZeA+FwxecoTrG+kcqQVfffaUFdZ
ErUyE1T+yqzbQJoXI0khCVdXTjB2ZA1NfC0I9OsmHYhDlapr0dznZiMjHU60ecMVrQEQObWxT0Kg
8VNS/Y6dwAENqh8E+ICWO8n0WEjI1nMI0Xto2GQVnkjA4RWiLUEeG+l0oDwMam86Q0981BJRthqo
CMkkPAyI3u+F2G6op4908O9FjP9cGEa0kWZqkAqizCYBQn2AmYcKy70vGLS6GlQir++Khe+Qj1ib
InAvmhWdPqOjbbzTHwjcw+ip+FdWT+X5UU2AJJ7dM4StWqh+WkBuIAKkSYm2HhWk68oU4/GZk4Dp
CFbpAfmomdiOGKEe2+lxSEtTlx+ySn5DpMHRaYXYmIQQKfWig9ag8siCywHmr+4Fwxefw2fRccWC
kFAUKJj7rh21F5Gzy+gQFx/R0lMjij3LZ/JptFijovZtxZa2DzsOuEyj0bSMwpuk4xlSx4yIqoza
67Mf0SDM852l9DRKIObVG1rhpNJi3ktF4IZDnh5oBxuKoYfS0CuHXC7P89BRIUWilxaUeScZ2kcl
K5QS9IJfdhEcnAFVJRONxzA8D/mxUXTrFi0hRM21INftshGgeFS0KBlrIOnKYqcJ9cEwtGGdIJ2g
h5rkDUNFrQqL164E49xJEedehO51GprRMonwcyKjJ5pj/OblPMD1p7ctVtXfCuS8EIIGa3XsEaHP
c5SqDIoZEFqC3CTungaKd5CfnHhG06QwUNyW4u4TTROyQHObeLHE+Tupv0ZoDOuhprGPto8XpU/k
rQKZNCxSrP8p+NIUBBGFZEBQPYRFfckqw+tVydrXZbWnn6bd0bcCak/6p0wNDTQlgTOOAHINFCSh
B6RpUuwLcQ/sn86jTKq24vza6jTPNtDZtjnFEbT5bczeoIpNnnCSyniR69GbLR1S6IsG2i9s4MzP
Ct0PpJSToG6uQ53fBz2lpa2T/FlJX5aZTqeuJbqakMqImE3fZlIivBQ9XfNJy9tAi0olNf6I/a1a
a0GR1kMEEEzUabXJLWo96nmAn8M5YrV95MwBzd5IwMJ90yrKQIyKDthKMzZCh72lyTDU5dDYZijg
0OUTTE7SPVEKD5uNJArzZlDy6aw+n+u41HZMkew7DeSDiT6U3BbjFVEE3+hoc9MHMmtDQ9jwWX+q
zbhWzVbYzRFlGmATaQAbZ6AQZnOdxHTcKKKyr3g0hByp/g6f6Dl3ykMb8G/ouAL1YWEVSdL0MpLf
HQC8werS5qOmKrfakhoiH3O0qUF0E1okEAWiH5+QJiy9hNol1P24KSTUZoonWWQIMtC5nUKhTUes
9LeJ/tftFKqDHwUAeic5z7czhoyeFovGl3LuqvgSSFblsRknGzm+6mEhvrRBubfCWdnJ5LP0JJIv
7dST1KEUq6kBgCCkNk7WL2giaGZD9G96otAmK89r4YS0nG4K8y5Ec7+3yuIQVFPqw4CI6B4Qv8Co
4c0H5LPMst6LJZojifREl6vHzyOTMaXSQRJmtk2zHzwhMZ6ulJXvzFK7rIQSLmGLe95D/hIsLXWj
RiALGGpvKgoo6azpLi2lj3gM9nEjK5TTZqk9l5idxRDBRcTbTRPSLpVKGshMJH3XBf2lRSNyE9Kh
Q+JhCZHQOxzWcXSIkspTjexfY0j0B0jI/AC3CYNhWARAEuA58q3NwsF9qtroD30JHNzoN5U2cdSq
su5pA+6RgRxlJqbvUq9Qo9FMZ8EISYopqAxnaN5ZRZHT+IjenjyCAqzYWjq1l71BlLs9GiIn+HOf
Y9Ee66whRpCMCsi5fg+hOPTb6NkTgx6Qo56aY2zYDF7hC3KGOFAbGo6ha8g+JhMlLgKSV4EcbOSx
T3EthHrbajQkNTpBhaqV0wvtP8dhGvfgwF6EWIeuP2d0QWDQVyVgKo1mSYSziKDEQv6bIyCZxpqL
/a5+BSK9z0z211yVCJUb5ibCQl+jt7HoJ3Z7uN+vEm3IYV6j5SeaOQXcDppO8brsm6u14Fl76KDo
Y+JszaH5E81Ym4XZUSqjE6eq5XCji4Q0k9zQNuj3TZaXjDiHUk+pSfuk0rRoic2ZFWtGlDpfNQqq
zOP+QNfjmOT/aNyHKqxrX+X8UdW9aYcRGP285/51Ol7m2YoO0/Noahm1Dd0nlDuKWSe8AXk3zfGu
repxXwMDp274N9R0DPOwbt+fwuuAaqSTWE0FL7H/jYC7vllklsQi6sAJmOYhDPufsDECX9goWrlG
0gAuVzsSBpiLTZVh0idStnvWCCNpSfMjtb1fy5gblUkQvDbnDxQTF1EN/L5pYhnfjaZx1XBuXU3q
STdLAUfQnLxI42FSoue+K0mhmrHiDZJFgtDAycENh56Iw7uAZiHhwRx6Gp91ZG0GufvkwHnVgQEj
WgJRAtFe1qkL50zbl+hNjtLc0m2+xJjE4m20omITUwc3pSM3KdPgqxGgVyyV9GCj0P+sQ3et9hoq
iEfAqtUBMAFhfXDkFhEC89kjKzOWR0UCnJVYpF5HGnGSJ9iXIZ4D9qbk2yyCeF8HHdVBceLrukbI
ddQgPAwiOsWG85QdfCRtJ40AYY1JukECPc7doB+ktH6nbZ1z0qR6M6YhXZbZcsaJ4N6UW6dE51EC
iqCqSVZA+TzJc4pD6ejSmYhZm2aQZlr0eWYxP+RqExMBb4nV6aXmpmGzjfu+em8oW/RK8uvQHV51
vSZ8oZY8shSDrhfJ0lcSQkRzjdJhlIIajzvcYQCN6B9pG4Cd8ka1LOi9ICA7AD2L8U3kzGj6C65p
6Te0YVMOzJeZmaK1lWj3CZIPmsf1bqDJmKCldK/V6pgtzMxunlt7WTx6MoHBDBlcTVeXmlxMUiHz
cn2cPKCFGv3YmBECO1OKSMNQEAcJYvVeYPv+D3vntds6um3pJ+IGc7iVRFI52nK4IRyZc+bTn4+q
c/aqLuxudN83UFgly1Yk+Yc5x/iGraTiT1rBlBzEHqwm2M5dCE/a4iItZJ9hTOEEn0Nykr6VNl6X
EluZw5LXGSazHqeFYuKV9eonUsfMA4mhxC7L+ToPZxsCgs9M0qTd4E1HUeyktQwcYs1+WumneVWA
dD32CTVRJ+SMCMLYUG+luIovbWhFbtDSXCdwoVrnuQFkTB+VvejFAPg6napZ6BHPPmz0HvuRabRs
+qAhbJOkC5ivYmpSQBRVaVJYnrimkoxYv0f/bkKwXU4xmO8ol17918TAgh+xqF/pxhTva5i5mOAy
5jxZ9I6jEc9+AdonnpY8iyJ1EV2VpHNhYoZVWdoQLE/i0VCbOOUVWBCq4TvIACO38CZiJpt8h4/x
pxyNcGtNeUjlhGgCvdhMAozntEl6Z8qlrVeh3LaMGkw+ZbTM58OKpn9qFA7uHBBUihMbQw3sV2+K
yMhGtBlCRKBqntWvggACT5E7izVLVG2qETk6uwhKTiGq/2ZqthP+l7o5CnLnH0wxOslqLzyx3VWY
O7+mqi6Xar3r9JCKjUmvsRWueWZAN2OjYLR0NUWP6Ttp6KJnxpHN0CqLla8+DnR0zeQeRmqa0XYA
z542r5033Ck7aGyfTEY5rV7nRlVioLCKvdcqPQ2JZBOzud8aRcXYUgbbmk6/UImeG5dxhyeSw4ml
2RWmNFsQ3zfvQsWObbmCcNKnZ9iydM4SlKGSgvtE6tONkTbKWe27TUd5pCMF7RCMAtJ2skGOnJ8M
p5EygSUm1op1GsttXfiWcRbsTCl8HUKmVTHgauRs4YJmCTtHkWVOJeVOjey1lhhGR53AzMJXTf6g
esuVXgH7Wb2LvQYWLAy5RIuCTs70KoXicxDRKpw62vKmBf5XTmj1eyNJhkJWvgch0G1l8GlSojWv
C+T/QUn3Iwg6tl1pfBxC5SYYfeeK1mjQ9yAl6rP3kV+PQYFUQwDG3Sjkb1TBJZnG+zSNWMgsCsBt
nh6zun6egmwtJL5/S7SXuuu+hshCRBuwlSwoc4AlJVFMpnYr1+K2HlLcIShIwP+jVzC3nRkfgmqv
SOJ7NYFkSBVrZ0AbIL1NN9HedtfaSrtLLPY/So+NxCQ0D6CCpS1qI45v5Ny96v29yHPte1JvWRhf
0qECS5tNtIGiYW460wmqLcqtsXoYmJBg2ja/XWl168ailwe3pmOmnywXghJoMglFI/yWD2GisyCB
5u7Iql4JaPhsKX5hwOqcNiI8lTJRtCu68CvMk+/C8EuquuW5krx2n6Gl7JhVjcn8tmpRIkVKpR/Z
TPeP1pSGo9gKpEjwJcGtyN1S8dAB2LDw5bNUdWsjTtnT9I2TMYIvW2nYdx2JcLKvsOAPDlMKXc7q
DFoXxbQeoGssh3HEdtACjgj1TSrPNZfZmNhXFDHGpqAg3pYg5yYWU3JxwuNL64KcI7Sz6mtmWT9K
KuRO1Nafmc4Rl0OvcMdJPymJREU6MpxaYFVksLcrTKw0qoAbsM1KLPoIxgcVEoiFb4ujzuWjBqt6
MNB6xBqlgi6QGbCxCgjx6B07q/gOaVM2TfqrecAgWx0PKtGCAiONZ4kfQoqcSPIhQI4JfeSQZpyg
Aqesq89MwgVFMMFYl/mmUnOGV5WtnNcFL21dvw7dNJ0S7WylOI2h0ScuzI8M7SJQJUFgxVxTS7d4
DiGpL01ckfTZ1+3i/4PesiZsxqexANf28Z2G2YrRqQq/mn8w20z5/wh6y77Dj+zjPzzmfzhv6r8M
S1U0ALgWFXDdhBv336g30/yXCMNPVUXJ1LS/fpXl1cxzU6V/GZpliCLVEEnVVRPo4P+g3ox/GfzC
Ah5nmZYMj/P/BfXGCnLmF/6NbwjqTZFMns7SFJn1qcwb/DvYs5Wh2E/BIIB4sye1dUkwm4WKYXry
xiAmb1VcJiwgjnXEGlCPqBmrIw2IUaIdqkbyShlUl71NjwyAKDISE3U8E4mbUv1ig/vR1ClcpFj+
1A14U2omXSpdVrddHH6URhBQAQpQTzKZ7PKc4mKStuhJU5RMvY6ugOvTnnKapCXD8aYZXpsWeIqI
j65olW439j7pMXK1itMSqKjBAKek+d5KMi6Dsdt3xHLiG0HFl5jiQQOeR18V4WJZRp8kxsGmg/a+
rAey9Twm76JprwJ00spS64URsjjyUiR2LaEAjaKYS08GjRuQGzdqxnsuDIEzpqjtiyrZUY9a8Cd4
8PzeFXxkjG0n4cSr7arKMUGoBI7p2luUpEsK7oUdT8VvRw1ccmizJLs2p1rEdW+t5IDyWZQaLvMu
AasCbVNSpfiKB9q2xHpRqpLshAIbgF48yXmRbsTuI2itHyD4ON6MfZog+cykk+gnslsyOoDzL+9a
ma2KIia/tQngFwzNUY3afdWSNR6GwZkoLkQyufrpq0FzClQd9Fisl+vcF2/CLQ0kVmM1RCqF5Myq
ydqtGUg2JRDraHmDeCnb36g5WbLsv/TQQVYpxPOVYshfrWoYkNPbJV0ohk0rnI4qPIV0Mq5jSHdv
TFX9VCaXGEaT0UkR4puEMW3ChVbDUdmkjXAVFGj2ZR5/6yXd825CGWERi0IBuffd0EiveYfZJ5Ck
CfUEG9QIHNJKMpRLbSIhhXLENFkkX15uJcC7CxcGDrnUfQ9oyRBqopCF5xA8ipVVyiUI8Cm0XQoz
ZPQz1nK86YymeH3PySHeyHhUqDdIKyXv641nUFKS9WIvDZVt1R41faUk5AzNjayN/W4Ue/9Iac2y
W29sMVDqtz7OixemxxF/mZn47apIcpXtEzSMzlcnBFVJs5pIOZtYiFNsHRHMtv26EcJ7XOQ3kqsz
qvBYU+W6doTEwMkkQsHTrVFeSnFWOsyAoqYifVaEFtS8iqUhmI46LNVeHZ5aNHGWx+w5+fK4iQj3
NVtBXI2y4NZM8mD1ypNBiXc5ZHiq25TWt2wYewLGHVAxpKOlSb/qxTTYh2L9EU46c9SIfauPINq0
73LEtn9E12GGGEviprgKpq/tk/Ji9JF5jCM0WlGUwAbvCFrvjJ/YD6NNn3bEcbC5kFQDy2TjfwqI
+eN6DFxrSr/g1x0DRRjdjIBLmeONHDJgpIH3o2jsyURaABl607gAcyDRglWkSGe3qlJv70lv0Fr9
PGYiVl81J22HwEGnD5d9Q6cWSOVrNJa7qDVxw6ELas3pK0tMFQKGfgAqjlhyIO2995tLq7U/seiT
4yM3KELCEY6TMGBAZYfd0D5JgHZey4PC16WSG4dhroWrpBDNQz1Kro++BGTMH49N2YGLjekRpAAE
DIKtghzYnVHMuwfNN23K8uuuiQ6CAmJM0QvALR0ZAiJO4ELKEaylsL3bfi9xdmyGbFgjascS5evU
ujPoFJkxLjsS9wg/pyAMlklNGNoJaBcWDRvaTlKuYmG8EbPh0XpLd73wkshtCKgifhFUqkcsTzpy
4gg0nGKYiVbpM/zBuYzxbloDjSaxyRgjdDxnovUa9INmE2pYsCHpTJcl6odfyscuDFhgxjnczMJA
s0L+RBCDuujDHynP+4tlZQDUJvMp7QTPUYXGvOVI731aWi6E9rM3tdchxDTm6wC5pKrptxbjuMTy
DIl6xNqMgopl/vpSiJ5Ibp+LZi79hD9mMzQuARCLotdKOxIGzY3U9nVKkT9P+ivV9UMuJleKUNdG
LL9VE65x2KWNY/Tm3kuY8sKxbbbjcCIYwjElkTZ6MbDGF4oO2eSAO791/Umkg0A7pBCPfR0Wp1Yy
nrNAmg6mBO56KhBrKOVbJqpU1CVhr8TAseN8+hjKqHAnKfhRpnzYR8YvOyXQG9YmE+CFm7qyGQvJ
ziKpvRhKguNwOileNF1VjzFUjj27JTGFbyEa19UEHLOsQzAAvXaKrFFbaAZ+TELLaZRUQA9ryitk
LCwH3Lg+yE6ZbNWTTjK9MmiUi5KW4mErEBcgTuW+NqcPT83mqMz4rhtif7QKDdofFVCtGIprOrBU
jk3cbyqjAZ0uGi6+RjRvdunlANl5zVqXsLx8kVUEA9Vi8VNYmbivYpnRn8hZdkr4vCu92o44BcxU
jg70wmGMmHLrai11hwQmTgRfztE1ZVxKnpXvFLH/nBR6YOSx3RW9slvV+uwo+9pNaWquEcl040iD
x9WSnQVN30o+821oTd9x135GpL8jbse3XBJbtWNQ2ka+wjyeBqTTarcxsoaV4InISuloLdtJgrzS
lE9izBKHNTvkEgVQnYSuZqCDv5KzCYT37IBtknORMhcKYz23UkU84tJTQOIPMeMMZ00xRIdqZtjp
gr4ZqhQ1ShSMyyKeIc0RUKFB+pWHqnDNQj8YDUnulFVXI41WsJ7FIiaD4wjKfZLGdaz4FB8LndWX
IhpuBBGYyJ0Yo3tj0m/OaOKNr3UFaZNwL4B6fkxiFQJY1k87Nvxnsoaxu00d+G/Qaxujkz+8kk6V
brTGwe/EYKHWguSSu0IQqNp8S7427EtaESstSVFX8Umip7y0CoLtqu+BRqiTS/mzrpbvTaHQnKuZ
RnxV0bGmb8e8SW5hU+EZVK+mRIuQ0KEXduoqCmQYeGOC+afLVKpk9KZJZRVsWZg+wxpWoRRlR3Iw
0PVq+FakUL3LjSTTTcHEnjidVd2Ls+gJbm6mSJhAn60gcaiO2QDDibrEbn1YBWI+fQU9jR+ZlR6+
2BY5H6bSwiA2OCkImCji0i1GPELpJL0JJBOziKsY2GIfdVOCqWKkzmuF45ILhQQ/JNyThKsxFwo8
Mp0IZxP3ao6xiimi3XRa2C/JtGWkFYH3CKxB8im6m0oJ+SM9BIJ1C+OGmnXYdBRIR1stexg19S6N
zGnbjCFWkwmJzcCm0qIEwUA/gGNDB9M7JAM5nSRhtBQi2aloceN4YBVogElpEO1sGo9057Q4kpZC
MYQUj5FV/kIjuQ+eE3DmnRdopTsIIgKM7CYbKF2GzMRtq1TIM4wR0Ysli8BGCZXG1Yt7NRWknIZW
hRyr9Z5CNXgKPYoIY1d19GTnuAxTrYhryDGwml7YbvX5H21OMnRQivz3z487WWNLm7i6Kv0cgFGp
ZoFNksGUx0ZITfm8Qh7SWtPUAflaP0AJmX+dhY3oaC1xSa1abJlFyu3j1n/68T/dN3TQ9a0Yjdzj
sUmVVAiB9WL5v32Wx995pYTPXh/aBIU4QRN//lqLU5iJf35uWMOvyKhFfvbnN3+7+edN+boykQdH
YOqfRwvAORe+nxOfZ7KY+ut5/28/peRDb9FIg1lyCbyPpQ5Y5N/f0l+f4PFUcYHXN1UE668XftyX
VxmKLCM20YiBYrNoZ5VNrqwf0DWjUjDUPX6Rz2fA41adUMNHbzX+7RdINUh4mc+yhMDOpdQ0c+F8
4pQKHvHw1RzP8/jHizLYYzGYbVLGiLms/v7P4z5LGQI6WbG8SLNocps2Wcszxq2dsyLjBEtTQ/YZ
a3SZsHExKwm3S5NneT6gRCghlZ2Te6x0SLfiHFb6uPWP+1TVxGzUte5osG7ZyaWWuSCtt+pI3G+v
FeAo5gxTfb52/sowFSt2vwHR3LzGXI0LMQHnPqHq8+v8+ecRh5pTz/7bfblO7R35GeV48pgeaaz+
1AlYeOP9I8j1z/1dN1jOmJO3HZEk1RoFO26qW8vHg6xAvwZShgdRUy2g4X5J/f3xG8WAyyZ31frx
hov5u37c+seP8ji2zqTuOKP3D9nf/A6SugFfNMu3/gi3/oi7AsjoZDygrtfrsdxWs1ztoUF7/PjX
fZx3eAYWbrw5j860JUpkcY4qTjRkoKrzIloLN6HzUQfXyu6deJ8tjMPLsCWGYDM65YqIYLcDtUq2
cbskgfk8bV96x6U5s9DpVdtFQs1tbxGJMm28m9vF23RPXLbr3SpbuwA0dPYghZcwFZZ0k9xpW68Q
0tlv84vtGZxBj5zjavUSmcv9DJZ6yYzViyk4+mn84o52xQvCGbhplDnybwm6SXzjwnbT/Yt3axLK
BxCzWvhIS6B8G1bBF94bVkBe3OW5GcJ+qZbjA5a205LUi0XXr+hH5dWqsG7pBF2a74KSJZ+ufw3L
g5qd+FrQHtYTmZZffD0j9IBp2ljaa8I6mq7/KbN63JWI/uVtWUPWtdFjiYJDoEyHVWIkMu6s0z8A
nDRt6BKyyDny2t4haXw7YaXen3uHQyLhi6XhHe2TeI3QtPuFHUfNwphT95YiHuseeqcb71uTSvgC
1Fo10h1Y4MVmUkDAxsciwZpotZZcG9/mBj9aqlNMZNYsh4AKwaJJbfUUIJ7td7QhU1I8KGQXS906
mGyYv+jkyQgmerbDa+mdUDjuJbW+6PGCrar41jfQC6B519swcYzsyOJ/frHhKNHZShb566Q6EcK4
dsmrQ/UV9FW40X2MU+Q/rcTTxLx2oI1thRghWW60y2y0daQj1Kvp15k381RuTPOUEEDjDTb/U19y
W3YZ7+TLTDWiU5espsaN7+MIEE05YU4qlmAZ6W5cs4MsLbtDsBX4pBCuFvi7IT+hADQ/RUBOqNxp
GLkEx58TsDf9qvspg2X2zreTjnfvyqi4sGQs6B+tPTnBU7cK4+X4ua6fRMceGFn3sCCqQzMXx3+K
HFPGJl0qgH6Szyw9RD1qh/iOUq5CzhCXB/HaLgC0rcSF9UtgIkwNjte0PBaHABP3MXtOir2w+VW5
cMr+rdsMADLktQEdaKMxYhQeAKGBM7oLEH6Ra5gqCqJaArm2yu/wq/DOSSGKPuZgGo3MHmNDv2YV
2e0NSiOs6mV1l6KN2bjEFhX4XOlJ3/XiYs1i1uJJSl2/vNTZGw9vqgV0Qr4P9QRwG5Q6R11ijw3s
DzFdAhj9xPnIIWuXL9NW/HL5ZftKreRditbQo9m8JzDLbU6kZFpnvxbGHuTPV6kAvHfitaGbmxQF
fzn8BZ5UrhsCdKSLWhw4ufxgFRjzS9IdncxbNh2COx+Op+SCCDiwRn1tQFJAK4H1qWCfgZoJUpKm
dEeuHPQAtipIi3eqgDrmNsq/Ap7xpv3gTK6rDfmRlrAP/AMnZQIin66U6nAnYFzezM6st8njW5qJ
KuZzWTxZxVerfCOCwpkDyHuTVxsRTxqFrcrhKcNoL1SfMFhVnkAjIqxyUnnfsbjvwNNmkiv141pq
PxTv3CksAbH8lpd4BPIwvJfZmyiijcvPcnEwb5O0LRH5CxyRnrQtrm8pQ40ebTr24lA3eYog/35B
Cp7fkTn4FQuxFdcetUCiibkmY8dccNxb8smW6pcpLUYIzJt2Olvv5okjTBoj32u3/AiX5qlZHMPg
qrnjF1cwCGiGJy4ThoW+WtNDNdapdepV+0O5YJ3ARIIoEmwliZKSyy0Oh+F2286ex27G2DdOJV7D
lbbtF+PqwKZo7oow6ma/Gj/YvJV9dqfONNLvWyKn55P61kcBdvIm/JBVztnDYUMh+yU6hY1zs1qr
MWvyI036m37CmfYYmkgeVSgYpLay5STknQzb8RX0ypHvgLobVQx3Ul9baaX7tncanV5e+E+MnOGe
Awekk2/LaJ95Cyp/rBnLzkZPRIaZMzrJyIsz+jCUDlxrLYIPpkVvLW0ld545VH8FLXAJ3JuksjuD
JS2e+USlyhfR7OUzGK4Z7nXyG5hJOeuFZ7Vxs1/hPWdyF5xuy8GijCOfdAnHo51u4CHy+DR6f1Nv
wuEHHYn4xVfXrngXo7TiSuJynJ8+eqGSwrCrhRsEyFzB/Jah+vHySuoKxjLfG8Xyw3gnE2EhPBsX
3A2vWD7fjQvTH8fRcPmCgo/+ixsuWqNqnkVwACDYoDfIPMzELnKg55lQxYtDkJbw3AUcKc4NJTsX
MmckEiqAF850mTiinFq8V1hHy3TPxp7TgdA3Dgc+ApelZEz+LpFO4tcHZx7ThbFEsbwt98xf5omj
ZF246idm4tqZlqDTLynPx3zgvhjvbMP2BU8c9ED5VgwKiiuehIPwLG05SPz3Et2H5Rdfgn6bvaik
hDCR8I1zk8/Px+LkZwrttvN1qu0KG7F8tpAuTC8kumn5PbnLNw5jvmd69m7GAQoJskvGKNeKGLL4
rowDs5924SrDo+/DdA2ynczxW8q+LYxrXnFymcrwz2IZdXuLc4aThT0pj2SopM7qMIrWr288mDVK
yiltpTuGSn+TTetwz4Fn8EnuDIPSliuPfsmeT8YY8Mrkrh0QtS6Udz4NcgfmUL5Z6HU2ySy8lPH+
VtX7kAn1nX+oeI7YXFb+E6d9uhl9G9GtwAlNZNh8gBTyIT4ybVczT24aW8UmOp+s9Hx4A4bLN5xW
KwV+0/yoYT5JyaPgNEt+eVtM/rwEW/Fp3VbrwjvXX1zWnuFyVKDZM2WPKLDwmjGuHnCHhRtWUcKe
R46QP83bfJaqdiK5Mif6XhFBu6GPPg4sFlQHsNYvtXiT1Z5/NWBA0scdbtQPAgqv7fMsA2RMLd/J
q1xoWn/mK8j34TkaIYO5LXpxGLiY1DJCFDZzTZ+zvsEWSiQlLhG4FQYd3/YgXJG2wkrlK9ZAV1n1
nuJHR60kqGv+rmodtdN3SRCuJ0yA6aYxHJpagLGL+lxhxNGfCtoHiYwpWFpqhw/zxiZ9gfyZoWGY
BzkZtM2yJy/FeD6P5WsGqxhC+ftMnhSpBix9wFuxAFADLnPTbAxv2s9fvpQ9lmhO2N9ekpTKosOy
qbCZVs1uh7Rc2uvpiSHKoCzRfw1b4NhWOBcBiiUdkTem056n6UN8ndHsUt2TOGJ7Tm4divyuHchu
Aa2S0BCRXM8jOPFoDbbazacBueMFFApe6dmvJVDu4CqccTyzMhd7qA+HgNOVFbEK7lAE68Pgz8qV
43P1D4QIKUjy0h+Tvf6dqdV4jthRcgL7tsJ1CubuVLKmmU+wfck4wlr/i3N2Fjst+NlI14O16s+o
Puu3jkxHVv7aQhLdRHOIOSHUboMdmsG8XUcq2ieHORCVe2AeG368DOZREpdxv+isla7YrusyyDXV
VXiugO+QbvzKeMUZMOARo6Y9OK11IMGRtxUWB1Lkgf66OZpGRgGGFWSQFMBIydGxhc+rlWEpYoN1
FdEWxKe+2/GG2XFwbrkBzgr2O0yvM9BZLhbmE7Jn6o4s0pkx6nYtHaHZszZIWKewEO6ZoJbKYRhx
+q3Sff011L+Ah3XhQncPCR56cW0rP0nv5YqL0nA9KHak31Q7FAEmS2MGZJyXmE48quyJOJxLKtLY
edbGp0XkU60Gb6UM0OvDBw/NVia0bkkENvYeuzzQZ4tKVMB1qnZ8FeYmfYcEOBhbVVsR9xG0i6BZ
AvlN0Lmfwotgs7a0NU6uNQvbyuYEbKqEzdNeZEGiHOq3hssd4rlJpNWiueqkeNKDA4e/RDVzxLH/
xSWXRzYXcYTYnTxQLHpzCiMY/oaFnIVTcUPlawBTQ71ppB4PaoLq0FfzyzRl7KzMxn4kEMS04OAG
qtvEhzxa+YTNSsv00B8oPtLsrC9iuJxSmOaLckunhe5J4IgUEFm6pMKS5AaRuFDdRsld2TotsZ5y
rb4BCtT20BaHikbt0VTO4lspzKfQwKVMblT7bVrB4lwKsBScFGI7dwRn0EJZe+/pdGtY3V+xxOHL
G5SDUIKL347svO95v9COY+Zgm1UZ+UE+D6+DhrW6WdYrscXj+oMOcjG+tdpSKtwIQxq/oXtE0EXm
iFC920sTnBCT0FDno+B+KrK1z+pZXxm5rYsOIqmnKynITnB8LExkdm3gwqDII9i5Wpqb/vjP45kJ
z0IJFe5UEYr9U46kh5DjjroAs26K0rjN9pHCMsSFdfbtU6S/tkCfdxnTIJg76OAWxOYnEhiL2Wvf
Bkq+yvVkK0YG9LGmp9lz0a41hWF1FeGNbriSQIPV5bvB+FO+E+3EsWbnFMAwZA27sKqldvUuqLGU
b9Ro6d17VwWGDOIfwKnckNplC+1qtWTDfqLV77JNUbo9zUgAlQuFmC/rIL17e+valNIyJ0+F07Jb
R5jSlXcOs9ptQteU917D+DJsGX84FQDIs1QVyDdZl8Zea44VjfZqN3aXUDv7/dOUvKqdnQejGwRv
Cm+Aiu4CCkyqlti0EB3sJdA2p+RrUlbtJXvr38uErfxMPmaU3OE/JZtyXAFlsbb1nlkZAHNH0ugn
/w9OyUl+bs40YjA2g6ugGK13J0i1yB484rH75cB4EdnCIZXhdNsllTaEBx+MGMTkRQQMQQKiRFuj
SbYBAu0hC7jjdlbyoXn33idn2Gv7gNENVLkvMRKiNGR58GG6B389PYHIwTJlERzp8410Gzw+vv6O
egGHOQSaLfpH1srs95ZT8IEN6SxSIFwVG3WZv1uO5DBmMpnb5d03VyRGP1NksWVKw+JB1dhhbCEN
g6cCmIIvj047hTv6qJaDxrVgf7UOHIk1CjQTYVElOANmsPfOZ0FvnYTdbkw3tDH0i7+DDf0st+sS
JpWLH0qjMHdiNFXf4sOwg72hrIH9KGts6FciLKDkBgxnuHwW5OKcpBUVb0aFmD8b9nlGr/MDvi9Z
Cdmyes02cEoiGFClK87xC+6sndsWrkpUKlrC8nzzjoAt9sZJoKSwME65ne/EcTHc0BsLdsAqVN6n
vwPbO4Dbq+EptDEHYkqYXvU3/719RponBluYx3jE14w+Bw4WmDRgejC4y5n2V7xIV1j8OeyzYy7v
ctOuwLeR4QKSEF4aYCqE9aFDa6sX1hVCYJ/FlpsfYKzMYyK2c8b8YwHBd2PY9Wv0wigK8Y6oRRd/
QaNswojxe5eDITZmeHlbvhfhkx6uuIqla6mex2LOUZjUjSn9suoyK/LcF2KFZwuDOpt/8u+ohoqL
N7ZOTH+sEIRu3sSkOaKPCjoDLeH5/zkwQ4FF0SramzaWGNsHebOBchMzZu6CYZFQV+G9+JsUmLyJ
JQ7ezrLd968GEgTWtOZLugd1r5lYtEe3ekGjkMOzSxCCkwhQCDuaWeyqaOnQajMRBhFEuWgvqrka
DzKmXhozSE71hQgdotlk7VoeZgd9L3G1Rs8sN9mhj68xLngCmHEU2YZFCsWFUr+4yeY9O0oSO+RF
ADUKDtUM4TA6H5wFMsRJZgGXts0YvQNJSpb4oY7Buv+m9ceuCV6fQd9k4T8nHXtPA8oaWQ9ILBbh
vTXAk6zVQw7TbR69/WdAfoxXzvAa/4YvLWl8i5zy+0r60qierKw1SRweWIURZPA+Ht+BdYHbUFBM
MI4DaebjQEW9+LC/F4xxqAtYceylElQ9pJiFXO8pB8iUUQK7XCQb2kzogygfoABihcAoj6IDhmf0
WtxAK9Uu9G1tbW5Y5N+mElAXtIzZl+J4xUd+gaOIKV6PdzNibFpZx+AEfoz48+TFZK7qUatilFx4
31Em2fEmNdt9rWgKmePkIq4IkHtDkUilSJl3L8G9k9wWTzok4ysmI8gdo1W+FXdKql9NdGGlJbip
em6bla8erXwr1ZSEoUPk05qhI95a3cIDFddt+qP0YsK3WxC4wPYeih9faHdrXvS3gFGUljiYddy0
QJSGtR+d4xb1GmB7du4/fAPsAn/To5z/aHDcGnWvXAfWE88GgPHuEH/I7HvJu+AUQcULGTxdepVN
kyCnvfxSfBaf+Zd10LYVO3vqGifkAqgFlPKWcEG3YC0Xg81S5SfCMAIQOTwDEdxxdoRrpN+mq52G
4kIQdrhttqL06+0bAjeKl8KeV2Un7ylT1j5xvTDwlIU0IKP3fsoaQpA+DwZMSQk4TvnZDJvFT7Mg
BGZa+yBwU4M4aVuwCfxgiz4fFraMbvfZwM6HOghnZh3QdNsN62Y9oEUg73nZkZwBd5/l7cE6AnQD
7pofY+MVhJHpwKtDYbpAvHG7Wkf/nX5VQIaA+CbeqLHdP2gA6fNoew9eWEKhHwYntyRVoyTsA1st
OD4ocAz7HeBZXKbUxU8KI3m8sCh+kgsgs4+HSqW9DN8yhd935Zo/exuwYsZLuB2eOBN/yujcocIt
o7vqb43rkyrw2b7KJfkkC2PGuUNIEI7xFtMgMzKngncGyg1Q0u1gN86ETCSLi1McrCFKy+IrML8l
Ga24R8FXy5em99Zxv2msJyMX9o3gn/25AeQ/kn8eN3slBjBQjawhRQDRfk8YvNgA6+/nTtPYCgYC
r47WR08H6HGfVYa7Ah2PG88trGCcMlqjs6pLrihJRlMP0Pvfv0nnW39+VH38r5H41IgZrJi5O/d4
/OOfx582KrYKRn0tQG1ZMg78r4+P5Ura+P02FMEPNHPs1OMff/7xcZ9XzJlWgal9WGiGbJ3t8Own
/vOn/3jk4xfanOv050/yCvRuEtc3TTMR/1WBTaN2jSGxJM2Pf/xHbtbjpkbDXrIfN81HLJWB+Rjq
G8jUf/959++3+ec+y58Dtv78/PibNKnAfI++84/7//z4160gDWBIzM/65zexGpCiXjM1/fmFqTS8
yOPnvGddJhWFtXo85G8v//jYKEIByM0RYTFZYabMNZ0WVmejjKL4Nddw52ixrsBCXhGzGnXlWtOM
wKGzL7qyQlJrSs8rjKhdTcqT9Agt6281IK92DjOLFXUj4OJZoeleVFBcm4apXScBLfQFvLsNcVMk
oxmNO2boKBuRMpoAlqeFcq9U/VKhZWEJ0MKDOWhtFMjaRMub4RAD7RRGptulkkTFuFOdDsOQWCEr
iD3DWisaMtkgfknmYDe9xgdI0ltP4lvx0PrEHfAWdXhWLGn2MkQ3XJO71GN5JhIcR35cJIHRtICA
s7YEwB2lr77POoUqR8/mTTOtjVAD28lhawZ9AtS+IgeOvDqMIY4qAcZTSLKbPsi53hotoAMtErZq
Wj0XofAhkn+XaaDG/c++IzBYydg3M+CQljc9YvNi/GFCTpSeTqae0aJ71yeKOqTtDXPs3kD+HlIz
zCdVAYwmRh3JDoDuK7MIVDzfR6xXqBR0cLoLhyA59iT8jc2AZa+Qv1GSHETfIJ0TCatMKuAQf0nS
1u+Tr2yODMTNxCJgjhFM298gMz9pI2e7ViRoMJ8jB4M5e1BYT+TKUYRiO93IyHSb7MUgrVBqJJga
4xYxySZN6bNM3p704Ct++/9i77yWI0eyLfsrbfcdPdDi2sw8hBZkUCRFki8wMpMJLQIa+PpZ7lFV
YLOrerrfb2UZzCEDEYxwuJ+zz163IyXYEdRDHFIAEpIRqnC9hoqYQSSqepuxGN29X6FqNPXH1tt2
7oMtoIoFFWOtBfHIdo8BMU/Yi3xM7zWiPw0mo6bH7yajrXTwhsWkYcBsLvuSqEfGZ2ZAdSzjFtt6
MI/DZDLa4xmPEaPAQI7wIBsBhlQqEJHhBCClgdo6CnykJ0CS5XB3FmDJSRAmIU1i+vI9KyvioF5L
NBUapQOVUguohwtb5djDqxzMIqfy39kOAmVpYTTvwracTAaWlI2N1GzEP4tsaeqOugqy/rF0ebqO
jSXcc+ph3yVgjtAD4QmIBb5SAfNT0/IU1erLVOIkd9ZdZdUZzCcz/WlotWJfZ9MrtYp0KbqGVqaG
9OtguY428IW5PtknXPXgezoR9u4exE++SWtNa558SKANRFCfrPQkEKGTOjwOQ3fsYIdWNiazbpcF
cNeuRyf45oT5IdMMnI49wh9Gr98PT5XAkaYCTBqTyyz1Bk+1yHw0BLz0bOlv5x+q4f06Jxls04KP
azh3PGTHo25p/qY/c3FvHHl4AdFsLDwVlDO81NA6aBTjT6q/QeHrnxC/Hj0Aq5okrTJ5SEv7ETV5
hRAT9e14Dq6nznqzc+QLQ8E4mozYlHlnPHhwMXLG4meMM8LoG+1NohYuwIkT4ucb7Zww/qioDDYD
/5dv9PFV3363NLo5yLsHK7XttWaQ3Q5HDTulysPPOvtVUWHYeD1Pcde9qwSOFm9OFTqtCaUWtTN8
q0DwxHwsWmNYtjYlr1HL7CLTewycUfSSsSbZkbrY1pZPqZbh0mlNp1JRnkIByz2TNo9sD1tPhYgM
PF2g7eQqsW5s2/h17LXnLkT+pVdNsFUVZsxRaFGcAKG3SbAZ8AUgosZ43dUwccYUxoDqm4XgfSM4
v8VHV5U//YY8j0UCMjsYAgl8NiOoJA7eH9CCWxsPBV0AhB2BEi5iMi4CLuxBGS4EbtgS4GGFvgcH
FyohkUvehtCJrbJ+POf9ic/8NFX67syAdmhjsqaK+hy4BL0S78GnvioT3OOyvI1MTLOUnAdD5Uzq
ws+iX+bwzSgGPNUNm+KIIrzVTSNBGpwSkVexcPSEZwEK06VidSi6bJDBZkIpXpf+UAoXm/qp+WXa
hLfOgt8MxzkRVVuNEb671RTvkQYPRwfq80j/nQoMdJlQ3U+fNDrNt7qNfjVUfN5qGIRVU4Ba3fQo
9xZPQWQPxSZzQU1HKVzpuD5/TwSGuoZHbdwaRELgjy6C7MPKdH350zZJF5zDl7R5t3FlWpoqJgDF
qOKBR+0nQv2Dnt0pfgW75FyfUFcLVSkBda3AmU73K9AMwAb8JntSwvbdokYZzzuR6hKxOhMCWpam
YC4AcWOc8BgJNLdCbhLZpw4SF28U8p6wulc9/KoUN6zBwXNFYL5z/Ap6Af4uG4IgLtreASa4IeDg
SHGxO/Z7nL+8cRGZ0A8ESjwf9BpNtfWsViojdgEcLwV63K6SB3XSfxQUzxZ1e8AoYhCo8tJi9CTg
5Y5GHVcsgOYGZPOxYfYZCth5IbDnnQCg56ZAoUMfNA5KCyjYJ92kkmYIfLjiJQx1zGf864CQI/D2
bOUY4w8vJTql1oSMMhjsSkdAP3FPWVv4q7BrPe6WPEku0O2oxAi0l8DnanBKnYmLml0TAnD1g+pT
tKlFw7CKfIpkKw3SBjrBdd2WP7TE3v1PSdm/U1JmmLZu/6uSssfmLfxcT/bbCb/Vk2mq93cMwFzX
VW2Nb7go5/qtnkzTzL+rtqp7AvItis2c//rb7/Vk+t9VTbdt11bpRD3N1D7Xk6n8Z6iW5lBMpunW
f1JPpluu8Y/1ZAzbPAMbFlO1DVOnSo03+7merDgXUViM7nhtawRx0wS3FrpMtzx8aiI9ZiDRYWxw
uDS/HmCmW4N8Ubvp64SOonCmW/pzkgdeQZ7cafFJ7L2nrrCgnhbmVTCeo20+KreYMPS7qnWvqkrp
D6aPPS+S3F9DoUS3+UhMXhsJxtdDAo6tUiBsmZC07AFDbQO3CEA5wSmb+vbQh/ELVPLvoUaOIvV7
aComU7Ckxxkwa8+Yk+DD6JlajYEVToOUThDgRoaPZEC8VTfz8gLrcZrIKd0J/2CaZjal3dGdCvRD
fgNzQSmJzchdUZv+/lF8uozc9elTkkfJjartbqN6IqoSh52KwQhSXi0529132fSpwAO0Ej5YF0s8
6YvHIhFmbEzGSmzy/nmb2aNtXcg9qDt/b5rYmKDnEGfKXfL0eVVum18mlyfK9X9q/utXlxear8s8
3NqPUYUtYo92VHWxL5StTqzK1ryjlsLifzwusEqhUBIb51Pmy8hT5GpIv7xUo1Rd/tnBOEFMeA2K
y3y64mWrPN0KHF5HNoXoeKIOX658uaf59eS1vryUXA3FlwL7lm41n1sOJp++XA8plKAOAHdOHEyQ
hOZyGYlQQy8DBLIpSch2dj6kFEJs5abLgZQ15Yf5kMs15NGXg8TuefXT7qQOeTXJar405VFfLidX
/3q3fIlPdxk0Pkl1XFD6BcWaIE+l5le8FXnkOVCIcHq9UuKmCtrmsi7pzYk4SB4uVycljA/9vdwq
N8xXmmyRCpLrqbi8bM1n5sjkMWsRImK50VVam4o3BqlVqNwYpUIYRcuJm1hzs/XzisG+fj7I/UNO
XUdpeSohegr4cYUDndSSg+gVQuXUTmUWbiVantUH321rtO31lYP508Zp0IVMDIVLanhg7USogC9N
TWiHLT5N3P2K7vem3Bo2ztGMg3Ar1+RCniiPm1c/XVJulLvlgfN5cpuvJ1gexZTKngNcP1HtFe/d
iKSVmeZxEgafap6iMbQcoBZp8+rKnk0sjHqgUy9k126LDVpWEYSntpn89tAfei9CHOL49i5nGI2E
7TSZ54fCSscV6mUSv1JIzRAIIybmfUID7Yr3LVvzQm7LbUZ5BeUrFwn0VBkEILNzTMdeGc8m7jQ8
JzR7F1ZnYxtQjHbwAxaprVELOWkPUTYgSnaDWj34+Hd7tnVXR367xDOjOTRRRdgU/86VXM2qM2oz
3oXetXhYDtjAxUxPiOC6wHySLm5xLyRSKJXXmHF428CDlYwj315rnyyjezPcVttkNe7DUd6WR+r7
ATZ4DU8I1UCroE3ffJQTdtmqO+m96qnn+mApTn2QrdqtSNqLeinRR7sRUTbLZu40CjtN6XGKUQFi
e9mcN0aUpRg9NqmD+HHIRWgRRpxXZasaAVYamXnqxJdeLpKwqrdOrqEvS0em6raqHpTg5qw2ypZS
LerDZOhwzGptaQc1YVcQTHnV3upe11++iIb4y81fP9mS284pakunM9NV6qhHpSgw/hK/gnI0eM+V
R4JiXpets96iKRixZQNYjyjO6Qaq0RzxFzaYR+Q5lSORXA9ddg1njHOTXu/wn3UaVJ4+ZhDMJiD4
uj2GuepkDodLs6GWqq31fThN6PErRA8VXldBqdrMS/kBhjkj5kJzL4tzuzdxYj3Y+IMemqp2D7Ux
URPq5oBHGlEqMaD/gZSJbHQVDmuDHzIpJ/CK0U4b72qwiN9U1FS4QH8bXt1wS6Wli7CIgsonvP1/
FSGJkRVzVJV5SbtMfkYUy95G3bYMvrc4iA+rSt2N7ff1D6M8ERow650ekk9cd4O+XDtdtGbyYQVM
mZ2dECxOp0C9JUl1Nn+2/luXiUvHKEo8vMUxcVs1T324qpS1Gr5lBl51izw9uMOxdXdpAI8cLMPK
Lr6H4z6bPnQdu27hMMnEeGMF6F2WKs5R6IqAi7vdpjep/NqZ1t4wjl3w7HzgwTNaj5a3Ltp1pe0q
yivtp9DYnlPSI2uX6o7xaKLoDK8rdV+qO7da1c26QHcabrHqnEj6lMa25uMk01DT4VCzkUbXiK9b
IomYJOFR/ktUnTrUcxGJqIaVNq25ol/ehBm1IxsCv0yURvc+T7d9+5wRAmoDrFV/2hhKHdyjQ3AI
EU63teAQID8cUJzvQ8Vauu7ObA8NxOPk3kEMDelLPQU4+rm7mtyPuzPe+gAMQ7FVsaXF0i+5yup9
B1xZPYUILQja8PkaD5HxRJQpux3xh0TI5zGpXDS/UI6q36snVzkM6s74FdsLjfHajXZNWFhJd761
tgmiC1vzLeLu7ik+Dt4aSitubI/NdbQy3DUwsQSZFpqwBvv6/YC+NtxnMS6wHwQ7p/QYFNduwqRt
V/iYGF+5+ns8MaQ+TBVSAdLN3l0BRdcmubsNp0PlkBCDMXvoJn4XBjDXGHfqX0XwZNbX2JpPR8zr
+bxj0j04uPPe7IXyKwfHDYYDQglf0yE8ALcPDJFEMDt4UkfrF79Z0/oZEqFCbq6v3Oag/SqquzzZ
lxNTV/GB8Tnh5cTU/cC3U3d2Z5ficyar2AIsbWQ3KLteKdUj+BINeDExL14KIR8z1/g6auFEIkzF
WvuoNgjpVupVeW/BNTAfqOif1J2wZsEpYOdXqwEvs+KYTuu+Yuhw5ZDkJCBW4lAOoexqIsW6pvLi
MawW8Y66/NS6a/R9H6Lw6VCBbMZ4M2x5m4GNk2e6a5s9wW8bPehH/GqDYCU23tdbXSWEcN9nV469
UR90zOqVF7zOIucm+m5BU0Du2R00mxH4MnvxjEPNTyHYZtptWeH2Ft1PJAUnhFj8aqsYe10pZaeS
EdWOA9k9W/U9lplC1Otriyo50EbRR20JoVUUk3H13lDOEQBS1B5a9NnpqooRYQtxp/0TiYX3iHTI
Whsn1GhoxZD7Ft7Crw4o7UqklC/IpmwKSUeUPpsSaDNB3+8Keis6TmFCvMKOmavUiJvCJVJZPvMT
X2aHZKEBHDXfifoM6qXpN9uFkG2hUkLdBiuSO4mUBUjNrnlk4oRqqzwSOzS+n9udk66bXXuv//QN
Mhmw15lpUKoATsg9UQfLPfkglrMrLOWQCZDWJzdaW4AotvgmpUcUUr66KfRvOYFGQh90xVp/1fVX
CJ/C9zY6EbtqMbzFFRPxIHqjEUuD6NShLtIXCI+ix/w5uz4fiHE/KOtmuse1biLve341jBssPVri
sHbOGG4tnAnOWyO9xp9IMa8r/0hONisfxwJH4rWjHL30rkNCCuVK4C81cwe0jnD0mO6aW++ZOnPv
R/HkHFNzN+zMdfUNPBkgpuBuOiJCm7T18Ayy0YURlUOCWXegqvkti8S8ahzsaR2RzMeDrMaRkwIV
0BnhKpkEq/PMr++qVB5w8msBLk+HcbzrmZTWb54KaoYHA5aSC9wpS7xx4UHGGyAquF2ZxbeHNnyA
y+O6KIPxa4oPIAMce5u334L4Vz++dCaSEuzmo/A5Q+naNdd6cEP5yFJlRd2ATAB7mrr3hIvS8y7x
r+xh19GzRIcSLvr5rccDQznWyZZPKOFR6ApOGIQN6FJkYoFLeeSjaWsQiN037vIm/B6ZR66eCOQy
aToDfa69gJOwRNt1j3e7hl6joRJ+QQAwZ54twDbk2Zt3RCvFFsRO0q4eiL2J1C7ADjLLwlB19YPa
cpLq48q+hZq0N+8MJPabeJUfx1vEMcarv0NRV1hL8uYwRVBCoeMs6Q6eggeUL+o359THa+4c3xcq
459RoPogqgGWPJq37s9yF1wH1x/VMxoE64RqEfpbheEi7Gy+sawoa0isyNVqKln8HcaSpK4xilxA
Zbr/sfgo1+0P6ttX+1Bd6LfGKd/ptyOdAgOARwQW/GLy5xgICXULi+rZuu/8JfKdzFwhh/AfbDik
QqF+zaE9nmrdHr4eFKpi5d/i4tXpj4gE3HjbIArzhawSzRSkuHBF5p0UPZIsDKMQVy4ohkbVWbzW
2/IGZ8cWCvk2qO+ZLlG+D3ohIDS5jpD3w8rgL2Et0eB2+Wk6GADEtdU7xgPoDGKyT4ConveQevpX
3CGNqxFEPRrq+qT8UJ9IIHbRon4L+BnApb8D4ninQpVLrkFVhyDeMHOLT8jiikcAy9zVNrpzX5AP
sE97RtyFyG16xxgzWMP9Rg8VFnvS+3CWXYZt2LHy2cLlu4O1jAaJzCLhWH5hhImYPT1qDxRyd9/0
p/qEfHrT3VpXREG72wQ1gAGWZoHgd2nyoSGgM67qU3dbQQh9VTBHuZqu8LvbuOdlsEM2cOWF62t+
3rhRgKJEko2G+gH1XtctNhMDhDHHrHRNNQWAXkouN+FLg8srb3xcuwf/8Fq/DVfZaaCaYIFBxiq/
wvb5CgMxuAZ8jslSWacrDzwfUp9rf4mD5CpfFcBrPZR28W2zt91l+ZCcygfle3Q/rNq3+MFbxA/O
Qv11furX5Z7qKLQ6i+YleEYtAqTxwYAL4tAFYMZIgeYCldGGp8YzPRlfHT5hZGWY4DBABF6I7hZu
3+10X125BMn3yUnZ4aF/ZT0QX1/5y3zr3ebLaOO8YPOqNKvw2q6W0wt+FMsBpSw9FApq/ARe4K7B
pOPh8oJN7nIbwKPH2+LI1+Epfmiu+l/JibT01fkNSR20QOe7+ut7dorukWX9Cl/yn9lO5ZMQYI+j
dWxBuizJt9J/fmsxJF9u2lf1MbqDwG7Tt0BChc+yeFA/csq0BBBsRB1SD4sH7719JeGG1ON4vhPc
evOxehlPdIR0kOZb9RL/IA16krzj5Jgc9UeYcLfnO/MxWUOVXZC8v2a5nFZCdvKO9yC9zwatJb48
C+vK2VF+fQi/iy/dTnkeJDuPemt6uPMr6tD2OlqQvuVOsjttl0MsjA7nD76rIMPzxX464oP4CO2I
PqZ5hu1XXPN0Sj7k974BzBmGC/4f+BWthmPG3ytewcJs7IPhL1H9laSEciL/QKxRvCCzxAWFpxt5
cO0ofGv4aEyEYqj00I8vUOMM79N7/A2AKP70SGdAweFBao5bBJQNRWCPyrt6Tb9sL63NAMaNn25+
i4ZtN+wH/iA4af+sXpAckjFDR7DIH3qG5D+wcCQH9qTcTMhBAyHxbpEF1OgHn3rje7JV98E+2g9r
nsXdeTNRgqVcG9dNEa2d++wDlpJVr0LvZzIu0VhkaEe94TZ5dh3sxjbh3Xivbp2b6aod75Lr6siQ
whoSfivqC6pHpL3+7Ud0h1iiFbjHBfI02GywKlGnT89AN+kAZS+BCRedCuz6+rH4gOpHp0Jm7F1A
DiVtvaD/4DH43lMAsTSfkA6uwPAyVXtrbs4H7z1L1wpQ8XuQMu4breol/G5ddTcQjLnr6SrA4Oy+
Q8oIqgxbxG/Os/oIPbkkk7rN7sT44FV7P79yi7FEp54/uvFqehYM3HeR2UOoKpTuomNjiIAJId3S
uFbIYS5wKF6/dztGeMw1742TuwoAsjKOhuRa3dCX8ph8nRC7j9v6Mb2hy0tv+ms+12SnLsnwHhFL
azf6gewTKjB+5q/qHs2JfeWt3T0/fBToJLvW51W+G+hu7K13A2DnVOxgN1gPwXO1KVcj8apFSDf2
FOzeQ8pNrC01f/5uuLOvOgCcUI9uuG8qSTQ6SXU5bJiNPZ954rw7P6eXpl9aP7UX6wZEwIoE+wkJ
3dHeN8ewXnr3erzuYWHHax5p+i3DQeIwfGkfh51B94weZVmtlKP2zUXdxQiVK29vMdy8Z0zRf7ji
3QcHCbTdtR8wuacdiPTleakJTi3A0uTOOuab/h5W51J7plKaXyupf13wv+s7frP+E7FF/oDmhwEa
KVqrT+Pb+FbeVg/JfXZqrsDEnJwf3k344HzTbiqU0Hv/gBDj5N6pa8SsL+8o3+6HY8fPGQky/0jN
hpDrq6X9pL+leNGsIaz36Q6qDWID5bua7gykRAyhBKT9uxte86RRn2r/ym02jIsPMO3X0RZGU7ln
vnAXb7QTw0y+tfqjp6GRpp8u+v3wEBzMPSyJHCkdiE7nQx0p0kTNZ4/8FXGodR6aB89bIRfme4Q0
9KG49565ifdgywA/jnH5lNHWjoGVjSkIcyPmRzLspohApLQ1kIvLthq/IJey7pmxI1uaCFHJ1iUa
5WrtBkXVHbMQglCmCCfLhYxEzauyFYy9C34LspqMQsn7cdX00IZeueqh8iT9NOxDHFnOfl/uDVLK
WkNBjdYzFuyiY628oq3AbqnbkFJZnzs92o0qCmkXTa3Q5EUKcF4nAYKpBjc6MXmcpQMmwGLB1MVW
ceUJBBxJelXIVl0bFWVdVLALr4o6FlF96VNBAAijDtlMGhUwQtjTXeIWts+p5dQjlwim+xi4Vbae
AmChfQ6KeRJWdbnBhHeKySeNxpkyJmKDkU3EQRObhj7sDmGIg1wzJu9agypo0vEADhlRl0NAgmoY
xKAcclmSXo+lzTBI3DFRLTICaowJmJVE3gK+QLQdpuKkw9KhJF7Bfd0FqYYpYaRwT0ZAFaxVPA+d
Q6WqcLCXnhCNI9IjstkONiGNiGKxTIZ0ZaBXxnVly5HJuh74XAaxaRsbhL/lYhT5O52Ku8uq3FYq
YAyqMED7PHaEVLQeEeHZqg6dWMhVuVBLAlddzwxMxkHlAq0HbrGyafv+XdNm3UbGZS+xWh3DY+Zr
Ecs+tEEolyBzVMcg4iki5eMfLavF00Nuk4svq/I4eVqiIAgggDS+ai74erv+SNT6Qx1cbJDgRiZJ
y09V5TnTaMVRa3T94FWntCl5XxAbsLGi6uBw1oyBYp3plPn7vg0wp20NeiJhd1OKrNRQk9mTrcT1
jlMeJhBJhttCtRFOS91hdm6d7qghw2nPlbaR0sRJL/G9IapOjNR+cnS3xeNerMkdnuo64KiJ2X/a
KM+7rMtmN+Bo6JRHYyLmatHhI40pDk1QET+uLSskNybbcrNc5ML6JRWLeXXee6ZyHZ1SupWHzdsv
VzHaqsK98I+T7T6/c1unQQ/sUGQOQgjVt2pdRx5ZULTqsEFVIpv+gG6/0TAy8Qu+24qJYNfThpci
hXBWeOZ+3idbQclRLhAPRF3iBMM+1+pa7pKLs67wR8NRUzhjdjq8XQ6SJxG9bnDKkmlE8XqDk3Lk
5VLz1su6PEGeKi8aOwmPYdmcr3c5Um6cT5/PuVz+6+GDFeCGXXXfvpwiX7B3KCHtkdku58vMx329
s0/rf3pn80vj/ZxudQ+Pbvm5yUt+uvtP7+7SlGf682f86ZUuTXnA5Q16LfNMOyVqO9/zX34m8pWd
Ovr9j/fplef3+eXNyMv+0x3MLzG9To35SJrupRZJjVx0/pMQacvFl21fVv/sEHIAxLW+XEaTSav5
cNmaj5GXLc42M7D5mHn3n237+jLyEl8ueznGMaj+JN+2acX7c2UuNoiBe53rGHk2ec1WPG/l3i+r
jsxw0j/nlwNdmVWVh1+a8viCWJPuWu32zy4hj5CL+TKXV5nv5i/P+3Jjf3kZedz8SvJ687ZBZMH+
R3v072iPdEMz/qWd9emj/xvmEdGP4rMC6bfT/lAgGX9XVdO2DMCHto3OZ1YgSXGS4Zg8gEzTQXD0
hwLJcMRJPDc5C+aFK2ymf3e01v5u6EgUXUPD8lrXzP/I0Rrr6i8CJM9TTc1yLdOyNJzITPUfBUjn
2EynPsjjK8gWS4ZMPpb9JWJuLMWu4P3x9PYE1BBQEIX7tlejoHcoi1EyQROtCTKG1g8zC5W1YV1h
HT0c6tDuLwvDJLHt6665VrLxdRYCeDlVBrwKQ6Hc9TqoBKIp1QKyJRd4vWI4nTDAhyRW4FnKU6hk
XHjO2n4Tu4xj5EKra5RGsll6DEOi7KcrxjeeyLPKhfNHS662mRGsRyG28sXwfe5FPnUyDTLrRZ45
I44Lf9FlyB2e1i9Df6SESOSPQR7yiBUj+XlhteTtWtM6SqnOIBLTchEJgVCP/nUzoXKQm0qffM4I
yW15lsTKLkdqs7ClnqgrivtUq0ErdgZSMLPD7O/SdFq93yfDvVWK8Y4h7MjOApcpF3I1jkhNaZHy
q1Lctj8GETS9qXa61WgpMUpWxPspYhnwsIIY3/1ssvFWaRnZI/Bm+udl103Y3lSxGmC63wE7zanH
VijHq9qo2aZD9+CH8VbzScJqbkboXCOAH1anHuElTnLntVrGwS3osnODUCJPKgG4qY5tFhRb/Brf
/ARRuYFzedWbQH2SRMGZBTucop/SyED5K+YOgVA9yIdEbJ8f06k5+xgT6eaT/PsFPH5xQAZt2tya
BcZrmhSz9PAZFj6m0GQg7Y8GaMlaei3O1osMSX8zYZy3MX2C7Dmvy2PmVXmFeZvq+QYDS6ZV1diW
5DZ+v+D/5zJfd8vLBtiZ8ycXJpGX/QmIZsqS5tfEzpCbm9fn1/vPt1Wlh29GDpVBnisXWUXudl6d
t3UppoOKRcWag5stN/j1I5jXv+yWq0NOfbna1g11epzMnLDcVgyRZwnVLKuSrYs4apZNyY1VHifT
chZUXQ6azzQjjE4aJwRv0RDZE0/6eee8Om+bX/6i4JqPmV95PmbeljdUjisgbVd/dq35uPl6StB6
myrxruZN86nztvm9zduSWr+pBGj38nZ123nEnhIpghjdK2LIXtZFpeIUQxdZySH916YuBvKUhd3E
rUZBupwGqFqASkUoseQ15qt9WZXXSuSgXu4RUEDK48SLj+Ccdg2Ka3nMn50nt11OlsfIG7lcYV6f
z/6yDVIUSO5KLfZwDzpcV17NdZ8RSGnsrsS2OB3Uy3qU2kCb5a5PTUtYtiJXpBv9uqtsd5kRkflh
lBg5Qvk25vjARhFeu7Xo82WkpZLD208HBfJQuU+6aM6HytUWSBMAIjJdQqCaioWMCchFrTEFh3mN
Lc5EqaTcJo+TLUuKxOZ1efK8Ol+mF2EEuRqqlrfwhPnmJD6dLD9jwiVacmEVHr6s7gSQat7R4LUf
JSMOW+jqD/TQnxd/tq1J6HerYCFjTlIWJVufnEcnIa6UewJtQPdL7fLQJF66kLGbEWn2BtDM6RJE
mw9OZFNuVeQovaGYNtbTcBcjVj7IRdsRu89KCnIkEHo215TkaLkqd1AsSJFiWVBdgD2DqoT1QS4o
jUI1lccE/iwv+D6Ij8qoJ5I2taHAZT7368FFL2ZqBtKrns4JJ13UzCZ9+LyQ28LCelfzQVubMOaY
DfvToROLHDzhloKrfR2UzSERfGvZwpd70ZkFYp/WtQ69WACRGLd2ax9CNetV7Hn0agPD4J4pLKVi
sfB9EV8Y+feVsaLUn/jCyI2t/O5Y4iGIsUwaRJxv6BW9t03SGzksE25hQio/GGTcO1PLMb6ZVPPg
tTgfyFZooeSSLQDZxTppsSTNiOegOvHoHnQZKbsEzURMTw8LlJom+X13PCOpGijPhJjWf+ODKg6W
oeCNVxIko3QP12+vioN1lCnU+FOKtx6UljzWFHkYdOEAATQClw7XIVqP3swdlH5diVGdKUdviRjN
yXXpL3vZKNflHrmAy8Q4rwRpBQdOEEjk+rz/00HyInI9TRU8EPTm+nLJiZHhyvNjkpKK8Q277Wwz
KA16ZQDrv8HCpZJwiHCyLntjp2U7G3/vvS72y4UhRl6yVRsQCcnDsy5Pmo9pFGFV/OXw+RhK4kyM
B1QiAUIdKRdTK6b5ssm3jGCT1Ez+6X6AYPCbCzdefTlGHv1vbJOHXF5FnuJH/c/AC3D1+eN2ZGt+
q93QW+TAMm8p35T8tOa3+2VVvlEMCqzpTsYd5sWXqMUcNtIaf2NUA2Q++Wgp5NNsPk+2LgGU+Zx5
9+WyUWrkuy8bL8GTLy8rj/nLbTZj+KWRGsS8g+ISA5Sxu0/Bv09NuWuO4n098hI3/Ov9n6709dBP
65fmp2sPOtohS+iv5aX/ab88dIoKSjq1n59e48+bf/5K800no/YweiXpkzkgKpvzIZ8uIfd8XZcb
P51+2f/pdgwwCTWhKOr29U+L9I/VDAcskzrhnTxi3j6f4Jgqcq0pfZ03+Waj41Od4uoom3JPm7ra
5SWKkRliFm1lXFouZJh6ErHqBAYG0WPRnGPXl1j2fKRshWmorUYpypehbrnRbsVkWTY/XU4Xyna9
L0t1KZty/+WV5HpcTQ8T9NNN3bYeuCBG1Ad5+tdrzrc07+bPfa9oebPRMiABXaU/yd/K/IuQq2Zg
Y0py+V3YXYyX/XyUmpXIF4DYYanHAKiXUbxQjoCkZ8O8cPMGpVuOWQje+iaPIk9rDnGBQlwulE6k
HmSTikcLtLfY5X1ULYrSwRP1MTJsborh2SCGc/NqNmygTlium0N0IhJfu6FQ0hNBGA1l7dbtB4yK
nz4P8rTAqz8pgpWlfQuyojqAG/juhIvsGNWjtqH++jUcTQrvxdMq4TKFd/QaI1t/Cc3NM/xJhM7M
gMeM0uYxEjodK+aAAW6YoDQzeJjbyEgTgHnMDtttb9qPKe+FGthjbTYbVWXoxRdGq8iEu/BHJkVY
wiU389xVhiLkLBaCQQ9k2MT8pu+0w/8E7P6tgJ3u2oS3/tf//d8/hv8OPorVW/P2tw955uktg1x3
+niv3urkHwB0INzESb+F6zzr74ZmmiZe8Zatgplj1+8FgyoFg5Zj2QZ1f1hDipjc7wWDIsZn6BQZ
Gp7AzxlzuI542u+3c3vhyNVf1v+Wtxnu73lT/5//0nTna3zONS2KDU2DYJ9hW9zaP8bnUgPi1OiH
3VXemc1AbfbZr67ld0jGr2RrXvzn2+S303Oj3+P4f3npygwV7IKKtsI1zMhwPpLpbxnIlyd1JjKq
zonMER/Gyk/v/LRHXOxNLSXhPVpHXDwYqj6E/VPhFjpurWgaOjjKmMpqL5mi77lWuYittD3kefWc
URTjbOKSqbb5Bn01X2MINViRvTDsFkppiEsDMHMsYssH3w2/ly1A5yqDUqAYjw0l8ll9bm+tEul2
VYDXBYM5Hvy8u07j7onihH2aVjbaukrDMCq2DmXv7HWjUjahD+WnLFQ4SpT2qmMgHBaeHM9+6/sz
3lQ+bmwt6tcS34cDdFxsM3XlJbOpTcoaT8Mnusce1fhJlhrPG1RAvM6iNfRkYw7A+RhZINZyKcYo
TPznXKe9UQu/ozIGmYvN9MQc43wZa8zVkGfHLv7/CYqZpsyf9DjY1bZFwYXS/YKxaa6CPv+WAG3A
1tNrcapOsw3ivtBFtFEa6VPAH2rtUKhh+voKeqy7G/IuWSFBwWXEUiw86DGM7VImksOwzqOBhOX4
0w97b9O5gElNwsObyQquqKN88gKGgIXtnnm+POS2zeACLZuJ1fb1GCEp64v0tgpRD7QNTv45Y3zD
e+5i7dtkFxbybkDTTnY3le5LV5zrJSWi5ECDs4gkohT3KnpvhanUkCjXoMT3xjnxFgTIf3TReVz3
A9+DiF499oDloXOI8cl8UnsoLUVOYYqpVthWOT0iHKdYxi2CEydAKqSdiEzi9TW4q9hEGZOU3rTE
5yuJ0fKVOYBx762z8ZvNy1Df+MyNq7LxsaugKL2j2MN6U5yw3qQ8Hlc4KqARSc5XbofsnCgsgtYE
9VqbJvz1ivKmzDx7lbuxwlc6xBzQNm+mAcRjZrVHx0DrDDB430Y9toy9W6wDu3jKC6fctSSwN23X
9ZsyVfZ2ZqzrMwQBoDCgS637Ae8IIEbFkvkx4ERr5CcwVIfyXGVLm4kr3za8EKlfP1Ppq8ZrVQ9P
GfhUZBjKTrMpxOJWw5V2dt7TKnsPz+2qMMknd6ZzHzfph6oqI8xkYLmlvbatkViR+ZY7VGkwVLDQ
fI5XXm/t63H6GXeYaRvNndkZyIhjVHc4M91p6NH1IH1NQkSBGhq6tHvBNLfaWcmEP0KTv7klpi51
Y2J6ajy6xLrxceVvpQAZWcfNUfHeB638JvrXhctjmz8aFQxdfu2de7y4Wnvp+jpFbcxHAdv55bHx
o192kt3TPa4nL0DDhoxhHRHDUWy7WfYhttr92myNBz0vH6okx4BTJdwpppqXhYOuMzOfo2xsVzHI
3biy72APeavYx5TeqhFTaq2rHmx9G/sURDtJxzPfAydmqwB4vXZZBeb/Y+9MluRGsiz7L71upCig
GBe9sXnykTM3EDJIYp5nfH0fVY9MZzAiI6tqXSmSCMDc6GZuBihU37v3XIQTXBNeCoCsJSJrUw53
qcze9sXwW8rVZRvrgQFAOuazgWJeYleC5mKTf7mXa/LBWaFMrD3i2pSco+1CtCWhLS0SyGi1hoMj
WXeJdFpu6Tod+Vu+rdFo38liJqs55NSwmtPQ2Nuoh2FLUWDjReSFeBS2tl72bgGPsYm8Wu4AL9xF
nv/Va8R0ax3o0Vl6EmHnbVLXf64SPz8Qfgmwp/H2zrDCGJIPIpmR2o0I7MH7ILNzQi6xtVueknEq
H8IGnihOJNHA3bXST3ZA/amWgNeMZdmIotuk/UIojF1Pm8IPD6SlxSgPv9eFc3LHYcJT7pXwdezP
dThvu+GuJbygUdRMO6vJQaCkGBfOow1d1Ww9wApmuLWmAXVd5hT3sk2eTSZYzeJLOO8t7I/V+DrY
fkKUnAkj1qaok4ekY+NMxKzoI8gNd+FoRJe8IquDWSB2CnumGLdAtCWJeosPlZqmOFhr3O/kYAOC
T0My7jq8a4QH5o5Lpnn6zSqAKDv2pV0JGzTdEkh/ZXxvpvEjAxKPohYLBvNWESdQV9MDN4Nbq4Qn
2M6xvtn5UyDyfh+RuUpPetdOPxKLqXJZtN9jF3dWH07cKvsfC/mXly6L36Z9V59GfHoVaciHnrzq
dO5hSfr+rvc9+5Y49ccSE0bmJcAWDaVrhYPA2JbPeyP0f6x9IVFLwprKxujc9XBeCwdsIxwpMwDq
N+TOg/AMFzqOU2DhjCFU2+bXabae22W59dE0nONxKW9jeOijCPislb83e9u8lBkYp74MGGqT5dEP
y3eNgCQSpgHXTopidXWtwxKiXnExxyyksPQg1zu/5kKedjJz5n3Vzx7Z7d+DpOx2mcIGe0C6EGxd
SRer9qU/o4rMAJu3kgi2ELMsvzvyhh91UGBFsUke6HFxrV3ytBTvfSsyL9yAPHtttp7IEcEv7g8n
J+acVuoGeQuxmTHSxN7xnvmVxwZ1F8gtkT4mAmGmaUW3bGqM2zjEV0EWH2qhOCAqQQkJrSNPTjZu
0yxXv3+eamYZAN924MxQ+OcB3jWuJ+KpyOlKqvGeDNxuV5vm92aE42dbEMXd+mPROMl2TAnuGMFM
T6I59kzpQMA2MXpooMJdt+y6YiQKNcFb0XrImVvQSBDr/K1pkEHYATL3m27cugxsUZFck6giKiOj
/udgc+QNb2U2PjKP7BABx1C5S9IdpFL9AUo49f78JezDGXtl5x1GOX2PFHGBwMmSLN1qNT6BQkIe
13nDlbkCWqPcrrnZo4+sTdnvGqBU2zxrvpq5muL5eMgMN7tR77pWnf+w9BYsVllgLYqgLLgG6R+F
DTc+oC0T4TiTc0F/hmSOji9rM2YooH273okF7WcuY+7fTpxuU7/5PgwMGFJW/s5LsNMxli2bYjHj
+4bC42ZssLbY0sC64RUV/UnYrBQ8N4MrOIHmFMmwLL57i8xghmET6E9iSr6VfJPNCo2IUtZ09qix
HqYcHbo/h8sNOREOBieCaWRYXEaGtV+ahfyBlTtrHXlAtyA+K3RlMK02cTpdw4qvhK81lXi+7GJT
OST7Gp0EudvE/aF1zfY4pvFzWbfZzTFq61CxTIS8OtxxDjAHyc8NuZj7JsK2VpfjN6/Lvq2p+Nq1
3pswnqHg2DNT5mH43IAU2+tKcpvSvV24v+8dZ3ln1El6cstixnYl3wbrhPe7WsxtDTAsHL/ZOCSN
PiYQZ1gxJuVsWlJiuYdNFPuqaymH36w+ch4CL9kXgSQIFL9UUfj1E7agJHTOfoOxxi7b8hAF/h2s
kmqXmtzI16ged3Cekf3LCJapNx/IDYZB2XktTKQEwC1l5ZiAqwenhHzveCRXLlNcbNuVOX20GuNb
okYfqra9z/I4OoHIQn2a2zBaua8J4IlxjNC7D/vkPq1cUiAr1vyeEZsX1yjwV9VY/OKqwQ4cM7OR
bgyWtsSPaVK7vIk0Gg9j1nwXQdZcu1Q2V71Hr/xBOsIk2hOJUOVNmDq9aWG2AIs1qqYPxgKjfMqW
m+0Mzn3scWE7BE4tJGOeSWpWQoO8PKZihCC6pPdzkcmz56tpuxcAAZJM5axKGWyj8G4xh3mXjrVz
mByk9VQ7Ttwobm3n9VfFwjp14fq0pCMScUCDm0l49BV6zKtzQ9Th6D3nI+nFATHX5zBtxPsCunpq
2tvZXHq4nFG8t1IPJQNa+kXI66AyNJvQvysYSOC53bpqFY8zwUvSXOLbIN1PfYLvRNgYtLK5ett0
q38t6uaNg4p4FaV3sornTvjr4yrWZN+sRXPwy4IAmaAqjwnyFaiboXeY/BVDnGu8oY2RbENWFgdE
xhsrF+aH3tqPzNw27VhM95MF1aWcblEInmn1mZxWqhP1UztKNat+eczP8t/QauJxoa58qf2R22I0
oKSFrZdNF/2ooFBVEH97qutyBvMcTheRl5DBX4/HIiEQy1LrB0soWMMCjbGMfqRiZbm2qtKS3lRF
tKgqvoVrUX5JegmzoFS1P539FgSF2hVUdV6Oe9J6a7oduvf00nayudei/8AxrhowP/WoZLMzxmg4
DfYcj1cGcufkYCrx5mKih630H4Wmv+hdCHk+Ddzuw1/pv3XDRSvBF8N4amynRd4Wiu0QkQDrKjSN
/h16IxjYWYB4x9eHXl6gxVBsjrGx0706/dtCQyFX9e7rg4GNPdoSy/G1y8lcK1y2usPZBhHZJOat
qBRzQyveg976566O7GsyTMkLUBDdh2HhYax7JHkudghCfVWHLBjCgo/LwNBKOLjYmk3Us+IXrDeg
JPaXKnSw9g7xsItNPnq9MdQH5t6yxokt4uCZMYYiOOhwvqD5Z0zfXEgMo8pTy137RayuW1tatl4L
Z0TsOnsfB0bwvVRBi1q2XSF3qk6Lj48vDCAJqAZrrGTbWZnTV9THWrfN/GQ9SQPvbkS9Ueu09Z7d
ZmSekTaotdqdEnHrvbwFs9Bb86dRqblDsev7AlCACdBBn3x6L/ET/u5xLhcSXXPcbepsI4aYCrD+
w/mS2ksQ1DH5DxLLg4UeRPf6hsCZ69NU5Mc4NV2QwTFYWbVxVE+qViKgCYXFJKLyqB9aoTPuApah
m6x852hdkW7W+OoM0v4EfVjadbuf5fDN8WFqBkv/1GiIQ6rkTamo6E697KrjRYUgZkFhvnSIgcJy
LuiuuG7t6o0+XAHVYcQvg/I2FCzDdcSjWIcbi7gQ9D21eIMlwz4Oi48xYdkqA5W/QP9B+m+Zn4fK
zC6NbrstWhv12o1KLZC5qreq5fCeIoS0yAOI5bJThhLr2bEnE339QsNbV6NzVZLOuFB2BMWaOGaV
GlZtdO1b7y1aQ/R6rB8U+kFq2BOBg6yR//XvXJGJda+P+8EqYOb/8betnSzOnfg+1woGowXvL7t2
E+SM4jiQ9IMpXMZN0SaM86/PHJUqXkvj9Z5+4jhzH6Z6QwqO4JSw0mFfO25x0kdC9Q70XiBb7OS9
t9dHbUapbS8icBvTWju72iiTXVqRZimZzr78C00y/uWQrsExcBlVJp9F6ub110vZGaB7wI3oz1Z/
rIHPx68P9WZSH/rr4S9PIc3dOY0lIzqkZEBbGphTmSE5MVHrnjwKniyz7eKBHNyMe1+DATmKOAe1
KtDDrfD7brNYIAVS94A3rlqc8axlgKEenLTwz9e7lHGb3dpwT+irJ0N/m1pB+9OulpT5LSvpJB6P
qB8ZJLmFs62C0ianAwOi6tRLd/ThhIoP3Prqy+vb14caPqb39Caum0/rNMi9pVrtkMyqy8jgRZv4
X8fhtIijP+DDV53xRm30Xsn4OSvLDmXiFpC2irX41w+dDo5KTQ1qN0ULK7yF2p8aX7iA4vakd2dD
0tL0YBzkavAtUC1dUrWnD+eoZQVaJClkj/wLuqzxPCr9g96QQ+4yNmk9hGncW9jX1Jn400moDt1o
UHpDvj2H+tvBnOzHn85vvdsnlEKzCWeuPqxlnB1z07z+9Dz9S0Vv3puOAfX/9eTXz3l9jcakf1YW
5Nvpx5JYEfPKmRkstMnf36D+J52reHGz6wEzEROJjVpmkmpRmGpwxWrvl8NE/UBmlbf9347Mf6Uj
Y7qmBTzx33dkrgyRX7qf5dO//5N/9mPsf4DA9jwYjvQ+Asv8uR8DptGxLeB9tk/PxgGt+M9+jKAf
w/88Zngy4Cc/ARzdfwTorU1fWNL1TQRZ/63+jBCq//LSyDl/+3//xxG8ADnylBCQeOPrc3/VT4e9
n6fR7F7NMDzLNBe3yR7EzevBaq1qTiESyBFLTSzG0IxXPS7YWuylx7rB82OTKBxqI24CBlqNf3p0
0XuaZvh6WFnFduyp4OkfluHnJLTr86ROZFPpjvWeFh+3wyAhyZxeH379mX4s1/qr1x/3FTiKWiI4
1QHSsd9Mh4QsRYegHlKOPoE7Mw+0CcawMc56hMwE0FzpUoJ+sVnoYbS0xgQiThXvV7epTy31LiKr
xNsymueTaRu7KTbia24leO9c98fYD83RY1pqK7jZiVoecQqFIy5604VeuVn8/INZACpY5EyrSPB5
n2tCx9QI7IXlweh942hqwZIahnk9AGt/PJxrko0Ad++7dX7w8ggiEItGMmKHOz0GmkyT4Hx3x0at
J/Qmd2x6B35Bnqbd3/LQI7cwALCTqumX3hirSa6W3mVIrk85fzOriY46Iwjq17eh38uq3pDe0xve
R3/oxERSIzeCRknbXzf6sb5qdvOU96cybVg39pj8lTonJSSMoZ3s3q3r5HSrDUk/wPeZQbpq0qM3
Au22WaXjae5VsRMB3X7tc5TmY/xmVqy5iiYaIKBDYiLXdxOWLZStWJ2PF4DTLabBmsLNKnNylKH4
20Q3HH3C/ahED5ekkIfJk9VpfoiMMbgEDWB1aabjvhxAb8gqrHaiG7FWC4KhWX2aBZxH1FriYtfQ
AquGQLIyTGzUhw5cucb8GlQ+TgPq8qES7uuNNRTiJPwRbxcPoW3wD/4Q36V61aE7lnqjO5B6T9/x
zfw5XG3w8QvYcq6qZCV4ftPgpThLyArA5/w4TE6lx5kZMF8KQsApqQtnT2sNppqGFz05uTMEt9DY
J8+tt4IfQYOCJE2ifAt0mpzDl2fXeuWon2l33+fuE2U16OryNKZ2yKdL4s4Q2gfT8+gjjtZvVIaW
i5W3M7Vcj5pU2k+XxjWnC9PhZcfKFRJ7jfO9CFti2tTH4S4sDTADMBHQH4OTmfVB1PXzL3+7br5G
oRcf+7DFJT3RLNKqhlelg742HW1w0rsk36HGLp3TQPlSjsHZToxv7UhovFHc3A5JuNX7UKS6oN00
MeW/rpnxEEKL268hpofcYEkfj3Tk3CF2yDmv37pzSoDp6LkXrx3fIbxDrzwEMcC05phluFyr+TBb
IcbzfhKXSYknIXJ3Ar4/k/f6siqN3YvbwYqgyKuJpjrJLcIYwW/7JeXjcCFhJhwo5yZp3O6a0ZlO
nmAtqZZctm0hoSwZKXp1WBeoNZci+qInPK1aV1ot4hpjjr5GCycoTi4o2r2bnMbEP2Vj4sLKT0rV
ggSmns9Hk8/vQj8YWaVaDeo9/ZjPLGmfuelv+uqnHouvtckYDagVFnuaiSBZ6hGQuENfMukw0TfS
bGmMkZHmq3X4y1vCYXNqxn73Oi3zqMFtbINp3ph/oXw0XaTaZH5O3tyGiSedihKx98lrHOKBFAxT
nwsvu3ZDWu3gjic93TWz6nNQJtCjlK06Cx6XJbLOg7YFz6Dnd/DicblmwXyhWnYf03g8WGJYoN6a
u0T6j4FZW3hF1SebUWKyreuUqKwDJ3rnWk9rgaqzAhDGkjbYCQUv1BNdPb6VsbhiVcUVosY9Pzb6
bVjgbPDapDwJszbAcU1PBjioKcZIYtf1XVIR5VUnQOWKkDRwpgTLVrYVvtc1IRJ99pqdk7Y3w3Kn
o7YQvDofJCVJSoP9qRgCiq9qIWOq9U+s1kX6MLSGb42AuBfHdb1d1Ev1iVope/L7kklzXyVFfp1i
kV3J9lF+aEfNaedUrf/1rt546sGXPatL96HLsNlGwJFmtw828aL03TbckSi3q7O0SPNcRV5cWdwV
14EGwL4yKjA+PdIftwQiUyq049wM6TksqCtHqhTVY6a5IB5TZfSLEIywEWfRwabVWXbkIvfgwhpC
A0jYOLVrbh0LtZKVKR4ZjxZWYKl7gX5scWtrF+Qwnwpty/K95WgK5+yVglwCGhPmtueKP4ZB/VDm
aB8SN78bZzGfpmmGeAcTa1ro5IyhHTJ5BggTSifa+5l59i0QXKEd0UMxQDrU1ngNCPRs5n0WWDtz
riHZ0JjAL6bMHr94SmImQkfpgTwNtkVPY7OLBjrcaiS27/tkjE70NFUzrJf5hTYKNffpojeljwxR
IoPQdF1tkNB+iVfThF8X6dnBtuTpNKGXHwREepTbvsi/t/P0UHj1dLPMhPGrB4pkgUnsWvM5rQi0
nr3xixUjIlEhM3U+fqC98mXpmLzJCTTphC0KOYg4zra59xfvDQE3Kodcil23eJckBDo1T+9zhyzB
0IWJmk0fliwHPjmEt9aoR+WL2vuBuqQNxpdYElXnNB+K0X2bhTP1NKNbj368fHXyet/RN5u4GJEh
Jnd96OBKVh0S37aOOZFBFKaD94WZ3PppXQCCyAOk0B+d5d5Xy0orP7RYNeLt6s1kfU/ZjmxLZa9a
05ABunnvjoTmJvl7r5+LewRrhVwMAvRyMD1pLIkq8O7BKN8E3axDEsWfvQpHzUqQjWT+tAfBT2hb
WZxSbx137kwmATPGU97I4pB7UFGqOd+h41X3gS911eExqRvn3FdWtu0VAWXOeuuxid136M8vvLIX
F/UDSmTaVr26+wTcWtYRhWs4E7JqBy69xGwgBXWEfIkZZDPbxdvECgAKJxMk13U233fck/xR/HCV
Zz7Ijd96FFWHMW92bQtOMlzdZbOGzP5m95s58t8k6N+aZo60ZhijYwSUtC9HE+AANaxgXt19QR28
AqEejR0XnRld55paPNE2eQSqJxHEpXby47JM5hN1anwFFpAdv4YTkkfXhRx6p4pJKWnPwZJMjGld
BWLMe7AI6lHIVD7eIPziV87F7ulZeR76papIYLc9usWQPmcJjXRL5vVhKLyz9ElEnh0lrqeZQuVy
oyr+swvgMmTicDAcsl+WnhDIBogKJ0G+7Uoavb1P0D1p5CW0ACrwrjzks72LVy85JnGJFIcGYpJy
y0vjfekhhmo9IoXJhyL12xg/+wPxwEEMqciBeJi6z5NTFye78j8Bx6BM69j3ZUyuUnfn0m3fErWB
4GiupruBrPVyGHdevZgbIcG2mGvwKfenOyPgnY5vB0VhSa6x21e0T8E3tjHwQbnE72z6+nndidPK
InSTJNVjL81sW2VkStgTT5/n1CbIovvs8f8prXuVSuvUShGWeu8oiSMiWNNb7+RMSbsaHA85bnKS
K6Xt8WmJ4nTnLWRvt2TYzU7wrYtaBkJ7gnBTeRk8ylAcDTG7u2o6zaH7MKZVwFVM1G1e2EQqZUSu
e0D062GGngrxKDSdY75UMesTXKNxFJKKWm3SCVJYMb6pCuebYdTH2uQPF51/kHm6j4LqQzSXX6N4
4G1PyLya1Qg2A18M5oH4a+XNYuONwyfyC3JFPPkykks5sVw+AI/52AJ+2Lsejboets0SOd6OEKNY
ae/Miom2hkbXjbLZL8rhP85perC5bbDEcmpyq/UTXjf6Sa+Hpf6Xmg6jH/zlx//Dx4qkRfpWJ0rH
2OOXJoOdVY1Ud1xzDgmR08d6k6ifvB6+ZMzpY5c548EKPFoA8MWzlRmK3utdUZ8jAWEwc++MgjWD
flhviCn4+amvj+k94nWYvb3+pl9+rA/1Jq0o5Ou95U02olh/faYwwP8uMWxL9a5en6gPX15A7+rN
mIVqumi7Gavjf/0BFTPnI+zwMzqSYL/WzYfX8tQQdhTaW1uAZlWAeV2p0pvX57w+Vr3A7lU166+e
443EOpdG/4kQGUDL/3raL8/N9ILhl9//S9kMbne6kso7MRf9y3c2BMiRMr+cf3+S/nW5ai1k4I9q
W5mHqsl7NP1oOpQKFq8rga8bXebTh80CsmsKAbkleq416iLh689fjv/6Z7aau+nfop+ftfSie5rA
E/z5kDk5744gINDgpMnopXCO13R60Lur7bGomBtirrX1SfVL9N7rRvu5Xw9FM+5yBtPT60N6rzQI
WXO7edr+lR/8rx7jisEZ9PrrX58jguCpJkTxIAxpXuICGXnclt8Nt1j2Q234x/8tYf5XSpiSHBhq
fv++hPkh6X7DOp6UP1cxf/9Xv1cxffcfaMMthwgax/f84CcIRGD9w6cMaQWBLX3bc51XCIQNBMKX
FsVNfmJ5nuRt/A6BsK1/kBvjCUTqFEB9cij/W1XMP4bQ2H4QoGuXwrIlv878UwiNZYo4Q3rjXgMa
mycv7OcHu392yHM4Oc28HGilxPcOcNnaXOW5ZKZE5jHEU08K4AbT3U8f3+8i+D+I3lXJ9LWk+vJ2
wGEIEmGo+7rmL5J35JlWbSEVvErHIrW4jmucob+Ni1c/iPJLUIf11vHBdBpj/TABxn+xT7x4Av7i
9f+ouP/95W2XTzcIqJ1Zv1R0g5QkrMDy7Gs7h58qfxzeOHN4cvuuvE4izPeT2xcov/pb54zJy1X2
b1/bVHk/v/ztnCqcKw7+A0/8Kvdv4ymOhgyJKEOq86UKF2YjC/Nx1D+YSRLrrZFGVyVjJuSHnOj0
m1vkYPjT4pqiLjrKjgJeFAvE71O3nv7DF+P8xZujzs355gvoI/rN//blOSkj5V34v1OTITUxWhv9
Steq/LJPTt7Uh6Yhurzo6LsPXQx50Y52hlP6ENCLY06DbpeN1pu8IrSQIleDjubw9+8L5MmfPjSu
BjOwHNf0XV9drz+HKNFR7QpvhpAcs1g9Rk1I5GEPGK4Mgx8iy2ARi/QorRxq9GpPuy4fHVaUhXMh
gyM5Zqcuta2T7MaDmyPwW0AIHAxB1MDkRemDMGm/jzt7Hlpy5Ui5Xjzuwm6UmNfJnb+5ces+DdUn
PPXeKcjsU7IuzS5m5fiZqsA7I7XsZyOrH7nIAPma5U70qfmESvuALqO+DMHyNJAc2JV2+xRSIKBg
5EsYeeBjXeuDsMrg9veflknz45dTzBVcVi5dEM/1bOVj+fnTSs04HPIotK/UVcUhCjsyrR0TMjIf
I5ECTA3WmRtiUkF1xybxW6X00P/TN2KajDwmVzoX1C8XWpRKwYR1sa+OTzF0EPFdIUL5vA7zsbb6
Nwv5wE69dFeCqc5IJ85U+ue3f/9h/PnMQRKIY4eoWYGewYH38/NnkfR1a7jVYIPVjn8Y1gmSHT3D
YTnbQYD8GCa4Vf+n4e3Poy2v6dLKCvgvt4RfzlZBgdjrrdy+kjJGiHzl7IzOelNF/mMVqkT1QJAg
66T3Vo9kIVu9O+b/ZOaa8n3bOv/h0lFhan86GaTlEXcmVZ/M/+Vk8ENpjqthymuV9bcqm+RNBv2d
T8SCSPPgWfjLb45nJLui9JJtnkwgJFHlQ5pYzyjkiV2Ia/Nu6EFMdywRLugD8n3g5s9SlM65WtJh
07RZePb76la0HTXhisHbHIky6MZh8/dfpvXnkdsVNvcxpEjs4Oz647dJcKkVhm5mXyd7Qd641uFD
20ZSSWGL45wK+JiBDxO+M7YAJ+1z3jlw8hf3M+a+5rkjX2OqBWkeQ1Ye/BUSnyr77Ko6Hs/DRICH
Yxn3eRehTaPm6RZmsRfogvEmRh5lD2jkvUtFlAzL5JgSZnP6+z+PQLo/fVU2RjCbjiZlAvHL5ZLl
gYvgsOa8yZzmNBs1iSiCtzuVQ3Vtxo9DRG7p37+kqc7/P96OXO5G0ndMTG/S+vX6mGu/rdAhy2vi
BPNzQYnykdrTo1k3lEhIpWEVSWBLnEv/qjdkbtnut6wpi/9wUzb/eO/hRm/byEoIimOG4v35Sq3j
nr5XUxuXPsyoWJjijY3u+ui5zKjjOZmP1pSKQ+2jWi4iQ95ZHeriqGvlybeIIA7yaBdFbfSmBE/3
H27azh9HVPXeaAArf57LJW1LNYf7eRSps9W2XNMLLk2AIcfIvb3pgM3PRsT2bhQsxFwR78x7uxOe
1QHHHEiMCP0HdV8hLpnU9cYTm2iURP86ZJy4c3JyxkgezKC5ZqETHNuK07gsHe80Q28OmJWxJuhw
t8K4IB/TgSiwhNfZHKC2YwXB1daY937iNqeFRs5utsMnEVExivwAkZJDTE8dHToVvT3HQhD4xLwv
i3FDF9l8aNqq2DM9ynbLmli7NK32Jr2+k00C0ON0Ssyquv79ecZX+MczzWHqS3fD48INhJSEPv5y
dqP2T230e2QNRSaVK8d9R0b0eqgSl5jQsniQSuaZN4PYpUYPwYH3jhfNJZxAa0RDpQ59aaqJuQQ4
QW1eVARIU9jMSE8B29sv1iXpJ5IPhP25sAuW2cQZxGjaadfM8rKkrrwEnvs0TyI55jSt6MVAjADc
ATzf8oCVdelxcqf7JkqjbRFRT9MN19iOlm0LWGK7aoaG7nqkmqxhB8h99DHNBDD6IMo2Qody1UT/
HkLCRORKSo2Rj9R2alldkxjuMVlWwQXjE8mEy31JgTPM6SFYcNq2veX2B6YHnEJTdu2bWW7XBeAH
Qscnt5fGEYWcqs1+yOtsPK8xdF3fwbEg4pOaFrX5+Hmh+77kcfcmptW7GWMBRbQx5m3tuuFDhlYb
B4/92DOGPkxGX+3GZo33FFemM/P/Y5PGHcE+PnJbwvxoL+XAU5YuwC1CrEcVIAruHIvyfjmElLRy
fFz47HYCNghRaOY2bayP+DPUCTyQ1TrOXzpuwm9yrPtl+lE6p3w1k705kI5CdtN86+yJXINJfKjG
KDoPpvNl6MnjqDtialcDvx5qserYeTk8ck8YNKRGecETqJyadWKfnfGe6GT3rgvS4zpX47Vsu23e
B94b0oqCTeWGBJX0/TFYQ/eyrMu7tEym25zKE1qr+CwK93s5E+XUxYRB56qGKyuSy20Ti6FHD+GR
vHhg64B8JQWQz1m5PNh+eaKNNT57Ft/5JJnI98Ozm43EMOUlVS8nxHiYUpzMqvitTcr3UwxADS41
E4+iaI8THaVz4jfQ8Mv8R+d20bMxEi8trJAKYEaTMc4DODs9k1knh4QWvcfXiAeesSYZyvi+Dwsa
cqvvf5xq8D1pedekk3cNcWSBwiQRFMn5tDfzUe6iZWnfDiPtcHJlBsj30u+WZ7+Ij1Sv53vDIf+h
wAW41oLYBE7rsxlk7bb3DJog9b3VkAMucmc9ca7JXdUOzGdMvhsZUEaPrRKgeZZPuyYa6pczvC1h
0BYhZ2rAntmEP4Kk7a7VWn1DXUzpPlirR+yR94xk1q6OV4LjJOI/pxML2mFir7vuq8Gl8S6Un9Jy
gjifWLd1YmYhWUkf69hOrxM+X2PID1OzNG86SXnfnsJHHFS7dOkIqUjJ5Qjc70np93unaNtDh7dg
G2RjdcY5ee1yb8L8msbkRKURMv3miy3n7tR2QX3qovwLmd1Ae9zgfrTt5pE/EKZS2nrn0Aq/2EG4
XPui+gGgd7qLBlNA1pVwkvlWcfQMydvI4QwrkwtMqOW9Hb5pLVzN0TB43/qbg07jubI6sSHSvdnC
iGwf8OfsVreA/iNKCUnvRzCZxl3uoK3K++bB9sZNMaxf0XVOl3JY6DhlsjpmSfuR6O88b7wPMFU+
J2a46yonfnArADVRGNm7xQ+yOyIAtxOijovT8YJz5VEaaxgC14YCAOqj+8Fuyd8x+LYEieibQGBx
KD0jvVWN8b5lOXx0Jq/ZtnmHhzGofiuYUpD9gR3aNOvHOou68+iTBlYl4Z0VU5G21vKNmGPahAEy
JWP9HDuLxAG4eHjyPIwxI1W5Zvzconoeiu4YlJ0HpoxuK2nQ05aP1L2RMnhauvAuDebuSQaHksDP
A7Hd9CCcNuWyI3ep7XqWoZVlvsXeEPVe9HYwic6BCfKutVMCi8wsfN/Y9vdIzMvGX5eMZTTvZETM
8pTXNSErKjmXCn91TxsdMr+Xk+gXCweHkVGeEgqDc5uvGzNsPuCEJSzajmjMDgMRJmPwNlZJu/i1
jnI27Qcjdvf0rXx8VORdyNJZ3ka3WYzMrm2yfbxI3CdVkH0eo2Y7mWl0MJFlbEBFnLsO1dXYm49N
2PDP7eEWdp1/Z6x37ehPB704K1kZH6weYVPatsoR5SfVsR1KbztZa8588c3aYYqdZ7s5B4xOT6qJ
UZXz3ix857pk62MJu33fWuV4IBcbvULavaU45l2jAq8yZuzPYeFWz8VKhn3apzSxp2nalNYsP4w2
QRl1OsN9YnCSa8Ydwuq+wzmLduUkSekOSdYyWA2hpG1IKKuOE2uGXRzby75ys5mTxHqKjI5ILoe1
RGCFMZdu5uAiQ0Nfl/lbz5jzm+xuy9gapwDnz27T1dFyHVb6KlY9P3Z+qDTjxN10oXOrLeNd0JqQ
lg285XgXiWMYMC3ZWcs9v/UIkQEXsHVx1s3ATAmd8+SDNWXDJvO6g9VMwcemWz6OeUIRt7AHkNDN
J6Nhmh0t9kq/p3DRUWfFrmwEfpqVeIpaLS58e+q+LSlZOr2XiGsG2p6eIFWjxi5/FJ2Md77hyFsT
e0+92xQPfmcamP9q4iDIYR5R9z0xD195uSBCoOQc8rpFMNfZzS4yW3h/zqH2ZsTyMesXuewdsQIr
qmIa1qXEp+5LkHhx5qIKnFldYtqz/z9jZ7bbuLJt2S/iLfYNUKgHUaIkS7bkPtMvRKbtZN8GGQzy
62tQe9+77zmoKhSQMCzZacuSGBFrrTnHDDS5J9tTjxRhG5oiy8YclDrLPs93Q47IyZ1GvLoKMZSw
6d8YkBrOHUF8jlLtKZOEmfWLnO5Yh/WakjjwZo96XEIIbVCvGIF76ZuuC2WTEzBkp2v4nqGfTFk+
BGP/1ZnW/JERgVIO5r5PZ+1eCZtEwnx8ELGbbWOjCKCBBQ95Z9HoW9pmr2p0MP5Ay8ukl8rmb+bR
oOp+W8wsi4ks/EMMG3CHKHECCmMSfoHJcpNbWAlwP+ekD9FwgJVPrMTtN+ZdOu5bFzVb4fwsE6LQ
cqwemDIH9IZm7pzTBQsTO695tss7qxpspmqzc0zT2kdw5Bb3ih18b7ki4Hr3GfKglmFnNHbTEnwD
BfyTNnI6Ct/+kDWhcm1OuWvrCN3ygbGc/rvQ4oySpEoJu5VXiQYkCpCCpWB1o7a3UDX15A9a8qF2
RwoVe/hpasFxUCdt5v1dGe237RgfmJm4ukyXpDu1imsy9g77s2knlICy+jE2RXqQRcYy3RAzZ7hP
qlIqin3H3XZ1+uG6p7UZplIr3XuNmqlS/qgag740q99gKN4dURw91CZupnB8ombkEOdEy5QxU1vE
s+KS3QmvzsKp/cDKW+zRWC2IrOQm6dSAwi6Jo96ut6BQCYRMjXu7I+1L5uJeM3110OuoHo0h8l/k
BCS2V9YbmITNbPCyTcP8QWyNG2WpOvoOiTGlM8y81s0vvZp/jUZ+GGfjExiBATCC4fSznKcEb3du
h3ZrH6r+jSwFk0yGAIyjI6ywd77M0qlDgTt2lxsdaR6oGxQvRrP6w/3A7KDeI/9olfMwS+gKUze0
HIwLKIGtAABM5iKjIbiSc2OHaVI/Sr0LM28ed5hhd7GFvxU/c0GiCE9Pvkn7rNilXnfulK+2Rc6U
XkxJT3xmx+mXWbIYQe3qtthOWfPQ5PawI2IMz7PPUzE8j+3CCK0z5XEbBFm81W0UOsIQpE9N5TUZ
ZBnJRR0Ml9DMRbbUHgl2GQeERTaIw2wWbLLxKl9zClwJKW/nZIoxxAt7Y+RDH3ZQS4zMgKKk75sh
mzjLkuSdBxkivuXSEWNlFT/HQv+o0sqPbFe54TBqoeXUF83rCWXFtysDFnQqNbyfTLEDgeHct/H+
dNk3Fe/BrtNh19txvZW9/cbGcOUs+mWD/2BNYudOvHbLuXNCWOA9+lqW7U1hg35zuqheuqeyJoAV
D1K3g9cUcULfQJI8Vg2OpVGxynn6AVD09+xQYlhNsWfZfO/jyd4EtJIcq+JYmWjGpknMZz1ltagQ
hG0wPZ0Qzgl0jsUzVcXdMolm57U16ctxva8Ti/C7xiXwtsUKgzKD8KYkALvoVfu4+PJT53tSDnsG
KvBIzPl+Vt5LRhTFrsCWSyJbTDBnam3dJDnrhtVF1kAuCdmvXUiN/1i1xUPmT08th2DWDwAYthZ8
So2lUva06Rn7JFhWNq6vfarO3VrSebYmm0jRKX6deuvLaqvmZI00ziuP5Mouk9vOjFRQ7GKk9Phi
G06ODduPGFziFcffVn1dSpQQUwB/qsD4o7nhhJBiWzgk31VoJsEH/i61VWxGY/9QmF+FnMQuaJBg
lKhGPA2FzlyLM9CczTQYPyUSltAdynPCQTAsSomEFqms7bQeK61K35f90IkHP3YQ7E5BEpa2eDRN
fqYW41vjgRydmL9CkOKxkQQYavw4wmgKnGYPlUtyo+891jIVW9cihU83yjvH/en0a/6U3ajLTIZV
bhobKwdSgEFK20zemv0SZD7Pf/FgSmSXPSJb1Bu9t7Mr+86nmmCp+J19NIo0QlupX2VGvJMWcFL2
TXaX0Qo2TgiViXO+U+XY7e1x43ckhdTJEybtHluNNSI5xW8oEpcYUXbXCplHUXrvyDlD1e1lQoSv
WZMW6MpfvfOjNIcvLSg4nuBnZAszFWyRRNgnYcFnoMqx9s1inLOeLA0omcNWG4s7e0phdiRvtd7+
MRKW51EBQZoCymHHD3EXPOBMxsOGvqgI3CsuuRb9SBEutKcPnrsk+KWDpylrEZLW8kwLdHpGW2LA
/J4X/EZ0iaylQx7j1w27D/IcYw1XMoyiC605gN5mf9Dx1NEyEMfDuCDepnIsD0biQztDEEgAUq1t
SwRYYdd5M1SMzNyrpvt2At+4d93mLFmG70CMNwgOvUiX4I5MvXF3vq3yB35O/nD7rFR1/pAm1RWN
z3L8534xrCl7C9Q2220IIbV1HxwD18Xt5u0DRQlRbh50i11riTwcsd1iRpLDHn1X+tBaVkFAWyPn
OyKQjsN6X3+7bx7Sr7QmwLFRfYIlWcMgR7i516XJw+2D81+fuRaeWpXMPRl//qs1uT/s0pKH0VU0
nUoxBUQsaWdmPtz0pu5ckGW/cYoQESBzApJ2dm1Wth9lhKG0xQRZVocaWgpl4uxvak/64YhwKIQh
8kFVrLaesUxR0NZh4fISGis+tf0SdU7+epHDSIjloz8dAqiB7NZ2EbUaCXWBwRkm1Y0TskReSNe7
40+StYhGB5wFre373pmiVA75FpM5tjwOr1tQDF9gWs+LnRIhmtAfc9hmCmd8zvPkMpapvrcbpNq6
caEps0YbU80FyIk2G6a0RZTlOKl7Ob8ITNJzJtwt5cmfccE55todF9DaY0wtTv9duq0cutSEuvGa
tr3XH4W9pE++Ic/CtNLrSHSnkaX3k13vVUZH1BKuPK8r5TQT2YtDnWNtnVsnLZmInE6EfnQKqsFm
IdqJpoePBm8czr7o9M0y1hcYs8tDm5TNnk2KMGKLiyfOM+3JGY2DbU4ELKedeRS6cmDrLF+z1eCC
aJZ7OCvp2fc7JJgt1j41x8HFJS8LR92jXnjBoedosVkqw3s2HDaTODHkVkuL6iSc6iIch806KSeA
KnN1KIo5YMUeFOnwASealks07ZI7gnzyo2py8hJ8wNIDUAsp0mzfm7K56rTKkJw2oVfhrojzZeeZ
0ztRCjANXd05i7p+drvu4mR5cW56fLWd595PbZZGvslDrhPT37NvIojurjXGb8yzvvHopE8gmbrd
FGfJuxRksLUGarI2gv5B0w2/xxYtJiYHcyALLJ5+NlpJWGeJx6RcNS7eXPaHxiOReGB5Rwp8z+8q
C6OJesU+kIxZ/1zmx9K0m5OTNp9914uLXTbZYZE+0QAzu6vpqI9Aem+LaSoGQEZ14k9P921lyp3C
mt1MFv7HrNj3vu1SodjuSdV15FHcFnaQ3E/z1Vwsj6txSnaMJMGTtQB/MgEHiIngRCRTPz+1HO8H
dD0nqHTvZlPpxGGXmKO8Qjv7HSmjcxEFWgPGwGX/H4ayOjcV/ZNEUviogNy+Nv6l+WaGXdJ/mkE+
nxFcvBqlY5wMZYKuoUd31y7aqz6nzZNhWUfKbX/bdGAYbsWn2XTJcZDuPZ2i5DqKBP5kHbNQWwlB
fPQP71tdEhhp58a90IlZYh4bRELosLlud96+Z4Iife8/1xCnNNsVj6mtp8/TVIgoYwZMw4ojAIwK
TiZ1NTzKwB4wmiGnR2SLTWhsbJI3YmXtKheOdVDZNWQvxSTAGie6I3Wy9/wXRPeI4XPaGEsDu6Zu
5l1H+YPW230hwiA4dH01b72G1EPaovt2Qs/tm8zAeejMtcyJNPqc8rmMTUhhhbe+j5/Sxfihqx/5
FI9bq0RSjfrzLNBy8hqkDZeB0lYUBnyOmqMnC5ZOHbrr+42VcTXyaFnkzIpgwZiTnZ8dptwlBrJJ
vzKrYVOdt6Zd3zPOtzdd5tTRypIZ+0tAQbaZ1FxWm65IP63V6rNo2nyXZ244pm5w8IVm3tnm6B71
5K2VmBpuH7iOnhabPFPNZyX1VceyS6tlWeH444RT4fZZo9bEuDY3xQ6RPr3TIWlOOkX/NrDw+CjP
hbAiHJ6V0qelmS7NdCdLLeQ0drcYIjtJuQ7lqPsnInbhQ22lD49lksTgJUg6cTShRW3pn/jW2a25
NnSWZj3RFDJb41hZqbcZgrI8ip4ixJzd53lyP0XiOWHu3tZX42XqlLOXRvs49bMMFcv1TjnqkuUJ
PSm5SWPB02xJ7FZjVlNOsn4Ja6L6H3PQBhhrPGsQu3T8rjpbHT1bnLQF1pjLUX3rVg5hbnSju6T5
4/SFdmL1P9CFI+x8tOdD4e+zlpJvdq2JSOy+vPPb4LVFtvqYecSBOsn3aHfuXTPziBUZIzs5sDpS
kuGK65N7sFnjBlBeG+YaKNW2RoJYNbF1oIpNSsSvHSvnps3i+S7tlE1ZVd7TaAIsNwDQ02lFbPQi
eLOkhiOl1J5Vr68dEDJJEncXeDT3/QSYkpoI6SxoUIEB+JDUksc8o7EOuQhRLW/ufI6BJtq7UTkI
24VeRGNZ8XzngHunokPUQhtsNmes6wbw63y5WsZRmxTptiLdJ6791DLSCp1lJEAUgtwC8NwZsmA3
5liQcttN9/gmKbFbG6LcdNRnrQwNb6GxqVk/M8NEYVz294PdV8dSGVuGt/EeF86ekYIP/QwSn6k+
ac1pVGu09FyOofQXvYR6x1+6L50mUVWiXpy7teWjqmGXtr+8wkwfUvW4wL49LIV+NTA+7VHOCMbE
/kNW2daxMdcAd23caM00hk1D6qFu5LvW7DEKmqAk66xCH643J+mO/G0+gdhezX7Tut+dXY2RFxTk
hAcBhQ8QRq15d9kYyMqm6iHePXbin1Wgg7c1gimkOQBmr1icTcO6FC6tIkDbA0JCXc0PY5hSYMh3
2uYRTWwcGS34I7zubjAdmpTwn8p9wrcAYcmMv3pX+3YSfIkyxtfHwe8jQ8+z0QIO16QY8Y71qIOy
1LvTu9aOWCBeU6N61k0/AbUY/5wqFxu49OtIgbTC3YauoWDZ3/c1c5qh8g6lbhEDaL3FSfIz6K0p
bK25DWvXT7bznBnbJshYFahWUwy7ZREzTLXiLWY7iVJGlfh46bALy3zw5vxtSC0mHkX/lPfjJ45P
3op/pozTQsfYyQQCeYrhHrBSRH5OUyQbd4v+Y+kzWvhZ1/HjQRu0Pqa6QGY7gjS2XlIVJwp4V02f
ARkGYc9EejvZRZj3XbXXmoRjeha6ub5nIsyOVyrEWcZ8NmhRRMjIXh0FrGoS5Zvj9mvIbkE15HBo
DlqMAlmFYr8o3cdFsz9mHfcFrFvzDnTtbnbtZheYVh/Sd562c2yzWKyZPYb2x8lnHYcFPmF3tp09
zWlaHqu1P7b2DF9Z4+fuC4kYl4cvvsCkmVsYdtMGv0FL/KMRFQZNoIl6PMC1Ey5gwY66H3XT8oqI
+zFY/JXBMBxuvsGuld2utWd1lfopXw+SNL/wKGYZM1K62gziVI8EzMifFSX8aWq21gp4nDl631lB
zpkUTGuIsibfsqw60CI7+87J4MLZ3fLTS4bhNc9S5+Km8jLKIHk0BXn2zlS8lKHPYLWPe/c8lawJ
QGLzvakxT550DvGVPUssZLQ0vIT4ueqI0LIlVGtfB85r7fu/3LJpD7iGDlgFvUsLDjKgT0/+U59H
eklhUZmUT4YoL9kiT9VoqeeKkSGRtsPLkmjxKbVr/2yPKecreztZQbxfRjvYtx4HpbYSOS2nFW9t
Uh1VWPeWrNs1wmWcP5NMzNyA999ovJbxpHbCLrZ1AYhC2smzs2Tfo2bRymmW+r5q1IMz+tN+Nq01
u6n6rBdJiZELAfvG/4Vky9wAQdLfzGSJ8dFZZDoU4tCCrBsLv2Pgrq41B667tKbzYgfvzTrsiM3k
w1LNO1400nm9KTlwKv0EltXsGjnK0K8qRkbLIvChgIbE1GYxmjWuetJC/PQqteUEOJBiqkWYL8u0
yKI6wKPtJzgGV/BXQKspBF+uMwpmSgSAqn8hP/Kr8cZPu9MLzLHGvQO99mxl8lCgJgFghxuwscqw
TBtrbxrltLMcdmhmSP5WpC0BsGmbHGr++6bGhBnWY2KFk+4LelajsUcX85t5NOaTvHv0WYv3FiyA
cHa7NtRFj/6wHiB/uTMGKy0IC3jJu57uZea0TLiU/ZgY1d61qESrrkC80GNpYXUbbQ4/oBM5bdkk
vCZ4oTj0GvsxC56AXep3cWKlm0T57g5haggp9r52pmQ/z8UdWp1kJzUPHF09MpZkHm6klYm5kE03
TmcvgunxM5a8ciniiNJULTqD4qizcoZ+xlCUhm7hDOVxkbzbyXiDQUcXkjM0HcGtyMUBAEB6Z+2g
bugl88wcxNhbO2Ki0jmKNExuQh1d6moRo1/gyZmtxrUw5SUED5GOFUqAjQzb3fYUpPmp8AgSl/2P
3qvqvVxng7ZOZroT53/mDLk/MRy/lVPoh9FfSEieqdC7JNkOYt53SVee+wKGuq9sbwOtJTlqWqE9
x93eL4CCZh4TQxvtiOt5fVh/e8CXE9XaZ8iTZIR5BF3XGvpP1zEPbRPVvEoXreaoauEGqlDPhDYQ
FW30MqZnE83WKdjNTNYGIcgWd1veoSlmBNqg+UbHfxorA61ZR3kt3PgAvHA85gUFlUZZlJiMxDV0
SiG9cQoEL80i4lJIHvbsnUkw1J1Pw/iKiOpFR5W2aTLzoZxsLfIHTnC52cV7ozN27g9TVcaO/kx1
tpmvayr/SZXts7sGehT3zp/OJyk395EMGtmhyioS0NNs3TYESupgwr9qPchy2NuUpRdHSOajhjib
PWmqpZsgoR3bs3T7e9nFQ2Q188mWTfnQLQb152J4dA5IvR/QksMSVHj/pOpW7izAB302gB90rx7I
htDXytcWLgIw7Yl+uS5Oi0hBUKPL2DrSWR5Gnjn0NAOQb351K2S/WQJ/2caQIokYH4/oYg6JCTQy
6EwqXM0IaUgQ+dpSu4LVHzaejYE4SJBdrap5YGRMUOY+CXOjanZz7s3XydE5dMbC3/ljd0a1MOxq
e7lqLklwFlUYBN0WYYM31GEg7Oqhhyq4lxhnN73pqe2Qw/tXlh/fFfItx7ehmxev0fKtinXI3AoF
SSqhTo6dFZk2bfdZMclpJTMTv5JPCVLB5yowT0XP89YZOC9hloWtGndCw1vK0wfLyIGCtvTbPAlO
kwpenSX/bYzpgXPhyNYLluefD7f7bjSef7tPw+XLjmAB9tQL0IQtw+jVqXKzjeTeml78j4Pk9pXO
88ExC3cKx74mOxiJZrz62G+O9r/QFrfb/9zprRyyv2zut09v3yli3mfpwJC98jzq72klVsZFPzO9
56dV9XKKG7bJ4oYNu/3m9PZwbp/qVY1ZTU/ZQAAA/PPhr/zDf2575BXB0s4/tRzT9i3ZcHH0p36a
u8h2GmevmWJ/+9o/36B3MfhSs/VDwUjmr78Lhi7wqtsDv31ITQzi3ijPsstyjvXu33SkGw1p4vIv
q2I+eKvdh7Hqc1fgbnXWW0GBdm9NZLt97XbX5AMiF4n9bFd5xQqaYM0viuaY0WFd6VtLtW8soI9y
ZU50YAncxfm6/febo6clu3Bv1C/CtuieQIAMtQDJw01l9z/+xV3wV7wAQ7+5x5c7/NvN//XSVPz7
n+v/+a/vuQUS/HPrPvvs8eb+Gf6f37X/btZQBfHv3/QvP5nf/vejW7MY/uUGxXM2oG3/plHzLcZy
+M9YhPU7/3+/+He6w8vcku7w66tiKczE0Gefw7+YcYh0QE76f7fwvHwjMvs//I//hBBZ/+HoBJXp
sJNNy0al+N9CIdz/cC0TlaVvmH8Htf4NIbJcPDquTQ8c1aqhG6sq9G/7jun8h285DrpzXf/bD/Sf
f/31L/Xt/yskgqjWfxOgGoYJCAlOkmnT8rXsmzD6vxkz9EHTZIea/2jnvTy4Qj53ksHhkFDRNjQN
kdlgqo5bFLxg+IJlPtdjsM0WxqnzWvSW7dmKlyakox85fv/EGOZXL8Dna7rH1rjQGpYviPgLVF3p
Y+v4z8yFzqt0vU8XhyyzlM7pYr8WiOkZiJri7Fj9r1oftxrJBUiwtiozL66BGzcz7oy8QRTRxrRY
y8gbxTupoARMpTUtdR83c+c8dpZ4cHqy5Zt6isMxUKDiO+taji71Fyb5yS8iRw0ncxwYlxPh1Wuf
OZKJyEWouZl6b1NxTF1179uJmLOyRKu9eMc+w6DpZUYLxmDZj8b4VunYHVZ8vRXUe03LXkTgphg/
7A3poemG7uqwmTJl7nU0nu1YRX4sPvCCR2Nvn0ePE4Yy0yMQ/sEIrQlkqYEKT3rzXYbB5NRMGg/A
JGOxlYl5X1WzfiLR4a9bturM+9v9Rs8JqdT1e5jexgODEIrtJgtYlhMCUE0b9o5jkDKjWe52Voux
Nd1Au9ROk1xja0muyLD2NXmp52W28l1fDpyWnU6/Jouz7PyKsfPt5hoQcJ1t0DxZEFnmnO4yJ7Nf
PCmo8jxpb5xKpveyid+TuNYuepDgPE8yuZ5g4svtQ+/P2qU1m2dp/a4C5R1idk9z45fuQuJAM57q
yty3dsV9ek9jJOZVphvPkN6io7FBGERB5jTMdhjopae2RmTv8fYGXl7456n2vHM/O4AQUJ44Unnk
DjQQhfk526yU6VX1XvaQwcqnqCvB3KQjGH7dVPtyqq+Is7V7FPjjs5izFOR0Jraj5wzPde/Yj4b+
AOgmtY3+VdcaPugfibXEz7cbTDgjdKbyyu60MehDvkrYTznHwx86c/KTpcMOLVyR/7jJIGfdcfE/
WT8QzcwvsTW8sa7L3/lUdQDjbftRujE08g51VRrrRN+N+niC9vFAkwpevAtk2Fftg6SRTB8DdZUO
pfOOSCXnBaPGA6jF4cGFWb2te/NZac385XfVMZlaMJFNHSOSc9OfzcQljgyUI3C1noHdp3Qq8g8j
RlE0GY3/POdOC/fRSyMxkVzh13I5lrQzDx2v8+NCFEqYFb7z4S/JsaX98luagFo0dQloVrwKr1kO
aao4ggpL/CDIYVfGrnlxYjVudEbTe0UqwDZAhvFWFL4d0aW2dz599TewyP5OOokOPpSvBpO5N2B2
hBhfIO204/zuCQM0htZc2fDI4egRnjA+TtB4CvlV/dKMNn4qYGaGyu+Y26AOEqrKNgkR1kQOZ/45
NcwstGvRvqTuuHdyfnWJlApV7SJf/LgXd640XwPTvrfbEgiQlnWoBzn8NTRD7lOo0aFZ0V30udhO
XWsBX/ahZZVloJ4b2nzPtWkeRgcA9MRUNcILo9bTHijbbIYXs36HJ3qmRFKASMFMLL1qfix6Tz06
9jDd11l2989dvJbFHhLcKcOWtRGqbt914hL2JBJqu9vNeWZS0qbreLBKTv0ky3fHKC5xU4hHeozF
69yA/iqmD5dMz/upSzkr1OVDVovkcru1jkq2ZlomKDbHUM3Kf2EFyugkzsl5zgr9vdLRbvSO8zKr
abz2TvDm6MYWvU/51Bhm+YgYcF9PAj2NC4gV+091b/eqZPxDXWeNeeQnJvUZUvnsFJsvtmlNHE59
L2q82HlubbffzGXcfafBfuzy9VTlmVtXozZfyqK+J/S7v/D6aYh6JAKkOYYFFDRvia2JZ23tg49s
l/Cvsjby2jY7tK51SVBHfmGgvfiUsp8qQvh5LL1kftdQJmGegy53u7nFoWpv+5FRXy9s70fJu4pk
tuIdH1dw8haUCTNg8x9TsIhQ5+21of/GUQtMzY9xx5bf/4AMHZ9KOm+h0Q5/pMb1hKnj0gJweHM1
S4sY5gG9l2jyggD1L0lh8WNtOM2GUPSGFE7P26L6sK/9LOpQ6lzCXe0jCw4q9DBjj4XUTts3r+FF
qbwhO6msfuB0HFymBblUmnjJHQ85fwW/0W7Scv5hxkGPBjTJnivgRY++BJu7joa6yWatjt324DRN
eTbzAS6yL69kZwCQ8PPxvSdYPM8aGGKIol6VQPOIs00cafNlr2bfwRHW+YtuX6U5xMCME0EF2TnR
R+wnXr9cHXd85MA8nv66b71Zg8HYtZX+FrcLHrH1w+2zqebxTNJJmaoV8qQ8eEC3zyBcgdhZwMlV
aax2FsbUjapZnvSeGbKfZemGAIx2mxdrNE5QddfSgOhViD+Grht7ZD0tWhILgVpCGKPtlndZHSOL
9ZEvLzwJvH/8g7WmEvHGtzYoNC2IasciSw5pqY9Ih7Jo1nI2dqAlpDl68bmNKYxpyzyYd2BTr5U2
VI8aq+xmTAoj0txvY+FAZLMp7Kt1SleYojvJooVFlunPzFRzMM2xcVismIasjwOqKdqjZXU/k6Da
G3hCwO4U08GZ+t8swstm7rTggmZUAO4b3ztylO+lrX7ZXRDaY0s0lsP+MBaMEtr5OZNlH5mYWDfW
MPBre0WVa8N38j7pKL8seceKuoKIIAyJXj0aDkQu0Xd/4swIx5GWU+fqA4Nm46oNdFwtU35Zaj6C
nQMv5xlZNGiMOxo77w5+7tkhbeIfS8BYJUcC2uulGXmu6iLUJLR+oKS0QfuZCOZhXK1vGsgwkN3Y
j1aVFJqbAASR1ZmfRqXdD57+gGlWIc346bcpkxYfWyz8rLycvr2RbKeuqxjhZu5rMoq3wnP2dEnc
PTEcOn/6d9EKF2G2Fo6Denfi9lM2rgyDJTlx1PCsydhCXtoO1JdTmj4mC/1TJ9InXe5iGRPup4lN
/TUio/eKYQzxMog93Hgq7N7YDybTgAnmiINkPpRZ8mkWPT2bynlsg83QgZzP+x+L7WxJygDW2Y+c
+apzjBCpm8AwLY7x3gz6c+wVT80YBFFFa8jT/0zMIaf5LUYx3pqgiBLnEJskC8vhEi/aXT970Czb
3cL5b5FXJfzQZ8rKm1V7Qj7+q5gEriz9KArmR5p7mL3mULASM3hVLz4CmLDRWgQbI9SwFGs1Or2w
SdSmkOVT7U0vZrZU2wUJ5dbKO5TNAIwC3/10p5tCgEuyz4+d6QiEU7TNpoor23LPlLFMBLvXxhuY
M7LXW3dZ2106xiwQeMSZ8xO+W+ZpaTxvlKEeTJKxtyW65m0vwzR26CbqtNjSwLvghthYvYUZoI5P
JgE+4XrsznQWmCr5AfaqfigD+dOrmNEv9Wc96GSAafOLzvW4HfqVt+NZh8pczlPbxfTOuBADMjwo
xLywDuarMU86D7/A90RuzMrkQkI8Ps/IMCo9zze1r/fhDBNsE/dGxFs93Yy+m26XRH/TG+uh0DFc
KRAku87Jfy4diEocE3TwyIMLspzoKFNxkJNvorJ+kt1B5pPh/Ez68sEaCeOZfUxgc8rYi2vE0rpP
CW5qI0YUSO4rso0PXJO/c/+LHeAa9z0Ptc0cLO4Axf0/fjX/tl3zbA5iCHVCfsI0oycrEODNpbvN
tPmXtPy32bC/pTt9z1l3tttvIUjUrBrae3V6dAQvOaDPz9TJHgnDgQ/ltL8MMt/PXjqzfc0rT4jU
vaz9cHPey+wDe99RzM7Sew7MP4xJviej8yRcFx1I8Fia87VZBZVzpX7q/njfdOKOZNUTRyNz0/SI
pdAw3t6ADDTiTdmICPMivbnWvfSFi9x+3iUMfzSiQ9EjNr64xnXBRQnafVsudC4ti1vadMUEdM1b
+8PRs2vC/utqpOw0amkiKcYzqjjgh1a6E2vUTU5Hr7oiDcSBtMCWS2ocz1V1SdyRJSuN+r7APjCm
ybabgDn5H/aaMN4tyzeTClJN1pQP90Ej645IAhrQEB03y+IWB2vKLgJZ3t415NWf6asyDY6D8dho
HjgkxMRQsUVUq+x+pCW/GwbD2LsQBw2a/oeZcDKhNb+gZhG55ylA8brmPFDvR3ghe84bgCrRpy1s
STwHwaLSezuPN6T/pFevj1+ypv+DZt3ajNJaNlYZxbbtfyZP+TP6w2cXPuNL0VjvcczWnohW22qY
HKUjqohTljg6AW+pOhjVYTHri90N70Zql+cJ+dAmzlC3gKFXcDAp5Q6BNt2LLteftPIls/xlY66T
Z1J17HCUFyo/sgJnVpMEcPy2C7I7e06DCDYqJj2Z00NTfsra7b6lJNmtYsGLV8x5JINRbIFanSCv
jagEIkMM6XG2ZLJr9fKiaSisOse/TP+br/NablxZsugXIQIFj1cC9CJlKfeCkFoSvC/Yr58FdtzT
d3pOzItCouhEAYWszL3XHpwWaV2+sRI3oWhpEJCrS4uXpd/TlfHdauxuzz5xb0ZRsMaZlsO+S9/i
pNQOTc4uvmhVEhMRh0CidPzBZQhS6bDWtXzaZELWr23ebGRDEA4b/8c0R+eAY+9D0xnThiVr37up
aIbnRMZM0BH7ZvQJiAl0daaZjsFuCmAdFBDIG+fBIrpkFTb6s4qbkgtoRm8e0WIoHZRdxT3DF8uz
M/XUwjdcF0ngHF2suVxendyVB6eBiFlUk3JpycXAGRv7jRu/mlmWbVDfnYZC/Ykm5kodvftdldKD
F7XBxjpE+9MRztBYsE6TLMpg1//z8/VG8u9eUm2219fbhyUc12qn/3u/668TNT6wG6u314c22XVq
EO3/esrrL1WIrxtjBE69POX1pqHu/bG259XscKEN9LA4qvg4Vwlhy54BllE390RmnpOJRlIxfKMK
L1dyUl9peJzifatgWdIUuS9bCS2m2UPcblcxgXZFZ72acf+ZVvO3nUzftd4s0QtMxjF76cPwPaeY
gUqcj1zEjgxDapcULJkvrE0NtAZm6m/GxuwpCVWBLlBOcen1X/Nc4rJnfLnqTXFTV+jG4qLwyk4n
h1i6kYcjQbByLsEOy5d+yR24fjdngUPgInhUrbMJZBlU//rL6xe61zkWB/NSp0twshZ/5FFmHVSZ
7frBqNmu2ujiutEbNSCfcOAGInRIBBVLmnOtdXBxHadrCdDgZxCMfOkYL2b3pSmYRSY5wTNtOSBK
RBfoRtEhtTJU7ibV2azlLxnqyM1sg/tlxAJyOkreZwetfK+H2lHtdfH7i/bPd1jrkEPVIScxOsuj
02vpfiJQstCSxyxfMtb0s2LjfbDowamPUgufsyE8tliVZCxOmPZ/YZC62PG4wyNgaiMKbH9I8xsw
lmsNjy7GVnKr5pMu8DRahnYTogc3AAZr6F7BQW7jsWY/4zM09RjWrNikeC5vNihJo2kZPOcGW33U
QH2l9wfMEtKy19JV3msRcmWwizPukq9qcvZxG6yWEsFcgJlN4Ntuds889WgDUJP1/Rh2p6qoz0qM
Qh5XvFCVdxLyfHp/lPj12ix7EteidzGrJ72Gp9YSj0iPLqCb0kiaDeqdU7iwWB6KVGMe1w1nd8Tv
oRgUUqSaosvukQYC7UuV6mZBxOQjbMeuhgDmaLdakNyilcUQmaA3a4phkRoTQxSn/Jk2R3BRZ09l
R+OyRK/OLsrJnoCZsDHUgheB5ypQEvYX48HVMGg2A0N++Rk4iCmbJDB9YLF3WrLXVYm8SK9+0mry
3Ew5OJPTHjXZIYGnI4BmGy2fW54xtSJ4pmoxnRJgMm7FrOqrPVrUNcRJYr66mzoPLmVlqThH0tuk
RlhKIumEaGDbGG9TEDwqWbQMuqJDmdyBeyJeq2XGHZnkA9LFPsyd3DKxob5s0TSU+UvQOWtGmmRt
xzgdGCM+VcYWFGVOABu7AAoODv0WMVfzOFPuY6mRmtdYkApaY7pEJou30TfAgOq3iLaDM68Ddkwr
OCC/wCweJMbndRKDUS7xRNK4pTM5Db42nBDgvY9B1+AX5+AswmZtDNVOWhFYo8oIVhBpvlALd+fY
oHrUq9WYchnLHPclSU0GUF33lMRYayx09iAPX2tUMQk5p4PVvghj2ibp/Eu6iMBQhZQbE/aWh2p+
n8+PmdYgwlDxvRjj5JmqcnFsovGMqCQvotMgw5rHBQ6QxQ+5rYJAH1cFU44+rJS9kK+G0e4U+cLE
+AAYZT109Z5Qs4ekmEBc2uI8iA6KSo1S0unNnwZMhSKCdVknt2U9gYoMTpCVIL7qk04P5Qyo6Lue
47cwQXxWv2QlYXlFlcP9WDCeg8WKZppy0w/RjdsH4VtXlb+Ele4JZbkZje42CJ8dTkS9pwpxdAwp
TnAvXLxdiKg2lmgf61Z9MczkiC7oMUSJ2WYD1+j0ONcgGBr7MU+avSHLj7RGSq7GBNWVOnYKmXZv
keEi6J2NzyDBd2I75L3lZvkUReljPleLH26rzfUPhh0PZv99prLm2OJmBOpPC/NzjsfPgEVBiPzH
ccVJdtVhsu33Kaneu5nQRBPJolGUXlXS++9FmW8GEKB2ikkKG5/21uAt2Lnz/NQ64jHDJx0Ya86u
S6kO95njECyaAiKIeyjGZCnxBucT+uedO126XDqbcCqxaFCqBlXxIxW5VZEiIVPRL8jPPrpQ3JJa
WGLrL1d4YTblbG9gDuarZA5PXPpQu4X3mRhXivlrcWZUKGU5gt90ce6o3qypOJczRoQxvE/6+cEy
KMpmOsUdbQ+z9q0hvTNKxIlxrNyOMj+0JtnZrnGKhYpGW7cfa9QAXjPtTX3w6fhiyBrE26C6DyCs
V6GD2cCmNlRDVMpDrTUrO+PPLTOyL9U0oR8yUUGjyAopeOZyvF8+YlRBT26G7tJiRUitCLNw9Eth
X4YwoKTM4U+I3pIZeY7bFr6cxLRqE/eijeI0WPxQIA1p5obVM5/NPR7qOyf+1bfmdDLiCIGnqbxm
cfam48pha+X6zpw+NyE+jeEyFCXq1zy+vZ5IMuPQr34oPi6EAxCDDCw4kSp7NOeutuA2DJNLt13R
NII8BfuPRllN6vhiW/xRWkDNrsAIpiPFZTKdT5pgX2SlN4zHeC4EUzpHDFd05L1Mu7ZRp34GSM1E
Gt3Fg/jMbNAVRInehYLxvtYO66msOCs1PsAmoYO9bLfLCZVpSdCZRcath0P1zH9/3xd4H52Qdogy
MrYODdpGZK3y/zB3E9cOz7ItnALmxayt9xGjM7ONSxDR4OiHH2rc5y57NLu+3MSTQ4S1VfocW3D1
9QHdthVxXYkdxe/GKKSOJKu8MVgU0vTHHCwVubazScfpIax4/azru02FHWs1aNpn7lg1XkPSbMzg
BKb2MmSjl8PWP8+1m+1kGyPewJGbQVfILDbaQPMABkwmLVfq0pbmk+qsol4wdJs9hGPEL2Yao8Ni
oSRr4m0WH/mQPE+MYBBzooJ2lxWybt+Usf+wdIQoDupdCwbljZNRh2YOmiMOFaw0Jfook6zgMeDa
SswZfXc4hOzOiLKQjLhrW3iMvTZWh7OlMQl97LNOrGlwh3TanNyvZCQgFYd3pD9a63hCUmWQSUwI
mkN+py1W6PUuDXI5Vqxm00j3BSUKwG75q6sxXYzGPHHOhQR/uPetRpdU6o+yHl8q3T33IbOMrFZe
6diaKhIpEnBBdyi0KK0o5jrLBS2Op884muC61anHNu9nthDqNz17VuZ8hOZqMJZxp+NzS8D7m+4+
iD9p29ucQjPNdOkVuvYGtJVLdhZ/jY6KQ83mHxelKVANrw+F/bCyWryghFY/R0aH+o030EcqKvuG
rvLsoqDJy/BGMR2/cznERblMN+EE+GRTILnszY0U7i/Km0s4s8ttZ8UPO5TSTjb9jJH8lTcGCeU2
tasbayucg2wggw0wifIMjehZuOyfuvZ2zNf8e49g72p/IsBYKXE2AseGkY6VMmvSiz0D7I98iqXO
ONtWPR57lXjbLCzFTZQvwc/o/Z/VSiPPbAgX61mASKf9QFlOeG/fkdnSn4rRiH3DIWlakr6M+nrD
8jz55sA+nRnUwWkh2MB6U9PqZIeseW7JBi2Npr3tVh+Av7YCrZfMR5pY/beDQpC5yku6UEcGkV9G
Ejw3cQ2UvI+SjWlV+2IJZyvFdJ7K9rtQanNDHMfGoM8vqmchmUtbMdibIY4/q+PY5v0BkPgWYnNk
JrdWnmpUJs531zr0/5nrFbSrFWVZAXKDEfSw5q3lm7zOG+yNOUlXBe7EKoSxq7mIo/nEm7D/AMyB
DlOuXdEs9OMOflFJJk1r37OhfUIn9aGljg3C28EE68gt+PK3JofaH0g8Wf3YvLcZ/S0RA56BWpSu
Ba5QMYlb/LC+GagVDHZWPl1JTyCWN/0YGTTVE8Khq2qtBVzSKdmhlyDfpmSzKEEzZ1fNLTW6OWIM
VdqNZX0NhsoOxlaxkuqE2UCy8xNLCL9vk6+akZk3FMmTvSj/NDoBXlPguCWOvuGVNSYCfs+Yyx+V
9t0MIuxNOoWxCovetZ3YE838HCrox/JOQyzk4OO1CgeFoDr+6rB0emau3RH0ghRxPIRMXnwaY9w6
PkgibNd2hMwgQpbuIjdtoJEHliM9QVzGlJMKDPKh92i5P8AgCfxJzNjD60KuNew/WK7VRVRAMWm+
BLZ+b4zkuQQxXUKyohZ9+1sZxohIn7ukK/wIkM4u6wNx1BdZjo3OSOuobZ/sSrP9ngXmkM/ZmeVh
EzPWt85BxpnM5EnfJbZirpTQQI2n9/qmG7nIVBaKKJGK75jNH6QFLrSuuWlKnCMJmfZ5tk9J246G
dsCHNWfrzIDfgPid1XDxz033ZcewJxmiEx7tah9n4z5OXWZ0mboPMwF6x6EMsQxQSxr4QrcNtjhL
fTPRUcm2lAhGM24AmZZcYHCCJxYb8rlVXnHLHuI6wFpY+W2NyyWE7KqGNFT0xhFLxK2GtaWXSLpm
1qLSbTeTnD7J+5xPmYr4j+w1rO0PcTii5lfsU9ClI0NaToxQhZyPb42on0dQPRQeZGHRnl2yD0HX
M6rdxVG6wT1Hd6HpHtjHbjpVddciYVLbF3Z26KGEzDBytOLOJAeA6tXBs+BkD0Mfui+EmtDDKStT
+aI7R8KRtc1wAIuJy4zhtreB5uDXSyC08nofUU/6gsAmTmA043gDuafeF59qEmHLT0J/jmzWWAVb
/0RHxAgTcLfagUvo4vLY93ZBiLLsltiBEqy7Rb0ZWIbl8SiabfYv9D/FzuxyggKjxFkLrlFW2Wrr
Eo4JMxY0tswjQ1t8AoBuj12l4LdvjpFtX5wJW30QZOkthHqzyTYVf9IuLMNoz7bkqBiZwfyAdgjS
iH1aax6SIwK21Pxu6uYbndx3n+HOSpXtXd6kjDoQAcLa7Lk61LFn92RcdIBe+E/P6zmNHnUHA1yN
GnibxZV67wABWpmKfqnd8qGPYFx0Nc6tvtcveNw3s0FmtMHQcY/ZqPQad1jDxiWFqM2lHxTzXaac
DUUWW467k54qZ0QFKD/G5qyh499P7OEQ78SkpszKRx0lF+eVhv4xU54HY9qjLmU3HwKY0lwuPeq3
PiysljZ7TrGbLL0gJg7dh8rmy6pQCCFvuO/7slq5Kf/JWR+pXB04LIYFGohp9EuvOYzfCn0DNKNG
3DLv8M7d91OoraLQLfw0l0jR0YDTR3LOkUsgRqtS7WkF6NEms89KCu0mMRFB6Smtte4tRj20nSrc
umoe0Kg4qUr0RneQnYhEamppXqp1UIKkU3hGE62ZfBjnDAYRzhouFwRY5jlQCobLICctwiukRieb
y+2xZ0i3yF4/rdJQVqZRF3j/X1nbIfcU4ku0Tu0lNpiAXFcd0rm7U751gt4fGkBuCiDdMaX+TTsS
KnEBUh0SEB6zpaIpX+vkkjOzxPmlMRsFShusRcqKbZJm3PQ0vqHwcX0OgumsF1DIkjDHVgvCJ+2I
nkFqsjPs9gcTBW2u9AdTveNX/Eec3tLXVh0fOiQxXAc2dmR8kmxx65rKQcNCFEw294r7iyyTx8Sg
bRkNySGYh8vEX6P1EvTchzShbGToUNaA5/zIsgtiCYpsXU4qh3o/LP+m5EHqubXN0f8I0d0FJFBh
wiGQTs8fU2OUSGajbNuXNpidMv3SogWrZ5VPQTDukE28dYzfV23KQuTW7cecRDsqadWecfiEgF7s
svxhUPUMg4ClnNena7sKwu7ZFuOpnRwCaSfadUOPpLUoc6+Lsw/sMxorp3YkUPorIL/HH6n9qW+d
p97aRj1RI2UykLJUn12XtEsUSDuENfBF6bh6A0AvROntVyqGlM0nFXCm2vV9V4PhtU2sVDLd1LYS
HDKhPUqJTrRIGRSqGKyi4IXBFJnPCvVnDd/JIN/BT6HmeTkXT4OOBsbX/B1Uk1yXy2XJiUbWffeQ
cB33uizBeEuCicIV0xzZT8L5wxmYt9+M4gjV0hFehcC9e/p0xeRmh1DopGoz2R4YdtHRNDwLh/mK
p2ZlADO9bY6WXdPpMNxHOEQm4ov2C2kXm6iMvA7NmuR20vUWNY8VcR7jYIspNoV4nlVixsLROLRV
uW+wlj9ATHoSY1QcW/CUQ5lY9DvDR0v/trKkvSuT+T7s8D+UcIJGaHTjvOIUYccF1QW9HSbsyZrJ
pq5PwZz3p1K2zdbRSQiNnRDcq4Wyu27LF9C/6qvVmg+Nbn6WZvoa5iLYkg2sbljVevsBP7y+1d00
OSKNgnBG3Dy7H2merJwFMiXzgzZT46t2X3qh6ezH6iVt53EfLAF+qll/lm2P9aXSvS7o7mSlg4wk
5mVTdjR8qkZp1o2sAJCa2PuQSE64h9d1vfgPsnMwKele9NN0K+zkJgslWdFxo+6tWb2lcbDQvWcA
oH5SsxirUVcjDifBKo4HgCd06CHcpLkXDpgS+HKDNjz4inJGbGNdrUHUbRUryLYB8yVf1ZR1R56S
T3NkO5rBWSGQYDXoHAZOn5wnzKYCK+YDdu69O2CkGkPxGDOL2hHxE1KaBofStMS2IK65Z7B/EI57
UmwNWs0oLoIOoWn08yYlfclLyaU7aLrzkVS0HafGyDZTbjI8TK1VKXp2LXJeC6MDTJLjn0LflR5d
NX4WGAX8wJGg7XA3Raw0haXk/tTQIQsiuU3h8HkiM9CsgSJZmYWLX8x1VJaS9wxJBeTzQtkwe8dV
QHAbNgWb1JhYvcMok7LrhpnSZR+9WYtb0QHdzD8D1UyfsyC7jzP908ystaxyhWZsj30kAPPibrpo
eMg4FFDUygU2tex+FVA21pds5ItSdy769GJDBh/ZQKWGC47rslo1X1aYU5i6NtZoCaxealwp+8NQ
VvO6xzrOOsVuqohehkRh9dWR9uX4usZlx/kVO7I4G3H8Vi3sqZx2dYw7hZSN9JBzUO9gHR5UlEl7
vaa2Hsqx85u1rVM+TeH8rrMZJs/Ks6oE62zJFCOWr4HWxGs3lW8wswIvoIXnUSF/Dw2+07TFQOVK
2fouOSDcToEMfjRd2/YmV5YQyaFrEd22rFwNb1YrXOJawM1HRcIYwj5WLDaAKma6w+qLSnXv233/
pIaNXNVLm9goYZR0pXzKCV7ayNaa6Dlh5jCjDoIoi1OfpMFhMgsQr210KTRoL1ppoJ3V9B4EmVJs
VCT7SDqjeg2256OR+Y9MxwqhlH1XNqqxtdx5IaZxd4Qrz2lMCQj65rkb+NwMvZv9zC7PvVrT49Xm
0XOq4Unt+3lX+zifpkznljpoYXowotpHbjjyhxrR8Zp2o5qk6Fy/o5+CWDMfc878/+82jd07mOR/
7njN0PnzkIpSCJZjJIujSAqAG8sdr/epruE715/p4zuT9+cVg7RCg3f9OZ4ifnV9wH99++f5f//G
ZLHRHIh//3m7f72L32/y9ytyvWtBxlzf9u9bQiOAcoqnMztajc7xsTzN9dV/v5Hrq4F0LPPdnxeG
p0EJcb1rnVpz8/vz+/3k11v/PMv1O9UeG84HDtK9279jre4OTk6gXZGP2l7CGmeZwaJ//S5A+/D7
uz+3OfNMRsqfnxNEVnTV/rnn9btwWan/3NYGhGkFibG73v77Ga6//f3gP6/153F/PY2pLLIeEeJL
gv2vruNOCOqG8PbPG6k1hQnE9bn+61u8F426/vNsRVOEG200L+k1RacHKEbaqXr7J5fnmplzDd75
67Y/P16/K6R9Y6eFCzfiP8k/1++uj79+91d6z0wVyt6nkL9DgP6631+Pvf6I+f0/6UN/Pdf11//2
EFfiZhatGeGfZPbyTwD37z/3z9/2O0ror6f5fad/e9rry6ezS0ZgV21BeMkDxBRwe4bSs/viR3tJ
HzSXL3/9qI5SJ43yf/96UIEPOuD3l44LRsXfD7o+8vrlr9vUEpCVPhomXsX/vMJfL/PnsX+91L/d
T0DhYAD+z3OhL6wPDdDF5ebrA4xqYAb415P+1+//epHrj3//WnHzajeRffuvH8G/va9/fZrrHf+8
1+t9rrdFKMjWA7Ga3RLlic4XGaFghLYqBsnoQ+R6I+9COcSb38vFoD8rJoCX+RRp1eW6GpS08A5R
UpZ7aCJ2xBWc7kO+1tJUoaXIlu1qPHdpnnLCfUhcB1umv81xQoZ0NJfv6NY1BltsEjd7kZpb/uaz
ltI6U538SQ0adYfzdJuO/VPdxbQcFVqaNha0FUApiBZWuKmC/rYV5YlgVZRlHTVzm093U9V/GUHg
p3B2EKVJ9h7MYekB1otcd/JVh2zXQlMDgI3ql5uNT6KCnhTViCLysURc1JjQDoN4reVUSWGK2bqG
gxirJe6ZKrqxUEGdwmUOU+oAGyaSGQVaAIbYJrDiAkEApTBT9Ap8pgzuq7rbjyrMXHuY1XvDsbTd
PPDOLLaro/1CacLWRqYCCTuFjua04SZekvKwTSt9zlafz9Qv2auw07tdgoE8Zj4wDxXJLJd+DKYW
hP7zRTeyfUFGKyrdCgaP8VYP9aEsp2xDARWvTa7tVCg3UchEKolou7FjL/222E9RR+pDyh4DpvZK
UcsW1otYqTpTgEAa8Wao+exMqe8CJ4qeQmaIc6UNnhI4rV+xMW+d6RYE2U9r88E4vfvGTJ3xaO/e
hFNKREnG8xSJehBVBftJqDdar0aInvD5T030Uvc/SUABqapUBONsOttgXtlKJXdSY/ytNKBMAO6s
BoN2etUOxpra+Jlacty05MVCCW+/7PiOPIF00QXyWItW8lZXpulBU8AzdINCZU5Yhh2k723vRmvG
9/muUmgQVF3UkCIhhq0hs42DRmMNzkZ6IbpGICr3Y+w2kGp40+MC0gqxAhwIzcDnvgEB43rMIHXs
7Q6JbxnnktTY2UfKD2Tv2W/G03IEaYklT1k0fzPCpkxuGQ/UxrtU7OBcat2vmpxhD7yk7SED7EFc
IZWLIrvyDJX4xAB3DWOKwW/whhhtO8KmzDe6kSpbwCHoneXEUCRntojy5YVQXsT8FgmzMM1QDwre
MK9loSTzCzn3XjfCkWg6Ex2dsiEHPbifBBmetfNZZYWxIpfvY+qVDRkuCnBj6jKhn+gnRMeowMrl
Rl/Konwtx4i+9ji/uvVEyI6xE8q37RaIT2I93utCzT03Ue9nGTjA6zI/iPqnSTj409wbQCXY3hU6
r2kPEkJJf6W16DZzTWFM45GETOc5WipoM8kDXFJF5xt9QS9EKW9mTmlvkANNcSFuw5HuRM70tVM/
TMJoPXey+3XXPLZpfUFMD8uPTqXlVm9C9tCxjdxzdLnJZP9ckmDjGW1CZzxQc5o0PfsNMaoYlUt8
0xPjjsSOdqahAImsxYOVGM9KQlMU21qWsUdq8xpwQFIddAcknCq6ndARXGbZ9BK6/UcQ1s2SiPmV
zK+zRn4BEM9fahwxu9cuTh1detwHxyKWYjMcXbFRrd79kCNAA9pV4AhtLyH0aGUF2k+RoadWrbdk
MM/oMl/6zL0xNO6Wi+Gkq+jvJLSkdY+kRVYAytCH0JqatmkUEWs9F9Fu+rT6bR9kT2nRvQsADL4q
pzsjUfyhwzNo0UnEJMHabTAIq0lyF0VHg7UZ/JBjwmvKDnVc8tHzIa2aCiEMNos9ONYI7ABTXske
MQK9Z9v4fVoomNWmyc3gHjWKBG/mJrAA7AuhKPClOhYChY5Dlr0O5Ar4eMUXZTztiLbNXypT6J4p
Jz8b09gP02H2rUalIQOHREVlv4bW92wl2n0/Ls3pl95i6lvHKVZKBBGx9lUqKe5T7Vdbk2ZIw9Xr
VDNcLYzQYugo13LgiLFASENyTryKpvBVoFIYc3Sdw1Q+qkl9roFbkwlxU3U0OqHorrSBNxxpYFSx
3qlSa+DnQaCb1eqWudUqLi3D1+2QfWs47okljPiPFKlFQnVNUKwprcXqvm+YqtutjXkoK895SmNL
t/d1bX20MYHTo3EXOVnuGyAfI2HXUN/BTnZDgP7DGYgBwY1jFYZfc9Vdd3qCrn3oU99a+LGI+yb0
DcXog7r95dQM+IJ+3OpkihvTgEbJtoChNk8GoRC2zI1taWhbcx5OaVRcCriRhshA1UXIQ6Y6e4tN
DjOlfHXVMjn0Xgjm26zqBzTAT2SDP08zeHWjaZ+iZv5VjhZAN3Q1tIah0pAmPZ5mx7dTGq6iRcoq
LOtUVshoypZJaslQxjLaPQQhouGt7RAruEtQqr0xtX93w+zJqrqbEW5yog4IXLNda2RvKdEZZiKh
fXfUBnoPBBoR0YTPTW1oaqWVdhcrja83nJ8g681sx64b9WHGrC8eLCB85eRxbr5PcnwPW2aCdoYk
1IG9LIFstHn6a7Dji16PbyRofCcMacl02UKa3nekFzNfZSKnlg8VrtIuVpiOp4IvevRozAhSyjkm
ZV7AZckxvELF+2iddk9IwL2gu7kuHFKOB2l/t0Y7+5Ir7KqTSBgK0DxcaTmXADDWhVqQPYBHSBb3
aaiyS0IYscYUtR0td/8GNWZpkDn7cmRMj0mNoOZpyUMh4ALr6rHOOvbLwYJ4tLXdoqOuqwBisk3y
iPlLzTEeqQPBQ123V6uXuErrlTplz26jHFn5HuMmqMAj2Hz04VlUlAmmBt+FTN0y2LS7lhZyy8fC
IoFUIsZytRoYE75HE4PBzq4A5y7qBUhlajtZ/ujepGX5mHU6agatwKTC2Ts4wXeWjQeiq6C5js0L
qpAbzZV3HRAKuxvuKxm+mzligs6lDZUM2ZtN7B/6kLL3SLAKV7pBb3jm2EgNAmlZxF7qRsDIlSOA
NvWGU3JrdNO8d3Eml/kZbwBqG8xAeGY4XboXS9KWmzNnXLVheZslNEhw+fBpGug59Tx8Kq3su1qM
K7lccjDc7hLTiN81EVMVBD02rgU8BujOi7A/It2KVmgY37HB+Cy5RBrk9cZu+5PeuCdZVqlfB2jp
sxjPF6N1XUFXgIU6T1GnOqGtrPSZJOVe50O2+RhtCLEs6CL3O812Vy0edvosTFbzR/TUpL+kiJnQ
UK/gXsYPECFlYElYRy6V5L37pY5ddyMmaKSyNHdOIJ8UAyqLcLt3NL+raVJi7LLde9O6m7B3mGrE
E79FMpfRpGmYimQljEJk85w8FGE1msA6ZHzGrA9Bap7ucqiRe0LrX2w6UxVX8K6v0IFTG08Dp2dJ
3EIS3xDEA213uB3dhMOljh8Ey48PUBv9aZAyJqxvwrj8sduY9rhgXJ7qF7gfZwQnn2JElTI3LaU3
JqEgBlxtF6curI8WxWJIkw3O05kSBMqaedLi9Jla+9mxdJLKQoE+Gg4bXSmGLU4/nh2XS401+anT
fYQVwHvbulfChPa4VSPdBu9TDcQK0Ls1+5xpkwV03HCowazM2CRh/NNvXEMezVI0K+bu8HnG4WJC
+BWaOVJYkVQU20TqWt0dJlOGvUp6p9MbZ+b6SUus2DJmu63rmSnmHPVbdLl6y3xbOMUFBdEnO+Xa
M9Ma2atg4m9z0Cg/WqB9xGW6Dyymg3Ekj5VxzivV8NwIMXGWU4jOJqTyNnU8F1NOMpunpnOfcqX7
ZrRDJNlNPAZrJO/+hFN6hdVoLfvwLiH8BBFJ/TY2yaEr5odZpznTV++1QR7B6CIaA/xxqQwko2MV
XJwBAW2thtSdmPLRymIAd9ByqCAEEKcwXpl3PSntcWF+kPsBLHWYPCO0tI2hT0+ainkp4QyM+IRT
Iw4Xydm3iaDEz6QNqnUdCQslyPg+jwfmPhdgguoqz4d6DbdZAaNunMMxPxF1gTPOcjTKsfbUpuaL
AmPAwEaGXLV/1dqjIjaWOjIGMJVHozQ2vcF2jEUK5jVkMjWenp3FuzsE6ypNWdgU/Uj2wlsf6Z+a
pUybQOsf1SlYT1KAgwqzzAPyxSDY5egnBtNdU5iEnCFAbKjxZYykr0z1H51xBdlf3TdD7eu6uYpr
U/MmTb2PUdevotr2U5fZveJylNim9mE6znfMfAmrYLnXtWHXTxqgKU081KaLdEq4iIp1rHNpaS4P
WMexKX0EWLvRSRmMa5MnEEXaoneoA5IKxA4SHsQdrwDz900gjwoCxbpE9Ndm1SXJilOkWoe+qf0Z
wJQ/SJcZvICkb2WL5S/xV2U7n2kFvFbG14QkqcrnxGdghU+s7e7tYniz2+FXnMvdzFDb0gSA7tj0
K31IPVi2BBuQcYgVl4EAB09lPPapfd8xDAWjnJ96HEsKM8pVmbhviYn+BP3TUyAfOkNlEMrWfVU0
sAHBWfkMlUjIMW4MweQzDeXamkeMGqp9W7Hr6AFLkNKp3rnGcNF6EK8AxDZhND3gcOt90Ab3OdjZ
vk+CPVutV8d9cOi1IzLJ7RUYVgwLMqHApsC0bHxJiVYClDMPyMZWfdNtpR2hH8L1nF2IoXAPagJG
rm69plo4yQmJUcjtuKsGXU/RLDrPhzbEdClafH5hPK9dkki0wl4PtfoKoPfgNJ22DcZpW47Bpuwz
TC+13SGpkr+iGraTqe+pL/CEU2AM9sqkqmT3NcDA3FNJm3tlUZ78D3vn0Vwrs17hv+L6xuYW0EDT
A092Tso6ShNKkQxNDr/eD/pu+dojl+ee7DpHJ0jaguYNaz2rjxUKGch+VuNtqfcNfB/qhagsNHh+
8jXJ6CVqo+205DcYfSeIB7ARXU3PpRNnMMj3GRiSVdGDPG9wtXgJqz2ne0lBEa8Ctp2bIOGnprwa
LQzwR7+2sHDKA38tWcRXXvpnHHl6uyWCVj1QcvQe2D8ftChLgAKRkDo55ZcOZAjkWl+3YbQTqRtj
eh3PJMRArQ8OQZR0NG3okav2Mx6mPykqtp1RKrWquOO3ypD0hopbaRia62LaqQy36hTDSW/ais1X
yCq0DMJ1FWydrIe1jskOWDazkDj+KoPsYko0TbRgLm29q1dz3ByiEQinT529qkv7a4CMxw/WYne9
R/j2JlGzyJnAhEnlx1Tor5Id0E6W2VeSYfUd+mFXweWcIQKtKl7WzbK/N+ebOlIHeTvyNOVWvMap
/B7bwc52+x+QLNeBwucVc0ZZst7m4JSVNZ6n2kDJUdHFlwRD9bWDroztn2R7lSp7byyj8EhPl8w1
220WF90uRsBI1jAsNT08cY+iBrE0IpfB8bZ1OO35d6t8JnYkTaKjlZl/8KAam5jt35Njox0ZquAO
iroanytfPKOfeZR5R7UJdcVFZwHDl8hYRB0oktBSSroFCl7uTTS7ZbWvam8nXk3Pxv8hnsa8I3wr
ru9L3jyGguLOyNJp0zripYf7YYVDvyFvBIkkYSIXLASP4ewdrEX35oQEBHA6UQF4XFn8OGw0Z1Un
SKsqcT329q2Kwjv9zcEbEDczVOIyRv1d5tCpeTXRR8lQISEwX6K6IcXXLq/dbHgc0Snspii+TWRP
9ik6MtBl1w5r2A1N4GXA5j1O4sF6R0r9LnEuNyYXZuo+ych7sL1igz//KlLzPm2xoGTTqam5W0Ks
0/54aIT50rXuhyGRhPB9HTFV7XDjMoxJeP7LGXqiCYq96q7Tiog6DgAF1Wxdt9ZrsDSvvhFeZgLc
Kqu8pLY3M7hrPnUF1FEaT1kHtZMJKeldAHVM00UsEnC1UMV0RakOs4mbymWDXAbtR+H0dzrqZvgA
Lj1N9yCXBNrca9YsKaipkNr7bCz5wgxjA8TqmwIA0JxpE1mWlJ8RCP3EBTCIt9hM3a/Ir5lT1VBE
ncwKdyPcy0lfp146rkGBHnU/4icx9bYq3ffUak61zSZWufE2SfHfJq34iILiriZXji/h3EU3EhpC
Mw+XgkyuVeoh3YjBXwziPmgN3BnBz1wYj/biWcOx82iQkoXGwZ1tANOmpuay0XbmeiNa61N27dFW
8QNEnPBYFukX6Efe7Ch7m6z+OS2wqhQCp3FT8j3Hw/WUDldkFz1goXinhABxicxZlv3O1dNbpwHb
+gBy10YOORTcs7OebYm8ufudVI4kaLY4sCdGs2Zsn1CtM02I3hSWoGWnesmz8IwK+j73B2clTeN1
DoeLWalTpIormyMcKMq+LUskBoONqqbdxkP8Eme1s/6pXP3piuwj0Bpkr13e5QagRZlzuHi4YwLM
H151ngvyIbC9ekz0ALXrs8jyB8SQq0KiISlQv0wDFiYiBp+TBFWs2y0kXuIA49kRrKkR08OO3XtV
MazNdTuPyUrKON3NoTxnZfEO4/8N6fhNT2bpNuY65Q55xu0gF/CxKsqruPPDvV0nazl04XbBLIpk
vjaC4lRkPYmRrti6HaQfHnnG1gUOaHN3oaLsl5RTpHLoqUcfi93yTWmh7kfJ8AZME105FR1XcXEl
sicIMpsoK2/rqH2JerSvyyVI2LYNsNjHkeFxoTDLv8but2ci/hLI9prJ7U3QBCZdgj1wOllbN9Hn
zMkf2sh+zUfPodGLKGsHvffVvI2clgdjET+gXuA5bDKUYXisD3RjD+2Uv+g2+aT7fRz8tj1K/CCi
mAEAV9mLqy/g5F8pDzpioyhRAgb1F7D/JJNgv0dsn4Jisg+14TDWSyYghnYVXvLJuJBtYVzTaz6P
ObPduZO7WkM6Q2kx0NMjxMFQw2TcydJDUV8VpcGCgP8AhpXxSd+7mrr+0YkD/zDOxrWmKz+GecoQ
0w9PfTzQNBr1TpB6uNYJons9ufupya0TmaMWrsMqZBMhadR8YiDywIIjqqqja/jI8SdFPJol8ntj
gpYYQ+bY//72748F+SHhvmR9s5FZnKIF1jbPqpaQN5mX+4yAt7AYX3wnvmLx0+08iaeqUtOxlCRE
mL5885gjWxioV1J0xoHvZzdbFKqdQ45Ubi0h0d7TnNXNvqdCrweeYT1JhGncPuixfO9aEFCxtwSW
G8ORCDq1l8GPlHBIp4zVUMXceG6qHrkkKoIGb4rRTS0WJkp7b7C+cQNz01Bh50HwIRIHbI7HCB2q
kqOwyEcmEqza41iCaotzZBmeG4g2/YMM5GekbMwvkL6J+GNFFMCrjC+mw8SqVfazSq87pAh4hK+q
5dPFywZGeBZQ+OhtUP6T70DEICbUwX+z7qfkMpvefa5vdAKGAWXNQxHicMfIdKy1w0hT3uBhXNXS
/yKFQfIwhOTlZnfJsjpQRs7YcKzPjhkOuCAEd4Qqpm1ntqeuR/cIKXVclROSNYRu3NbiWPTOtzJd
ujf4KejEAekzCfWCbmVJ3XBlCbmyJ4x3IKRu6qR/GfOGcmhMsDWK/GeI5+aqTdt9yHjbdOmURUgi
EBcl+wGBNzAyX+JJXqnwBxVUcv6ltvs0nDr2oaMayUM+PAUCW0rv06NFIfLYEuv32JaohEuUGSqh
d5bI8mDI7JPYtJ5TxWkNt5fulhELNCh3b8Vnp2P64vXONT32o2fmz03uZ1ujxmDQWyAoQqjrBP7s
40UKl6DI5IcI01+aB4fJIUMqdJqMPTH+knxk8zO2tVGdZsO7hjqb7lEG8a/ss2AXtjN9733GkJgP
jCqDnuVKH/KvCBugERrp4QwBYanI/HXqEVQTzP2jlZUUqqLCWQzpZyUYWLn6K02q21oVwwGeLe6i
DM+ITcR93nZId1hMNTPDJ2Is3juGfDxtSgOzKROzrIyOYdIvBbT96nr4X5lWhnv+dn1r5miWBht5
27J6Ct4qJiwYlwxq1/aCcQDTIIbKMIOmRzFyF4B5ATLHsLMzDbXvr3tjQdDknQaA7tbU/Kw9vH7w
j13FxC+eOyJ6wKjtlAiJ7YggllLercY67e6qnCVQ4zb8aIbyzFz+KnThKnTMbUZyfq2BsSa1lD4m
PRYauql9BB18zfLVvGpZu+Mo5RCTtsRjE18VjnmjtCP2jtlVu34qj3OVYNBIi21kOyD5Qh4OYUhm
wcC8PfWxNCTp+OQV+EDN9g9bM37+xQxsjolsEDfJKSsZq9O35hhfvXNNylFhgjIfqiK+tJL9aVUz
tNdiNM41VzEMMGCBLXJPGogXpYotSZ2L6rJ1z3NPHA0naRaXT4U3iwOes4QjrJxOTrPshGqIy51F
+O4g05q6NnNXwGn7rRNxWRiDY5/ZN+YtNxptluc+5Rm2MWkVwdp31mDokWgOGt8st2ij/eWWvMkg
9eI/4RYWWe2uHQdGKG/wBX/tc+vx3gZW60HZS9HQcNtv8vGp9viOibj313aKwWwMPY41VjKe3z+7
yiUvA8O3z1DyHJZ3JiMUrigW3fxUtlFKbqsAibAN+NyWnnai4gi1lipLsuvZej5K8CTsDw6NO9zj
3NjaHWk+LItFREqHQoYZRT2fr3o3Pae9zwkt7pPpGRzDRfeyh5qQlOgpsVYU5KpwRLc3Yzzzl4wf
Jzd4B9zwQwuv20i/O4XsUBkcKlvVACwYm3v6y27BbONOAAKPEs8P/Kcs6v0DPqV+G1YaQjMa1I1d
VYeuONcFV7Ib4JriRoLMoq+cqeW4GQv7KG2cnZQVLteco62vMXTfTfunH+evrqjulE62rlvdzo1n
npoYY3kTvKPd4187toeh+zGALLUZNUdmRsXjGUN/PbBj9vBPJVG/bSKDHAHHR6pQm2vOOyQFjiG3
2ex/RqnDToe11xplLLXGTC0yUbHS1+7tkrMyHycS2BvjmAiyMDysOKuY1odcbYrZsBx3hjb2mY4f
WiMzd7V/azukg0pzeupHAFWNyVR4rP+0PRsRb8B3FxYNGCBSBb0xm/nqw6uoaV8zjxWZ+LH7+JZM
RPKjY56KfT8+OzbtQIdfbRUpg5r9UC/ZwWGJK6EUrA2oVYYGPW/ZvwKPQNMdXKUdwHqn+xp8Bvo6
YQTfh8Zjy1CgtAmvCO2CBNxE/OmDJaY2a/MtWpB3g9a9juQEOYy87jxJ7gxHA6FxodtI8kCX1Csm
nD09H9Q4hv+6+DbF8NH2JhWLNxwszp59usSbldkHjvIlhQRzieHTGduyvuc7Sriq8BXV2iVhA44v
ERqb1EgOuQlbiOSz26pRyalEl7wWRK3yJhNfo85cR8XaqvDaRO0wXGusWU6NkGUEnRV17xMR6Txh
E6rgJW28jGGiEnXu692UlM0FZxlTf5XoW3PWX0mDFqSNkgfbVAt+ndFrVLoQ+ioGJxjoupvCW8e5
8cmsfXgzwgPbV2TshnPdN6zZ5rH4lBI+qHRojermulqcOYllzvsQqt1NvLy4TN9yQ8nT74fwqXz2
LpMHnXp8t43/CLhgPOQIxFcpEggGROnONxRkwRpQu644hwNtPSZdnHAdmM+NjoaNZdtyHYqD7+EZ
c2b1HMYRUJmamXbZ5MO2Dmhk8oEkjmRVkwt3JN74sZd63tsYkLY9MKVxobRzyOGwrrNqz82Di9jH
okQmFbtaNnGUcJyxHip7Oq+03Iq66a577RMKyRtazPhVtVVft6rVK9j/Pg99HwG80bLeqIbkpg4m
hvyMGXEUfgydBZNUspZPOutJeJVE3fGmq4KElRGDdQm6rJY3ORuxDRZ25MQo5wOiBXpWrFYGKr0E
WpYsGGuPiDmzPKV1R0JvTshtHFwDJbsKPXoV2jJ0sBperEG0bmmhh1ZaU+SM3xy5wNikf2uJ+q7q
UsYwHiSOif2nw3MpzFo6AbyZQX+bBLjGY1f0m7bIw52RLXlHlv8j3R7vYfs0tijNnJpyQ4K/lw1W
fCHmL2f0D7WAzpr8SI8LdM6zz2qEpGHKltrPQPVfTOF5EPpPnSKmaLm47OZxTJuzqlH44NPcojP/
Y6VwDaRyPp2eaAYpLNByRH2sA1te7FCTP5HwQwy9o0LycyLk+Y81Y+ELtcG2nVixVDpfcAP2XWSs
cYpkuzHwk82QZI8QItibSpz8yMiR0003vWB74DrBa3SLAoVThbzIedvZJCH29RXgsWyPLOM49cGN
blgQS2YRqTUi1ZH8n9ignvPC/a7n8coBb0CVuomC6IwhmSAIzzMQBDW71MGnlS7VGXuUGy+JsHSn
DYbNXhwqtz1aEJO6fHwgWde66tAC2drlMRATIUuJ2yrxbacCnDGsCKMkFK2bUx4GvG92tc4rRE+1
H51bdmnM3N5tp20v6D857UlqMdpWbRo4ysqJlgztO1LRrHXIWV/W+8axjl6f8SgHkLzNLJICPbJX
Ce7aTbbxHbrde+qkHy1EZa5+ez9U/FyceFjjg0qJoW/A1S5JQODFDSNhgybw89lkdBLRFW2YMLCx
dXmbezTLCJ84YU+kdP/h538vP2r8kpuQeQFjWob+jTLxHdJWEdY0NuN9Y8tvnbXP/tQ8sIWAQpoY
IW86MQHEFOMUoh1wrEW9wx7VwHPtOeCNzEj5qy6fK1p+EtGRHYmzrqwPKyDBoSrQiS3bLEK0EL5k
PrCwQh/70Tv39WkS015yBxWo93IO7sAzXkQX/9Q2TmxY1uO+BNRMBGoQ1d+FbJ6VDplGF+VN5eys
gCcnZzoBpuqQOz3hzMUH3tmB5cm282MkdaajdyGFaqVltnUXmwuHz5e0v1lo+mR2qasRSRo5Nc5n
lod3mIWjEwyh0+jOv4byKw0gjMI9v3iAAtOCeJ12cs0tsjmX6gJiY+HtrWEML02rq13YVPf4wLam
W3L7pw5ZmvCl2opobyJENrmqCMomoUMn3xHENUwLRLgVBt83OEXHY4pDeUsT5oVbYxqwQETqzGRj
PTbF8hyMLTKTisdI17eiE5sRqANfRrwZ8NFufKbl65qZnwcwd1WxLl/HEww9SRZb4lV3Iaxbkkg1
G6uRJcaYk947ZfuqNQCU6Jt2JkyyyPsdrgnwailFmW4OZQHqo2MmHBeQd8je3vrRfBXDrybXuSq2
pm5PoZ8cg9BE4Y7iyALAuIVf8xzTLGYjfpe+oQRoQzhwFP0AIL5CFnpVAlhBhQQvGZP97rXVjWO2
h1xl07a1qHezFncIdbWxLrIS1vZw24biQzvnUHBqjvEgWYf9KDQOpeNCrOzVt5zad4ZfTuU/sUEh
OzxkV5KeBU1pFFJGjKF9I5PxJhqQVA8dag/rSGBkvrMYD3i5dzvamOEYT9V7XZknuDKgzWr7uRnh
3VQMTN0czErbJ2tVeNfFLB4CkdwTvkHYuuz2aT3vlbZOAU9yh1CFrmRB5oFMShKmkVjgiB1b2dUo
Nsgo+Z0fUuxodDENPGOzzY9xCaq6t3ayJQSK2SAd9IgEwMguzlh/BUn/lTbsKpKZYPb7rOo6bpoJ
K0z5gu7+Kx7d764vCQO2N8LM9N40RvZlEyDDiq7diz4YybKwx0DG8My4EeX8GLnyKZHjwbTFEVNm
tTFa+xIPxoKXRaPT8UB0G7y2lx+01NvKJKmlbuo1wYM7t+IJaw4fSNZvs/TDEQvgICXmJLvDEmbz
8yuf50BtatAHWJ2sP6qsUSOp16jDdc6m82KASVghtOsQzo4XN/cf8Fox4M79P2bdX7qgvPlF+f9/
6sH/mnpg2v9L6kFRfDfN9/f/TD74/Vf/TD7wrX94rpSmtC1HuK7jqf9KPlDmP4TlCunZviWFz+tf
//av5AOP1APPd2xELuZ/Tz4Qzj+ULzzFJs93faF856//Q/KBbf4mG/wdkXD8+o+/XALIlPIs5ZiW
8EyFeuWvf9Of7/eENDf/8Zf173KqhRENbnFE3WasGYLpEw94DNeOaI+t+dRVLkB+YWMJnE0faXFV
MrFZPvj7J78vRj71PEus4Z8fHI2o+W9//PsHvx8ruj6F5Z4FzMdx08a6PDWgiU9mGGJs//3937/0
RX2k4Wn3BYjbQwayCjNcfpIWvrnfX/2+MP9AGd91CZVDJW4SHwoc+1/Exr+/HIKSifTvL6vls6TE
mM9rS2isiS4jXZy43SkajGPlIAW0xzDdcio9uRnPjCoH6OHivmxnKsB0O+YYGixTYpibg2FA0ktK
EDwdVgDMJPOmou9T1SpxlL1Lo/DdGtmfTiOlo8XMqk3lJ0eHY77mkxddT3ZychcwfOrMwSGiWVvn
HBo7rbOb1uxvkVOn22wa8DlaDDomRHQxPWu2pGdF8CFQ0ibwlsIYGWxNSM0Yn9tW7tTQ4SMsohdd
i/M0hvA5fQEcbQnrDbP4bIjubswaJNstU5A9ISkooIc/adRTbLGn7QZ47uagd3buPEM1f2wGHIYe
W/w4zhjyFiNC6Dy/mxpm1Y0k5sExNFE96sEP8T4zSmVHZ/kvBSRUrRGFEkIlNhPK4olGc2XlvnEw
pzLZxk1Dtc96bDfUeAKNijjZdp+U5vzHiO6HNnkl6XpbxNB2nIxHMp37JhUc8YopGpQ7Z41Knkmw
z5q5kwNVtvuQS6ITzeVR4cc3adA5O0kjghKAwsHKmg3pHwXiev/KafR4cBzrh1Bu2GixrU5Vpm9F
Wld3Nqb1ngT0KaOyZlDCAgOyjp8P9SqcbIdyx+KZbMz3UjX1LmqQHky+sY8zdQ5bhkBjTaISJJ1X
O9ZIqChed6PlI98KvI9h+V+86SpNxpciqFoC39CUAxp9iwM7BoC6GJ24g+YHxpTYNe3x1izg6S6J
zggtBlTRkfMZtsh7eiFTVL1cNkECmyUu7P2UUyB3eLKY3Jwshwljnqm1YQ73yqQAHXHlYRYgR4tn
3zbHWMvSTcGM89ND2LMJaaklob7u3Ho4zqQawTcZL7Hh55vgTkFIdHECFn6PHbJ2H2zglBkN0obp
6V3bshGzZkhenc39Y5k7Hv7TMRIzfam5tQI23MIgbEDGzX1RD2jJR0hbI7xXw3XhNkNN4d0oyJRa
JV1GpVa665QymATr9LHG67CNDSiOmAwd5yu2O7qINHcPXmkyH1jIOiDdqWz6aUWE0AdXR7EKuyEm
K9cTjIPLaFNUE2MABeKAHFWuYlrz+qV3u/DsZIhM8LVZMMuDtHDOFtGzXTsNO6g+VHDlSPU4dwwW
GZyC7WD0Hu7jWR0ygR8D7ezeMzO14wK6K+tlNTS9kHOer2pH2Ntp+cKqgn1nJ9jXzVHYHHPnMbe8
t1QGemftYtfcIOl68xqGSoXFCkEFKIlA010JIb87V7YHz6dD13XAotx2yk2dNs8Zl9lBir7Brzxz
QkElMAqTwXE0bJeqSKsrC4sCVJeV6iE2sErdJ7gDQU6rhtzqMdmrGoKVHKyvamLZVb+kYefC7RfJ
gQMElQq3RoSWEIrUjbd8kpICHl2MgZ/Yg1xhXpmWwXqJfchtZzpfmcuZGnbIcMfbsY/b6ynDVN/X
dXhs1EOwZFo00g14g8Bmwuk81lxjZjd5uzljSBXZrGVRmEyAMxGi1VgMFgnk0JsLaLxYkbzwHhrr
OmYNtQjQg7og8DDrsS/cT2Fg7MHX3zDN8tbalfGmzbaYtbkaIzFxeoClAcsrlsHFiAOYgjbEu+jD
eECLiuaTIZdRyHAnC1hq81Advdb211OQEelZkWmAt6UvFknQMLHnGPxvZ+R4QWeXHSbaqrU+dlOf
0o0WRx3wpPLr/MV1fox8MRsZkJvbLD4GJQKaUv/4JVyUNOgPRo01IRyyxzFnuDYaNY0DYPINWFvv
1iUQIykaBIVGcJxRx5jdl67CmbgY8bSYKTZjahkr3CesOQtlb7mq+x1Wk1A7FinAaI7kfQKQuDZw
Q/kWdne8/kjmfRZ9xdSSGGzl/YWstFmj2EgFo3kCDHNUJn1f4X1OGMdZkIuRh0AHSCMasaT4GNXw
Pk47TSwebex4k/ea4GoTUAISqrMgMFhaxFYXacZkOHitYQke/YiWYSCYOcijvetCGHbaQq4zMWcH
I5uCfZ1Fh4EBMhDUOb9lJsvU3nVWgcnYO5dlc4wmRtkRrn5FhI/FLSlGL9jUUXI3sU9bN081Gbk7
gxqEYRRWMez4+1GNIy1Fhc7KVQcBk5dLmCgFJD8FjQxyweixynkWzfYQ7DHuNIvfPiZu9scN+2Kb
D/TnUzNh9zA7+4ijwdEH1U9XutMcNNO0B4H6zEbOXdPjQHeXS/1S/BSKKYpy63pbRISxFzxUwma6
QTL5WHtNu0u9ZLr0jH8oGyocD8K5Dy1EHcbsntNoPnNOX8eeDgGoVE81kZ37yQTMDUe6YY9nNLRg
yUK/QhC/FSX3BEqoeA9K594w3AMpRUvykb1byhcCpIMN/nliXs1rWbgP3DkvJkCzExP+cQ8R/ATs
pP/7JaWQAFvqE552r9nhGrBFMZYPlA89slqYNg38BHuVV0MJ51OZp3J5EZH9lvNIZ2TrX40dcjs3
5VCfaWciTTiDH6k3wl1ydJ7lgeWAAKMA6QCRfcXmOXcfTZCAK9BusNQJlR8ctTH8iGh2tvAkd/rF
u46J8Oscqi+U1jg52zy/h9DY7yYY8mHihccY3k/lY5WSJNUH6iuYGti2FlG2sbJiBvYotqknDoNh
fHDmN0TaVzdhi5sgrDj6PcMRa2/AyZ9CBlp8L9Oqrvxy2Y9wmU7rzo5x3brNXRGDP8iN7NgyH3H7
GbkK53cCjGDFcLEkgK8n9rqp74XCbT2kNibqvGfGjDZXEC9IVZ0KDEsuRFdPCh4SujqZURAeCz5n
YxbmKWdyzaSNO2/vucNNbDYbKTILuxulrVkUjyKxiNWr46tBxeNJkk+xH9nQhV7E+GqMbkYBE2vC
hQTIqSVkM8nsQ1npdRvJ6oQLvdrZmX9fNO18FPHDFD2FdRJvTDrg9e+X46l2OWGjo1R5vIPgRetb
jeDSAgJWaxuUhG2f2DoRwYLfbE06Y8bUTj8moD8IuaCS3nWjcTWr1D0yXBk491CILLV7qCMMpFOO
PS2xvivXaLdp7kXHymMVIqtk41UWvPwAEVwb99XGjCEARkGneTB0FanrNnyQ4M2BvUxodbNrCG3a
cJOYwr/PW1ETf24+CdtrdiynekiAJ3KaEf0gxVwxYm0PiQXlqgeG39beix82bKTgZ28WitGqzsL5
VJqmtwVu+ZbHKCbmrGCNDZgaKyEhJ1xSYfFW9SBd/W/CLXAemeV1kVgoOO0MubT4MzLsTav0Ma4M
e/0Lb+4axJpsx98hQqCDd6PgpHx+8mibq00MdBqGaXm0wuwJRKHFF+6sCWN5oQ6MdspOLnDz411a
mrvM7r8JmDK2c0F6La61yYx+2jE7W10pTtp81MRdHMNWsEZdmginNLCPMY7NliF/B42TatRcIiEQ
unEZuQ46owLnFhJhLTfFmN4B9av2bt6Drjerg2EqxvOkFwDa7RnJFc10zNV9PXnypJeXIfwEBDod
Z7gxO1T7T0Kgc1mZswVzJA0PsUGmjxFGNcgdt9kLGjdniMROZvqVigLcac5hI51N20K5rDSU+TrH
ohSOxZ+Kw3bnMZvWRELHcfUAoDfbl+zdz4ZPACyRHcepQzEK7rmJ23eqh6esAnFjIIVz1QiGLnF2
eUq8STSdyHozV6nS1aaLXOeEkGgfVxnaQrcbt4XskpXOM3RnaSmPsnyODYagGWf53ze1M+R3dmXD
fR7RkyTLVWjXKBw8p0z3YwYaJUDBupP9m0wqLnedk+FhGvUaE90lG1uODs9QHCvoJxnYcHf7CXOz
lrcoYA66UlPMGkKFm7zL4z2d1VUcDPFpusXTBQWr5b+TAg/MFHo78lSjM/Ni79iyzzEW427gJflO
RfIpZPEATm3mwFsAAS7mjGJOTlXBIDDmc3faWbXdlBxDQlgQmaunKma5xra/+fsyn5DrrDh4UsDU
rzK236KUXV4/6UtiW2dPiI6p+nzO8FK6g8sqVS+pq2BIT7VJSS1dDDp6IB0l64+R85aDlVnZJSHM
lf+Td51x+n0xTRykK6gld0M+c40uvasTlv98yXT31BN3vUzi//kh8ngQiYGf2/6+BJ6sV0UWdhfT
tH+L9O0srDsepBDkq5CknxT4qdFW766Y1UrFpJCOQFa5MBHu50XVn+KFj5HN2PqQSZYH7HprL3da
iK3VuM6Iot+1zzGHEdwt0wHvl7t//yodvHWYAp0peA4Vq9Rt6m1YEH9YGECOxRgZmzYcugP2ugUr
RFvpVLeqCKO9yQLtMFfkHVVKnfrlz/718vuxLGG0CQwb8cjyV6oyD05ektwXqHx341SSvR7f2U5O
dkgRTJ8OYxdykH33lJQpD9DSU9cVOI195Jk8mcmBR1Jn43as4fg7te/jdy9f4D+3PBsYHw5llK6t
2PzWBx2IV1LxEm4XH+VMVkdczL5/RytWnRhB6b9fguUpaZHmvU6qdj79vpiQmQ8FE/TFQMOxgcpi
lMF8+n0x5rtKGN7x97H2rw/bRHG73EOQjMyTubzMnX4sWkdtMQQBTY2d96BJQ3YU9nCeAZtAjObw
nTmKD2GOlmVOh3Ph9TkZ8UVSbPWIGWrysp0q+iNsTNZuCjv0aPJ0wWYroty5/X3JDfMDGvWD2wIT
apX1p1ICdYQXbONarXDDx+eydvEP2q3eI3A+jRSl+ybJ9tKowCtw5a0dK4Qyl1rOxUwkPo/kKWXa
/ToW91gci65FVF+U4SaSVvzu9B1JdeQlnYM5uIuKWj5oTWlgkl4ZaW512D2A2WLO1SgDg2TsA9X7
RAmh46ycudx4YzJtPTJwiXbo+8cuEmdXsgpKSe3bjHZJyp39Npv50U9V91pgBFwhaCItWLB2Tlh9
2cg2RxGX59SseLNCtghJw+YFe/7RddzvtsseIzNXgBchpoxC7iMsgfgDyvF+juMj7Ib3IM+tz6Iq
TwwFnic7F/c1KdeQMfG82qEdnQZ/kcmG47WOqy8wUjOpqLSWZetIZoVJfx5KdXRbW171ZlvuVD6N
K5S86hLrD2vIWHjdjFnu3NOB2Ju6zIddHS+8eE7EEgrhMbHpfEONlhEWHOqUkHpiAuWwQ81IzgIm
v7oqSJkgPQit+RhcQie5d4f3CSP8m+2AQzRRpCajePSU9+4/Z6Glrnkqhpu6dS1G+QZqImUDJIOw
AGhrurQZPN3ZUO6eNA91icqUxXwDbLDOxUaFuSRmfTxp7cJ01SlrOPFTR8V89Nxk2M+UIzQgvkGa
YvBYzhNVLKJGBHPOeFU1zbQVrddvIn/AixGjNyia56hEuhRZywN3yYgGUCw3TC2pA5eHsEFFeSJ/
MCcdpoGJ2lnrQFkDyxSO/7T35sXZ0u5KI3n8/dB/sncmy40jaZd9ld9qjzLAMbdZbTiPokSNoQ1M
oZAwz4MDePo+zqjuyK4/zdp634tkaiIVpEDA/bv3nstaaDrc15nfM9fihizKcEhIXCwyMeurXs2Y
BjW/7dSNVgJvbW3efLBJzWlOUeE5ADNDLzeJFT7ThUgP1+DLXWhGhETIoPvqZhINsYtQ/v6SuA1d
K+E8d7TLb8BnUketbuC9cQIhgFxi8YW4xhWnju7buJygc/Itkyv9AYMjfXRFxFoh10fw6qJlce2o
ougsZB13uxEjGZ2Aw1fXh3bROxGYUpsJwuG26AlanvTto8xIsg0W9ZfbTqdkW+Pm8K/H0Sh2IwcK
KN5fRu2B3o9zgkmOv9Mc5VMJW2jCAwNDn7EKYhDjlqlIdlXIH28YM4dVrt/veHoMRSB/6AhEThBx
/tDuRyM1lzhyjBUxSpK+o/M1TKNxnCzvSCrIYPw3V1Dc+3VWXqMwOUTgJA48er9IgvQJtS5h88L0
OBZ5AkLfoAmtrGmg4HcNtWVwY9+HsNjXQ+AgLU0yoNcDFhhuCE6RJRDItZbGpEXn6OJ160oWA2XZ
9TH0MiyfDNkZH0m4GOpUE973pquCh+BfUmwztcDFlbjXNEy+GWqlW/7e6ThuqkhvsFnF0XKqhuc0
yXfs2cL1hOlkgayhLRr+BAssGFQhToVYe60xbZrkOYth10z0yuiYtRYyjPCDBZc+HLepnzLpaYNu
00AeEAwXOT0Om7HmEu22I9GtLUMNkyImTDtMF/H7Us6DG2qUB98QnMu9qVhVMS+2O9f5ym3J3XRm
3G9MOkSkd1L541U/uz+L1N93fnbCbSCRNHj6/vxqS/cAya0WY3qp/YwZnWOQm2sjkh/lqmLIi58C
FR68Hvfu1Tlsno899aZbt58fRwPjFIvXhMYNptet6seszeokKFKi3zcxLuVETaPQOEC9+GTy4jiG
xancEXKDnEGbuV+fHWalmZZ8jTozXenXpxE9AFhw/h5L396JnDCynmWruZvvjFaj8tYzkaS1Rwb9
j+uaRjWtMt6GlrGvWsYWErgrum4i9Paaz/FbyKro2gJGQ6JB8LS6nIEzy8E4Cx/ZCCTmGRO+ZCoe
PbYzBhQr4Io3IwTTivHkiPDssiYe2i46kycgazVZ9ckFE1GSB7Ic8enW3ozQ+lL4uN6y3H1G+nmx
rdZYR1A8tm6XnaXLKMR3AnLWXnVXhx4dNUijXDJIN0aBu28jQ+xwE5wzUOcsnlIctfrGa8ZXDK/u
XjOmJw8XjOFMVGBxzuKq1pzqAZvg1Msd9EICmJ5Bs7IRLSONWGBmO1chEATiwcdiGMLYNZyzwyiu
bXVkk7xqIBHjXMyz4CENzv2kYfcWjbHWUU30gMjU5FiwcKH2OZJ4v2bT2KobHdFZpJ7cN/2VML80
v/tl4gUTBR6FUAMKkIgfYXQf9WGwn7BHMjXEfMjygDAeUZUAm7lnO0ArWnnCv6/IC3KNVRfEeDPX
vFg6J5Xg4GnNu91Y3+NngUq4yMLirE26fcrD6LVIPtmp4o+yu3TdpRzdOKfJgrFlq+6n2MT25TO1
srQN/vLqqbU4QNz5sbZ1j/2SSbbKKo59/K4stJtROsFydt4SQ0rGAyYIQdxiSUpwuaexSXnc9Kqc
NoNkJGBFRsGli+xrwJilUS4KjA+NeCuTZKBw1Hy2OvEzNvEt1hIuArmeFxpQ+yUNLTSM0E3d9E25
6UasRSnTxGIynmbG4c1Eixjvuaq3ngJF8AmIjeVl+oTtiDx1QpuGM7D4yWlSJ6QRcaIoPkKKQobK
dphINfPSRDnBU3h1GYxIVj1tZ8oN1RblIuaCZSEPxdVuLsqB8jTtqtOe8hhZ4rWc/B8FHY+KM+Jv
O07pbeTciSD+DhNyxRQtgwuqSGZ6SYJmVHA1onsatm9LM5KXD7z7WXu0U3RoMzQFgFravpfMjf0p
MdaOWcZLrcSeJQ3sEFzYkkUWaz9brd3aMK8qA3pUEkOSpwYPRxUG+4U7wMfXPnmzr6KG+g6rIAIJ
1JfNNV4wV1zM/DgYvNPq5Llmf4bLsCox9iBWtKHx4gKL3bJn3s9edQoLe2/FoxrgpSWB4eaU+nO3
ldmGNc0FgiHAnsZZ6uSseZjzzO6OFyJ9rCusqw0EdCQTjh35Q7pkwYOIij8Kxc7RE5FLzoZHxy5Q
gGqHl8HnIYaoAhmr0eWoZe86/FR6nTrVlGgva1NcEoaD+6TUjhjG4oU1DyRKIVWBt72MEZZlLvD5
Ms0pJJvXlR2Xi8oiMsm7vmkiAiBuQcYXRyhZfNoOM/+TLlZeGToUz2Ey7wf1hmqZEQUaBAYfN28N
j7y3CdWnXCdah1FvwfUSdG6IGW9kDzr1LXsg3V17OLklVS2AXdEc4KbCYn5nuvlZlyCCrRiImdy7
hq/TPegiB0F3NtUiMTQ/qc44plOp7znXrOYx3zs6GpHvhmvvlwvlHthxBmV8oSVqZAT8lMoPbPP6
JRPJBwob4ckOIgzTe2ygRDiaEq+OTSUqyCEi1yOCXcFbetXNU7HOFDAajHe/ctrxyXLLQ543VEjX
I2yyCAUyqnTSnDAkSJ1yUnU9iphI/nf01aAbHcKGsjc3gDUwsa7UFaJmzHesfilzsjk0BQjjejDO
MQKnzIoP6zOxM/NOVAMhn4bokl1ae7uOVM7NAeThEPygh21tj0RAeq8lWsc8qdZdD2rIcOxC1IWR
c8bWGJi8RnNPWMv/WTKicmek4ESCVnW9O7RcZ2Oo0WE50PtFcG+wom2g1rh/bnDDNYdEJP/ta39+
RJsN0qJsx4ghFy1uNjulj6gzwwzBlA9juAmMSOwYDJEMKlVezbe4spUHM/O4IP75+SYQymyYPVe3
u99+5i8f/n449eOlGiY4cDOwuPIQntlfjNmYUfHUL1Q3t/v++fT3P+LP7/vLQ//Hj//+fYToaAU1
oGpD1qRDQP0WqaY5MH8ZZ9qJwqipLxpOZAD+0PtFHopnfTbjrRvqwOrC7pOh2ETcrsK7V3rlrmB1
va4SWm2ndDcMr3TTcDUEwhQRHbhz3eaQ1QWtRXJ6jzJO05HrnjzR2ztNQHlgs4TsIlXdzX9+iKWP
/j6PDU7X9++B2qqwfvr3TeLh1CRXxee4DsjB3j6MhF8j86ivtrqbHHLyzsFg7cuceki++Jfv3x7P
LZhY/34UmuPavzy+I5L/9Ui3e/rWzNrSKVk5cw3+/SX1iH/+Wb8f68/nf/czf/c1C5jf3m23tRqg
2+1UHySjxoVrEUC8fQpRl6fzv797++j2tdt3b5/ebm4P8OfTv7vv3z1U3pdwPUz+Fo0SRxDamCuh
G4Q8Ww5w9fnfftGsYBL/5fululP85063z2/3JAArwt7bSyUdND2HNHo1HwalO/37w9u3bjd2vGJE
pu3/3P3PP+HP10xdmov/70Irurib/i8uNMOxPP32Un2O/yP8Klcf3cd/fd3uefeRf/3rH0c+6T/T
6a8mtH/f6Y8JDbsY+BvfdWxHedrkV9v96x+a5//TJhXGPse0Hcuyzb9Y0Px/GpagdoN0ruMIQ8e4
1rJKjP71D9P5p+V7LHptA/THzZ32/2BBMwUGs//TgKYbeOBs36Sb1RCCJ/tXA5oJwpCNaxAeJFeJ
IqPENK0pvO+dkaOsCs6BHx5sriEHDC9POSZr+lZB5+njQ6xlhwTGz77oGkyxtEJu4JZ01K+V43rs
AGI7lD0sLDNHZajU1Xn0VlGaPKZaZ6/lmKulNPaggBweclqwl7X8amikMfr54y9/kvvfT+e/4ETc
l3HRYZzDUv7fnyc+PtbdunAEpj7xH0a7kZ43O6VKZx80vMNo9SLzz1Dn9yVNnT1jNfLp1PDndh4K
1ak3VKMhqgJoo0AuLwz9pQjMw2zr1bZSw8pZjS0T5pcRc8xGDTQ52T47asSJMvRYMPO01AT0dpOp
gaijRqOBH2zwvDFFlHvAaSwUMOl0apya3yarzIHkUYNhP6mxKy3pNdRBRrEUEQFFVOPZkTltaqKp
EI3w15xqnzwtwjyvbvwOfYSadoxB+uF205JSPExKYJm1hz9f9l284XMeFmt4BrTbinlnxmJm1s1N
FFO9Ehi+uUzVKPp2Mygl0AwC2J9oLrjxUWkMJ082MPd/lLsKf/qgRtsTBWfkYRl+h1P9Vuqxv04i
erGintesUONx0iXUNKmRecHsHLYTU3Sc7fbBVKP10M7mT0ON27vyIUvH9DBL2tLiPLs6aKKHSs3n
LQBXyN2cham4CA5zhw/iz83taxraWmtN7q7KcdXEZns/qp9qOfxaJRUIJRokjHGo1cZQlIqJVZLB
D+NPmMJ92rjLoPctBnkDIoT6aJpn49C+pjeZQk3qHJuBCnXfyzarmVbNqBqTjIZD4E/DgbRSt5JK
/vDU2sVSkkiANiKUSKIruSRSwsmEgqLjd1rPaCrgFvqTr2QWoVSX2011E2GUTDMoYaZXEk2KVmOq
L91uQiXkDErS8dF25pvKk6nZ4e2m8r4poAQzpUSh0HpXxQP7Up4cJRrVSj7C62cfIiUpWUpcSlGZ
2JUcY5PqNspSjw0bmozV29JBmfKcH7oSqkYlWbGZbw+aztOo1HixNLWXUmNWU0kn2XeoXvlN/2Kl
bytBrGEifVtSKamsHDxjaaOFkbTJNzcSbouy1imJrVViGwEg6Ct+/MQW2FxmSpIb7/vciOF4pOdM
SXY1k+porL2d8Elb897YuUrg0zKl9elK9ouVAJgqKVDr0ASVONjjV11qzYQZB1KdhfY7Bx6rd3tg
ABeyQjOVxjjqIXEqJT6WY/lwM6pVCsYTKYnSKV+5v7vnzyWYzsOcaJSgGSlpk6jFtlNiZ6JkTxo5
DGZcNVJovfGUNGqhkTJKPKZKNBVV99KgomJo0Q5jDwQBeTVAZy2U4Nor6TVCgw2VGEvbQKXEWU2i
0iq5tlLCbaskXAct10LTtZW466DymkruFei+rhKAAyUFR0oUDnmJOIr9rbgpxgbacdE5+WZMM7Z2
4Wep5OVa3WT+lRPHtE/B5FAngRh9W79xwax3Fkp1oCRrNmIPrdu7K5KI7HaUsJ0XT03W0uiIUX/Z
3cRvJYMziwA2bgDRNdHINTUyLpVs7ofPERUdhzEtjk6Xfvs3gb040PukrVOUd5ypG4Kl7L7Q5Fsl
zmuZ/xa5BI4NmPU6+j0LpnIfoejPStoHV4f1UMn9nhL+wQx/dMoK0Fc0OkfKHpDgE5D4BTx8AwX+
gVn5SDsqa8seyFUOlHFyHy0cB4GyHqBW3A7zCU9CpswJDi6FQtkVamVcCG8WBmVmcG+2BvwNmkMt
tiaGNcJDx/HQM0q+2SGUMQJAgxAYJcJWvAQgOqm0C66u+dIalA0PxPc2fsnikQPiOqQeP+sS3BbE
afjHrKtCj9adUJ5Dvdj7Tb9LKOhc+YFO0WLd23fg6JYWxMRVUjBYhTE88sfBfWbv4qqeCd4wB9dM
By8C8JlmErvabbo9iMjhWJjXbLRGuor0cx6ZP6ytz7RpA4n1y5kiEAWasQrbxFk1Y733jYLMjq32
dnhC266vYAoO7Om5hzl17p2Bs31twriGWQVrSTQN5Ca9XZuC6aE3slMPyKRt9cn/OSZ0ijKJfJjD
pqcVVg9WPunByg2PpgKAidTf0Fq2tpUokRLg2QHQ3DHLkl017ZIcexn8+QsdKADB4/pVGBG5Fx82
i7KcNjHLl2hofrqgVyA94ErURtJDuZYAq4Hwsk81AuhhtYNFNK099q5sxHpjV8J1HxsJkY5c0Yre
WxCQLvOvdlwjUHE+muml6RifhL5qYPVrZCFlTZwpaikn7dlFaFnA/dEeHFUu5CfOXZmLg4CG4mkZ
donPIAj5f+XYyxZ/M0gE6JNdBTxmiKcdYxVEAqzY2DvbpUtPee8SSSb3/yPWWZnJK5552FBoDVQn
BvfSEfWjU2VnizK4DgzAsvEskkwm40lOZRuzKy+jcPJnaMOtSF+JOSgNXgLpEjbWyqa5n8upXiF3
R/OgA+sNz3NFFtI1VPiqf9ABy9LMV5XHfni3O/slxkbIBSXFnBlzWGJ81lZ6Z2TUl8zbMmwWbUy7
JClELLRxYq7jzuk3dcGiUPdxtU1teqpZsdEMfbEjSEmdvMjQ+8FIAZjjnANbZr5S4gb23Teaf5kI
F1QRYeuxwDXh2HY99y0h/rSmos9YRLlj3DPLEfd5BLW8DN6iOPe2FS0pRGyJjQ3Wd6bcF1PcnlKQ
O4nPiow1DZ7oEh0gM+xpBdnY2ScV5qb2W0s764hyC+8p2HaebYCvNddFkdcwwKzyo2wRFmQ3ADt2
Eh8qLPwNOw3qbUjJDQ4tlsB9UB2aMOxOCExcQp4sAUPHqfKTMdZnT/DCxEntL+d270ljZ+DwXLaM
0N8n/YymAqixRGDG78ouX1s1Tstxas+rwanco4uyhF3uV+uRXwAF+2bZtKJWzAIxx5y7zFD1THjk
59grD2RNJ/h0kfMBAo4QlDuHu1JYhwLtcNGkWC9wKZ0qOPAAkgVlqso8Z3OjVU1+RoOou/6tbPKf
no+tFfMvHTe/+KM/lubwkNp4y9B07i3gr1mWg8UVMIMIXOXLynjGtM06L0x2WWagIsCQz/zp5zxQ
hU2p8bawzU2toLCh9eDO4jIXLtOVgggglQkM4Ub/EgbFrpzN9dCPzIYDAv5uwUwTV94Xng2MJ87D
zGBs1RfirHny7Dlpg+bZeBjv/I0I+vcx81hLpW9TVhH0TIjuoWVGYCoGjS4f/skr7IdQDPL2ngYp
BbcO7VXm9VBlKr3fBtq+6DHjlTFOeo0qeabRxL9FU75206+pwMUUkq6bar/ZDgXJ9KSvn4UYX8bR
fSuq4BGTmlj43fCzczR34855s/PHl6pwt+5oeTsTI27M0BlREiMkEBm3QQTjHawm/AsBPsBsx3Zh
pjXQZAohFyz0Y95OHUNHgXETQvtqbDsS5+Eu5K+8Kbys2BCoXIW1v+4Dsgo2VghMvy91Xd25JmXj
oQB/YYTz2hoA1GKUWYKUIAlJPyPB2K+y/5Aw2bneUCwGNcax++9Ksd6IYdKxLBn0znODGVX7dvtM
bsK8OJqkLBaa45997BFa+jCzzL62LMdg/amwxwz3Nr4mTR4sHB1PfmR/zgX+ly5fxQHLoEFAJGZh
GtrVNYIIDRjiGTQ5FQJesdcF4BS9Sl5rZMLSGYjLht68LxRQZmLSGnU5JXP6LBY1bnaYPPvBmI9c
96uHAMqpvQddmFCIbf7EiXNtHBP4Qmayk7PjczARf0Z6vBedJddS0tVlMEjnlILvE/Ad2MM9idt6
Nzt+v5EIjoo9MG5r7CJYkcoeiEmi+GGEjVTxMqVbiwlc1zLwwDGYulGu4nBYOwMyswhhqY46C0kS
qM91Vj6YtpT7xriXKevxhudsN7hBrMK9A76hqjjto1aJXzMckyBUuyqbIuIRsETgxNHWbX1zEbLl
Hsl8mDNiSBW1b24ZXsaEYx9sf03yf91EPOkxB5mEhLTqdHpa/cx/t8hjnVuagGaJvZjE1irLLsVY
v4g8xMhpawDxQmQV9jcZV8wvOFcTRXMUKgb+tidCU1R4M3wdq0fha9BHdXq76snban6Tb2Yk22XT
WE9prV5SzoUOXV9tgInbR0h0i9YnT573JACcC/wh7HNkzld929x5fdYQVmMWLmIBvXAY16YhLkBW
WbalxrHW7OfMMc96430GoXxwk0pBijlLWJnI1mn6mRiuvRpi+wfMEo6cCEeiD/IcNYtZNetdvWFu
PRe7PiuwVzDJrlC+6a4tN+zNFnTgDnecHMFNpUxfPYjs3V1WkKjSpmqpjd/UIf+QMfyyUBggw5mB
TMTuIvlZdVm1Zwrsm1a89SW5CwCjy3WX4AUKpFqUGBalfDL77Nvo5Of+ZxlEC+LjzrLM8C+V/b6X
YIwxSoOL5PQnDPPo9sneKL9l1k5PmsaaQxfGKm73RFtYcedOg5G//LQDmzZnZ7rXHN1kAmCvkbHR
A7Czb4wZjgotIgo8CXNNxKuKastF08fWoqHAZBUn8d4UcYIGRo8pLhfIzza95F6Kf9XNGbuaNj6H
dE63XRd122Ekmev4zYPmhM+FGXvLxC/XtPldq6L6AoDzJdiLWHkj1sD03QnkYYsnK3F508v3rPcA
rOOuAHknMERw4BM1MUvYIprz7iqbrgQxQrKCmXWgvWXtrLD3Fy0D9mY19SMPzLIp4QTWeumbjrhb
pS182LEZ8cOzyOtIGWy6jsR+2f2IM1ns83A6UBEj1ryNcZhwrgLm7KQuxZF0f7IoCsGeOeMykcDe
UTRXFXUwIAsgo6LcLcsaYq/F2V0b2Fw6mYo1haB+dVbYtl9RWuuAeaDIDqLbXFEdVyTgzwVc58Re
9hFVijQF3an/8n3mx/6iH5H3oqJKN539gwkihyvhrG4CAYTFBovhvI/06K3UMq6vWnnMPHz7wE+y
CgNFO5YpKwbeDiwLaAbO4n5V5S5vf/VCgv9/9U5DNfNiuE4Ne4kduAha0iTwmWzqUujndohliXeL
vABrcfI2eOmRG/Sah/C/4Ts/0sNdRdmXxiygHtGtMOAGq8iy723dh0kwwOFw7NlZiFzfs7Z/SUp3
69nBs2/Sjjf63lPBInJpKo5+VAaYnLmQ4WVf2myLlrzDL/Xs/Qq0mHTr1R8ojUnwfRJoQDUCJqOT
NmcV2gbUexXz0qJQcdHtdIFbvmXwyMXxMzbiYFUKxXdwa4rjU8FeXgG2xhErHVTnRSB13mzgKeEo
Bks5WRNzt5odeTWSI60dezP39Exbiemi80fhNmj9dWXmVJ441U9f8IRpk7iSOiXwMLSgV6rkiDHe
3E7AHRa14IKUvGBUeoFHiCcZV0kltU/YW1xju3fKPlZx5e7KbjjDH1um05lzyNDjKUHlXOgxSKjw
UjkWGdcORP/g82NyJ/rgrhkJH2lyExA/eAfvC/hrTif5zdIi0uqrnfQhtgCqq4N6hndCSUuNj2zV
ahBV/WMj5w3+FeQYP3vGfnVoLQwAHhdKrnpY6hz+dk1oZquOk+gccKaL2QlkNR0MnvLSyOCbddVw
R93Pte6CcJelAc2NVNnWGi65pt21fnmiEojDsRzGnW/MqiviMWjjS+fRfUx/yleFK8UpIXLJyb7a
Wf1CiPIhaZem3b+UtnVpVWWBIiOwpnARKy03fexM3i0Dq/4oF9e8WaUBubACmvUqCN2jP7JrpRIA
qstCZMEPuj02Wh8zqhqPdgFCJeq+jEaya9HphDXzfV/2eJq6i67ea2b5VTfFK8TKDmcSO64Bxa7U
YGYA5F+yK7/v+pbaLb97agrxHBiPmgP6Bz//d9tNZ+qMCKVpOCU4eigcynOuvM34mc4Vdng4FtgF
FkajfYyaDuyppRECz+ZPFmxLGUPb7NvwrXZi3POxyyYahyp0q/sWkTlxIFild4odtKgMOK6mf09+
ahWX1YWCk29Nyx9L9Zw12T07JH4UyMPzsD8brgEKlr/U0gUFzGtSHurCOwsfMn8kYb93vzBC7TNe
ReCa5zGMxd7EwJSyTF1CGwdVWRAFdvWRyKzmUD8Zy82oeMPM99mBZKrPZpoBok0xI8TEmw8TK8ka
TdI2prWIO/yUaafh/vUfY/YKZq1zlU5etIBmd7pmwDLM9OPUAenVfOr3lCV68IwAnOipfoG8tRzc
3FkEpCvtLqhB2k7LUYQ0A7Fk9tKQd2ne8P2eqpNsNn5QtAx3ka6OLRXRB1ic0S4WeOlGHa+vYrGy
xGaEOcvPHLrSYugBl5a26jVgb+7kXsOIIGH1Ss9Zdyet+iXdGBXJZWhXAji+9eLZrGg0FWccq+yu
Tn14sNr8M6tGbT1xGGF0ohHKYCtBKX1FOhumiz+nr21C0bTWXusgM3HQRNnjqB84ETmYUekTUNOn
XV2W72WXP/tNWW6iqfxlsdZdag+ZE52NitLmqWhi0nbDePKi5ldH7/eSAnNjW+KoXdQ0yp0DFvms
teaPMfdp8E0y4JEzBwJi8H1O4/nRlySccpGcqwrzSBPmKzFxDeEMSs/3JYpSthhITQvX1N1tWTnx
OjMBbwazMe2aXZaP3V08w6magftHveusvE7f6dI6iz6ttkb2bUYkpCGUW+SzGFSC/El53iZD227g
aY4J62nGzf5swSAsn4ROMB78q3IeYPDIh+R+0rCKBeH4JFFuV6UBiY/pOF3TzgDbb/JUbvdJVJKm
pSIocE0N1WpM/HGVe/ajL/LoGKswfpIcqq6YjqySOX1NPYZxt/kZ5+OvirHMgdTdwa2y+6wwqIee
h4piPB1fseMAHE6gCtn1GudG8FJ45p0b9j9HZj/HGtvwEl2sxbFF7hKU4CIQQ8/pHqOo17TJuWaN
5IiRs2DZfiTpFOBaH7FeMS86YVX6SkCbruGM0urusSOwAs/GOJg9tJphgblhPsf4epMmRrblqeBq
zaqrJAi2GB1zT/hK3lHT/kIhVHzwqvGjw4p6agrS415YAawebdyXHe2NGuaWSE77aVTDSvivIPbM
TrRrXZBlzhpWcabqp4EJc4lrYO+FSEj+GLBTekU7ySN/bUmwAUliTVdYcNoQwUbUq/4hLvS13og9
lwmCiPo+opdnXzTfTajJE3+8X7JOKpgBM2KGr6HZaSeXAPvR9d5MNJFtm7LEvzn3+9Z+lsIsgWLe
FaaAt92zDs+3On70ZR6mVBiXSE1e1FaHcQALkV9qL+tIP5HLRTg9MZrFG+0R8mj1+pfbT9dwSq7V
FJ073HRwQ7Hkw/DXRntbS/6iWPzYaY8UI8ZfNb1OD5Xon9kuB4fA+x5mBMoxsehuimsWwPB19FQe
QjIk6ymmkkib+6tVhveMjiQmZbkgKec9FmRGN/bsPcGKwxNXlvKhlfFXnBY7kozayp+4xMu0fJEx
IfCSt6Thtx9FanpbpRYSNhvtdaz7bzEt70ZXdJdgrEgwdFz+TNq2woAdh55aDxhBCkSWiIIpW2Bi
jOPXCpWAyvXXcKa1KGSIOlfuj94wr7S0rSIfL7BJjnctext7KdZdj7VhWLiUqoOATPACsAcilW64
w0541rQf5MntmGPiQwKp7GGVjAJidmkarSEHRNA8sZ/KaWfbobf2Kmq543IGiOEG3srI512ZAgbu
ahz8mbyTYuY9Wd/ZB9rUaZMJ6oZDkD2nwMhC5SKyxLW1XGxajMAdtZuM0nE1k5NeejbmpTxqvyyN
f2eUUAxGWwXUeuvcGExDB2/+pEZ3kfZetDOD8kiP5JsllcE/YL6SU1ivpTbnxDbaWT2hbZrKEJcI
kQoDIq5rGNoySVmV09AHm4AAgyoRAROQ68F3UBr52kWzM3prYl6X3hGk+2RzFUHrJYvu+B9jJUzU
mVIwSuxXVN8ke7f5yuSQrLQYkyWwF5ChmuXe2cE94QRSKXVxTXFyL4il8PZMhgttO++08S2HFvLU
pHmvdT58lJGMTilq98pPUDtFmW5MXq0hr5vlVECR0qCQMC8vLynb5nXdBluPZNHKxHI1mN20r+yS
JvuB1Z+0xifXfie6fBfnFAEgv8FJsS08yQAT4H5tXH8SS1O3HeI7yNJm2260MZRE2KpilVXlY6/F
LxXOXt+arAWDxWw1KEBqzngmUR0JYvZSSrsji1p05HpnLNLVD9je5Ws0WNy77deNPlAg3ufhXa5X
EhiKtUoaCJSRdLjSy3odpOWJVr4Wh74KlNe1sRKxvNLX5ezTpy4D/ZrQJOpIHJcBB8mm06OeE5Um
HqYEKu3kP6eZ1e7GuBErWGfQ36ZyK4SOcqPHnywbqBDzYnhyrvlAr1QLYgLTK12I864aKFlK3Pya
apLFve3XSzn3DbI+OWc8gL/w6JKI7rRrRw0PrwuVdW6aybU34JjO6Gtqsoc5t5zLHFckcGf3alM+
OvnxfGexIeSk3S8Hy3UPdIx9FpKF+jh6oNGECF/T7tL03wFr84dZFP5dS/lFYQYd/2yC+il29F70
HG4PpTs+msNU77qAsRxe2PbS68bPfJqydUxjEvztnjqp/qSBtrkbMizidUW/Xw1d0pJk1aFUEGQV
W1kYlyIDQCKA6dMDEPf+Vxp9gPPd046tnJ41+F2Mbm5JebRkDdgb0tpOoqAOy9NY/CdEbKgChCUP
A6IrE29lWW12pENg078mc/VdNFCWh472t8b84UPe/WXCJrbzdT815Rk7JAk3s9+6s1FvwcVT59Fk
xzk3VpU2RpvZdtkUBSy95bTglYLxy+kix0Gz1ICIr4bSYyIda4tMymsZcPrpCCeEFLcDBMAnEZvh
T3dKUkL4MMOqZD5DBmUMP1FVG0/DyXZoXUnG/NRDrQRRzqyRgXazmkJtT8BxOBrpvO17Oz3141tT
tO1eZ2207LR4DW5MP2GLpUIyZ65XlQDkKsvrjnLQqOpRZmN30t4ZGVsH8pMPjqT7Y5DzT1YbJDKa
j6x3kmUnlSpUOIdQp+OJfbdcidHagj/i4jcZ+YOp1jcO1lG9pc6+kol75zAuDyYueMlgZpcxmLGx
Qu4kyihSZ4e29pk0Xbl2YfEvk0DVibL9MII5pH1GHNzW2ksLJZhfD8aoyK5xO9/P9FJeeo0hBax2
mzfY/BO58uzaWfI1u/qePR4XMzIlEc+CBU57nabopFdU19q2+zNpMQH0XorNtgzvbKvn2gdmhi2j
QQmGudEZFZ25aizQ2roLOFH+fAZv6bQ+NzG/Eyim0+owGIbOXuSiL+9FxOjEJZm8zmov3g1BRW8u
Co8lmGoXY0A3Ku9czSh+ALu42GVOCS9MDSiQJHnxSrukFeMxO91uYEjmJ8jP7CwGEjgVx0KLh4NF
bIsqmdLF6DMhKBS+gFibDu1AxChHnorswIfM4HW4lfOOy5j4eTSb975O3gdWeoFrACWirfVjN9pv
9KsdffDMEDLDS0H16msO16jpEN9Jhw9QEsmNQNdiOIleJQZHPBPzNKdLg0RI3JwFFy0EKWfmduSR
S/IAeHn9uH4y+8ldt5WvrZjU5b1/0FqGXh4Vg7XtmEs5lN0Sqt0S9wkmaDcd71OB+37spqVd/k/2
zmy5bWTNuq/SL4AKZCIBJG5JgrOoWS7pBmHLNuZ5xtP/C6pzuut0/9HRfd83CluSZYokkN+w99rT
vYO7iIAOIgc8a8QEMJ8o4n5NxcLekjnm2K/Efo/tgVOFZE04dulXAkp1NFOgNEyIlBgv6FLA/xX5
IZRDQtqEfkrNnKn1MhiUyYBNzE4x/HI61D0TMUDxujkk+6zFeef3jjx5bVDfvj6gKF3jufzBJulW
VYQSlhaJDNXEbZaZHDltXtJ8g6QEhWkoDmbAFKeOLBILdXDrzdZ6mLJeXiPsRqm1+vaHiP406Egv
cZfTYlveFRf7Fldk8xAOhBZMzrl0qJ2mjg3IHB51gS1RoCeYw+XSJdlbWNv2VUZxeGDTjkXCzL5r
W5GmlpFCmOkQPO7syZ0ck28li805g5dUD/I6TdyYyqo+GW8JPgxYhuAlmTuPx7jlcJcWMKdqGeD0
iInNWxU8hBOVdzgOmjX0sDxZGTJwsVjXsE/dZy9fPjUgTaneKouyFt8PZCmI8U6fX5NOn3uQ6tpK
PbLf8vysYvchpEdopK59z4LZa9SZcbSn6reVxj/dmgi32nRav3Ib5dvEFDBBUVwCC4ShhXdTCUSf
TDyENjkWtwL5mWm417ZBilKELnZV572IY6ZLnXeHmz18Tlg8JkW+pSzmzkjgF0aZG+IvmZS+tMN7
NiF0dIU+0ftzynDjZw3rN0tYbDlIGBZiWildgLVtjmNP8qK3a4pnNrBQixv+SR/qvZww0C/Y31iQ
Mb6DC35oa+SBBZ47TrFbM0LWivr2Ei5yjwcW25I5RGBmmKFUXYPdVRCMTRKCMbsZEMyJRwpnWObz
iTUgy2rKA4PN7r4pn8I4WPZ4zyGSFb0A1Vm8O/rFEqyGzCG9lhn0xqBgusFc3UtOtlUAncgk3TYz
IK+bn2j5g1OXsI0BiLydkahvKxyuT64mhCEhxdQZwp1IRp4zaZ+x2DKKZx1Bj0y0SWrO90sELjzJ
Hsu2oFOaonOEnO/gKYsJ99iCD5ppeh30fsRuLo7Q2ywx553IuneYYOCGbOoHMlXvaxssfWBz311y
xmamdnxkvtHL4EAS1dXyqKY29i0rQIW52id7u6V0W7xL3sc4sxh5T1USH+JO/fRmevvMK47DWJLV
iTMTsdp8TvBqpqtpkwZ+Pnvrh68/qdXc2X35PBcTy+e0mj8FLtB09YR+ffhSYyBNwC2arcbRPEJj
1FgJblK5GkvpOFj4xJhNK2xaqzqsWG2oTKPZC/Glr69/fWhX22pn6Fce+j/xgd5UMPoULQHAwFe+
MIIh4+h6NcMmq7Qtxh8bZW65V9nCkop7BoP4FJDA6PhL6e24Ka9shX+yEKMEWgwcNzq+1ZLLhLv/
68Nbtlp29ernLXDxuqudN/ky9q6f8laz7/9pqf8nWmoEZcL9m3D3v2ipb7/Gfzv/atpf/6Km/sc/
+4ea2rX+8NDwwpFTloVq2f0PPbVr/2HbfF5LJYVev/APoKcSf5BNg78FDTZ9p6XUf6ip9R8eP800
+YqJLlg4/xugp5AuP+pf9NSeifHG1gKUJ18Uq3j873pqyXg5t3obUdfEmzIiQGfpWla93hRtk6ZB
3hGybysaq/PrnCCwBpaWEXPfb3OCrRGPvIRe90S6K2ijLkmvRTviFBs7MiAR1W0mzYorycpk306V
2Oje+VD5FFyC2Lw1pCDvxbxwyNjOSZgtyil2GAfrT+5UDcJh1EVlDsyz5O6wE92Q71VPzKYlqRG9
2Jqf6++ssX80ukweWyXhcbbuDVfheC2b9E2WdQkp3qsvWTsEu7bl1piRtsYFZyjuxtWDLrrupofs
hTvT3WwP7aGZgO7RlrBoM988Wxp+lHqYX6b5dwzRdwDHXbPFkBXDZ0hQ506hG6z7oD2EU35P3GPw
0hfq0xiTj9ryVvOdHh6ID99VdVeeuowTl1nv0s8pAwwca+a6vrxrVtyY5NBKGkjNmFDbnW7LBSlJ
me9nsF2nRhUvySLcfa1S2BnIeAJVL+AFkvzQhOPr3Dc4rscDBOfiIEd+cuVkbHrzGJ8qXQZmdfM8
GAxuqoVNXOO9NJCZNpH7Qrg5E4YxvjLZCM4oEYwighBWNXsYozi2YuFtq3Lp/GQIXhjFtUz00XkV
8P/YQfC3htzDCOfH4Hl8midx1wyKzSEb8F3dsq2L2WuAZdxCkzl2o+IPNWOftuvgfWXY6BM0CO6U
U96ujIwgvWSW8457nuhda1uOXfmEIpvnLR8swpaGDjg+i97cJEVh/Rej4xo+PYaDEVNg71tJG/kE
f6yz2wcMdOzfeDpgo3nbdqJfHFS4W5o3uM28KNFp7niclgXXYPIUtsblrYgQMyKV83VCfbvMbvPc
EfU3xsGdWFznqtPuOo6C+/gsx91M1AkLcnaBKXM5mU6+ATscwjRP75C/Snd6Ytfu7JO5osFPzzMZ
29SKogMdyKVR8aaDRnMlyJlzMTimCxi43j6X0fLGjDbcNCtz0iOBEEFOsA1AWC/63OUoAcOlPlkR
bh/2lkRS5Mt+AW1SsNFRAEV2smxJcGdwwJTCuIcIAWj1vlSajLk6Jtugy24WBzWrVXczTijBMJzj
8SPL3Y+G8YdDpGwiBgYm32yxYOUd1AIRzOBFdYgXbRJ9ncAKsV2P/uzbhNTiEf5qgwD6pCxAebks
DxEprW+Ec+/RmToHaOIwFUpeAuon+0Qg83PIW+GqA7Pamp2G4ZI0j1BItjk5pgcn74BkriGsMiC/
UbWk5OXdcpdlaEzX8VLTGNUhaBh5s/MXMelRZVBaB692tmPFmydHKDRMW0MyVGny6mqsmpshonax
2N5BQI0RqTmwEwD+LdnO0fJDdPYjcV4wCprseQ2HufJQCON4mIlmZvZYtM8aJz8UZPb27sDQvJ/B
pvOS7sy2/+WULP2Sdck12nxbJ0d7z4rKOwTEhy7T+JKFLHjjCRVKkEXtlpU6t8XW2pSCDqNS1ePk
joQ8FUg4hzz7EQ+4W/M5+VmiBMJdXr+wW2a6b2dsA01e3qSBTcirQHQPucqbpgASbAOXgAh3VL9D
zSA2GHmdido7gpg4LzTkSB9hHcwIjLeVS2qLdodnhG7wCayKRKOGiMKs1G+GM/IW1WJ5JAhqHI1f
qZm+hsvMTNUYTlYOpy7CLw8R6xDW5S84lbCBCvsiTcPXUfzDmLAlOBF58mz2Tw4gRvBO6Y+mNchb
DPfjEBOF6BKaiP5y2NoVF1Aj03vAH3DdIyCcw0Q/bfd6n8bTJWvc3HfWb5pCzfq1QAGzsMzUMEsO
KWgVXTjzzh4T5SdHqr/iQ1poUMOotyifapq5MH/RRGbvR2u+ehZvhaL0EckFAOzqWLFaZh1/lwJ7
0Tmj7XEM1hjlKgCE4xK5HLNMR1De7sY4/JUYBBSiP96W8c8wGu7CCqGTYZgDswD0JHru/ALQwW50
Yjb8jFIwraIMp7naKIPkKZg/t9REieoUtr13Yv07dg15dUo5HJbCeW8r07nS1Mg9WQkYjK3AvE1x
fbBU3voMbpGPOZm4BvHCMMwasn0uu/pBzgiVCjqvsKkeIdhV9+5gxFfgV4eozS1zQxwvKy73caJR
OY188apDjDeiSR+btnLRSoDYLQ3iYkIjeBy6+eZZSQ1EiN0PiY8/J8Ni7yCDu7mLUJL18vciE/sa
5PwSaNJpNOO6vavbgko95dZE4AELHPC6dhxbfq37S1tO72bozQj97PVtcMyjzqSNY5w2kP2n1nOr
10RaJe1NzVPnGwxXfZI+/dA9G0bEdV86t8hBvWhNIKKD6AenPYks64+b8uF5ar4PJqQX7E8MmwcU
BotJ5E7fwJB0y/gJi3t6DnuQDmFzoDTjF46j17Wv2+eMNLahaYwQbbgYF0JNhqqDMUTq+FRG087W
5BSkajmqgZVqgozBmcR7JkPv4GTejaAfoo+bN9ka6DI8s93MYU5AC7cakx/LuzhFhDvd+gI0sXCC
T61Iiy1m5GXWCPSiGFvMG8o9ejyfjBcT82gN8RNNxs6x+md3QmDngNXuxhhZsWd/X6R+4RjCZd+B
DJ/1iAytnyZfgwWAFzcMu7QmL5SQ0S/aym8OZiVIhU7gWewbp7/l9NFzCyMTWabciLx5t2C4j+S7
b9KgwriQznulG6JLZwa7QfqthFZ+DSgL16PMioruzFgPwS0Fkj0SRAwsnGUMOBLXlIfCcoKziBRe
ua5YBxdsA2MWb8l7G9ODF8kEwLCPXjzV3qyZlNvRm/nFeHK3KYqaDSqHmXm/+lYZ6JVHUAmbWNv2
adJMqrrmrhT2fo7k2WTq0nKTozYx1lsnqXWexDJQnZiwOaoxdtFsXjgL4y30T4KJ4DdfjdnhBe0Z
uMFaQ4CnvfHEoQj8o4zLe2hekCWX2XuadfepF4VIPRgehJ3s2aaCjyyey24mzELGeGJEPF7GCr1T
b19Lzuacs/GJ2AqeopS8lMbMrEPY7WOTyVoeu/EDE21AYunCHZU1oiLSVzrB+NKA77+mtfUzCYrl
mQXEjPrsuZ/ODDaHl68PY5W8ztOc3Ea3JYJ0QnLEgTscgxCto2PKZR8uASOshrw3Qu7R5/OTOlUV
jwaLLBz6clc6Nhh1K+aJqAsL/iDDThgFHNp28MKRWN5UEBDuOkS1H9mT+2KG0j2l8GoZtKc56wR2
DhYz/7uuXt6dyfZ8UcyG3/ajeKJW3nh5br+YmBdfSPjem4VoH//6lBfBPEPkcpnnNX68Q2MZcnG0
dTkcy6gwd+1YAyY3jNm3GKzt+6ibXoXB5SvYrO7tfN3FTeqTbEByaUdeXNkZ/BafjCRtJtaS8HeT
QOcQgcDNw7bQ2Eyn3eWatmcYY1D7AJVuRxMqSmhv2VoDXzNP2i0X4slReKDsj/QTGxgW4M7wmmWg
HJABs1qvwLJL9Ti76b3bE4xqLMa5Yv+9LUIRwoWE2bKM3QsO2K1Xt+2bM8XutmEQXXgsi3uA+EDr
gl1QxG9ZyFRDyTHdkCwcHTni4v04ZuARS/FthD6jorE+ZJIOIOjLP52UAEDD4iiJBnns5KFZWHii
4Fn12ofSI0imXilI3kl4xSvyQLBJDmKyKgLS5pDVxjMkKBfIsZVEXhfWYwF1Oxcuh543QPfisEOI
tzGVxvpTkYQbxVpB8ppwtQ3uSz4V2X6M8RUuHdniNnFZTezN51qKH+xXh12uOrHJLfY0mYP1gOum
KxgRhcVS7QkWUppnRMAeXJbkz7gHMdSULCq4sdZ+GBPdODmQs6ee1d04s6Gchp/JB/Hw7BwqVgoD
b2adNlcbGpvttRfXtVECrxXKYBD/K92XgqgfNHnFwY7sHxTnnU9gmslL3Z9Tb/zBVt965HZzaWrk
iamEiu9okha8NSuYbmrCsEzdI63jYKCnyoFceG76GzsGyX0Ol4BTp89mIg/SZmxHbbLRwNGBe+hf
tsO1YdJN5u3EKL+ujtrQeyMfMZua+XGSXLqwbOIIYaf6M7TVnRXGJEA5Trnr2gaK67zsGqq4nV0k
z3Yk/tQVr0iepjhbcgboOmSdPoR3xYIfMxiy56AcrkYTYGekWYmn9nkoAmwnc/cz5NyFu4F7IP9S
J8k/4X6gjqrIN1omhA0tIppjPLgfwLnoYifZnzqyVH1bhQ+O0ZEqneXjVhMGtI0duggz0yYxCeQ9
521IooJkkRcjqQpHA3aI3mdhaD3V1CYcg0S7j5paNox/V2G5l+0yHOoYASVKcfSoP113xF2Ykf2d
IeQ9Jo4aji6PeCccju5gDcLNOwaiKKlXxnFEe1sicAUiwX6lD17TkOC7IW1OSIFdOqgRqSAb6jXo
iYrSmF+GRR8CE2Gg9jBiBEO+GyuPDJ2wupLW2d2PpXrHt7dBpSBvqizdY4rWfM4y49S23V1g9gi9
nNllbSghH3tufj8uzj360Zg3Svmd8uAzBZODUI5kRufoTuWCeq66mG77EqYkhlHCNbuRdItNhlAJ
JYTgklfGm13YxgE5p0a3ye0iZtTM/DjnmGuQvyWkYyep4CaJBWhnhFhwCnBlB4G+3CeQHaQ7bJ27
RaJ3X+L0ajc/HLfvLirq76wa9GPSUzZIJ7oVEtcS1SEmt5j7Q49I9dSP/bRjtDRu3YCSWtcG/hmq
vLS7c4z6LuI8QotN2FQcCcg8EKdd4Zx6ERDWDm8On2zFNdp7r0LhCKDA+lUk1Y/FmNITN2CHxLJx
3kVrUMfYxRIhLACPHAyOXX8CK0IYuvTFMa/rnbNgojYqHhxA6kPZovwe+n7r0MioBbhruJjvshDe
eSLwbmOP1pqIwlEe9lSNKlDWhVE5PDtAhnWTvZfxAaAwrOBVkIYnXeonYD3OUZmoLrOGGKUqmtid
RNgnsXkjo2q7Taeos/HqIdjxq5pVD4rALOVWThUmTJALIeoDUlOGsdvV6CfdrPXYTbBsxORO+mgr
7tI6E4+3diYpTTRvnFy/B5D/Gy/1HmvLAfVrgucDJYTos2dERarDjsyAY1t6FnhXaAKGqZ7zJkAn
qCjJFzMSZMh8ywD+HPpuOgjBBK3pcAmayy8lV2WoE38EFOCFUXgHypHvQ4el1bY42B+TMvjA/Nux
L8bza622NrvV3DUW9TnQh/dJ35B/XTGCj34okQuUXZOx6w1KNA1lx7faeL90lIa0fn6Z47Yb+nvb
7Z+7prw4KI6OglJol6i283NhPywTAruEWMlthHqYeG2eXkoDtmFpcLbTHJea+8GWtnlP70kUtrdB
2US7zGE2vRifhHkWhzb8gF/PBpg6/7CGsYmxCtkYLQ+rOWo3sA1dWMahVHNoDgA3QS8qaEsYZ/kk
o5NZYKOHjPgNxELRZJGQPk6GQXwBsQTQ8bbSZBSDGBvea+cRkRNgqJYxY7QqeJntRW0RTGHdo4tL
6h7lo3WDKDYflnDuUXLuMsXz/NVK6Dbgp1IxRvVr15jTfipdzx/DCZ/h4ygZ2xhlD0ufOPQZrw1m
Nng3CexkqonmoBBJEWfDbAes1WGpgwvtmb0POi7fmqpwnaGZS2ORqcAl4xYV+0+07CFHv9/W+AId
VIVIE9WPBFEn2V3mma3eAKKKtEydn9zs2RD2nw1Anq3p0hIXNTx4h3iKdVQ5D/D+sU9ims6dZ6/D
4ZiOgyQBsxbHUNUvs8al2if5QzDjkMgwgPP+zpF8VRhSaZzuhnIuDmEQfo5ZH52DNnvGbJtdJDmx
nTNee2Dp16YN+21H4+0zJVmX4QxdvDSan0AFfetrgmrWViNrq0sLZOxCIDTugLIe973oz0FQZdso
J4RXVdNzvGh/5D3SJl5xDeFkNlrYl//bYPyPNhhCeM5/t8G4iz/ZJ38v/k6DkX/9o3/SYOQfSkhO
TuU5tpYQ/P6dB+OZfyiTzYFNu+mYf6WV/XODof8Qmr2H5+CcMC2bNcW//YMHw3LD8WzTcrm1up6z
7j3+FzwYsUai/X2BIbUlLEsRjIaPn5bZ4n/6+wKjBtfNlq4l/wf1e9fU5R1qAAaolr0vR6za7PLP
gJyjnZt1pl9yQ7hvoONdvEXcvv7Wi5KuLfMe56xRj3mU/4midrx8/c2eqM0NzmIk1+EnQ+dfGFAf
S8NQVxDNaPQE+rO0COKzZIvXz1F+CVPH3tDVMEnPmT7Ndi6OFszhp2ka3qssdS6uMzy1XEH3sims
V5IGIdchBgeBqycwF/k9z/VD2xnTU+EC9HecoMRXZbJ8bvo8QCowHe1ItvdIVpwbJXIuw/BR2D1c
SpydUCE48TIIJN/Rwh7zVQYBC90kR0kUzzX4N9yHWvrxVKhTFwUBJa+FkNPE7uMGzsMQSIPUAvu7
Zbfm4zSo5hLbBg+6/nTKcHx2cwW3OGHm+FdKipw/QpMJrreCHN3EJpAad9deyelC5DGyqKx1/Dkx
h2eGWcew1t5V92jDsevkp2AwliMvH+0GCUY3PQ8dMiGCCJRIoqtWeOqJTGkKRISiMwZwB6Bm4Rz8
mkXvXnsm6M96wYMpmTYPA77uNk3M+1IGzg6WT06bl6Z0Gu1wdTrn2SE94yBVnmwrRxT3BdF0KVJ+
BtnzsWxjfR3b6VxEFuYne9D7km+/JS7NRtg8xPI3UhWG116iaDcNq93y251MHToPNCzE/tjho6a9
vMvd4Yk2HNnd2B1mulRkd9gdDfhsO+LL7UcvE4fBTpK7qDM+snlZ48zYUuHpRLhYv4WkelwEpzi+
NnTWNRZr2yWJltAgfZlSFwXm5MrToMP2qKVgTSGZnRFB+tB607hF76kPbgHSBBV1L6rx/LcbxP+H
TSSs/3zBKa4zzS3BZD9py/98wWla/QwoUXP52rwMoBZ3eTBcrW6CatDHd63ZR2gU4mfMAIK4sfZd
BUmLC4tFjwjzwP/vH4+E3ftfHhF5hMJVtq2043En+NdbgIGtv0IQHVLzR+MpSyH82Daylawan/o0
VydUFGy9airsdQGZC9N4DCr70gxiA9a9+VYmnF8B9TjOar3CsLG550H4MSqgMwXjSZWP7y6v2wY8
XvjifTJymHeKJO/LwFG6FbZW6JNS51AkOvCTFiVaNxjbge64LcvozsmcXV0y+ex6/mHIJHsXepAo
Q9mOJ6tC36FcFoOd3S/3iAXvhj4/kg7mnuqB0qio7gU+z0tEjeQDms3YzIJQV+aps4L8hzEs9s6k
hj/AU7pr1JK8hH13nUWE6T6gLdQmW7MUWPIJQhfyQxHeOcJMt7IiAa6vou4ub4pniVRw9ML5STeW
bzfmG4k06ooO7OxIQz0sDWneARBduOV673nEZyeVfDG3EM8xOCaTSU87PqFCTo6ExeFNx+lxUtF0
Eoabo+L4nQcWEsGkfxXAoK86FuSsWiyUWi+6zQX2ld7FzhCGmJ4TVLRW/k6vFDInLmxfke6463Lx
3dM4v8oCbyis8W+usyolu5RI1BF5PMG2J4POduOShLsl/B1fSbv485JfFLburYaVc2xSEAAEefho
5048pPKIr6UhtHomQ7aNN3Y9TtdpIZ4ucFfIOxvfY+JSQYvhp+uRshgnpYFRH2mRCBE85kjXV8VS
ZCclWcvZUbtte4lSvWsHOz0xNiT9qmveXcLuDvhcM5YRjnOgjat3XbcQ622k467q+aGAZTG42sZx
MbHmtMH8bVgFaMOc7NcdQrzpZg/Dh1qbC4aUCEwxALPZ9LsWyyReNXWRy/yygjNQDT4zx4JkpeLh
rhXOLVtXi1k/iVum1kCukkQ3T5tHVETMRj0VY75u4oOQb0M9k8zN1bEleQb3f8NEpemAcJded6Fh
OZbrrNIO3MeIyPE9tHgE6+CdCU/zNGb4+L4hn3jT6Vc0ywrrKPt6bQXfbdJL2FQSn1yJ6CDG2GHS
/Gz0RrDN8NXcqQo7QO6lT3axjZyu3JE/4x28CTNNYTXABXs9HCYUcWXVvoDYn5402l3X4AQIWmO+
m8PELxiLngzl9Jupsp+tSaj7pd+jJLROrSU/jZoef1r4PdM4eLGUi60Phq9hFav0N/brpGTy2uwq
pHKiraeHTDHcmNPiVrGcRyRtev46yJOiYM/mkEXPUZzukmSefDeCENHOA8t3JidlJzyfzUuPMjYu
DooJxAwveNvpIN3nBaamllOqnghIJFeuOdZGS6A7Eiymyj7oNvLa45WgPk8etPTyNRzmH6rqGR9a
4QMMNzqD2kQq1cxPE6nRaG+zD89QA+817jz10nxEpi79IQIfZNvN21B4r21vMxBEAkBss6F24/o8
kGJxMRO24SkrvCRbJPzhF7f/s/GIYLbFQ2caHiXQ5NKRhx3bqI4IAAZtiSOP/WjG13IN4CLr2D6M
lfqsYswk1me+yJKaId/1FP3KFr/JQOK92Absm6OfcRs7vrdejEUQPEROcxSrV9AaxvjQxxG+IO5x
LFu4GBTaCHSmV+Sc3WXu4mM21caWlpR8qrH5KLG5HokWpNWND0gRPqq8hDKn2Tss2AqZAMtDOmMc
8WbbOiXrlSvVTB6BA0l4TELstgWz5SebyHVgDOzCl8m+0a66+68rkn5m++/o06qloGqwbB2Hpr+V
CBgfhwbetVqaazUzZ6u7GblmEDr4bLtfudTtjRibvXB74xjI6hY0QiPcDb0HjZB4W4Vju1FICbBJ
9Fe60JrHxuQkt85OjdZ3BgqsAyt9cmbjoqp1aEGaa1mSt9V51YzHfY34NgZQ4Y73govPOQJm31vZ
4l7rclfXsdy5CcGbRQhoJJixEbULCLkxMqJLqpNTrhfzUqSsqefe/T2yX4BKkS47pWPzMhTWL4e7
8TGdUHYqMamtA25wb498B1VJgLLbBjAV4haz+vAnwP7iETuuICu7fDcDBT3N6nEKpN2l4GZya+AC
XeJ+gXZWdeJK93DKMIcRG2xvRNvR4YfdygqDOlSwIMW/QhoMltgMgjbhfqPCL9MpxRDAyr7je2I9
5SCPA+EfPrihdzczUT6ZmdNe140R8+SOw4j8PsSLEURromVrLpMeqediYS4sSKLzS1HdRjOCbaNB
J4L/+N53rEnqjotwYC/mE6c6X2LdEUwvPPyTY0KaPIla5kDqJ+kELXaiiANCrXZmy+V3M7gYsQjZ
uG+abGsk9PxFMDG7TcZHo8RI+/W3ERfAVrkku3DUFLuOI/Y5k8ztl8U81vYQH4oC+0weMi5voOOb
A/dyEU6nhCk7IYFbm8GRpXXwLa96i7a/zvfdZN5D6Bw3SyI9f7H1d0iNmT/MIZ6XmbZkIMiNrYV6
nZuPitW3X6432Hi91ZLpU/nM6oAXcCmdRD//aeVLdJU6GPaKFQhwFaYISZvunLrniEcrto2ip67T
v9KMczuVhnhpB3HuGfBcM0pa6pbmp0iqLXwzcass8cLDSY5FGv+aQrN7GBz7ZEHHAivgoOgO69e2
Es4hVt2wVVMAjbxuYQetL3s8yvi2jNNbOsLt4lZkxqMf5rZ361a67EyuvZX+jk0LJlY0H0zeqwrK
5CP08NvQ4quYFvEZOtnFTjWL9Ej6BhcZF+GOBzr58/rkzkmyh9VgPHF0KWcWt6IxH0xuu0e1tNku
n0CzNQg4T7aXv2PFai5EUTwu0L2eqgZfwRf2CKlaTd2Jy5ZQoafYxNwoEm4WrLQghxgODuGw2YOA
sl5bV/peMxIEXXYP+dQ0uJmSeB+VdXH5+sCq+CfsE77diGjAmnC+RB1TnoGMxp5l08xPwO40nPoO
J5YxKeaREb/JcWJ2fUDFR5QoMvrrXw1kE7vLE+scNO9yZWSqUwWpc0Oqc7+LqQZ3ZgGJe25W1E6U
T8doCfDHaRlifOjuCXoq9hWyvp1bkcuBAI74z9npmDJlv4LAWQnmw8i3pgOYm0idYrdbNpPsEOr1
1fvXuxJAy/xANts1NW3clXX1ENXsyNvJJkPann5EdEjbhAHkvmwgS46ImrH/zLhgXRBpdHeY0vHN
Ul0TEsPCbDsUjvrOI+PhdRXWW2p6QLBpfkgGTGRTNuPescazu976Ow1aKuwr8uxkeiq9ESEXbyXk
+wHnllVeygIcDdO47oCae32nL9jw8x8gBNtbwnsULu6t0SfM3LVvpZTm7eA8WUac+NrILpjJP6de
Mqpr4l8qLn/Q4qrL1JLkJSR9w0CoVlKxc5yaJNuN6egQw2alH+OCsGTGbx9KEwPixKXM551D082k
GgQA4wsLL3Zt954fYoQfBnEdevlDzFQ5ofK21iyl31cLjpGC4N0i9pjkx0AFh4i9g2FSW9nocVj8
OiPRGJBm6kg/BsqFEsCQ+tCijbzaH5o72w0v1pPFIMIghBolXhHC3tGnDPfem12iGQsKNpRL41r3
0/Qhic21HsvO0UeIeuDTJgn+h1IjN47CQFqBdQiEfUP5wVlhnT9doE+3bAijnfIINyPBeWNJiCEx
KbCQgcL3Gq/7c9rJ507POJ7qjHHg6F4tniyfBh/nQ4LyL0xwfrlhIg6tUr95VeIzzjKyVLBvkNB7
UosY92WPlARUWHmyo/yxZ2QdxEQCSLw9yADWq8DDgIYcdt55ef0jSFvramMH2+D9xHCVzLfuSNSo
vstG3KklrtWj2RjtVdjyruzRKPLAvgcTaho7kPmBnA2aRGmTc0zNvYeTyUBYPQB08TZx20S+XXN5
W3ms3qhynxnXDq5ko1V0N2qA9KpZe/CN97MgNSmy05ks7x4HbJ2dcfpjHCc4EoRYRf+f3dl5U11G
Eo93+Okvdq3sO5HaSJPWaq6QgYvPPLyDn2DuWU0nezYlbECo3f3cXMnva0qVmRqke2lx+fqwEAak
VHofRML0m0Qufo/XmWG2eXQKmlpG8D9TyZU0DvwXktoKxoLxNBY9BtamHQ7tOnaLwQJSX3gZtQLD
G4+tMQ2FOOFyGACysgsONOlkBovVSzwBIv76Uw0rLBhiIjGZmyPGq4xNpMv6SoWmj0yR72M2VU/M
J3FY9TkdGjcCEkaQBks+t3On/rsVJOkD10r6MJlRs7N6msdKrqpDWd3XrHmugYSVsBnERC1qRNmF
Uj+9FJrDrtHYFIS5BOcmQ+k6yq5ljaqTz8VJFOi1In9iAIrhZIZ3i+CAUOZxS8ifu1cFMA9IYNcu
Wq8suMA71Sf63Nu0EYMLoU410ngZ0+IblW5/iPHd5wTinkrekhDlysCvq3i+F/lCMGC2Kt6IKboQ
w/H/CDvTHjmVbGv/oYsEBAHE15zHqqzJQ31B5WObeQpmfv37kEd672m777FaKpXd3U4yEyJi773W
s9ahGNNno4T9lAnii6A9L7Aq6+xHNrPJpelljOKhJ7SY+YtLwngXgpwdoQdARkUFANvwlVV6vqAd
/n4ZcOi8mLXnvUS1ZkmwAAZGk8T64C2KgmhKnsopZTop+rNZZlQqmrVxgj8orfodjB2SRUksdUXQ
yh7pt33r/OClp2InSUlByYuYhUwIO49p6h/vbzoRGMhCOBSTtq/C19b1fq+0lnWkGn4aOAvfqiqb
0ULShKxsNz3PtDI2TmB/D9yeOAnLzw4QOB4xgE1mMdyovpgUIuWwFpdLDGqQ87KXbGgGcgxuzCuj
GtSN80XTDbhqw30mt3JY18CBgaGYO6tWzqW+tu2PZI7KCz41m0Gc2dLcw7LX6zzZa45eG7Rq3rmU
Ac5mdexAcl57pHN0CdOLZydok3zyh8ZurDah3+KyCXlLFubGlSr5phq/eUVTPh70mLaHRs8Prte0
6ygLhms+d8Ea62D8YDRzQ/SHILXdTCqUoz5Op3nIHdAczXrug2f07j75VA4OGBZ0dltz3Eez9QO5
AxOVAYlVFFMmAfAhBpDcniJR+Zn0UDDdOOJXA8bg8/2HU9rtfh6GF9nb3rkfTAai+dgBH+YAQpLQ
iaFojjQebaiwWl58to74sUKUhGaG0pdpK6cUgVRsA3DtR6WK59Grz0NhAPCJyw98v5Di6I1jvOrU
TrV+t4bX29D0WDm98I+GpPdjJiMj/LmHWiRkfQiSB3DMzSeV1W8axAuGXvVW5FdG2T0m6gRbNqDc
qzTinTka3oEtA0H+xApap41/I9OI+J3ef+o86G/Km9OLghQk/Vica1096kiW57FuviDc4flWw9WN
kS8FY0hCySJiluVrAFvtXkgy+qJu7PIvrU9DBz0APdq8PPiEjkMe5u03E53U0i0/sKj+KCNf71Tz
2RiJ53VdlFACFl9IXiJKsRlQEapA6Fvzfi4NbIjMzw4zWR8hhCa+ZAMzZH+sgE9fSqN/ahHaX0kJ
hvoJNCnz1IdcSrwcn/JylB6LnikqToszXY3FdRGwy5+KcyMHegoJtbpT2/SbsJKjy3FRktHO7hjV
7FhoIM+wjK84SodnJ5aYmCToWuo4e+dXGRVgZmw7TspviNVgCbl42UthvsJ2CfFKFg0dmhJz4fL9
c3TDeGjMau061WdcvsUeDiilUNYnO8vVnJvFpwkl5+OUZw89XdCL8nyq+9C+zBnjhYmQTgBdjbhO
BSLvDve2oQqo0nDnkElJeiZWgzzbMdcpe+VjNBGrjtyCz1EcOQmOt6bgQTf0ovbG0Z+708/Bdutr
w8rUdATZWHQ6931oQNY2B3lCtYSkD28fvSQyxAYWQt3hOixAMXQaG4chC58eQe+u+4BGZRWjLyL6
F3yOV2wSA0VhCG9kHfromexoT5kwkESV06lLE32IJy4OhWJnKpDpUMB3VkgXk5NOfMJVa4bHoRdf
/NScH7TjPhd5qunnhZ+QKBGwbKsOCAPdvRaKyIF46u+kk2+oh9mzTCibCH2DtZI1QDuCw4gu5Kta
p4nHvuvSXvLpDP/0Cqu+GFlovHQMd4Dwqr+bKRA/vzD2eK5GKCVzn/WEvsyrBKAdltiCAJVPbkQ3
PORTWgnN0Qp24HehY0If7X7XCaoL4L/eSdYALklvPajZpBrwCvMQhQii8xJeba2iDVQijv+xs8/G
Zl55Lm0b16G/Q/+92+Z11Gw6UgW3cPHSoRGnpmTdGWyveOqHehdW8sTJy9kh6+u3Zo/y6N4KSiwH
pTnSoVX5EbX98K5a+VqycswFg6gkuAp8uE/mHCJbQ7UKW1RRZloV4h6YIJ4qhm2RYXwANMFhyn5t
K3RxodPG57HDpRMg6iFHNvoy0s6K6YLeO/cg7tkH6vpBtPFzs8TQqZnYhpYyV5XABqI4UJ965T9o
mFn8Iyhfez0YC9N+Xt87Eh1wKrosnLb8ZB7gWQ36MDD/CsPPRP8hFzKh0vrOSMd7ruaV6Sms5I4g
2htrJ5IlikrHjV7QEvorUYuQMgZhFZpfMvcmBwfTAKRQWlV19pYfMvauGSzS/f3QEtnjk1diqlYZ
U32bW6e1/Bl+f9Dmu9BqEq7br89JFW+XnkC5YsqbHiV/BKSXX9Tyo3CNTy6yKNBLUbi24Ok9lLVC
f8lS3bbWExKlCK/6T99oxaEguVqE2qeb4VA91d68HVp7WmUNrDPapLcAhw9o9Kq+NLZLcnkVnubE
fTeNEMEiabN0D8bgCRjNZ/b/bxAK1UvKysW8BAWxw4kSC4zTrOnaZK+LFM1oExTIuD5pHykbbSs0
8kpwodrrxWes/H+lEBwR7DfWyUbhu3F0PqKJRBGFI5Ps2M5HX2Y17OOkDjsaXnSCrep1NnNkjMgp
ACmggRw75r8BI1ZSrOUbR6BD7wFWG/o+2M4Z9GoENfRn7JhkCVSEHcm1rw2y7TxRjA0UrJoBPMyt
TfJ3XYGC8037tXa+Nz6ECC/0zNuc1Bey97Jdbcc5Ie2Q7Z2BLpiY2zdXFsFO6IpmhzWIs2WXb6bP
7Yw2holmhyQrHOcvWY2JWsgvghwwtlRsdh7a+601QJjLJw4oqs/3OcPAk0niZEJfU9jmxgXk9zzX
9nSZlXMLlxSgDPfr56EGKkNKyLam63ZBK78zWUph/9rPYULvJi2qCIsSGwtfkbGPq7i59YSb0j64
8HRY1wSu3CYI2pTEOE61UJu7FbrddVggox1DhSCkN0MIgH4F3mKawFJGX4x2CvdeD4wHnXi6rhph
nPrM0zTjWCXhDZd7F68BgVZ1BWc3888K5ufm/t+yZzIXBUuTOMXFNQhvKhk+rquZesLpVgMIzccu
p0hLuhIkwXQLumjJeI7sa4/tJnGn4cZzGO951NeMxcBa+bJ7C6KP2kB6bluBQ44BTRNqIr1hhFVd
HTnRp8Z9te6KqFl5QZN8luV3YL0Js7aSJniAwC6K6+gcdlHN3p+P5xHWJjYK/4nyjSYsI8BZTyj6
YJ1dUSbtMrwlEwotNG6OBwV/1PllmqyUkQ35ivGM/1nXunkcoPVdTOunjWHsPtZOE074KgVs0cb6
xR8+m659c7uY0SbLCD4//y9AK3S/kdSsIi3al9Gt1Zlmzs2Y5u9DV7TPodjSwFcbuALY7mYwA1Bj
fo4sVBtdi4/CNl/d0AW6ZYIn2YwO6rIJrut6CqcQsIl4dBCOtajW9nESPiaye3FgLCcUH9u+w1UD
IYh+k/E9CBsiSw2QrHQSk00tqcmN5tpS2/JZNpDVDqZJZsPY8PhEpgUsycJnY6CqLx1MSUXe7L3h
oIP+yUuTFglAwpX0+XfLtEJmD5jJ4U5ZM6x1BMdwnsz3dokGZfju4yiBWJKj5iNwNsMXWXXVioIk
zqp3o4ptHhmOLk66TipJ9sRQX8ycnM8octX1/lsYGqjGB3JdXcwyG+R1oKgG9wus97cBBfdKYslZ
u3UUMtrnx/23+w9jbvBZ2sahGHX4EBbQ0sY2+l5j9l7SvevooQqGY1P2ZEnc/65b/g6HfbtvHfYJ
pq2g2lzXAjLmVeZKcAJ7uP8wbRHuOvQ4f/9dgCljp4E/rzxnTB5M0MwPHP3nYxjmNxj8ycP//v39
NxKasZn3gAl9Qkxjg3ZKV/nJCTDShfwmKrSy/sFGzhJbezh0OPauW6MgbwYbDZkViHDDvssOgobw
pg5ge5ZdutjNnXd7QntnWSm6YTNDSZ0mHL+KcmPPtd5aisOvGU+o7P2SFBk7GF5SWpOXnkRiy1TP
LsJMEnji5GCzIgTAZDHU+becTxbKMpI4P3uICzpkInDfEbVWcG7it9KE6zPEn0gNOVD5w66hNVmr
ieK5ppXTTmKvyXJAJuqcLQz0m1wglizbk1fmjKeH7wWMBbf/sBj+daEmGbTe2xaRt5n3Ga4+Y7Wo
2enQvShMJltqO05tbocAuAifG+aoKVpJTNJ1sp7pnK0sqjgPPm7potMwFAwvCX43NT+KkQib6L2z
vmE0KKmknFM5jPB7a5OpTR+CZ03SB2EX/trpEaMXHbQWbFVonxPbWo39wXGApzjaMmlKf52t7DR5
OOBmK0dS4XuAGDNGvJV+kHO/o2zt+mClTXprTpAzjlbGEbldxGGVTnQku6eAljhKb+CWUdY9GIcx
G6PPQlYeuhXOBwmHRqN16OORPeNF/INoGL4WS1LtVDQsuzWOT2Zz8QzOs1nQfdlSFTaH1JiWZKNv
RA8Nq0SKctPPRbsxAhcZ85brkBthpSPeSYLAvwHJB/pG9hIH6RK8jOVa60GltG12TK04D+detrG7
htJ3eRdafJ+H4I1zHukoPUTFaokAir+PiCW95bnQJrakGMy9U0FrBnBJQlJKEI0/PANPIcUieGJ2
XK/t1oZhm471ztXoMoXHUxBSnDn+tEZ+M23rWr76jIkU0usdskvk05H8odLvaecxNW3CpaEHFYPe
cbyRpXvIiefYiKDAMk1QwDSQeWl27Yn/9cvQ183a6MjLS0j1aJaQiCFzXiI7xm4Fa4icRYSS2Pxp
p+nPuCP3oyRVlb3jh/TMA8f2nZ2aOQLr9MgKTzM+2tlFwTdQELabz/WzrWW9y2e58wMGScLwnhRI
d9DtXkX/t12FfUjIaRF9t0YByYTuoxMUG1FE7daULcKr+AdMAL7IuENIjbDfI6+gU024aQOzZZPU
OB+Kx4YGj3BHlyl97u/a1HxnKPmVzzWuHsW48LpdbqqyxURitgzoO0x747LHlLRRqmZxX4LAK8ES
Y2SQJIkTWDDaKWS1tjlQcxZM2SRDGHBlVC42ESTDoSQxeTdMya2BB8T+J611VQPzpYPGhmOXWGhE
o19cyAqrBtxN4mAMx76Umk6zKZqu3KB/3eQZ2+FAYjFVebKqRraK0KsvITzLbT0DvrNpNpnZOq9d
a4Ombhsjb9omfrW2iAMo/cRZY5+Z17CRth5pvHDIDYeFkBhj3D3FWlnigXFoQQk711jRK6y/yvwG
IQ6YG5QoDQSBgTDcNKP6PiWlWOcVTfvZhR6WB2+lsg9ZTi9FL1E6DNxfOvKNVnjvS+cvEkiZrkwf
KJs+Ula0lSdxpkYIarIGQ/kQmO/1RMuHDsaqHsUnHFjgql7zzkJzXewCFN8Hz2uvZc6oNnBpxDkT
Bi7Q/nI5bxKc1R5jFwj4zCHe9Id031fvGsnLemgjn4+neUHdjLm9QEmJRPwkY75Ul0BWB1IDhd3n
JEm/WRGOZcliXGgCO+Ih2pu+ep3Gcy2CrzYr0aZlHLXzR+fZpF0f+TSXHZ/KF0N6OdcRbDf7r6oM
P3U8dYkCJpekIwf1cn7PVf7D65tqT4BL0PvHsNJfcxfG2Sx6Rg0zlAdB6zSyaUbAUO/yVu56o79Z
TR5Rxgfx1eS7yINk0XYzN6+S8kK/9DvqgPew7Iej2y6ATfUD/IS1rTNjN2jf/DuI8u90xf8ml/td
nAbBg/+Q+aJIQfR/CfKry1z4SVYF5EOlm3jyP1cuMGc0o2ig4ebtbZyUtCWAZ5LYsU3JAWNOeCWa
qNt0hI4RQwxuKeMJ24ecjv5dO2eBM/lP8ayDZ0qi63UR+Xr4N/9TOecEc+RFzBIwGfriqJf2l6vi
dudF8L0TKLdNpq7kBMZLRytb935EBHOMUYrBrGFxLhvmgBIlty5thxLVnp7/cIGoi3+7QNfj8hRK
Q9s0f5H2wXd1u0aFxOdR5uHE0JwmiggDcWzsoaeqddQMI7AfJo5mNqBvctfYucqHf7+M3zTGfEye
aVp8jxZmeeeX79ByOjJhkB6eUNMwpJhTrN/upszle4lFj14uX2YVISYps+wP8sbln/5H3qXtI2tW
Pt+MT+oGYulf5c2h8sAQmu4JQr310DAuTOLY38pBZet5ecchGfQoZPCE/ft7tpfv/pdXtsj/tLhz
TRfk9y9kGAuqSllkuWQEFdePyL5O7QA5NmisQxvG+2nIWbYImy5m/2fpEcXnO7fpftrLcVcAyf+Z
j+RbTRDGoAGPGPHn7pwlur9KWX7gtXNpN5t/kqcKsDm/XrYgNtP3bOFwy/wqT51yWj6Kk/FJdJr+
ijGfhkVBUDJ02KTC6W/CWjMp0AcEes5MFFVgz9kFAa5GAdpPO1SJyWCXlzBl5m7AsdFdMx1SWz9V
bdWeO5OQK41+zxPGnrkxIvL5ez743X5oEgYOjCZWOYKLC2AxtHIeUO66SVBP4CJkNH3l4G29/vs3
9fvd6UuXgsw3Pc9myPjLF1UWTk0aeOqeOvrGq4YHeGUKOKx996URnARjTQPY8pLPGpbz7t9f+/fV
jdf2LKmoSaSNJJhv46+P57gIiTW1/icj4RP1e+OeLNLlsCo2O0SaHay3YOMtbdN/f7Xflysgu8rC
5+0qxbL1y6u5rbBr1JLuKbaNH4Q/vKHxxtdHdz+18p9jFfz499ezl+Xll2cADIAwBaA9H8vCLx9t
Wuc1nY9SntIg8LaxQdZIoPdWA9Wg7JZmxzIiiEva/qHxXFW6QOYl2G1LnybgMh6ttefgs6ue76LR
vFK4hgVV1QBFiUCBXcqCNbehfAwbQksNOrl/eAe/L6C+K1m++MAcSNa/Ll1F3AfTgDn3FCWACehZ
FPuk0Ter88PT6KnxAHb4i2AQRlBQeUZQ1WHhHumxLXLEwUchAkulAe5G0sykGGe4V9+oPtlxFb7O
xVsg63n/75f8X25nZStGu3zs7Pe/fubKHmJzrqR9otVAgx94LbMdIvRQAB4tOMgQOjE60AoPc/Nv
n9D/vVn/lzWPO9lzBQ1ozwEY+Z+3s0fzltfGPD4u7oG6mAkB8lHu9Do9WyAPV4Hup6vVwjZ3EgBG
d1yPHs1xhcav/8Pdbi131y93HwYZx7cceMeuvGch/+Ph6s24EDhOrVPm1qxXi3poXjQ/N+6/aD9X
b1TlPHCcDw3PKP/wZHu/P9oKl45EUOcxsPl9WWHW5ZtFZJ4q0/xKT7BCOSKmL9Lf5yJ7hmUhAAhB
q82DZYRjJqAmoawYKHffvdg+BJlhfdOWd5i7Uj72glyqcA1Ur8L1jJohdMldBA2lHkfHus2Ezeyr
wCGbsrPOaV/3JymxMdq9uW9l4ZJSxcitQlP7EMbhVtBnWWEYkTsY1Ox+kwvPucyA7zj5cy/aQ1er
4sxQYlkaSByrYObg3HUqVLPWRHKYG9lIvxqO6Upb7GVW8Z6Y4TPs6IaUPQaFgxUcQiJfuFE2sReO
lzCx3f0wkl4TVsbFEv30Pg7iYCSokow8fdYGBzcOtZcGwC5zMcWws6GiSkj4WmGv9y8Fxr02TG9d
E1lUZ4X1h9vlv2zYxFZRsiq2PQqI+2L2j9uliKkeJ5App3Bw/POcSlzx+bckanxoLubZD5FhpNOS
lQcna2pku8Ld+tqNgTziR2S4TAsWjtuqJa1zD0aQPgFaRoYllT52tXwje8pY4VCw/3Dh8vcnXpke
qyzHY+UL/34n/uPCw4wIuoAz4OkuE5VoTGZj+tmFofyW5/rdN6ZTlknvSixngPUpYyZddLdWYTOm
erBekdAQ3McgD+XDJcjiNd1ngXpQj2uGneKYhiV9xQTXLmaAninf3glISWgrZg0NYy1LfRHJgLze
MnLnLDIm+S4y9ZM1Vrf7yaql7r/kN8QKLIwkumwzO6aHzGz57OTiaTSYhWT6L7ib5RkMSsykkCXz
UNPB04Ced8a7L6qFYQH0CB0W74/TveATfsyDMV9p3GCHskXnJe3h67+vpv/FrqNM9mhWEUvwENu/
bGFm3URzT6DIKfMPimbPQ+NBX0DOtsTmYbkPW1BF1qIaTUunPGW1Z63HCFFEqqpwr9M/rO7Wb1uq
S3A7jw0WItY259frqeOGwaWeiKEN5XD0GiQV2P3H0tQPgAaR/T+lbVGuPQh09mhWu2hGqV54DN7i
qGwuXWxFfzjpWsuq/h/rLJdEwo8wXVexW/56gPJnG002zcMT8F2BzNSF5R0wMGTekEYW7RkbeZ3n
mtOVfv90dMFv5WZvn7Hyir9Zm//3DvTbeX+5FrTGlimWw6tcrvUfz0KOO6dqAnM6ydDCF4g7AStw
vY8ZA8JI5kuD0470lbnnpnXJt/U6rs0YqscwJaFvqvMbc/2A/0/nbGqqXYrJODnP4/z+h/vq993J
5UCxFCWYmygQfi3NMhHFo1t5w8nQtiK9AztSHpoX1LGKOi31DzRgB5aYJngMAnUw1L4uebRVnEcX
I34WMyaUwZNvUaj1UZPVDpHczy/ZNFwj0u6G7rmqxxzArf3QqrZ6YYXIz0wsMRwNBI13LMNl2lSb
yUn1AlD9GhTtD3NG/lkSZ7AzzDZHZ1UVahMVCMJl4tBcXITVUR1gd/clykK32QuU+k7jyaOsBbjw
Kfe2rU2QXYVZ6CwjWtso0wBP+t6+ayBD9pZXHGgWCORBrtrNZQF4KZlh6PbouCHNQJuRAfJGw1+X
jizOxBwSCbT8qNqp3fVT6ezvBUjJQA/1q2gvM25J3CFkCoIbLDb9Nu88+43kN4Ke0vAtt6uvS6LB
MYzBwYBcOeLg/KlN9CC9mP01vZdrGMl27XaderwvoglNwzPwyZep7r6a5Yw3wtgOKK0usWU8N3aL
EYdAw9xzQvhlnxn4J3gOlDq5GmLiUlfGgf45FijYEwVQrWInAP4TWg9WFrPH5QHhdnL8w5nj95tf
WlT6+I2VFGBJlyPJP27+GBxWhZoLYE9K8kqq1/czdEW2AR7gnVEzQIA68Ycb+fenX0I/dR0PCisP
7K/nzTY07bYfI03mLDReo3QIau/VOTGK7AhXN97MviBAMKZLgyorx8zzt15Bdq5/+fdrsX8pcByO
6VBf2Qkxg0nzt2eqwPph1cSuMZo2XmvPLy48RGzBkoYtst899g3n6EbB1cCTD+eEWE+POxFiivqU
pKBNAbaSvDNc47j4xkGExrFNaApCx9HIOTvh0d/MEQGeDilGKLPXc6l3Mm225Tjaf1rp/V/bSw7v
xRWuK3gvNtE3crGS/uP7dDImlQ6i7VM01vHGJwT2NOfSPOVNQl/7/mcsi9bp/ltaZOummuIjCLL5
lLQ4oVf3X31CIvNVRogvAXEGEbXpfLr/IGcKseaSZZ9pubn/lTRKmoe0LlZh3c4ne0wZKLTtQSCE
YwhSi02aYqB47KajrmeGKYkrTrFMjJzYh/H//2qiTDFCGs84x8UpifxpK93mZ64mOM7lnZrZdGud
N4FcAxslDTPokS1lIj84Mj1ACGSunTjBCU5fH/gVbxsayKpdfp0wCzGQOBXLj/tvqokpKM3C5Cfu
ZA6rwnwqZItZRicvbQCXPCNw50Atmh1GlzBp30RmM0YvNdBrEhewGRX1Kwg7hMYgVRhZzXsveovy
kPSoGjsbswT04oZLBp2OXu/OzL/tV+gFsdwBc5AjfqBuYixTZU59M+IPq9UnQqHqh9khdrrV8bgT
2LRWpHKEB3hwGYik9Ggz3HgGFGq9EkG+adCybAlMZFSQMWC1JgeOL56gfcYqDXPT9y9eLkiylMGu
cqzd/Xg2DdXNScJsVYUpbCGnjQ4tRrH7VTIDvxbM3o9drGNwF4V8aVOiQFXK3UD5wmQeidDGzYz2
YoiyuySInyguYA33NsnAuqXXBOL1FgS1+ZqEptqHaIe1o4IXPP/rtOYZMo0abmjcVMDivLvaz7mG
RUjaY4JgtkxRYLmDCyNtseuwbRmw8xldGRrmTdYW2Nsn7PK4tQ7cgyEQOrCXOFuLfTRq6oWGclpJ
2EhN8xfe2QO8Put1cFKxSuvQwANKS34qJXD9AtjoXMiLTFGehfgo9i0i1z3OLQhh0OgXvhizx8B9
RTBmbwHxhfuSrNwyJW2KQBmD+U/4iR7RI1Yr2lCWc/CzyDraOdkpFPto1Gd72wb6NIEtYvRB4o71
pcjlJ6fIv/gN4e5RF+ErxRV/tDu9M3pPHkRoYeULS5I1sPhXEa4+3dufEc5ydi4yZztoJz400Xbg
RZNOjzcucwWL3Tj+3aE0U2SHvn4uoT4NGMme78bUaZHljrV6tdF3MYRhz5Ec/S7F2D2W1tytoZsX
W39AXtVn8WeUsPW+97mN7u7iAIXtzemZMBmAcv7S0YcZzu5eNYSUDRH6vsmEllgkEUgqnroVLgPu
19l+mlHGvA5oxFdpnEWIk/hjVndXjDwWq63pohuhuwDpDVFLJMZbrDn1i56kkjz2k0NTmxcljQI8
I77nJMO8OGL42zrGFOHCDgRxCoKXn/XLZGfexpTmNjFSzF6uDyaInZeAWkae5dGZ3OoFMkO4rnTd
MTxxsrWYmbAWAOAO4IW8DXE9mYnlFAFBdnDCknC9IVy23ilEbGsigdTRhWZJdHQSVqHG5IEoRAfg
UaQQkIEhbHoGWFcXGOrge5yfBp8N32NCrUqBQg9nwXnYT+mPKkUqiravuphxvChTMJxkCCsvqnii
UmkvtHqzLQ1Ita69ROz8Ejp0ZpTh0e8bTpkudFrOtevSL5wnTkxYVlRzLdrOAiNqJHginjHukFii
QXivGpA5m75VNFSccTjz/qOTW9jr2PTHWyKLCYo+I90Cy1U/ePVOOpF/A5FlPULeXtWUs1C20uQU
44NfGrjDqa+NS+LjJw4ZknXml7Ia6ckVw2tqq4Cdcpo2bRU+IiD2X8haZmNgwtqIhaVM1UMlWYc2
tk3EvA60sqvsgx4h1E1BRn6lLW/tzHoS6zQqstOYhed8PE1p7GEtaT+yqdD7OCeROazSbqORJZ3L
0n9uzFHykX5EXXhU+GRA0iGCmxC/72LG2gTyQt2VGkp0nr51jViPuK3OMWryQ0/cAFPG5GxItjit
ZIAHpELX6DkcKwlIGZ+NNNxVBvoPq1Rgc01odtrU+yBNnoi78NZtxYNfVoWzMUw8abBvh2NMTP0x
nPI3tnwWKjSqfNomjT7VdBiS0LetORMrLEgj0ZkMg/dh567GsBzu09SkQkXk+M25woMbrzq1N+qK
p9mUDyoRP0nH2kwCSiu6AFzScomQQzVVhMy7Ec6W54mA7bImMq1w3oN6slfQEOxd60vOzVn6iOqe
ryGpQEFCemACPOD8Mgg7wyiAW2x+YCRJo82c1cbCTbyLsC1vccXk+2Cu8UooKz1r82p3pnigbEGr
Bp/mcdACJz+yVrRJttj69Oz3Y0uopmf7C7y225ayJIEpyU1yV/jo24x4EMLSj4RQ4zlf/mmGwvHa
WmgtSHd8Ho7xZWAV2nosoT5r0Etth8lahN2IeOLmSCFfapZKAsyK2zyVxX7o22E9axfDSU/IM3G8
/roOTLKPxzrZSk/ipZyaxTISX9p4QJU3j8mHqT656YMTd95XF95GI+sMv1ZJGO449C+o1NZ37W8J
W3YzRfIj9wCjISOKjgTIbuvAcK554Uxb3esbJeV3AL0Hv1czrP2Nw1GKwmj8jpwD92HePHmeBZgK
rurB6byHLA0fbHrcj3YzfZ0c+JXAqy92Y6qDrcGZzQKpbYg9kbSUwSKnbNh28ewCPCM/3KN1SS+O
qiMCBe9OtBnapo+omt1jnpKmVtbOy30s07UCUCapAlx38S5AZ+P+dC9tUZ+dRWw9hgKYDRkoiaOP
dgqvm2hfjNZ96yDMG8aD4FWsvBrOblHu4zCyLrJ3z0SFfK/bRD0EyIIEDZ59O+tbPQqCdMJgWpN8
2Z1ii2zo+VzApn1AX4ak2KmMI5NnIC+mVtuUjyMG0kArCIIAGY6l8qOrxD5hTZZ/qTVJo7OQGx0M
H3dneRujMSIlgayZBpxo66+kgiCj2nZ9H4a0FeGHXZ9u6tqyNiPS1u0Y0yMql+Qi5vloWs3hmCZV
tPFz66miO5J0f5lyVyNGcHSgjkQe18QfkpMqTQz3ToH13q2wvg+LhRGHKD5hLRjURd+QFo+HqhU3
FK2EACS6QgTQgfhXCp081ui1VfsainRX7WNbfsSBEFc5g6PHL3+0zexLMA7OjnmotYpyzAseXp/Y
LNqz9twXlVVrEsKMUwDjD80eFWhaDS8FVLZzB2GfIeq0bienoFncHCxsvzZH82d6e6/5ZJvnbEav
MgTpMYszonewrW4nT0QPyEl2cNcbtH34Ia2uxXgCK/xE/9HaYsrITrQFcwpmCbgyBpGf6tNA8+hx
ZjMWyFuPwo9YQNqUZHSpHmmduDECypiJIAJLxn5107/T/aue3Kc74CRMvfF2P4cimt5lSkQXzvuC
ZRxJt1G3emvw5G+IFAdM74VoCjtuztnZOE7bHRF5NJtQ+P2TAUPYHEPz2nZGgxJeQhmSbrovIu8x
MR29N8ixJqkK4R3MAoQqTfzNg7d2HIcOx6rKn7WVsqHlxosZOmSVikax3CeIT+SAGTwOjmqsK9DC
gBIs4g7YOcNDUPFaY59+7kXzUufjJ9cagme6ReihqtR+7DFZ0x4CMDMlDWK+1M8PTUrVgrcJa14/
n+PGnB9tUiVXOh+M90lkjziROtfwfgYgezXaqg/qYWOj7fYSa6ajNXDtqk2to04LzjcO90a2mKpw
gDUVzqPebYaLwB96cGv/G3QAG+fYuW6Zks0E7Z7SkgAJh6wUjBvQnf4WATfACRCPMk7FXLRy64lY
rTx5qyVx9KoqnlBjl8c48mFbR92TL3LvY+ABUzO2oC5rCrDejvlcEaCsWU2OcehjPx67BIN6sOwZ
lFpjHp0S54tbG5wHiwZJctVU1qZFsnZqqjo+Rvl0C+uZZAdnDr64EWqb0SVkPulvYe/wzCWNePBm
dmWN9BtotX0LhPOo5IgHZBBQ9fFSqzhTr77A44i879rVzrkaJv0km6p56nsUkWTcO+ulfrjftwOa
8PWgYbg0HcrfzhPj8zhoC063UJ/YfdRWTujhMfrspgogQY8+dqMJdtgoMtRmgzqPCvv/UXZezY1j
7bX+K65zj8/Iocr2BQBmiqRyizcoSS0h57AB/Ho/YI+/mWnXOfapqVG1JIpxY4f3XetZL8TH6Qcp
lzFYEnix4ZN5HZvCoEfHbBskslc5qEOLJg/vF6QMgELOiemoA2jSxkcIrMwh6bBd0I/sFUz7MbPf
gtkAgKI4j4DZURYuXBEu68YDR8qyvrQLehXbE6MN82IZ0EYsALe0erVKirRxKZyhuSpGghw71slG
B1EzwPfGa7wqe/YDWa0BuCBNc+NkArpBVupHlpoJPoSKAKkqvillOCu6KirJH/DZJXWcdrKCKyIY
DW1946NqpUYQq0gPS1TDrrO6ozpG9X6kyWIbzYW7Q/ybTEiY07TadA5SjVHupE0zTR2JEfJjQQ8A
KDXeqqW8NbfRZzHQw3VwvrpAJJMjFusl3sx8ogX/JIrp1Ei4unR2cFPRJjgeDYyibdRsywavp7KR
Mrn1uoVl1CbGC4l1s1u3WUuqKMYhrPrtuaqJ/ShCB5+VYh+YSIYN/mp7rVL88uO+fVe7XgNJNsx0
E1DuuEO4zGGAtp9l5MuhwcnAnGRC4dQTzbLxLTOwoEzrPMtMtrbjCqA48vaQyFTsGO1JdHDvlS7Y
54B4D3adfoRdLW2ycMTRodMFKzX6YTdEUod+doVsK4Ih73gxJagTTJx1YbTNvQZ12iOk42OKnGmB
xHNf8eC2QY73U6XvYhJ36ANI6Q5D2Gn7PDYomJVGv2c7HB+N/FARAXk31uS8YwJwSCqNJSTgYE5M
mqxGxHtYoKIiZhlljzmKXW815jYOxlOI4BKosvptNZNxl8s2Mcv4IlodT0o9JWIbIcv0ZUm76iiO
V+TXIIDQSPoaeP+2VvMibKYGVWNZ74V4uIGg2BvJXPgEz0Nmu2EmkJorp2CK3aGOmjvJ6J9qVIte
2zX5qrLNgAN73JM/o2R3lJADUY5HYYx7mzPEvgIB1qOsW6H4TaFqmc3BStSzAhz5gfM5w3MxyObx
abDzvZ06+hlf7qHsM2DeGRxm6vf+kDjkQYeh7HcWsspJigjSrque5NL6rFT99Nqv0ZS7lRw253aJ
osS1ZoG4PVm9cQDazicPHmIdGOVVNNzwZj00xFz4Y1+cU6xCvhKivqxxVbip3b3UvfY0YEPGZjQB
O9E9KwnAhMEg8pj5P3IpwoOWqfWd4DF3jjBepNK5sldxa93ONthq2eZS1NhkTYGBJiNsnByD2ymz
KaZfhdKsMrVdYSnrVqH1CkoYX9BStXQG0urViA1vD91a+1KAcWEPrye2VcZWrkv11Q7eoSh+hCOe
Gd0iiiFSM/yRCsf+UdXsFTZLxQ/aLlzjbNuGuGPSWWsJfoEdEznRHc7Bn3rPRs6iMOCaSm24QYcj
CME0bjX1KdUoiSlKb/4kzqG4SrMW3gGj57RjK09OZrptaL5pgzGc1TjbNbKVHZI6fwgbDl66psN9
CcZ7MekSCiwpXQHQtr02ruxd3KmHtg+nVSs0430gMH4lTcbOhMF+5ix6ZMiXZjvu6FOpvhTjMb7t
4EpmVyWmexGjOuYlOQjagDBaQ4GmpFuwwdZ3pFCPwpWJ0btHFiAmrtUWxWpkcX4tBdOO02o/Wsa6
G4VTt9PmYcRZJRUrR55WTBPxOu7EQZ1ogQ5KffoFglwEZMCfRj+BpY3BgarEmOhkORhU3oOJsTn0
6IyLEjtLSrEyTx4dc7FXtggHUftu7FonyzFjX6hJQcfOOTAxzCR3uMYIogpgtNc9FqF5Hr8sEzjf
TCACFcExWryCy4Te/iT6r9nCEsF6Pswf0gYuD44f5yTUXuxNoQpv1Eg2veG7oArAThqR7YdqV+2F
SrH2JpqkUZzuTYqXbkpgQ2aE40a3GqqwHOvsomo3umDb7WQcp1iCzAE9b4Gx3O2GdKWGZbEfuvS9
78z4jq187TYmXGKiD+xdVHb3onO0ndZaLCmTfCuaUslbfiY30xHMcuhrRjGsQzG8Cb3p1qLLCoKh
TGqfltWsHFtw0BsXi0onENpErUyyPSt+30GSKMuBgInprdbwhTEmsaECtRtBs/8wW3UXAzAeLPmE
iVY2xmpXjLTMiKGQgK54wE3HCxJPi8RwOqVysxp7lXwHJtneNtvDLMv3s50qJ9EACOkbCce2EFw7
HETt5bCTdcFHI6Am2E3PaK6BbNgGXH/ZEcleB/3lzba5yZZmoow3j2OUQE5PKAD9E21XYQ+C3kws
TzBjrFKC+srvML8QxdHFsXJsRX1SxWjupAkDOLX0i7Mvzx7EFpNqEZxqgdNll6Tw8Fulsn3VbB+r
TG0fsibRd8QMUEqU8ktzMoWh3xtpeCT17VO2M3tVDXq9sREnUKiw+zUVX+WJBNB+V9D1KJvykhmw
3ESMmy9gQcBgvkPSPD3EGXiLdLIX/UZ8lzxktW0czD5TfKaPi2VO4AJEHUI6Z4qeo8k8shMdpjM1
ZF9rYHgk0E7v0azSpKsJAzVM0XI1ptNZw+WGcZgYMXyQ2r1kM9nqamtvAyAzXgUr3eOsbNCKWEZu
vSRRlBUR3Rxq0TsVIY3wVvdKllx82CJa5aNqrVOlZ12TVMrVTmy+iemnHeHOkqqAI6Y6ZieCb94D
p7j2BkWTKXtqc1V9VocZtyn6R7Ae1UE1hp+c+SMf0xTYcNS/Z1YrXzfV4tgCKllruLZdytowFUL9
oTGM1czE+VgyGU2RvTfYNK0J4fio6il+QW/ww1aqFZjf5sug3hmmz3ZhayRZy9EdJP+tgqbsqPa0
D2zKLVujmL9EXEZYG4gLQsWtvwTBGyeip5yK0QMpV5ofR+m56zOZTkY8recowmAqYtILQvCsBeV0
KQmmx6YCt07yqYHHuyYcNRAGyDtqUpEZtvd4vF6WTJU7rTpKaixviCgp+j3c+p5uUP2SGn3r12lT
v9mLFSEQ1Xiu61K+F0rxAz9ddZnK9rvooZERtpttUmIPXudJXQh1s3QqJ7wfqZj1tcrRa9v2TsIG
SmpP4XjpoSCVGysLfM1KEAVTYvMgkDBXmQuowOjq9Nignt6T3kQBcFJJ/AxM/DzIZHcoOSl0OZns
RmrxKJLxNSgJl49A6B4D0o+1pTRCGvHAbpvDXF420wkd3XRSmcp8aSQowumn57QP9cswcceuzlOr
a8FuNyOYeITM/Rhh2dyagPvBWPDtVAX9o+zsCBeSz1kZbUqrVJ5DWOSWKudvZDRamwxMBTm1Svds
1fmOjb8/mLjd3VWAV5nxCKEGVKT0rlTTmwB68hI52MBtx14RxkBYWXrMZ2RkJBvtrA76FKd42+wO
ZUSAgcNj4wBJ3aUlneB3AF/Xm6vNA/99fV0Gd3Dxv/Mf6/UKreUGXsjBOKkX+yl7NX9SDVYrtxWu
WJKZIbnQNvI7dhCxT44YFp2VwywMHWDagjdujsI+x+IRHXsFq7jxUc1udH+1Oq1ObyecZe47kcik
7I2rcaWujX29iy/xZXixf2jfYG/Y9VYmYEHKOR4eUb5NHkin6g1aH6s0X9sfI+2qrbzLDtNFXNSn
9q1BtI7PBE+UBfvJo3BNZjhOMKlb9wLM+hb3KkoQHCTyKZpysrKr6Cnqq3ULEA23FI3KvrKrLSDE
YRMkvY4Vn/S5RJuknS2KE7a78mT30Zso85EL1VzRt9Y+UjYCLttZCTRoam3Dojxm6SDeywoYQD9K
5d2E5O7SC/mFXOR1K4bslX8kKJPKkD1mnL1SSfaMBglCakQ13nJdf9UGk4pZwnYzKQ4aho+CJ/H4
2qxMF4/NtL50wseRub+kgKuCx4t1j6+yroTpG+1U729far2q9zW4z1/fWlFCHbHC9ZOoSbO3oLbt
g7pt9rdvb/9KW4ZGn+dHhXbans7XUYqOOZXbda2O5d4h0Yl+Of/67duG7sh2NohCXxJ5y9yC5BGF
NV8V+mXrMbMfbr+ZA5NAIKOhQqzkxT5ItKNFg3B9+yWpK8W+HsJyvzwDIVTpLz+vCosiHB6cQij5
/vYlTIKci5svf/7s9i+wNsu0z5qd4VpWlsdsC9brYA7q2bs9dSOuOFfS0/VCpcKG01fg98NyM3VZ
0x7kSu03JXi32TD+uPe2jYtfj/PbzxLiRilYZ41Hn/R5Lupo3VgqRqY2ignbARXjdlJd7Dn5FPsW
W2dWJPMGHaPK1KNGOIRoVKuZ/Ncvt5+FFsnjObVGaXnXb1/ox1I7jZ2Ur6M5gruRkEhoMrP+YMRQ
tpqOAOblgQTt/V/awX/9m2CqvQHiP8tqaqjgdr99+x9P2PXL/N+Wv/nnbf7+F/8B574p2/K7+3/e
avNVnt7zr/b3G/3tnnn0P57dkgf8t29WNyb/ff/VTA9fvGvdf4Htl1v+b3/5L1//K7I/qTGIR/71
r4/wx18uL+Hf/8/dezNl78XPv5H9f/3RfyUTG/+QdWwtponQRNYwefyT7G85/9AJBiaxypBRoqh4
LP4A+2vOPzBWoJOxMaQgMtXRm/8B9tesf9g2BhnLNKzFuC5r/19g/9+lMA7+b1vGycEKQOSxvugI
/6IdKeQ+4QSbzttq7oXfD+yher3F/cqCOkF8hTeX+mlGKbOugSEOgPz2WWrZVOBpq03mTyfKjzrh
eC4r8f+gqld+U9Xz5shYumx5sTxoNp3bvz+5LnNgt8/mtJXaHm6/rrMzUApMs+I8dZjq9bx5mXR0
pkzaSm5xYje19tfQ/9vI/5eihzYSFx1uiuVT+KtscXkSFPGxuejGYt/6XUnZGa081EY0bieMnBt5
mDiUVyJzWdIN2BBPFc0B7KlQZ82vD7w81coYtMSVXmWKNcxCbEod9nbEkahJp3uyjSCvkrNr1l3J
MqIC1vKcSV3M/geNI5T4//7USdZSEfuiAuV1/K6z73tyD4fJ6raGZvmB078OVoamT9O2WQASMhmZ
He08PrA6yH4oo+6Ra3cw57dY5lWilL0IWmDe7b2eU1JSZPhgqglQiMfbpgaHWU3kz4MiP40q0q4b
7m8I3niTtG2SdweL3BwY3vF954CtrJioyGhKNyGtUop+6uSptR1vY867LnGNLAdkCkMElzXQDUTM
gHimbAlL6UHVNdULoB4RMKT7VMwFjQypo/KR+ZrMVoFir12kd2PcrAI5FxioMNIpGI1aW028ZiJF
LUTkqffVI9yBizRi2b2Z7TJcdi7aiFWWGrZnxeo2bXjxWWCTJwXKwKrQfIxG7VtwP+heImiejdQ3
HM7KwCg4iS7v5HLrhg2mmVzYgAF5mVHaJxIk57RqWIJ0umFKGh4qS1spEkebqDVtEvh+hASfbiPo
pl4W6CDS1PAbyVCyE/mAZd42oo0a9Fek5j9KBLRuvQxwPKcMrJg0L8nRBizs1ZX9Pu9dioCk+sxk
StdaYtOtlDBSR7heaAK6kQ5drlZr4Vvsf8aZ1cPUqpmsyBedYHH099CTHezlesnKDOAEymB1qc0I
kE8L2cNO4O47M8G4TpV47VVpfbrQZ52qTF2306ajdrWUpNhakbiDzgH9QaV+mZZkM5SApqKd9iYq
pr+uUkJ3vqWEB7F5EC4H+MagXKB12JZ4bc3kahRgHFCYSE56beTB0+D+ekHuPPUaHdQ6oqVh6S0a
IwrEobyduBO4quFBDOY6bhPsilryOhrp9fYbiga5NwixJt4ItSafudNDZ58ppLQpap2UoskQDeDv
aJO6xIQ+63JL7nSiv0ghLmaCtNZDMWxTHeSCTReso1W+tpZo7HqOvq0qPI5J9qxCAzUlqATRAn43
berJZROvUxtQsKpSIAOiKiSaQBaTRxNLkHCi+hQoDNYCS5tQTGj1eqhhdpR3WkLGqMCK0w+c1W+v
IMQlAQVxetTFOCDAZ6QmjcGFOcQXPNmpPw/6tzDhGTQ0hxLxJCDHepKCazrko4Np481tsVHgY9DB
aVOCL/BajXRJI2tXCAFrhlQRtC0yKPnq0tao8C0LFLkR3A0x9zARfOrrwFnJemFgDBbZUrMOcCDM
By9tysynDvoGGVZ4Kh0SNO7QBWOHGvLI7cNVP80gICyjWgc1NnFHms7DnL0khmLsVaF9qArnvxrj
0TrMy+eGjjUzx1fYNxVwM6qZiRAvxWS0XoVmw4vgI2hySScksBasB6M3dgpINnH+3OUi8+KMP8yL
adtIHaS91uEjtcliuk3jpWy0uGqpxshAfcl8LY8YhVo3HhhKfMxWRB/yNvmhWid7OFDPofQCHOQT
+iRXoG5TNobw0EAN7bK14fQvvcLMZieAs26fDVmPxCg42XWaZaxo9qbUkk3dcpaqei4SOkpIukOW
iWix3yuVckfb5aPJWSJSTq0wb2GpTRXAjJHLOTkPluhg97L86imX9u0ToWFEWZP6xTxKX8YYPTQj
c8RUMLXrPOsxIxgh3lJBoL4d8uqKADg1iFZmN+49wpCe53ToCz6jUk2+y+o2TE3Gcbf4bUvalFbj
j+UzWTc/dTRbpHxeFY3m4u2B2KVwRY97o0cAcpOeZ3L8AofvrCUsL7dhwtqgrkIRPsxqu+ibuTQG
wjsU5z0R0b6swx+3ITILZjOoW99taXs59BswPeHaVpCVW/ED2WO2a1XF1cmadC2U9FuFm+tXLYtH
n8CGVFT8KYOSnWkPlMjujFUbpsA9lp0CVCqeL/B95ww7GfA1Bxk3l31nWSuWFOlOUT9DTSbKOMaS
tox9Mj+YCPSs5DXwhtoy6PG56zkD669tptAhHYPdbWASKcNIC9NvKaApjthrNYEWXZdz+9EtEY0O
oXfYRB9vo0hzmFb0cH7XKMEgxV9ZAauETMAxUY4McBgMmafPwIpU0sj6mg4m8hNIGBgQ6HwJv0mY
ySSzvKoZ5uQxTNfNYL4VfHSOyqSSL1N02cx+npuKC05kX9QGHdzld1Ve7dOw/qRZjr4soTqkxG1A
bWwFx48Plt6S7PCeSt1yRwMuLDIYzOWRpxIxRJ+ec624ViyrhIZyKh+Cp4FunQuMuHLLSiNB02FK
lrGUMslzvTtDDcaIzhynbOEndeIr0nyGQFcR70HPIOA2QwWRnPc2sOl+Wn2KAc7g204NjyVLn0kQ
X4OK05NHouhix/JvK7aiM9n1TvSF8WqN4k34hApzks61tR4YzwOv3qcFdL3tA6SRcY/L5Sr4TNyZ
ih1wj9MELxb4BoJIbXztahaVJF0yntv0O636t0q3LrmBx6gk5KUkSFJhdpmT9LsYn9SyrHEcB1dp
ZHBNFljsHtZOOZYLP59l0NyAlA/cvmIiU2eqOfKCcU94D3jPqPq/D9Tgby9EqlYkSKOrkliFZpmN
dN3Yn6U3xg668WXmnAXvaayqG4vZhmY6b+6vLYiC+AkgPfkdzGNVy7DoKJdMFTY9KzlXWrAxVW0d
RVzmlJEfh25+ccz9yAWdhvpJI3E+BsXo6lgEPGsEmzg49RZKnn8DdDYNA6kPpFXJ+Rbz4V2jnaZa
+smhZODq5FLpqXFtaI4egG1wDerja5iBXKyWaVWJWGLTinenKaurQy/PrTX+UD2ZbQlUhBCP23vR
9jDRq5wmY6kEiSdZdDFy9leaASQhIQqQrgzxpVyyKmahMDFqr0u5lqWQO9Ot6WdoU6M0dSZS0nBy
3GIoITpyNB2dMKIUqdjNPDoshQDbwxyZkTCTjauQ4NBSZN+WzdKKmUb4ZSzlbDa+OW+sDdr4fsMS
PBXqj67ZWmTb0E0L79uIriM75WkzL/v4UUeu2mVPlZTNa23iRZI6v42oJrV4KjEUWKafyuUaiQ6J
47yfhPfxmU1xuDhOzqVJ8oKaM2CKNv9s+/5BrUlrrWMucxyIhyoxXklwtLGfnNT+DRMLYzRRCEoo
LU8f+2nTi5e010y3Hr6DjEtnJgTL1cb+wCUI+ULtzh0bPTfIom97efx8SFHkWq4pC7HKTGxMTXZN
kuJSSR8ZUExY0sgck9s6Wl46GJZbetMwkdJrBifOL0rWIanpyN+OCNIp6ZPnvX6YiGKWyWYAhshY
bbUcDFfJFjEtr7fh5wx66d9qqQPpB/V7PocrLso7a5lUb/u5ciQqcdkGxepbhi0UOjMjLFHsp9se
5DaJJy2Lq5LI93Qw+bMUWJOcNlc1DFbLR9n37bODWcAtFC4RrbCfqjzGTdhek4pTjboZrPE0Rs8a
apRwZptBzEbLIoD5MmjTz9vel2zjRcbIGq5Jh3xgD17pNbDECraZHWffMi5dBDTVNWvTN4fjjasM
bCFNOdjHffwdK+kV6zrzpZnf1wECFLjXpb5XpuZizwEwr4n1z+akTQZS5SKuXqhE6XVepv85TTGG
mkBs8mW3YTfuaClvAVhMLFvDNmqNa4rDYIWg+TFz0vsi4b2G6X21WgBlZuNpFGf1lhqxsJ/62IFt
ixCPHtuBCv71tjrOEgdX1SSVXsBzX3Iva3OpVBkXnVybuGVXA2PiJxsUAggYzVkePKkhL3l57SOZ
Ak44XIZl3+DkZOCERMhhAvlml8gxhHXP0FNy73hBRHVxG+LVqXywCaC/TjzduGz+w9h4V4uvPmaS
wOZ+QIV9STeVlH7dxr61+DZjEkOxAXGLLIY0aQXejSJa9O0jTuQ7q1jWF+JRoiL+sewXDN15ymwO
3UPMmNFMmO3Le2OL+S5GzOIa4/BRdldQpgCKlyMO5py0n5CHJ+G8bozoEir2VtKzowALvxj6riSG
4SpVk02sYWRtSY9YV+2njMhpihUm6+R7OSL51FSY0B6BnsKQXc4lyzpMDXcrTzythdCRp/llEHRV
lPtJHpcmJ+68Se2/2GpeddPs1+2grXMj++40oGIDBpcJidoaVC4iFcQGQEpxahFTiJgJx3R3rGQa
aVWVUhzkg9BLe12bs7SVpPpNi43nTrbfI8c5WRk9OZPrq1Qo3AMw+1kY1rBJGLnrcwrtmz3JE1pS
mqyRGCj4k7PGxng5pcQlUpwAKa3wVTxR4wzrAq4s0rHAg4CQ0i1lU7nUAJSW43ppjL2nL13Z5dBJ
YdvMMfQVMxtCCqz0gYIfVjkde408NhvnNEq14NlcMlcci7j5NmWRnOkQleS0E7CkeWWtTpuKfmZf
OT1qf5w5tSI51OS1c5GRCRxYCGNEhtDOSNfOB01Q8iQGrpo+DNYjsli6LsWRxfoY2uzEkMHv1BBU
LjgjLnZgfKh8xol3ZnqXGz6kZZxb1rCrB/oHsolYxc67Ry7Gcm84cbXvrIrwxDErA78sJXoxBY4M
SCsW2b02PUrHyoZ9qlFZF5cii0qZloytrB3JPJlLtfnPL9VSQZdpDrL7V2cFM06JZWsO+KEIPT3H
CEKhKlrr9fCsLQ99exKBymZl2yx/e/thH6gRV6oSr9SlWJ8N8ZniubmWp37YD2zE9pYBUyXUrN5P
54Wt3S916NsXGUtLnNnR9s8f/bqJncOGg6xLCfn2K8RW/CHZvpyAgxpRzvjXu7nd5M8b/3lntMRA
0y5fbj+7fXv7158/c273/OcP/7zN//Vnv90rEnsqVVRq/nh5+e1FDjjMyP7452Pfnl5rQUlBmZX8
+sXtt4GcQeqYSqqGEjX/252nON3zv74pzk+8e+NOK+sJ7krpEhiyGEzkXE9WSqORbdQsDQttEEFL
zhPNj9v3oWXe00uq18HS5gDko25ENm7qjt6oDKMQ7Rw2jVHsgz4kJK0NRoBvGVgZSy8LSgadSUvA
xki+/PD2pa6zyNfCBCxACMmVKljIKS6dVxDlrT3BzPb+9i+mU2uP0tlTx07ZGkp76YA9rMspVHEP
V+o+oiCzD6bhHpbksJZMTphtU3+mzFtVwIFjF5Jz3I6IFXIrXxHrXqMWRIAn5GTDdcsLlDmK5BI+
wcAstqUzbINIm4HJpiQb6FWBAEh/ziTT+dkDHJ20fbOQgMOEcLcQFqKiVnjnCF5e6UlMAjJH+Z1j
oPi15SDdQJwjMzVY9iBStXY0NOrRCYc/xRRA+KzR6p5rVeOij9lAYGainviUpMN9NYBVVtriJNnE
VhcNenS5XFnxcyiHewD9YPWCPmFCs4HwK8ANNFtao/q6SwlaJiQNtbplfrZBeqk03QRFopC6PMwc
aTLKnWlYIOOF9ToH4XmU43tSuC6zVLWgZXqwG+pjj6X1ILI4ZKGz4QFr9pc66Z92YemeVGMSGUT+
E+8HGr66+6zzzTAOtD7rTGeHWKFJ7C5G0p/aCsge7cVjiEmBHg8TL0BXv+p1e0ebAJeP8Ie25FCq
idEX/c9MmYaHtm2BzeoB/lM81XXEUzYZEHZmbctAyXbADjWvS8DdZVp5HnOrZqpmBziFFgKBmDTM
Skm3AJY3ndkWMGAsyIEl9mgsjA9jbpoLgVQ/yAYevSnLlwTtvnejNik8YT8atKXYC0w/1GiAejdo
FX2C0IXvV3mzoyWeCHVqvvl0GnIJhWAy4U2rlTXZVomndxaPRyJNTS6U3g7YzumnlYM27Yas8dtK
uDLVWxcM6lVBmE8FZvCF86jGlKEF+2NVDAp1W3GsOlRqXWXDHSnqbaUhu8hNDplV0P3kGXBeUQJn
k2r0tNMQsg1J8hDQSRcQEVEd00aXI2xDMpivqOl4Gskqj9PdHMbdE7A8VOREvZGZWxCp7RZp+U49
TvYSnc673Bk7B6a2NnSB17fVJ0fDbVipCCTbHkmD/VTUQobFmGIMSKkhJg0PVcfkyZo4VPD8kR9o
nwZq1wygyFUaueYtJCVSHraGSVaSKPW1AZwA2aNytY0sdJtQP8uCdmgrdYx7JSfWV7yYXXShjPBs
Bvam15gszKi+4Hm4yxXrKQBzT0oDye1KfG4lMT1JrfzBwZWSipkceql8VfAkeo7VX6p2pJYFkzPT
qwEEG0zAwqk/MiIAFQHIf56gF1FCPVkdnKVUDFwtjTB8UtM4qXxQGvqge303KNpBykwGQ3EyT3qU
IBoK6ZOgEWIxrjbEv0PXx0eMnNUtRum+zdN3pa8oyLYhwzagaEM62BgOmBwpV4XmEryEHs9mX75t
aut1Gq3srBrEpLLyF+bc7siD/oJnuMQxcr2q0zEtqCLk87gKiHl0k3lsfPrQl0arsCj02npSo6eu
yu+cBHvz1C+1R0c5wyO/Q+3a72cmbi3GIU/hmws1CxCn2zscnKs5qFS3F5ADe9Ip20HH480TiIwW
b5gsH4ssie5UpOPJKMW7Lk8voAIq5k6wXaUZNYd7dDnGo4SDHGY2TNkouMidQ7EJI9aqm8wXQzee
R8LuA04vaJRXUl95nSpepsm5sJODY2maS2TM5BY2dtn2PZgJLUrQ0uobpron9OLeMFP7K4NXi+ae
ZxnqawedNaqNbYcf2xnKfa6OnjZIiyqYwynSIFwW9WOVI12nFRRM2y4uMWTiwAw4I5LafYxi0tCq
4YmMYH9WrYtM6rCXsojZxngPPuET+NsqDsoTIQBUrSZXZhe/ECZqhQxvJfZqBK2iZq+i959JNFKb
QILqdblz7GvjA24B3TAqjJTW6ZTg201XdMkQjKt3xBY9daZyLXL1TG8L2WhHtHX+4dAhNJYhrYTJ
+jhgcz92pbaSWhyJYcAqTXpQVbJavilBthot6QJr52zrGnE26dMkMW04ZXlHQIQ+qB8wizgjIfks
ZOVFhOq9ZZKmgL3B0LBEVaaBvl5hW06P/zS29SFNQvoA/VYfuv3ynudNuY1n9ceCtVGy8KjG4kyo
RO4aFoV2ZFj7Uu9w4uX3lpwdm5C9WscSmyCpSWt3XrzfaUSZCk+K32bWg8aZiyCr/pLNI3CWcZU0
zYskawdsMveFrr8sH81yV7EltjUzG+ZdJu+7xP6hI4vixI4ttxneAtv8HGvrCSGaA2dsHK1nchxQ
qVRvJKNhB5rhPzwbQfRhkKfg2KEfZAYdL3CyCnF82H73lZTvHaX3lRRCh6kLtNsE/2AwJ3uIO+p2
0ngdMWjjBWvcjDjLNCIpYAyJXHEepocpzDgzyonuU/HUA/y+5JSRuOM8QE2oXaalbpNlNUfVwywV
sy9446eMmQ0HaGvn7zgH9l15Idd8C5uVjKP6KiX9TDFJem+ZybqEypJu57o/Kwqemim707BvNXfd
qB6FhJ62SeTKVer0YTSmL2pir2xV/LqqPpv4YCcMQ1IbOaArBNCVSrrS88OY51vgzdRFUXfOdbA2
FbL3nNS+R7x2tYSBsLYTW6i/2qpIE1IJFeuiT4gie46SFEXzY2DBr5Z1VI+U1xSn2UtczNhIusSG
UI04Gze7Py2sTyMOrvVYf1UjzqyudfAtYPbEv1jnknEYJ3mbVAWzQYElx5RA09jjR5vWH2bLql/o
DEI5pcVqUFSujrkyrhSq3HZEMGdpHcdWfEcDNs5CwedhYH0PCoQiqRG+CYmxJmZ0qgiGvNERKyEN
IZGbxuzLfYcpxYpauLv1TrKSZ23ifFTn6iYfdY4XOGYRxXGkQm74ogvNOpgKleNEeqDCfW9Kmrbg
vtFtjtRo1ZRPHtORkigPE5ukpfKS+ugfKChzHIwsr5x6AdlBPiRjqm+Y/T4VJXgxQinedNXwRrxM
uKa+BENm7K8lDdRo5CONL2U5v8ljAW6fZAS3moajLvKNIbFi60ThlOXroDJGRJK/9g6FUzTpxrqI
RQzZkL/qjTt1IhYkEP3bFEXrXkaOaiGu9WaED14RS88h/oEFdfwsDRNhR9EzhhvfUi2YMos9Cqnx
IVGJ5zWXoAj1nAbUTSw5rGjhxSu6ZZgu5+Hbcair+Aa9Lre0oyf82xeR2886NTkt/dBn9tfs9cwl
E3vKOQvjZbhPxnojAn2rq9Xb0J+VzjNs5aOe6bzy/4Qugv261wsSJxuSaozhUab77tpEZCgdOazr
mKpYXVDsMnTKsLori3S1/Bn4W0/943cxARc623tEo4SP03eyCY1kgMg8hMndL/eGqhTxg/Kf5J3H
bhxN1qbvZfbZSG8WsylvaMWiq02CEsn03sfVzxOh7wc06sHfGMxyGmh8klisykoTcc57XrMf4492
1Db/9auQcFmNIIvIlwTMrmYSL/m4ygkO8i2IdUDHIg0PBlLC4T2b0ulxbVq4ZCfPQjzI940awub4
r3xxyGcM+K6vQgPOuDyq2SpfRDask+ziV6gGAebAzlAP7Qw2JNwSNrAbd0jgt+rP8mf8vw7ISuDO
sepBOipsaopUAxOANgWw0H+SfIBlmWXF6r814126Cug4hFRzM2r4SfD78iW14e3kn+XjGPA+aRnc
tmOH3wn2c2fTvmcdWhsgdkjmv+WBlT1ZbzXvkCbTY50i+MbKv+c3jPSMQHo9FgEQDnrHeV+TlCtf
IT+vjutTjI5UHqvTNflWFOHVSoKD/PC6xfFTfgEG1xbCaWbJc1Nu5NvJ45Ifq8mvg9e++u68R+Ps
I7ot+dso/e9bJtkGmVzyxy121fL0yK8nT+F/fVVUgBtzppoDN2sEzYRFBcdgrZrtLev3rkFBiAh/
1TEBw8ACx/9IvaZi3q+7P3XaFrsCzeClXfb75Umk7xEqoMqUdmfhyjf7tQGOBUIBQ3En/ynix5Wk
bvOSuscMaKBDIQbTNvJf8q10XNsKg6MBdCei7OdUlQ/yLeVrgorQ9Xv5CnlMZfUV3/3XQUUy1JMD
jirnKD+Kj7gllYKVWpCSbaiPk2/nTsOBt7FaHCkwWgnEYYpxzhlS/Merm6J9w9tJrPyyfJhNgMU2
EqfeYqpXpil+0i0xoCaTjshKvj2KbYunCqM7JByaW+/jSNfY7pcHNcCv+/Sb7faizdyuBb7yIi5w
ijGDs16gUmBibk6wA91U514Ci9ZLbkU/7vFEC+c9dITvOugwQGGaLSo92ZVZuIKs3xycFgFbk940
0UcKoMdmYz7SLfwsxrlg4O7dKxqE3XCjjsUdmyRgmRyK2M3FrhD8m8joEZUtFY18Vx5LcYjNIsZU
tXyCm3lBcABbpzfom6YJuIG06Gp8lP8vgsZEYC/BUMrDDtKQmXZiN+4MD/MeJD4OMsz4Ww/Hapd4
v7Sgb9ats7zij0JyrgNEjd9JhuWptXUs6AZW6z1bIn23Sui/Ln7BOQ3DFLND1NfF6Z+yiHpIOIDs
rsm0yVrYM2zsAjT96BHOeFzkhtWmuLRHDSilW1N7+pF+UXA3FtC8UsZDo7SFaarJeaUhJzAAduSk
YQ1kJtZhIaT+ELQV2RgkZboWoDCk4Yd+yPAWyavbKKewdeXITEe8AMM0+4WnAP5OEd2jOXH85Vfl
4+fQWvk7/ImtrvVUTAz3j4hODySQLXsY89laJ56yr1/L2ihv8KpJNyQMrFrL3gkDKJWcP5wGBh2N
Bpg2w7RriJLtd+S6HFJUUZgcsMAhgF0OJ6mdEfaBHZQxQDf+ATFWSNZehD2TWFTRKc7pq2Va9kSd
lNj+jZBdZUBxq5/bADACH3oLrziGmQ7OzArCz49FxWEq5lUFVWyl1xP8PzxFZ0Lc9RAs25BjaCj9
9TavnlAgYX8juTa+F88bJK7blmTPLUHTw66gk1kwc9jjRJORNoSoGh8mQEV5y9eaB+d7QkzkkG2z
kCW8aFzVARXPlFE3ar5/QE8y3XpUS4xVnHvdOwWV9iLC+VfiC2ObBOlOfTQGBHBvcOTbzmYZr0c7
Ko869bVTNmvoDJBIZrzLP2kFZV/pwWPkYYXmJr3Xy/I2Fcm06SL/XCTcF5PuvuSzT4z8BHA65Jjf
B9QtIrknf33ZJwu/iUKFoHAqKhhhF0syMxCb4yC+62eNBAKZ41M6zaUogZrjifRycwlP+GoTUTwe
4eHjWP/qhJW/akA33LkVu9KIsbOYf1FxVkT/LeYeTsO5JwYunM033WA4EU/5DX0gAdWzyHbDVD5Y
cfWLeXe8gnkTbGO7PhFVJ41Qbww3/fbz2yCgNGrwEFwvGqizfBbCgXtbK2b8AadhXbusAQaKXBMh
NnaV/Q3ydSMCJ5xj2FtF6axcSen7PU6VA0XFkioqjociT0qWr+5k3RrU+2R3k4oxUR71hB9CITsW
wDbIBfUVSeYyZ2Vi1DVS6OUYD5B0J8dFamjQ5szlKD+uGQUTvjNMDOTfdLt6cITzo4BByLCHwQ0P
8FDjWzhYL05KA1ciZmPkmI3Vzeg2W7aDnZ66zHymIdsRsHcjSCxe9dUuCx9mfQDA9UcSN+HFlRZV
mfyQiUl0GRqveV1du9x5ymJ4QJLlxdZB9ciwTPSkgiQ8wIXLbZb7+S4s9C85P1PEHDGyDvOhZ8eC
NwFWfBstIXNaejQ7zlBM3NB7gCLJPneOwN+s0T83aXY1jeLBqrkXyiB+1zBXWnUMtc0h9ciywmDX
nLdxT06SE7Lh9yIYbiDs382EjMVR9x5LGMjBMBBpj4OoTHJkIKFcDAFGVPIN2xmrnoEw7HUaR2zZ
EcTKIEo+IYhZDFWNEvUgTjORy4MwwIlw2+kwDcQy202OK6vm72rHvLEzYs4YfQMdcoO4I18ikReJ
wBPKiKLdVk3Vbf3Keqq7AKtt7POSapjRhML0qFInPwaufW9VzjV1CaQYup96ygyZfMAQbKdfJyOX
ILDpL8jIg7avxox4fZzi0Gwh1Y3kj2fUv1GG4mP0JU9LjpmGlu4B88idx0yqYDjXRt0L6Tf71OHM
tR4zba//LlP/8ps8NXUfZf2tTY9JdSzt4ZwhqNyqkV+euLfCNE66pHV2kumZxcjAiRlZx/UIoaZr
IY1E5VVO7Fw5ZJ8Z3mBNlnzLoaDr1y+dOT1lpBz3st/AX8pZAwQn66R2H7lvfpStttI10rfU7GyA
JVJXwVs7ibdpZgGqUmafOESxCBP4iidX+h8MA5U1/x8+rBCBDdcg7QFqtYcPsPJp/YPy3Zo8aHBg
e1wt4FAsgxqKMvn1/RQBM9Zv2JhygTtgRBtxUypwKpKPejpwkkqNqbukR+k9C9/Mxi65Sk3C3SBF
gJoc4RMbDmgbeEf1Nyec5e2eXzknzSmO3L0Z9+7tYtHhoHxI84H+bWQcieoP7sOAqUAw/RAR5+0P
Zv7D72/4J5Pb+Xc6+e+vjWM1GRNe8JfvJTSuqqjRbBxo0w45C8csjFus3PSDxtZMfhzmKt/VMqOL
NBxn1fgGEl1Dci6qlAeCTg5WAOVKBf9ukTSfGCYAauT0myLko+lkASaCn34zInT3d4PD2VO7KADb
OoNQMOZsa2ZcPGEzwYMABVnmN8iyKZb3aSapyLPF9fjNtZcEh7IECsLFCbM3E9UXK7Zc4QoXQ0Go
lUdfb5JDFp/rryYR9+Sw2f/hpFl/uUaru4Uvalquj3l38PdJ8z0/80YNdxklnxZ1eBHMKD1ZEqlZ
7tw+9YQMrRWZUtEjmLocKxs4Tm4tNCw3XhW4rEHa81hqdxHhuIoco2hNQrB4IAIlXTbJz1mP797o
cgvFevwITPr+m81mW88jHjQ7QYskyQ3RlBxE1j5iKMqmGh/bahfFgNLyCfzv7xnv3+8Zy2HRQIXh
w2T8NwlCNDQ4m6HvP+h6Z+6SfKOFPlnYMdtEoUXMt8YE5jZrhW6mUiCenBVJT7O4lAkB0/tUssnD
Jbx3CMi1Gm/L4ncQLktdMR67GoqlKhjmZnmcYRpUclOJ7OK6+JyZMgguhIPwgQZwy0A4n95p57CY
mBEFGC3IwtVJYyhztBV5rUerYuq2k1edEOnCpEpnGB75TDoqQcZiUTykdLKlKKw+uj6SWFfubSRw
BXsnsY94Zfo4/o+4FuWMgSzgo4QWfB+0sD+zqx7CPYqQPkJNEB5+dGp3ZVxVU5ATTKcKZTMNNvC4
AcDsYwMT6z8YyZr635b53JKeZSJasRBmWK73dxqGM2hWjX9xe0jJS9qMFKt7suTnjWnD2SmnO1e4
OGH1HltpM5xctzFxUoy/2ZNrNLNIIKPnRXLqasmzKpvyHAfFre9ELsEN/BK6qtfWpPkvmV/9XpQ6
A+XmsOpGbMQ0w/zQJ/HpJdEV7tlu6pIL4ZHffsbCga0QwAcbKqliilWWtbiRdZV3m9rDVRR1vV2a
kOvhvjeSx2mHYEPaGCfbeCHCytOewz4m4roepvvAm7e96M+4I+k7Ars2Pk4z59KYnLMD3TXLsEFt
GZPEvPXNiFVeGIwt/1Iax3AyN0nR3HdgdQeL1BIKr84gHKzTYZPDnd3UE3BjrhdbljbEG9VVcvC9
xgXsZMGTzDBFZ7N6GOiO9SlX/DanRpJFmtvm33kQYSnH2kTWN/8qmVTq5yaFnNVqj/oYfZdFjo7Y
ghPTfaqCMkLz62pMMNtywEdAPhmSuNV6GOiE7Y3si6M6eUMyegwqguji4ipbU7poa71IbCjO+7cp
cN5Cvd4gL4bSSzbpSgTtHhjypiHoBtiGGkFUIzn21bskBlHxr20tpkxzsm97nB8bwr5NPXZpEuHQ
JxZVuAg+lzJ6idr8oJiqffxRRcNPzZTvFdNDBFh2lEginKKYaTe17Zhxp4iYiR3etVstoxNNGnyE
Xe+SaTB4JatLVpw40mAmJHtLSOU3PqZxfoQ7BgJaixp4kH1HiXUtTg+YvjCMPyRwSLEAvngxUIck
0Nnk2q8yadlWcrhmV4gdsye493Z9GQz4/FhtwcXhAKhktyQo6btusB79sHoL5SrkCT5c75uXpDHf
1AMet1ifOeX8GKcjDAB8Dpl3mA91OoenqqXH7wAeIiZ6id+++tH04JAEQUuAENeZ0r1DT+5rLaVc
QflnEJGANl3/MTfVD0JcHhapm+gZJfe0xwF2lrSJOWl5dnjBRiTbhAZ58RaOCart7jWAk9EAChCU
9/h8MXHU+MV0PmKgdDNEHyD9mqZu2zg+G0bL7sHMCPPPc+3C8E97Kzm3nGRb1JAkyvJtKsS28aXz
ysTgmsn485BVxnmAnoY5GhYsWfKQmtNxWXwC8Ex8MrHsxIBKjOEOQRqQxZD9qMqR/UQPEJ6K+MGh
tzySiJNv6lBnAOhPN9MifjrZYj5lAiw5G1HLogUTiFh679mPG5ajFgM/rwdxSuB76jF+rl7dA2+V
ALI4Nu/KuDPXk2mNWzp0DGcRVgxkQri95jD+Hwq8o2eJkmKjKGwGdxjbjSdImuXB65ytIgb1yHow
0km5EtvZicMTrLKThR/CLtPKkxDkZ7Wzbq1mTdyaoOb7eNQgspTlseilKj4Qt3FpZ6RNmg/aYNS8
XS3Whcj2whZksqZv9dI0bN5NtJuc7lt69G8cDYyBgCXrBCXNOnke4ePqT4wNjQxNrmZig2G45g76
2qHWMRmPXeviBpU4Bf0L4eMu+BJUlGlp8CpVf+wZBg0IkAmrnOErNtrZ9NozlIf5gIuOdk681Du1
4lv9pZP/ov6Eoo4haGtDsy0XGYhqkWxn+bcC8vrBJnLlHA4i3ful9ZpgonMzRzMu0qLYoEF2GE0t
+jnqqluyOqCzTOIu8rz0kKe5gXJkgG6eN8U5J591XY1JvQZGdM7xaD5AonP26ijVUVgebjyY8n1X
IRwW7CdayA8JIxV/QeZOG7qu8KfZF/64N6MlJtogZ76DRwHZ7MHaSfg4vUrOpa73hzoHODcYHm4t
Ax5vB0Pw7BcvDYF8lulExwyvJgyeKEJCo4JPN3fzHrHZox3hvz0RG+MZQCoZdSeDlvklSHWi5JYN
pk6f1pRm23Qw27ON4d4Z765fDeT0XTFXwxlfbpnuXES7yl222TwaR88uGeaAEp4nExvaNGJsyFr8
FEb+S5aM2EOHOnSWENFR4WJnRg9pWRjdLo9Ov9yVHY9LHBgPpkZrAWICf1Dr0sP8FJUCM/LkJDiA
QeriizQ09pCcxj2+wljMYRmmF/hZIiwT3cnRvA4kg0h4wRBlnS7GQwnD6QTBPj2mVQj3GOUCGKGR
9SfawgyRyclnpZZkTG+j3iOCyotriDWvTQ+XtDyJ7xIY4htTalRoxpJVSWlWdsZJMYCzDiVKVfUw
s7RyTRg6sLoXH5SEq+p79rps/I5c+DoQ1m7UqlVKbQb06k9CBJ/tQjyr6qIgh2DDnGw/Yb2xjvru
bYxgO/qM+2By51cZ3pUJIgJ0qWdwKoB2IjZBebaKGp3PBGnHCKoWp9pNbfZziaKzomeXJpFWHoU0
4zr8iExEa5Or3cGP2qmjVIRpCRGJkEQVLJPd+mTE5AoQ+MtD2q3FEDD+6i6qTmoXto8pKvZxCt0q
DwP8nge6M7YoA8B7jaXIo9w+FYcc8Qus/pa1n2+RglL8ECHob9Fl10lSg3Vo55Tp7UU0xVXyYSX7
3LVgoCNsYpQ4bzokAQkiyJCwXoWaE/eMsxrW47nLO9UT1Jwqv+lCsJseEaKVMYerG2zE81MKrrga
Bj6nh/qMsXgpDZporfgXJZIRUa2vrorbP8Z07l6y83IwgiKb9sYwXUSfjNJdg+xQK75t86na6d1O
abYUQVhlUrU6vegIz37rNSjLIFJ+W3UEp6QD5yws+ttmFv4qcQsM31C+poRs8sybh1lr7lo9uESO
YFZpPtDdog1xp4sDc7fIk2/R5DyrjKAG7ZLN4Gaui3agXa6jD0Ol15utuTQPjWcfysVFaOIcVAPt
Sbbx0Hn3sCXup6KzdiOOE6vea48EzYOmST0gMcRt2D4ok+8iWpBEuKCr1akL6o3IradcApq1VNdo
KXiM3gTnKR4oWqwbx4Q3Rac/dihf+G8ygVWSkhFiGT6vU73Jdg0J0KDGJ4tYWgYySDKi8GuMcVhS
dwQu3mCRlJFYTNR3FNGYcUilGqmR9dbD+MIL+j3WU29I044R8xV0xdm00dMJJREH3R2LAbqKPVM9
lRF1kYtgwBqEWOdFce00bdfl2qv6gMgJIfSwPlglFgup012kaMdmfWC1bV5l7anwg9CmEmmcaCPr
865pnzJG14hkqH0LQJs0pa2PtQq/Ta1e+5P3I1+su0brbxMPFnTYwnTu2uCiRwmkWua3bsCpC3SS
dJP0ziF4B4I8uOTgXCYnx0dqftUN+NCmxwPST1yeyMGUuV14IW6C5VpfvE/ALfj8kxSBFZW8Qu4X
ZsHVlgiM4KaXUtRESpGwB+PQbOZ0qkXUeIvAi2/9MfrUME9Dcw5a/axb4XetCfKd4U9iWoGPFeZz
VGniYSo5Vizt8Z+OvX6Nh/t9zryV1QepCx7jiRb9xLAHOS9VKhv21l28q5ia66Fagne9KL4NE7GA
fG57I350/QLP5vorw0zWkABIAfKLrlc/Zkv7OYKcWvIYZ+rf2hvSTRqInkMMYA5Jk8pCVOFJtPWx
sEzoYuTc0GgcJo1HJwhtZ6Np0yYmUmyN96FNoBZsXWtOvxUi4sN0iLSwW3sAgRubobv6Zy1eyDk2
nvzM//Dn4A4MCo9WHLzHYauPOIfCteIMSOlQFV1LvM23YshGQL0z9uUMKCSm1UVcaKxHr8GcffhR
/FXGbgMaXaOkJmcm9MJyNxs76eKyhyTOctihm8DZeLYmimqL0NyBBkdq7joNSuPYeDspWpH9uGxJ
nIXGiJqMD8nidQN/ZqkWWgWpr0+tD0yAEQxKhYfqj+qYXTuKcdqp+nzljcFFCaeUAsOQN1WDNWWJ
az1JqCsFwCnc2pRVM86tWApMqG8wVIBXiq3NROFXSJzZnspsbfGgZgCRh4E872ImokQNAJQ+R0fn
iCk7kL83QqWVXYdt+uuk2036sXUd6l4q+9EgI8qH0xHg+tvviwo/HQPuyTHpDMhYrs8UJ8lPyRKX
bC3Pg+1yMZxzakdHwzadNY5u+S51XfoxiP+IdLW7Ubg/+roM10RxM+PpR1Bv69ciV9mMHnTq25AA
CIjn9GvoyUj/XgNl2POujqG06onrbW1rY/ZcRaWI1ZOFnagMtshp55yQUaOk0S8muj11CHbKijuF
zbsdE40iH25ttu+7uWR3ZUVKC5rFBlt9ThRrXEdxkE02Ht/LA2bUEDBQXQwiKI9WrXurakFIhFjj
pASiE2nLzkBr1G+QemrlvRpwqibXHNHtWd7NoGGwFIC+t0X1bvXaLqrEXTfxoCrVbegxr3SaedhZ
P4dgvgRaN296G4GaMg9M9QndovtZIYMg/9O7IQqdKbkHkF8vuMNV4U+7isEeyLzHfvugbDpI0l5u
Tfslj0inKaYRYYlEfJwIS2CvI/kGbPrkBWgPZpbQdpm+qwwzLNz9eOiqlICRhzSBJeRTNVVSYqg0
y0p5EovmyIp2CezmXY3cloW9zu+XdxEYN6kuHsdCYE3rU3F0AeayRlRumiB9V7AVSlH21Xj46YXi
foa3PVXepW/mFzsvt17mXrCRu20rZ+/L/hWrsgLWGJot6esQRlq1LaTKS46b3QaxLAev+klNx69h
0vDLiqsMyCepIJw3KxQHwe+dL63bh25gesw0cyfVmOrpyqxlZzfd2S9NqEvZM6auLJNpcwwGOHQY
LWK8iWCmZ3lWj1whJzJqqCEHRcP403OJF6kg75LB8pLb9O49N5eVPiSO/lkOPJeaFu9Gl5UzKHA7
kMix78F11QNoH3JL9rPop5ZWUJU5y79H0gapi1CiXKmJGoR2E2rOk5r0qmsI1YJZfQro3DLMb2V8
oMdsovMuDJrYWWSNVOmsTIOPXA7+9XGeib2Rw3hN175Ge3zrw+kROIyBQ4ahV3xIXB6PGgBD3Q1a
K9385HOhMATCkEDBUetLfHK/6N4PWTND2sw2anKhBli98xH6/ZPSEgVIm1capEYHM6vN7EcLQKJ4
iWcNSkMY70rqYbBHjtUGNFwRPrhm1MjbZ0BQDTbFPPUh6gFODkAiNgYSzpjFTSRvyJpcWMpGJp8W
fgr0oEetLR8CX2p7WXiNnMW3o2ZKIg3GA2xvCiF87OWO50P5RMqNIT/1mFXNmwLrGqkXxBtCYl+y
0jIoPdVZTmP7daLu9GcAHyXxMp49Qcx9lOnMJTuNXSxbRVQ7RjicFzv6lrO+JIafIpq7ekz36r0c
OdUVNZPUtG0uNP7fpYYketa8k8+VXythcSHXcVZ9YLt9jt28woBmWCcKb57xTZ47ZhJy6gL/zF3r
VHtMcGviL5PvZurFTo4woZox8/K5LEX7gLz5raO5xeH6GekDgwuwDBj15m2Wx2/qGWoMA6PguUWw
4lVbcnu2fo/CRHrUSEmcO1fc/n70oIS0vhTgSzWvp33mgBSomII92hLKDPlk+mN+BTjSBX2wWikG
BtrGMmPbVlxnwpk5GS9qxCEKTAlq92mJn4cvZ6kIwLDZe0LvDl3OtaSlJjSUK98x5G3K/NvyymtS
TA9JsCC3jHDLp7mxvV1jwT1W+knNZ1M1a3bOoitvFmkmUHhZuauxJkUPUNn0DfJmXRJq+16iU7Js
YUaWbJaOMHapKpT1XCKtEKwC+atUICraiGMVJCalQMYNQ23oU6g1tYPlVUScWiQyJyGwccpdKx8s
xj4nZ7YfzYh5ma4t085G7DzVNhE/1bciDECxZ2Za9pvJivrNtcX/DUZ58ZCIgQIlcq9oYQ7ylLHS
vekBSRnApInU1tpd8RB7VMdy+C1XvbQetrD98T9tIms1zfmnxCCngRpSKbjZP14ivHRwcuC+9rFI
dnS0PrJOr4F+B3SigmjSyfWTtfoK8Yg3eVDipl3hLebET2qCUcp7c/bDi/K1yJBZs0fC/u2jAwk3
1wynyHXmmNdgoV3Kea6SCjzdj8SPmYSvVYN7ET+X7reMhk30qlGnuZCB0bTYHXTWLm9WkdH8WAjh
peOl+Ru4LEGNPnZwVqOGkJjbQhUrKKEeypI8Pj/+lmdUflpstXRkUtHRmYxEJCZd2OaG6Vm9cpzs
pgRBFk6Z7xTMr9OYEnDcFp9DntzKyklklGjUtrs8TVAVl9w7jFVedHw3rRCNaGFM08oUr82AANcD
6HBlIeGYtoF/hzirNaOTuvQ0hdCUoZ9coWM5h+28Axbfcrg0egzTf8viqWzmwaN19sFyDRyWWheY
lHxrDKLtbYakgm43KjbS+QKYiPGOVDgUbf+lM/DQsDFZmyMLSfENdRRwN/SOgxGAp9CB2VJw6/Tj
Bi5ZigYkE7Axxl9umhLrVFzVmpilCR83pDs1D3F1VP+5x0iJEkyVmXrsQ+V3fvkVEoiBxCw7jvGT
L8MTM8311GjuRmLgyrLATxxSXfw7ZVVgSFF8vIDyVg5iqYIaUj0/seUh4ADmXRV5gfG5iG5k7WV7
zEPrSNzNUxbi6NzC4vOel6Yj99l/VmCCwjG0DqfXYTSflDlGmy+wbbMOtid6oDFjGfVx3d+1lneK
8+qRxExyodhsXNOPdt1F2GzdWYYyq/AH5Brfi40BUqYhPW0c5ylmAr4iAukw99wDJfnBkL1HY1dl
h0HavBRedasNeOwzpvzwpy+lUg+bDHoJQY4CW9StT5Pq1MlNjFIX2322AoGuK5hM7PAhBvR0RMDw
9TofeYiqEBgyZh2ywobtmjATfAZjY1hHOGLL6bvugT6S7rCap/qlZ0mWyEpRgccY9aGhM/ICSH+Q
h79VA92L7smyhpdxmu018R8YIefJXjmhhYxLNIuCd7A28zTHtOeQbycaDM/NvkgsOS65TgmIZ7vt
SaqvBOpFU74vSfFhxiwRTOfG9SR01jooW6YHOQMD0iFptnYNkYvI83NC5g2UOvuxkIyPfBrvmtYU
zGuSO9uHg9UKeHCFJE/VEcW7w1MJOLsd2VqixbVXuQB9a0BJNzoRUopy0bs+nacT3bgUKWuiVOAp
iS+PwhZuDqqX0itLHLqok3RRvBUNagysWZkGebzfnOLSb5QQuzJ3q8hDsQuXboloT7uQRcnO8zdy
DRSLoTPGj7TvcIzkkL32apkMZB0ouWu5k8uZmHLeSVwGII3Dm2q29q3Z+lYBKFzqhqrkVZmrJFlz
q1Xjk9w3GzjoAPfDGYcqZOSyhU+ZDnkGjznxb7+q4VUtoWo9K9Nr4tIUWDVcSvs1D5J9mIAPuOPc
rOa2vfWYve5o869a7GxJ4XmMm6/RHz7qhrm6n3LNcpOSjYiRbD17CDCt7KazJTmJhUZZhVCM1yvc
/MBfr7K7IxTh4CfTaoSoY5U47uvRvhE35hhLe4AOvAb+8o4g77OmhfvCIMlAmnIUGitcIaFpNASr
VpI+otC/BD0VWGhRgfks5xL98jAFUJyOScSnyU/eYBwC7s0rBXPWjHrwPPX3weglB2UMpZheU7Oy
IvYBRRyQw7+M6F3G0dkXlCcqoxAjW7vJvpSxEDmYjJcqkp5j63VI7a+0y5+lgZHcNnXCROAFt59+
1d1CovxU4zrYfvulq1+FzDTAdafG20X6NgCfSc7QSMT7umOyG8uHDzvNCxJN7PNZeg2PiR0ADRTL
4AEvwPsQut8WUQZLbQTnvQ+fZPs0z5T3FYZMjCQB80ZPOlhRHRaS4jfYxa2bBSbRg9qXAodNV8qJ
yQAzsXphQgKR1eG6Gx1M+LL14VhLc50xgifDfA5R0bAbIb+t1U3KYHRcO6O7LjoD//DU/THEsGfl
2efmhtfDALLo6xtgwhvJVUK9cFC1n+rdKu0uKcKt8Jlp5m7ioBnx0H+1EB8hZlsYNEHRTfazne37
1H01TJZk2KY/Y0mpjQ081juTESl1iNX6P3x62lMy1q+94TcbxjvrwO3v4JpBhJdWYrJLm6UlEno/
e2Un75IpPRY51gEa4KeE16vu0uFl/ZvI2kunMTVGHQbz07HLcjM4nxiMoyiUdhKys5HoKDE+32WH
H4M1e8gSadlyfuxJ+aykgthQQ9LRv18G/TauBFQBi/7MdpoTbp0so6X3IR+ItICaZqKrkVW0IsBl
HZWWJ5L35j5taSgK+UVjWQH0w712cNui3Iazj0uI0T0q/65MsF0n/g7ePCENi4l3H+PWrQs1vKus
mGc51HblgnDaZGS1rgeEm6Z7kei4qLzPUms/pKOV7BkZfDyjaTk0efMgPUWqxLkRgB6AyNSMs830
NHjCtpTknBYdJis5yx3rygPuzxflfZjLww+0m1nX9G2ToSHupBsdTiJkuFnQdLszIOaHQlmMmZUj
7rCs1dtnYrAFwtMEGiAR6vIULiKrOeTxhy/JPFUVWgxQIMHQall5+ZLraqquKJSy8VRPrpDuerIH
U9gTGMWJ0E7EpMUvS+Kn8iz7tbgtav/k1YzrhPurmBpkMlB09eJ7kZ5Hnk2M2vwoL4/luNkuZrzJ
cs8wwOU+5GoQA1kys2mwex64pnbzAwkfGzpjPPljkxJtRqWxamRlJU+zqoglnK7669njoVduRfLV
C+5wsMUpmVUH2GOvgPI4O6vwE7mDoznKepz3hjmFJEGW6bAQAIuCl6VQ2zoF/TBdwxVd8rvTsfCS
jUTBjU8NZ0LIUtuX8D1el/fujF5NsjzFAOO6bfwfaicZYflgd6RTyjPfT2sqEW7RdxfDwkIUJzuM
8GxjiRpus3J4l2uN2vudUNxZEI+28ETtZSet2AboOCszSr5DfDDIL0vORo23YVLWb331tFjORTlI
yaLXtcQ1L4MzCjxpP0gCg4ii1/5O7+L3WrM+60d7l9kV0Ws1F1RWFWqz0XzUoDjUQ4n0SW8nf4ur
at51mCXI5KFjWk5HZFL3UPRfuok4VNT1l3L6QbwZ+kbNvTSmaTFITFm6squqb7XS1tZFuEo657lq
m+k3GmcYgAGOg7LRjKzfLMh/PIP/YQP+ZWH811//v3Q0JoPb1v/gwG3wTP7L0Tgpv/60M/7nN/6x
M3bdf8G5cmyXYbPLND3AMHj66vr/+T80z/iX7uu+ATvFNd3AseDS/eNnbHv/stlBTN8LdNO3TJ2I
6n/8jG3rX7rjeY7u6Uag22bg/V/5GUsO55/kVh9ep6XzRrjeBtBc//Iz7r0UqQVshwMCDXRVLOoG
qzYqxpX5yzi11+GiHaMNsCQtb/QfrIKNv8mCkCENyg6fwp9vQ8g6B/cHs7YqHcLmddRDFvwsTGhE
f86nu6LauQy0kdzywLhfxvT/+rHSBviPjx0wvBvbhI9t3yARxcX9oO1RKlCCI688Y7WJMe0ft8T/
gUr7V4I8u8v//kX/YtJmbtCGMuLy0Ft4qD4aHk/uNpJhbZs+ffnvP8v2rH/7ON8wfNvzTNoNm6f+
r/PK3K9OoxFJdtRjPx273t6zrfsZwzcmgH5zm3RZDK9SLpoBeMpiZektlm740HvwS8A9br2iRPEF
d3PHnYuccylQujR1RVooPBDDhzxqdZD5hKe/hh487yo19N2CNJLS8lOGaOGVjNfo5JWHUgZotFbR
E//GGc4a8pLS6R5Bjonv1HRru4iPE9GlG2fuyo3b+LuR/206/Rj3lU70pfljiCocA1CxzvMS0SI5
8wqLSnI0k/gUVgjL7PY1CzrSr5P52fLxYdAW7wm/g/Dpll4FuVadHCYas23o6RFIfQS0gKDNbT+6
ZebOsz7ihSIKq9hnR3fXEzEbND4k8Lmjt4bTfIuvBN2icyJP/DiZ/S+rCu7MkFEitMcvnKtuk7qh
HRqfp6XGELBD6z29LubkQWnizIqUEO3ODZH0Iw+eNHvldjMwpjNiK/dzSPD/cKFbrPCjpUwapue5
S/HjqNurHkE7jc1Kamp3CzYs66LyCLec/XljVTS4v4zS/LI0fg8Ij6c3SzauyVuZER4avg84Dhuh
Mqo9Ltykrg7kVXHaDlqz/C+azmy5UWXbol9EBG0CrwKEeltuq/xC2Nsu+i7p+fo78In7sCt2NbYl
AZm51ppzzD+VchJoKIK+X4UPL0ErCw2GJbbABp2ladYfdlxjzMkDe1h+EF68cuz2CS/yUjkjCk03
8UMTjpVAX2mvP4ZRvsbNd1V2nwN2TNixHPrcjCjfQSHpLisDe2o+IkL+cC/t9cox94YYX62m/FGn
Okh7bHrb9ymN+VVdrIelZlrhlj4HTFR2K54Ay2FigklbJE+xxXJFYqBPgcA/qevA1LvLmkYVOTEU
eYPSQM0WDMMK3KToLfjUnIacS6H+63Te43F2MMDT6PxRAMuHWk82R6kiBlIeI33SsDam/7qcd1B2
kblLyHLPDaI8SoNRrV7IP5lBizSru28YoJxhEvSnQ56fypx/TWbXj1qkDe0u7jl93Y744EO1GuCL
wwtpTRFR2TDAZ/oeZGqmXwvXhkdAvYIYDl9lV91dTT6ZK7cJkddkzbqxhzK+CCD4UqsqybEv1KDS
NXM/0QLy2rxn/FHABWNISpdB7JK8ldwyfMFI4Oh2od0tIbKNPklBeeR7xV7ds8ZHfBiTLqHKmSo/
vfe1ZLoCZbkvNvEk2+1b6W6PrL7+TwO+wWiiuMcLoo4xxmHVm85TLinZ4X0BbVFQxdVbdJVhAXHg
uH3c7pt5qV7ycrotaLI8A5a71orY67D213VDF852iYxyJaBUQC5M5RuvsoYfpGQc2YEqjkO55/E9
49LIjoOKWLGhjwzQ6hEwmRZ2A2Vr078qleSAPPDx/d55Kl551l26j3Hzoeu8jyIFJ5RlUZDKKA6s
7YkjUJUbJlQJo3BHNYF6xTPbMmE5jBaUTp3J6uagdPqVpzNHjCoV9afU+mdCeG65riHE5EnVtl8M
+t4eYlKk3FLuXTG9jjafcWfJDzutpG+7wx11Ay5nd0FjF7dblt7ijW/RSJt0sCZ7V/YlurmW1tRW
r2txsRKGVR6328mpldFfdBYzBnuYrFIaF2+y1c296mzRu6W4WzU5IHhoxyS3YNAub30DFChSufJJ
xDylYsn/vZ4M6ZZOI/+r7K+DNaB6KZJhV0a8KbfdqYIfksXmT9+xUI0LV6RwWPwhElR69EQ1wl9z
Uc1V/0EQxFrskv9hiKeEQYzghfV0z5jy1/fUTO9ynMJBVq+Knsu9TJFfuqn8/fp57Zmc1vSDptd2
XF6lS9CkEj2otFQ8NZ1tGB/z64DGLrbT52FtAxZVbsbJ/NFrXufAoMlfZPkh4fi1FRGIDRYoafwg
+XrVLe5G1rKjOhv3ySzumlrSMGr/uau9ieB3sb49xyZXdJ35uDqFDs64tQ0d2p1Wi4sAbF5ookGI
1u464EFCBsDVGbJLl/CxztviPkPybWyn5mMlmJXw9wZ2LAPUlP3Hk8uMYAoN7erGkLGk/gM0nrUz
S1+K/mEc6CH1b0t+mEfWT5J6mYs5DE1mBR6qKz+2j2Rp2WJ0or/QZzOUgXLt5eP6+waxDmG6GUiP
3W54q+k/2i47Va5NKxXWGT/TWzT20ZShsN31f9mRY6/UyYHOuOAuHotA7aCqmN2Vrf0jMeI/Msc3
nNpmKLZYqGWLabO7QHPTKHRB8Pk9UeUQUL8QqzZetq1qFugwMOw5bja5tjQne7kDEhFEkF1qpMN3
Z5LLoW46skcbgLWT3d2zpaKt60otcKQItcS6SDAdnpZIoP9TeZcVD4U+T4+M529D1F1bzDC7SbLo
bTtf0sMpyfo7pokhICT9mT36zCWMAOTWJ5nrMdqk12a2CWe0dNTGhEx4/ez+6+MqLJm9+UmJHl4j
D4CBgtjyFmo/sZpAWfFeKzyxiC0rnND98oqGyMtEqgasskrYNCWughRIS7qQe9udJfK4uAxUm3Qw
XcbEIrYrElPnD7gl4KI6/uHEQixuj4zfR4aARMl4fdwVgWrxrdhUvztrDZrSfMwyHUtuP19y/quJ
lEajhLpVH/X3KVEIjS3DAmmOQtjSecp62Bmi5S7FXgve50KZiLcUvcQuTc3Wm6y/wuZWbpmDBeqs
f0waJvQ69yqCMz1o18NxM3zWU+w+rBJh+5oorLHm5xzRjMsLEG7j1EWoGWgcOwZvKqkcPk4apPvM
zV/GtW5pfK4R2PXiSyFIlB2ZgHIbwN8uGRSAronU/dYk+aDGLzmvsXnqdF7ROPVHWrsG2ruJeZZ9
HwQyjKUgS6tXPnB9c9ZRFj6NZTwgVK3jtvPmcmIOq+tPGJyP0t1Ax7q1A5lmMYeY93bGAY630jC/
RRuHT3Vjk8qLvsJUn0R17tb8LcZysB9nXcE7CfPCxHAwqgcHWfNeaA0wDFi+s03vXwAYhJ6JdZuh
RHoYnem/FYr6KWNi5ozEfY/EXiz9+OL0A0AQXfHZHWpuIhU4vOqcFtTSnjQnJVi7b1Y7yAIjiDoD
w3U/Y0Z3puEl0+icplb0WbdsQP97ESmSzZHkOHN50JX14s7ph1a6qd/+ci6NYuL5SDgb1HXnQbjQ
AY3Fe7gv78Am0TX0zUEYs3pYmeeSE4/Kc4YLQvNMhjVFKP0l82UxUhgzMCjsfsSKpZNMgHtBCww3
qnyt5vjTjIYM59m5mQUqrRQeIXtvhqf6mG6uKcs+zrX9FTko0Mg91MNG+to6f482D1WUaM01zegA
S4NDQU9sOSIYsu/Qlx56vX6qCmgADOP+63g0g7r5TrchTTIm/5k6rKFltRE2Eu60Q+ECG0GHFbr0
UTBv1pX5e1Vh181VQfBawoBdX3OeFpbcVkFoWBi8+N87ioWCdGDM2gQwpLXIfHfGyYxdggleEZOG
OdER04cKUJipYwzoR5J4RMl4HCIAku0Iv7ESEc74HRdc7E7UWWBhcrfytQjMgTutm9dgrq00oNvV
BkaafuX9CCarTKlAcJyZrlACKI3jjuKWk43D8CnaAn/o88m9HWO9YNhs+GgIX1NDoQGl5wFpmkid
itYGgWd9luXoc9g6ro4cH3HVswxYKJ3iKCSw1NlnHW0yY+r/oZHg4DbnX1RFNN31ymDgbnIWLmWo
GINL/RCzoy/kDTsTAXQGrBI0+ftK1d8snWlbv2UMy5hRtlbf7DSH/JjQ3wP1R5sqyZ8atadth+gn
r4ckdEHB7CTZJzu9a2vQfKxHPSSUJGdVLMeMIaZxIRb7K6kmclVX9DU6mJ1iE12b5k3U1vdAwYou
sUADYel94FBuSdP+LmP0HUz9T9LiaNvg6WUCvglIzc4NZzhKwoIj3qkoBtV8eC/E+GRvsiyUlXwu
UXKMHcldoEf9XYJvGm1tChI7uynx8M+ScxRYDY6DegHGpBbJXtGn6cgZ9bZNuBGGd17qgKbR9LE9
dxwtem2vqC2JD3OOf62SpNo3cKLhaVNs0PZLxFD4VAp7saRdGNvR3pAzLdvO+dPjJIC/rzyDin+C
+yaoJsouLIwVx4wd702GiSQ1o5OQUIZJAYd/lx1ckn6uhhU9R9eisqynjtECOSNoDqvxlGUIANXa
2rDufG22UnPYlm9hrD/yuy977YnOVMR+AhsexG7f+gnejn4eQ8N8d52p/5wLZCXG0h85WdU7dCjQ
2aKNy4PkCMWedeEgvGE2ea7dyX2YVvRgKS2DZCAZVnQStYThOPte1V+Y4T8ozvxlMlamkU5sXxHf
ssmdSHHntF2IKSyb+cuxLJTDCc+Z1gEXnSKiWUgVSHw+XW73fsJIlwnfNmP32E8wUx1Too9FPBOg
b7jM/fa4ZXjqxQA3rxxRfC7IrKk2uT0JdfPmWO4n21JCZorcaYWp+pqlhgZTBH72fkqoGEFpICRl
tfRWagw1VYzTMI/HVeGsn7QO3HpfJjXINaEdUBxYHnIzdOL0GyooeiOmOCWzvb5SV/hu+bmemmtf
bPhiAY4EI52dNrmfmKv01QTZzKz6ojL+VoggpDbmJyY2X7aSfJDsm5MEp64nYjS46Fb7iRyAumDW
TrlmnloEJoNeMl2aQwVFLD2S8o4a6idfliPyvspzJeMWQqcIRai5f+kXHoCP/lUXkqtr/IvETdzr
VPlsYrKUOGdvmPaW7YQQ4RFRr+CYg97UfeqTsfMfNBwr3LHyG6wVpo+GOaOOGSW0U/A6ud36EAhc
7BxPg0UlG/VgXfQ6/8qMmKyKypyY9WJ64sc804ZeCQxYDlEUjJhWfIHiC4CbcyYMIByJ5Z7tKlyF
lWx035vu0AJLIdyS9ol7s9rip0GMkDrL7HT4KbvmaSyTZ1T0b1UWZ54o6IA7SUWOY8GiaitnQ8Ug
WyamPKZW/d70TMeLStT7yAFHQNOyBTCH8Dv3ZO6s52YlGCjmFfDpXmZp3LvUvBrYMT3AvFmYNdp+
KIz5CIwiKAvhHEzLvLirtTIUISI6opOScdk41RoA/5m8mTHJxia0LgnxJjSpUHybgM0NcqZW9E/m
BCP/DGoj70aofU35KDom8hrdpIBxG/6DsXL9gYM9ECIWwahRAtGOj70xS7pDLOID+BTBIWmvYaIq
JfpY2xzE2XBUMj8V1RkPS9KDjMmGfwLptZ+FdlXToGv4uHTU2U+KjeqwWJmGGqAQKI5GT201Qugi
pP9DBLo7rw6iJhCB7vNrw/Rov9V3udVKrLbvOh0MT2QbQ5jlDaFKiFzB9cyEd9A2NxSTZG0uRXIp
Mo4/RIyfyDR4Kqbuj131qm8uK6Ju8LXYrlwWFESHRirCX9FtYpnoBMmjm7puQVXGEpZEqZejOCYZ
C2s1Jqrr3M8zVVsCP5uW4AGK0LRfNJSICmknrsHv6qLZBtiog1umPSujNcZZa32u8zkQwBcIOGqU
I2jrJztWymOtW3ejNYxzxSEo2pb6HBCOGtV7Zc46nrmME6sdaV630PklaRjyphJbB0OdO2QxxlfS
yZepax50G7CFgcnBc5flXGiT3Ou2DTPNcq9YKFGTTsURrtVD0dbAB1ed1Jp2CpuS3RXfuYelmoZT
e2bBobDf9mqxoSQmyrQsoWpyXTZsq0s46ka2SztNTTDatu/1WmJlx9kA1Qq/wkoJr0lkb9gpOMnZ
0aNrYJmaOsMrVR4kqEcXCXx9U0c9zNP0HuG1Af2kOl6xJKcGvJtX24Y8ttPvupi9ojqWR/i10Ul0
dF1lHQPPG3tv1MsikCat1tYi8nc1gKdDBxXyuymVv0XOfdblc3Fac3aFwnJJm+UD1C151DqOFRqg
/QbgbZwvJhTi1A0rLEtIS5O9lkTWvqvcN8fqgHSbfKZV3nWB5cD4IpIlm80ToqWzsMp7otA17Fx2
zGkmRKYnBoVOG58MEnRh8/jkJBktBIzVBAOC10ElB6l8v4yEKZvb/QXthhhC01kw0EKIm7hzCkXp
KN/+E5FJu87S39yY/i066i5OEx9UCqXRXyE1sAFkOS5ziKoEr7+mnvqJ5mO1ZjwrWvGvEoIQr43U
a1kcy6Oh71E5cc9zc89nOr7f1tDSFCx4ZVIxr4WhPAA03ot5vlSVVnorGLBHs1G+qk14m9u+zpzZ
lSpi0M1bzVakneIPofzT18YN7YIFOO4WTKxoVkMLQzw0HIYK9o4SSGeOviRXTZYH2Dupx1vhlDXA
bDEwrJgUEO6qEUvp5t/VzPq+uG0WVq81sN/SJldxtGDDtXZbe7/xFOhtNikhuFttg5zb5cVymZRS
/RAUAaffslsD51KlvNgV/I7UmMiRURNMIxEJczYj/50UdILceluAYnRS+Bl/v7PaE1LiLBuum49X
z/+bptnP3aW8p8vn2rlZSBflKnCRcijHYcUumipuicZywhC5YsYYLEA/qHx2zUpvvJ7ah0l3Go7E
KLzLqX6dekL2Ysk4AM/ne6MN29laF3upiYdJoQHdk4UMO7gcyxfl24oiUKW9DXhqtb0lse7tAoqq
MbbIN3Nvjcke5OlxMNvPFlyaRH2ctJTknRV9iSjdR6j5OFztXVOSS24hXUs1otuE824gwBAFoSPk
4YA4JCFY0MZuu33Z8bxPvAunlp+5JJwgc1lO6Y1iDgtqOX67W2ZhqhU3gQ8GCDcH96xbgvppFhdD
LAot/pkUZQuHD2m/gMtktG9Ed4kbYnydQXtRNq495GV/3IqMREEuZiX3GIkH0i+wdHVSc5Y2tjxl
RELtpwPjnguu3DmhfjZQxMl4fs+IN2dOcO+wkeuTcmpS1KqrLj9nnGHe1NQHkfLW5Fx/0hh8T2fj
ZVXMFwBkaHzA3TJzxOztIlFvssbnjv/sxPpsKtVfU/IHuSLPbgejabEUzlpuEwileSqapEBXhL5m
tZRgmcEXLdqfHosQdpkNrYQDHTTNfwYud94365k0+GV5KzXto10cPhZTJ8ma/U7PN2FKzUo+lKQZ
t2jVKml7v/sOob4nCYMLk9+ByAx2kRbVvVOiOcH0fB3dKNAoawvmQ35Z2LFnmU+1MN1nI0L8kFIE
KqwuVdSqu7lzckTdnLktxiwik8Ibez31JZ75BRhCFI2hqgKExy9se02WTfd6bA+2PX/oWYSxx3jo
6C8FENLRuoj5kULSpn+Obwn9aqqLa97V63XpyHu3xB+V0GZfLzk6JUk9BWZ1S/pN65JIPL8Zlbsa
Dxw6mw3qxjaTiAG471bkFTFdBBPHda9m+0RJv2S+zLfOYtlPFRivZZzxGqj9VjSlfm/bDVii+lkb
Dedu5XT0lnjO/EoszVHX8cwLfPj3qcR8/DON7lflGI+KzmNuue3feWS16CXVjvOCI4mfl8lsV7gL
o+QYGywHI2y7agGuLuWuJ8GUnvJW2PYGDk6J9JfHqjCQ79vl3Sl6LmHGAjkn9cnJBdX+wLFko0eO
Wvwk24EG6jglpHmdfg8sLQrqHVJhuGKQ0itC1ZXWfkTiUl8mJg53oR5RN72hs0z3nVQFCvT0PRva
+KRoRbfPF2Ov1GpyrpnVESUvXq12Mg+F+UhbIA1lJCJwd15Oajim60Y/yDJ/Gu2xvQlnOOJGk+Ha
xVloamHmrMo1r42XZJm/O6VlNkTT/8xhT8I8g5g4l64PJmpGs4nifka1ZnU1m27MhdAjwUrFZ+YA
BaIBKF+k9VoqaXw0TCs+KO8tAWZaT6tAOqeooX/VbufU370wVvgGmf6EAoDdYBa32GLLdob8Zig0
gIHTIUm2rq3hELVobcmhjf1imajyJY4JLqK7TyPyB9eZMaLKxftd6FEs4Dmbontvoetpk/Tr99ZV
iCcwb2phQatrtxNoQttvUv4V2Mh803Avauk8qshMCfgZb1tOYVt2PePAiDSyZvwwZ/vmjAiqf59z
6pV/huS669kXmQv0ldvmH0qdwIn4tpiTMi9r0DJGSxL+3g1jgfdve431dtxqyTrqHVoXbb2diOgj
tlmN3ajCNZEsNEJ7F7MK416EG4c5rfmWDbtZkhFSkRm4QjRHeKlm6Sc9cz/diTFpGplBUzjLIcs5
AWQ2rEi8q9tCBAQM32zFxYnug/ls0Fg82fVKg64IWH56wmNgbtMdTjzVCVw8+dwaA6NvOVGyK/+y
cSIvZUmHTX3vC4AKQWYgalpQrYOtAn64TsqhRz/ltpRP1F6cHFUlcGYVi0OjBW7i2qfRPmm9+F7x
bZ2MLv71oeOItfv5hj7AwAo9aj43qsZAf073bgSaaSBHGJEp5mWVLaKPiRw2oSzig2QPaQwH3O7S
vFp9joU1P9jzXVd4ZrO+tDCiIXAkEqg+LQ6rday962l0Zl5ZnLQRu1KW0KbQIas9gLMAbzWNMVkJ
xGZmMVUP++MBZPCj5ag2DYsyfejV4qcw2WVmIQdaCo4vIr3402ZGiEIzNArzb50n8321FkrJ9DGh
M7OP1+y7Um3GpBBOENoY8ECiD2tUbMb9huM1UKGmGDfTVHBqtK9VAvJlgAQj+uzmusjMMIKWHJTa
d7CwdKMoppSTmnadn2jZHzyCMc/kkJ0tSW3XxK4P2BcKm1NfIDVvEBijx8/VYDyqxX9gojA4QN5E
aoBcFyl9NWXFX5jYj9O2oa3WAykKKhseHuPEyMaAMRiG0HT5hwL2DJcFXk82PY7UETsr7f5WFRTr
RPkGcXpV+krDCkLGgJ5ALC9d5hppvFIdxtF73CvKhz3ubaP3qYBe6hYWy2x3Py5zeV/paHXS7216
W8KboNViEjdLnks1+MTKiH1vWx86eu4TpLSVF0W5X9E619IWx2TCEKkcSYpo8lvZtHpY6ajwLdwE
NdjeUIvGT2WqqpcZQBFHyyKkr/VaLUjlJyDJOidWbza2NEqX+WdqqCcM5ymXZ7zZ+ZIdtoyAkNPN
1gWfQZA3uI6HKagaE5wR5VlD6MOOmNAXjTwToAzQTd1qMY8R/wEOuzEdP0XYm+itZe4prpzroqEi
akrts+gRjc5FoYUTd+Mm+Tb3UR6vQW2PMiyxli5mlV+MfPmnMxDxB1KNTjq9pdDMqz9VwrDT1Wea
Q0z598m8h+E5nfXWPXZxTVKk1XM6ImRyzhDXquvaMSeqidCOR8a7yqCiNiFfs4k37YQWWKZNo3Sp
JuTuEC6ExRbKwQZiPbM+x17bJ9sMkqEV4VC7j5NOo1OsM0W4Iw6E+eT7PhsfcnPSTg2EYI+Oa1Ct
Ec0U6qG4JY6AyIGHxo41yg436U6/v9Ts4idDqxKCMsHi/f//6io3mNaZvUp/2BR7AFy3/30p80P+
6vffAjxZjT+/3yFVXzIEngViBSqLtDr15gh0l+tIP55vCzo93RtZ9Aq73Tqu1fWlAoREbjN4eK1C
iUhlQ9DkqLsoUFb37vIEeIQKbkS+xj1o7sbewU+bxQ9uIpXPJ7GCvOo6N7otNjdLpX8hiv3J70us
aMe0L0r8u9FD003nHKrbI+8hPanNwH1tBbaTgi5XR/dB1YlGIZYhIM4pvVcp0+NiSHIEMD8Whic6
ZKaNsA23UM7Pe9bY0FdHeSbo2cgheJI4cKws2KdZ0/zNk7ynkzD9zUqorjNOW1VAX5kcs0QdkCac
a4xrLM2e/AWuoZGur3MzDXvm+pVnDGl+hoMVuimfSNkgn9ZLa7y2NZlAaTMfmppaT+fIVGbVPnWN
s8Qfx8k6fyrLWu6VvH6dCZiDNVKeVnRfrM2IdLVyeO/r6CLy5nnJFca0ev8oJIEBE67UIOrkmZ4U
WUzrOAZ9MVpghmDdJlpuHg10fxB4563CqlkQei+363+0FjmkW8W7W8MpT+39ZEUAJ0sgMQOd0pb8
twzs9vakm8jzXGNOnyrIwONk2zsCSgkgiTv3xBT/2KpMlyedJE8Jd6+aYh+rOCN3pFWOWNiFXaRg
UzpBILWNDns8J6i462+GqpfhCqBsa6O5YcdYje6DNbyi0gEdDpKPPJXmSAMwfUhU9wDQqqciPdXK
8rNUTv6OoALuuHYaE+J1qg7tB9ZSPDHVMiPxp5dXjT2Zmq4+7POKmx21FtbZsj2D/WX01eRxICJB
VI3C8583zTcmMRv3vPPUNBOdiYYpbrswms42GdKYWNnZnK19UUpxWnSBqJ3YCD2bCEGG5rb5xO21
/pcZ1huJK/8NSYusKDUvcIjPzN58GkM0I4kA2jpL78jykiAeqhduYutmLhDoelnIA4g781k84g4a
7gN+uwyrZFCqWuYb6lqhmI+EL7SJRHK4QopdlkHBdOsk0aPyqIz2FfP4FILMpGlGQX6QfemcM9pF
x6RT3NM4Ru6xNTqsJxZvg9u/PMauMM61WnfUIK5+gWq0hnOuG3DVG2efG6N1qyMm7KT2dK0Z3dBD
YabQM/XR1qIqqFoDDy3THhQuoHJ6rPBPGn1I39Ks8YkO7OBPikXkBeTcUeE478Tl/NybjNbRlqcv
ramQBSZb9WVw28WLTbt8RbIjvdauOQAnuI1dBuVHLaKgMnnCPFFF8m2ijPFAZMs3V0rucCvFzBlx
NoVeXL31LUOkZhbFG1b4nE4Bc2FVNgXE9C5767Zvqi8yIYCxRTRHatxbBLHf6zmkvs4VIoIic51X
FiYa8l1jvyKvqj1tNOVjlLtButQ6HW7kUY5Ekfj72yxZ9RukajWY0z9DIcSumZitRy7+1a5VHpPM
so6p6KZbFJvjre/T6TbhvbwMCXPM7c/7duqDxi1H5lS2de20/iwz+6ANwnnrc+e1n9BFVutXMU+p
PwDI2TUKSSylE//N1t4CyCSJSYw72xczVghRZTPm2FQG3VDSWx+5EMpca9CE0v+YVy77FFIRbWoB
xQFH5k6qGjwEziU0RnIjyPvyU1nWi6pq9WOGqTNcm9s0GXVYtLn9uPKKlUxcqjg7uVlbPJUWyzET
YKKFI5f1bKzQRfH6o1za53wCAa51TARxTtG7q6xNsKP0Xk2q2F5TArmZtjESjFcLWM3JBDZ9QrRj
YEUdnvo4O/eyXsO2I51DsfJHmQLrkFN2mjfNV7SyyI8j82Tw5hdo4RN2iFPU2rjccgBzEccpNoH+
oyKs4MCQrQtK0CwkqNBwy8kPZtXGkQzOvhwkZHbCjhuJayza6lqmJJDoUGgZ22mtGrtLK9kaRNIy
9RPhGiPEQggGAVcHPegkhhugohQ7o+44sBejyl3lwDe1hLhmHDYpmty9YyzDWTMnXEC0gB8whV2Y
fJ07fMnE/zgkqjqpfmRBmA/cfqDFywcFzxsi1nU/jSnNcxvfZ7V0SEFIsPJg7FjYYAQ1/Vz5oCe0
IFlHKgcCDzj6vXZCax/jZdZ3Bk0xlu01NLbwRkohDBFvoGbXp5g2wsVu0bZUhhpdu2RKPEMm3uCq
7glJHHlJhsnsv2ApiaWXD63tLzM9Ad7keiySfn20V8xvGFgcVctvnSP2yzSYlyIdOefhJj+ZoHyw
/2BmKtQlHLcMCmHpD0wFEaoaxruSNT9LIV8ThMzcWcuDaBiWz5CGr8rKipt04EI6Vq0D0A6aljW9
2kFmFzXqaApkC5YXd3pAaDHbLMeuCoOKvT8KFpFsiKHxvZ6ZjyzYxr10qMjQmM0JDCKlh24/9OZA
EnPCwAZyOqS+BJPICANqRl52dBa8q5lTt2TnaLd4jUZycDBQ6zqmMzWpXyjrNNRG4ixndz71s0kk
ihw7MkwwoS89MFQ0ESfLVmQwLSjx6vivorrI3mkZh8vQPi5zydYgQamwh/7RdcqgxHC25s9B2vLm
6orqmV2R7auWmLAoN9rAjRBX9SKGykOsdNvIe2dQAY8cCPxywJSlVInhrzOQMz1SL5xsFm7G8WKT
s4kdHs5dJx5+C0c+yZ0shRIm7XqwwerSLkBBMFohmlRxV4TU4U9bBR5hc9gXun21bOS4BXmBQa5S
R7eqjjJciW9rqTeXjsS3QDGWMiiFSVsncukSIsbzphLd+Jhlb0YcFad8rY5C1cUZT9xlyaz+YGbZ
owVlya8K7KhGaw5HO52ohfq40M5xPWjnFQpy0Gyb/++f/f4ybn8bgWykLpMLzeqys/xS2MZBiu4Q
Q9A5I2NzFE/IbG9GbXk0Nr5huv3F7//pFWN+wPNbR7yPfOfqyL15H/vQwpQY+ygVxCldd6hEnfv4
Z0Lu/hL77TH1tcfqj/Mx/udeNMaFybum7DFm0tgtffONcsG8t9wIZjDdneUafRLE3E/3rg1dtISE
59BWWbzO3INg0f7G474Js4N6KMIqEP/xBw/1s+BLkdFr1BvkSL3p97S7rX9xyPNgILKzHnFywUKR
r/Yl3a9XRd0rhzdZo9Knyb1bH0qIBS+MCNUv+6jfMsMznvMvYe9JHV+bnRrOfgsM+Lt5yWm0tVe7
eQANJ+7xG4mvXfs1NlcWhI4RI/sIo8zqrHUBoBDAlUMMEmA3XFFGlzGYDxp2vuuE6RbTAczoEhUh
Uhj9qf2q8V4dyuLqYINT/uOtI87bG6957yHtocc0fbdHhCU9o8hPGBXzzUSmRazEqQlJoSufOXWb
1XHRAhW5ImvHHQ/JcKzesjflAykBrSRsD0EdDlZgvJlfBfGXKpAsb01++qvx6p4gIBcHcidM+xAz
TNyNZ4I04FaQe/gxfpbjzrjDfHrkzS2e+d8cTu/NfBr/JC/Dm4Z53kNqeyXbuFl3yzO7GhKicLMp
BshFxptp7xpPkkyIDvZVrX3UJMpLpmCy281jQDZm1N/WB9yr2cWtmOcw8KFduQPpgq2vO63P0wH7
S71n2ENGE9Ots53suDbLCZ/gm/Zg4RDzTJJz9UOBwvdqEoK7G4fTzBziWb3bL/ri69w4ylHlvm79
P8MJb8BKbzjzlEt5hrIamBSSL9mxmLc7IKbiWA7xOwO7cV/9yGv7V7nPpwKFflge18A8vyKcDJJr
yZt5TzsPQQ3d5P86jryf0qf3d9O+Z9r9O8tvsTk8SPa4D+wQ7yzAJbSlJtAwwJshSoyeTfXmHgET
MjWzjwuYbkJGXh0Y2FSy88mmycyj6g8v7b66UYejJVg8RT0lb8Wmq/a5Ih0jFjJPL4RHnOLn+VUJ
QcyF6dF+ldWjlR4F2WSx/67d9cfoyNkUrE71ToJS/iPPUJkmoL3+1lvdx1jqUYL+7fz6jzyDzUze
h73pK09gYoHy9rv+QL4ZapLkNn8WJ+zlj034f6Sdx3Lratqdb8XlOcrIwfWXByRIglGiSMUJSmkj
54yr9wP1ZG9KFu3yoHedPqf7kAS++L5rPesVOEC1A2e2QJVb2KbdP0YvGEJOxhGNS/akzjJq0d4C
KlbgLTC3138AjpPl1s0rDNsL5SAqt7UjbSn6dC8sZcobfb5JUI8CfEX1GwiGclB4MCg1nfRkwc6d
Fy/ZvTCnZZKv1HO9BVhedI70Vr2I0YJGq7UQ9hCmmjkqUGtOwORTsTZPkj/v3jGB2uWquUlOk6MH
Ke44E53oFHeOcKZWFNa8UspB4lldyu/VU/jq0qZaGCvtOBqz8jGPbfPEPXH8M4H6YifZiSflaMFD
XlMGc9cjBeQDT4jLeriJwAa8AT6rVxw30gVtIn3jb7Ib/Qlqzou7K7feKnXyP9XSd+fhWzF1mmA8
bQ26J/zLZyBMsEC7mUOfbtsYd/Expta1hMMb31O3fxLJeLshE1Hj0ITTxklYgDDPoAb644l7Fb1u
w5Y4Mz7QcQ4DBphDh7SGTF9WoPMEomSvYdDIyMHIO0OaZ8M2AHjjKmue/Cx/8F+JICZkuXrnxgpS
HHgS9ASHi5+/qBzp1kd9vApJ89g2kBB52QymVJpPW9OkfZiZN/lRJE0us122rGArdCtc1gigkdfp
i2rj3qv5XB3mYnmHILIfb4WTTN/xLrxHzy1QCoaqs6rUhbQfHIx3qoN+rp6z6r57B3Ofh3Zri4t6
J5z6W2s33gg0UTkx7K2dp+3dzw636U5YckvEh6Gc2REJmk+ftLNxazx7J7aEZ2OtfAi7ymH+hVzq
KRgk+NHmvlM+lBvEQAFK0bl4Yy0wM8z9Z/2Pt0UmDpqKkuezRKG/m9GRaOmROtIBHBch9J5tbSoP
ncIcATAoRstamKcSgvMf0VsIm/AF+7B7RzbOTdG8hrvk0WVocwZHr0wC4ZxbGzKZzOa/ZPVNzFI2
uE7Beih2K3VdEYm9ToZl+AcaMmAJ09Y6tkx1D3iHRq9g2R5sYpZD1LV285ysq9yhpYSmwmCcr4U9
LVhU1oOtIJahAeKMRz9dTXCMhWfX3dxfGEizjwo+4GX9YO0lcZVvMUFqxqxY9Tt9ZTFNpBvhKVrU
Dkd3+Tb49PZhZpsfYrvWWVNvBwke2bKxjWSFTphDkPqeOvWWHmfCTyzuyU0aujlpZf0Wma+/yA7p
s/XEGV3aFQI0LhzCtvBKnR85rvuhHSK887fgAEoQPVxT6jdLRKeHwHhfuiwLtnDUT1571PsNMB27
WpEXjgFoVexJeXlLH+Xz8AS6zHyj9ONvzG16SNQFoTcP+bCo3plyZDjVW+VNuOPpLqWN69s8MKO7
4UEAZg0qOzhHPil6x5CoR2kt00YDHCrwlpjTM+VRDDa6uejXoIIIGnOk1YhI46l2apS7pEn6M/3D
BUnQ2wRziltXtI19+6cWHZfal0wtaJU+VAgG5+298DzypNsFeKDkxtwGcIf6RTrcxds43boOEGBk
AzvfUYm6PTY3CBOzfpgPy+rdXSvC3AqWzV2oOUK3rO6Ju8C/SLA0EtWEh7fFoDgsCCn2cqe70Zqd
7pNsOZd3xp+MsU3ypzYz9vTktSNh44pwGjhvBHPtoTx2yOTfUjSXRI/O+lvQg0hqUNYaKJMJWFww
MdMVocxOUjvleMMIq26TfC2lti/OaVghf2i2cQ1AajakG/mO/70hzFLcBu1iuCNKzIiWk7aSAFY8
kwngoaWSLomx584e6EdOCmF2r6v7urYr88xFUmj2HNjyz/Kutk516LgcQ1/CZC0dWaCQP8nB/eTc
v6tugpsUT+WmKxbeqXmMilVE40VjjcI4ZBtrk4NL/g633WfTf9BuegWfypJbMcoA3fGyQxFtKM5x
nEOFFBy8V/NF3rNIxJ/hsX0hdMx32oXyku2Ktb9ptvWzepfHq4GOMJrSkzIlUmKbUuY+iXiJDYvJ
cKyXOlmZKIqSbUYyQXqTGjYWQBhJ7o03nrKP/CX3cW7MuPoFJkfzT09bYPdI/+DtStRPvGXDE95F
bFixPkMlh3BwEnznMzBkNyXwgQ1l0nO6CpptdaLb6T4Kwmzcj38IXzhlT6E5dx2yEjh+bdIHPKhz
yKk93rx9rtk5LwvriD4vmKy8JQbbsQAagQJlHt9zjqvTV2ILMkqj+5663iPfE3Mo5gG2r02Erjua
mXd03Nz8UWuPwm1ywinTqzOO43SvQ6Sib4g9x082tgJjxHZisUF/24qP6FZOFbeOjaDg35m5B9Op
EExTV4SPdNT26OjDh4G8rLn6xsAXNm284dyK4cemYA7frbDLT3KtbKJrMYygfB4Q5D+kLNUb1+Hc
YifHaKuUtrbMNrC81sHe3OV4wUxOwXNj799wcvBemDPxts02hG2gaoR9mJ/0cZOHy8lvG6FgX4DZ
IF4INZ2kbbSDkcz6LXV16hSq4+Lgy5cRM4JY0RPtX+9FYsHiRBXaGEvSbQTg48GVyJj4eBZe8h7Y
zLGN7eKJqrMnrN0lJyhwjeEMITXHs74892qxMu9IqwCHGB/rlLbbnCdnffAy2FUjjvFcaNbyTNgn
5/7eDGbti2XY5Ub1Z1TZPwbwLGcMLXQnJbKNb0tafkswxw6v0b1zkRR17Hdbn4OfvKQQbMqOf88E
zVCOL9VNcvRWiGxN1s9NvI53xNdDmd3GZ+8AKzMjAPmxQbDzSSHgTn2jP8NFlAOrucAmY+1QLINU
Ryy+CW7TO762dCu+iEflTDGDj8UdxR3hGa9PiyIZOfs2s3m5wjZ+oXbHRSH+rNwtApKpy372PliN
E2GDoqo+mI8Ydt/I6nJIEDfX+UJ9d3fQUyWSQvE5QFDbW3d4Ganr5btuk4Aht6uF/5GE9LC4Dzn1
DJXME/BtMiNnjJfmiVIB+3XzROljSpnE2GLLtnej3gnPyVJ8F4clXFiiKYRbyDuYpABX7evXkPrS
e/mHXasr7HokiNTu1n5rKwv33d1Wj165DRHzruWdYBubBJubbxftrDHX4rJ4nrKNemYoD/sPEnpB
m1kbfCAGWgnbhaS6so4kFd0j5nw0BzvD/4jwk7mKInQ57PxXTtUg0jldxrYe2PHbQIHPm322OSrL
Jccm9Nns8vVjc/SVXfyhPTE674JXsEwOvKw+sK2tcZDwF37QW0B0YUHYpIC5MBSk8DP1RdiJDgRW
ZWENs8Bm9de3tE5sf8+w6qtFuK42Phb4W+k0LTaTSIw7nLGWbvPpEmvSYVhRz/MOw7309FRItOVt
yj40bfGcszEWLzFa9nm/VA8MHF6Sf5S3/if2V/MuJj7oT3hu39kEhJO0TJ/T85CsMvaJo7siwfbE
GsWkMD7ouu2U3bAJMQo/R6Ab4vl44l/WP9ee3YxrNZpRvB3Cub/mROx+ohznuo72NvwkRpy0cdqN
7D3+HnuVeMcq78167Bb7EA/MOTtkr8jRrd1U3xTo+izcO+/kM59m7mP8yRhunzhCDxv0mOIxuGE5
gmcpYDkjqGZePVaP2nP1yPLo35FWOAtui2X3yN1V3cMZXRrbdXQUF8ZTyWwrEJQSRkXwM7KgZ87W
9+1L59CNeczvEagJ9oCOdENCOna7Jy7sbjCrdjk6SThBS5GWH82+B2vDaHorj4VAWWYeIQpL7e5s
Pg391rLbg/ve9Y9htRSItxZXmcrdcoaq3zEOEaV/pg0OHy5xHTbGmfg8TaD+UHTb/I+71GRnVJfE
dMAYhvrnrfgfZittOxzyG1ZBNIfWZuDLlqvyTtv0K56AuFMWFQ3BezzG/gyIDSWJXsMLtA7YKGlu
HabjM17Ct5Rjmb/oF+JHYa6iasEC/iiwkE/ChVnuGPv8tXrCTiFz8ZSOwn0A7lUDVEh3X10ZiKA7
K3Y3Aq2ZzddfRb3e4kDNLaBwYmgbJVMa8T6Gphcvcnl5StSRH9AFEtEZi9YXo23w9fcjRFhJVBcM
FSvaVlJrwkpkH8fzRDxiiGFKGeMngaCjpVFr/G5I8zKJfyl/6ZnRBschHb8QdwlgrzkqZRSiXXMb
iSF035Tv4+ctVueBydBNf4TIbuYNnQ083qOCDK7aqRLZHfGUq/H1B/mh+0bN9VWk+/Gm71JalCoH
yriMi431aX1mldXuLKGB1IOciyIs+oRFQoD09j9/6ON9bAjeiuYCRUwExuTOlQHHB998RGRZOn7O
wRzdIxZECs8q3lOUHJRoh/FD1MKzEN16VCw6MgwQDUhYn8tDp8ofcgTFPQ25zOnm0eX3boKC9l+R
NHZWcOdyBe7fFu7uwhs+ldzdu7Urc4QlwEBtnshwrJgqIv5jXkSjyg565WQmTFHyY380qoYcGawW
VGZonLn5g1o9Dirq1emvA7MvUItUH3DTz1acn8q+uquB2bNGqgDW49dOzymhDo8DMKJVrYoOlfWl
NBi30eA5uSAfFC6eVuvepZJ6MlwuR4asAQkfuLGUiiPH7tGlubPoavMhb0ZtGXmogdx+vO9G+YbX
wQEmU13qRPmHSQgXxPXGLsX+3QSjCJfex9HnO65S7qq0r9YNLivWmThelwZHV6N3OnHwDwDeOD+U
OMXhOa5awgLmRGLSxayMvRlb/bZNOWRaLcXAIqEcJIzqyrLkd9iHysKUDahHiDNsT3Lxjz6OjfZH
7RA+ArxnujXxUos5LjRis8HAfggLn9uwZF5J+ZNAAP2LzTERLxmabqm4M/nQC6ALkCw5bQWzdDoV
PkRmgSmY4p5kN1hXST1LkmJVquEmV2Q243K4/+//7X/8r/967/+n95n93+Bkvj7dkhTR1OkQqRd8
F6PX+lrLjNIRow5ulWqLlUfpIKSKIUwCJbfUqXaJeKV//1wJ7NC3ny3JimGZGs0tkPb887/IOWKl
E1zdSyWdFuhTJU6xUl8FRnc76HjhRxE1fVLuseHtdQs9J+1kbraZslatbnPlq0y/8R9wEc9Akg1Z
UWEI8o0u3oAUaeKAPLR0XKI17LAQwEIIn35mooq88W+8nP7kBIRh+ILZctt7zS3GucVJmESZK8PB
+OG7yBJaVMVUNflb5qNG5p9MSDa98oIweWJT/4MViIf81ceL5gqmeuVNKD8NQBmLh4HFRNRV/eJN
kI6Zj3kulI6eUu4zuuSeiEl0kpy0yBpAvMnjN6T6Jc8JqEnSVYUTteg52iMHwGUSbxSylJAYh7AS
ucBEMmd9VeP/BNMX2y2Oq7J8MNGA5APK1Bp+OxA+WuAF5AguRIjDFoFZH39/qT+9U1lRDCyy5kS9
uhjXg6fm7Epe5ZgJG6EOHmamF92VyfM1SC9HDvmcoqmJ8LcMQ/53EPc4nYfaIhWiLbUzbJpjmxjb
zqD4XTNjckqwRpcex7wFx2DxF525hpG6x//RY1+Pj7rPiIqr/Lbbuaq5492vclP9tOqJWUKoRFHu
xwGARg6ZWazcW7Hx/2RlUi5/f1jyN3oWM0CRdU2GailZkjoNkb8mo6WpveTJCtcBi6OpZ2TQCnQ0
TrRaBhLJyGcNEicxlDXZFQtxKiuby7SMHzypQ+AYQRjR+0/Pkj/NqLyvJuaC4kErGDvv1k3M8soc
+XHtUFQad2xehqx//fO/vq5SWXpmBHxdRta8kaDaYLgiPA7qhZS09xEt9cnT/9KTgKFQu/QQwFGT
AaVOzvHvj+7H5Vth4RZVFPUIQy+GgIewRAJ/XjqRRvfEKCJil6GNDD41oUIuVp7GfKpbWuwebQyy
dz5+/wI/Tl/F0mRVhPOmMxAv3h1+k/+MwR5BkV1KxNNGJKNW43BvNmE4k5VsVk0zD19WBBBkejmt
fApN6koTTqbHJoeNvf90JyDKiNh/XofSJxmeFFy9fR7nsHtibtlWjb1/OLe++wYnAvA2hREhbDcT
ZameMFS//7D/w5M1dcjBiqya39YlNKgMILF0qmyrNZTYdQVXIKq1ZQ9qpg7REo+StY4pnIeQX37/
9O/cM9lihE3EMxHg3leS819DTO1dFWose8IwcXqgXS+6kW5qSwij5Bn3oZZSIOnqK7/5p1VLJVrV
VOH7QLK7wMlFfZO2Q9yVztjzLhHcvOhm9vL7L7v2GRe7XaDVMj5RBiwiv/2olyvVTK4svj+OSSaD
pFjMC5rcl2PSCmG1yDWTopCWSkcLAJrpzII1Tos7PfZfmCA1WGhFs8cvc8TURDMe/XAcE8xXbIOy
3bci/lBTluxuiOlSgZalKuW/BLm3JOKSG5/CSCZi5d7P2ZuHCRjlGXd54L5NwDHTRaXx+4P7Suf+
d7UnGFQjt5u1x0Kyf7GnqFreKAKwIMdDnD6r2cZnapwsZERQxNcwzQw4yLi7aTmAu/GEgq5JztE3
t1L7969ymQzNliaKhmlxWNVkybhcdIopmXfIlcIpUrC5NNt9mfq1UUv0cYdjX9buVgFY4Svb3z/3
++kE1aSJsM4gUeh7fjnpE/VYRnHhjKNvGzJzsuJhz7OcDE6dRbd0r52HphF/8cz5fVMAtC5pinp5
OraqIBhJC8UdpprwI1Bmc5R9ysvw4fdf9uPnqLIo8YJZzdXpl/8133XucIpVGpljUrshVG8ldJgZ
CvfKWdP8fuxVJOOvz7k4bAlKrLsIRzIHJEUtWKqN5ptbvj4TemQBUqbSV7wjOmedVWHPup0/q+Ha
KMIzP59aQ9u0S8GaNFdKslDQY0mKLy5DTkKz0U/4xikRVyolKJXkU4c4JbpYHjUj1eqx3+diCpkf
eUuviSh6ofs0lomowvVOXoIPTHa55ofKWisqbzm2yyzxk12n0qGTAGrPLY8wxTCrFxCd3/GZC+uO
CyWeyQ55JL38vHlvTRF5QeR7XIjxiwEUee0Mm+sprTavr9Grmc+SgVIC7GOOuamr7WyNDEk642Pc
kAL23CW6iHAVus4U5OHl/h8RJp4duXSwDc2khjlKxrLUtCdxKYfjLZfmYuVSYc0sGuCtjt0mjBAP
mL3/EIzj2Qtufh8p0g8bEwdK8hFEVgNJ0S5PS3E8CgrXtMwJE4AAst+d2jg9Kp18MkvrjWpEOxOH
6Iid59FKwtvK8lUgTR1W/x1E6c2QqifM60+aVCwkP78fhfhFmrLHZaUmTzKWV+PgU9gpdMLKvIey
1VNertsQTyStelf8KCv81UZ0xNZGl0r1H7KW1qkAEFSx3uKuO2m1dRjr5iSTJVMRrasSBMd1zjqU
hb9QsRGSooK1IA6gdze23+HlDI+JrJKiEB7luj1hmfPKj3AgbUuRPgZPWrmCcYAHE82UUn4lb3SV
97QeAx6769LFCoKYUtOiKEfEFXgW5tP3lNWOFD+jOfm69PH1/2v1XZVVR9S3dtVCqJCR89WxtekV
19FoCzal+FqFreP2rGmS+qTI6RqfxSYO0v3oy7eept54EWwIv7wXRsJja0qTiu/f+130XPrEvNcE
p8hEt9zVabVXG0L/NJ1qvlk+ZtgRb6PWwruV3mKNy+64gzKmXAxXV0bIdOa7WLQ4PUgSxScNVaZx
sZi4CdRSuRxQR4Mhy7xy2NSQS+e6RR0yKbVlkFgfAQJ2JBklchaR1x5VPU1QV+mcK99l2s4vvosi
Gyq4CQuWh3V5RaHK0rZdnmQOOBDk6ZtIEILJqJYQnWHMG11qNwjvxbmQd6+9Ub9LmXiqSpQ1vm+q
i6zN6Saagrfu6v7KJiZ9v3Uo3NBEXZclEyrm5dpeekMr+I2eOh6WAepduYlUlsYL4nJv6/bls5uM
0AkNOXYqA86WL3TrphHdK5vaBEe+fETwbdnPTFPjP5d3RfIWzM4dGvCy5j1EgGSF/y8RFl/cEEwd
sz7sh20aI05UsnU50TTqyXOuthay4jjE0ai/a4QVYyegLN/fwvsb95krIH/CWCKr0Vy2UM66ZW2P
unCrtDG/JSDom7MQ0UsZSTQNGUwJFfMrL//71V7hfqSAZNCobcjyxTmsiuo8jvBUQWhtDrVs0Xov
X2FQzdq4PBddeo6bAemPMgKLyV5///DvJ2h12k3JH6e8ZWnaxTkzanPcTVKIHcWk3YRfye6H4Uy1
bhnoxa6Tk7tRQDz0+4f+MKY4tYO7NgwORoqoX/zivMqyxmub2MkiJJ9oCfOoeh31BuhHeAOzfaek
eOT61yQ0jqioP37/+K8j4L+zTRUVfrYsqZKua5cHMy+Ic/Ici9gZtVqlt9gyOgjjHjBIUVq9CWP9
2GIOoL1NjGgqgLboqE4ULdkpovlYNsq5mf6xGUQ3Q4WXP+8J202y12G4U5o9GD/ibrHoG+W1t/V9
meCLc+ng0K5pfP1pSfvr/FNo1K31JuGLY7r3FdzAo/kRYsIHQXnldvDTwFAo+uk8Jk5C2sVH+UiF
yamzIodgoEeyxRapZ6wSrdkb6LyxjHGjrK3H31/M9wMzPw9iugLkfFpsLo9dag5YUzAjlED86638
lQDJM0gGW8yl+69HTnj6QpWNK+Px+7FSFbmSK1+HdT74YhJoFUWM2jUiR2iazRC3DlnTN4Eu7n7/
edJPz1QTKXcpJmRB+bKMy7GrDwL+3Y6Xake95Q6fMdEouLFVZs+FoOwiVV6GorY0YQuo5H3MSgWn
VTOsA0SBQKrIW1NG41Fwr42sH45LPANJ5PxuyqLOjfDfodULcp+GIbbfEh/QGPgnRetZA9xdHdTb
pn2W3BCRTwgjSro21LRpp72cj9PSZ2hAwthpLj6bDaS2oBxFjqUBl1Ax+lEBgbUgGhnretata5hu
Mwya4BogkaSKxy5toipOvBsfE/ysa92RXNFg/wW8NSWMgCaTWpHwHvdJBLGGnYCYGKY9BTNJLm2c
cYhC8iZdulV6F6uYyPuJIPMFHatzFQM9bhJ8YvHkaDt/sQyEwlxoHfCir/85QDyyL3Fj5pjIKbWC
g+u6l7rSNmULkmHMxMkU7y19UynmsI9BcgRv1PVQvvXA/UhCIsoeL7YsFa8Anpf5dA24MuCmSfrt
wZrWVJqRTEu9HHBjCMPVV1nohk54cUP0cgQk6cMmKVGjFQBRXK3ZZCkkEkxTH7hzFkpe3f7+JX6c
XEQOGJZkyWDxLxaSRC04PHhZ7ODpRFLFzxYj6Wwa9ZVL2w/1RkawpXPvZVHXqfX9O4JxuylpThKi
0yk0ndAmEmbWT5jUqmg3HKHOMA/Qg/NuakU7+o28K91215njtS/y/aQyVegl2kQmxU+e/r9fZAxF
bMSgWR2pgnvR8Ifdl6vKe42S4UmbrJxVFb+VhXaYjPCJ+fb//sB5CiobumqK4mVFjmmgt5HPajZE
7sf0vEv0ZUnpXlms5e+XZIpgrIz0GSjfy5ezloyVVBozVgw9osVgwfmfxXmMOss4RoME5YE1K1Rq
h6g2a9bVjHKA5LMWjYlcQhGPMDxwc3BGiyPv1L4LVOsxgZkju4QNTMHvlYTA6foy/NNqQzqDyg3f
+qEsY+qlCcKvjVB2NhuhqzdCnr/yKAmQkXeDeHXV//E5yQqsO7AX5rfOTcxDMnSqX87Q3whSAxI5
yl8byqYgIU2UNXHw1sRvKuCXTgBX1XEiJWI7SBHA/D4wjGkGXC4HvCiavKqkEE5ysc9ZjQzgySsi
B5MxLh1A/ybgBwiUBdTKAO0XJqmsrm59ThMcCY6WWa1E89kw1XOCtib77D2sK0HSOhXHpZANEtS0
T5QDf7SWhLK91/aa5e6HWj6bPcWMnMEgKvmrWkcPllKfkjx7JeNolwOqn1UoJ9XymSTWRUFg8WSj
fKVUTQnSOo9ScadAayJVfgIPfwYZzXbfJBsxk/UdHuO7VgEBkxvl1m8U8Bbikg4/eeQGwFP9MQ24
5jLsRRSnvQjWUt75DIdZpAWwdl6+/trQk8XXU84LKip+9haK13ZV9cd3b1BhZf3D23d5tC/daiop
JOxsRblJgS2ZUbvpaHLa04Qouw59kD84mtSUXGDedJ50aEnnsExfQ698b/xqPYrqWQg4ZdYdC3ZR
FidYHLejShSZRPUrKv338E2yQI40PqIEfbjF4eVksMiiiTNlxDrKaEH/aBlcZq5V81ZB9zitxYrB
PxIh4IOXynHrtDgJMu+uruhnGcKVbeCnA4YkqlwjMXhb0zXu31UxNsiGCgCIOEItzaQ+vfN6dyOG
C8kriDQaXsUcrY4bH61suHLHkX/YgiQWw+nQTLNWuTzvyxKzWsW+7Yyu9AGu7QnY/4Mh+cSGpqcw
f2kkxVGc4VOfjGUawh3/ScyMHWFer2Zbn9ICoJ6Z0/XLp0rVquoRUMgE31PvwVJl1Se/jNe/z9Wf
VldqWpLOeZ/z2LdrdwtttS+9LHO6EEWbka6LhvpO0p3KKF2PebQRO2Op+Di0UGkOKV8OHcmsE5tT
XKOOMHysM/5NbIzvYa8+Jab4McKCC817KRleo0q8cqf68fVKEm1JejHc6S53X1WwwqA0q8zBTnco
9K5ENPTg1flWFIOjx2ErjfvFEHqrgYTZKwvbTwdrPnuqPMuSZrFW/zu2WPK6ulILxhbhKXOZ0Sz1
6o5Zs9IyWxPCE876jT+KH3ksflCnXkJsW6Wde9Dk5oQ1fxbVJjJm4NOKmO5/f5M/XXb5clxnFM5g
3NwuVt3ELVWA87zJsc6ewI0th1F7CjWWS883SDHTdmJKbcnTtIPuWRu19x6ufIMf7lW8GdFSTJ0L
lnl5DMwNNaiTlOpSMbSn6f10uuV4FRDz+km12pMoRg9Zou/6yDwE+MnQeWSh8hRW4wehbkfCx55S
IPuCimvWkK7Mzh+2Y0lBVWMpKnvSt+58C98yHalDo4RuuFdnn5pWnOOKARR4xdFs0mvN4B9uYSzI
oixrkoyk5HIhYmS4mVyNqUN1YFl6qOHhmcwgr9q5TpizP/A3+yvTeXrHFzsv/XpRUxQ60KpsTSvU
Xxf3fOz6UnQpXuFYfhzRMfZ4w41672XptcK38dPb/vuzLsabJYRRqKpTocyCj1UR7J6HEqQubjhS
8Fr0GQA2E1mjqqx8sTiMeWZgwjG35mAxaXUby/p5IvomhIdPWXllPqzFTH0EVJ/QySedBNxSPK5y
Ym7B8IjrSsjPWGJ9EPpKTbEWisTW2OZNef4iHyPRTGg/wubLP9VUcgaFc6HWgl0Jx3XlS+siNRZp
1t4MwYcnGyRnpijpiH3Hg03JRe4zp86GlVhY27xsD1YC9EUYVuVYHYSuOEcAfBoBqykG0LjdJ+2w
VhpcakXzJwzrc0tONrbUQ59CMEnc8aTFdEpki0ijDJP2PDBA2MSEDuZv5tqPuJ5lqgXzxRWfiLJ5
jirdKUGWCYMyzAFpW73dioTkKBBpliRP21+ES4ufslRRSeLGUzc6miAj9Ipl0qOUFpPXHGkWlcWK
HKx6S/ByDAs1ZR/RC5J8MkYgeIGVqowyUCQv2DCDcYLSalmFXodws+5g0wGK6oaQgIgmumsSDokK
nfEJnx/zr5io+8gSYSVoB783/BVkISTjVLBnhDA8uQU669BSVimxQKaQH8Ho4dFh1I9megR1bis5
5zFD7NdVylaoQY2L8Au3ZAdZ0aeFPcgIqjOpsFvNLD/bIDt6ZUr4ZI2WwkXzpGJpz94rU3qUY3yL
aZQ9hP0aluHM0MHd0jh4NIAjuTkmbyDFlu/4Gv+uyN2LhFo1gAMUX1vWwnoaEr1eHElJ35r6gImU
LzmtA0DSV+hbV0oE99D1d13QPGWG19tpM6x+Xy5/nD+SYUgsDgqylYsLq15URT3oLEhy5dqlzors
d7dDTuIFKiF10BfNaG35iVfWwZ8OKdQ/uL0ipkCrdPGxmj/AUPEGXGS0fyTROqRRQj0/vbIS/bgd
aZww6XBScgZ88+9SpCIOAl5vpU43WE7TNXiiIMGTWyxRTcmQ0wHd9I9WKe8DYnEK6fpJ4acVn03V
0HnGVGEvL45WnhRJ3ml0FPBwxAWK0wb9eyfoO/72AaEAlz6T/OHxjsV/4QcoXkEi7sQSQLJJ8bEh
kKeuy9tIJlLL1LduQnZopQFLdgmi6SBnzhLiTY2wch0vTj8yryb719vAFd+SEw9MgbSpVitxKKRU
8z2CQjwMxEnX2EOmn5UGDBxhnvNmmHqEsTCXS2il/jA5ncThVUlHJx0J3PGNuWQZh8QXEfJ/yFWE
MKfFgE+u18xQgrsiP5ZmhoZdxTQg1uPr9DYzyGD4v/rINkP9gatUlOhAGwbwWeGxhLcEuZeTyIsr
dAgXpo6dz7qhwNGzJS+gUNOGe5NDKlkFITgFqlBVYtS2HLYeVQYwjhII4dgNVkR+kEKAQL2O80+M
VIBJRdjcfQuWH2FE56lEGtTqOe+7Yjmg+Tfy2gPvYOHQluBQ0Hs0Wn1TiZgo43KKdsVj24YPBN5C
30gmkTiez8DlAyas4O9z8Kf9Ule4olvo3Riq0xz9a78MxEpL0qhNoR/SY5LvEz3eDp24iiTiav6/
Puryitbm8IYzkI+Ob0BSTOELp9TYwSTOu1q48rN+PCXr3KvQpSBH4zr37+8SCznPCrXkd0VO5ZOm
56ULv8+W07k9lIZnySNeDCc7uOErP/OnUw9VGkpSHLW4h10ckfUSWUEas7z0tH0hoCcJlpe6Phi+
RQAu75f//vuD/fkTNSr5U7Dpt2oDcGrULXAMnTIsMYCVZ6gyr5I7PGZx+Vmzh0B1Wvz+kV9Lx+U5
a9LHUutErWxcin/GKofqT4KCE/axP1cJOWzROGK2tAgaFcvZWOunCjYTWXBdfDLNcxFBcSwHzghl
N7X6Mjzm9VFgo6owu+IzTWpOpMG4sgakDZqQQZ0gecRItG2E6I1Cl4spblzruaHPx3JceW5ezw2T
+dbhSiNrgNr2toWjazNXtkEAX4rmbTWX3FMZY4yrYcIlluJkiXzfW8VtKqRkxVOJRdBs+7UPTdgS
IlsmP4HabIfreHKfFxXQJASAhIRlc26f6RyO/3NoQp3QgOP9/lR/HLWMWYVWEK1pNKj/jtqud8lK
863E6Yr8Mx4eLGgjkTuuwdcdZHVRN3aI33G8Vsj8aQDBA6KQSUFX/XYzqFoyrHNZTxwI1Z/hyOuz
xup1iOvXZNJg9GV+hPtz/v3H/rT703lC8S5Of3ydrv9aeUSrjBAkQz6M2EIycDVzC53WtPWXmbYJ
TekmzorzdD75/XN/WvH++tzL+3M4qnGbaWKCsblfmTFjLDSrQydLj2XWHv43e+e13DbWdulb+arP
0YMcqqb/A+YgUsEKdp+gZEtC2MjYG+nq5wHtr+1Wu9oz51PlQpGSJZEEsMP7rvWsf/9bwU8q1KQQ
u4jE2JYyKrwrlcveJ9CDUKadVaR3w9D1qwTZekQ11mwySYxL9eYQ5kb3adqOeoyX3YeZQd3Q4ESH
BJkvnHZnRS9ZCf3IdYfrNLJuYVUOeQjg1MoQ+WnGS+TixWptYHmh8ylFI7k2TWR5xNzbLYzBOAWc
40wPUoE0mcQHxkbYvZCnNnGxZ02LLRq3SYtbm+S2p4u5xPVTndgnbHfBWZS4kWqN/YYB/nrBzouC
cclaXyvuidlosYRQdw6NbdQ5ZNzJljQ9giGRUq0Lp//UTXZPCBzbHkM6W+Re59CNIDn3wC/JNGEK
ljAmxDIyYQgLa7i1s/gwr5vrxnryWREPLdcGkQrrKB6e7GgiBkvep6U6E/dQrT2hHQfhrHvws4kW
v2lTM66dWB7ImJVnp4lJi8L8SkLvL6aYn900wRxATeOBu/W9qDPLqhbdZUVdvWJ3VVpPHTgKqdtP
TuUcafg+SSLKfjHSmz+7eAM0GbghPFrF768n9pcRuYUMEG7mnU2A98huQ3NltMsaEm4yp0MZcwuu
TYKdG6ZEGubheUjSdBel+YdG0dasTNq+OakdpLgXYfURvT3hVt00oyXEERYvvAQFUB1s1jrrsAAb
DjSIf78vfuIUsPFYoPMwGW6oVb67LyJtJIrdz2AehfkG/RQOd52K99AYZzvnXZG/VS0STH3aCH9d
aDFhe0GAMHssqZBHGBG1QG47xSgsiw+k6qHfwuq0JbUAJy78diI9ssfO2oSuBTy+gngpNQIoMn2O
htbJfU26ePfvb+pSX3o3J7Lad4x5MeVT/pmvmB9GtMAd/VyaVrYbzHRdU1QHpebfy5Ioi8YcNkYQ
VqsyBx2em8Z9DF+BPXyBvTciG0QWYpsItgFQK/3Y/8U49DMhBqJtWkfzKsH7R2E2GpypCjsG28qP
r1SSPWtZfRuXGKMdGyOyJOOkgePdOsM98MfreJAnh9bXogvZecrWe+w3eVy8SsGJglKPzC1/HUkr
8Hp+hSr8I6E1qH1s7e0Xn6n+kxEUbQRSAQRuNHbedzX1NIxcykY5+uyGICWB30+NDBuhfiD5GY0I
n+4wlcm+jw9BD3qgTMV0CnTYDX38oo+1eU0Dje52BjHICud8TlWjejPG52jidhmzz+RDFuu+kNfQ
UeGekKwYVNQ4Cpe7xUk6bZXCVSW3k5tthDru+MkdgxWAyqL0dpkIbNJ2C/ZSvnUoTRJyrJi68Nz5
gpsSHwCoAenLKFB03cw1DV/xKd49tbUVozUMtLVeVyhPNevOd5KnAhnSwlK2segr1kq+5l+J4IvX
MwS7qXqJHH0VOqxmim6HkG1Vu39CLH2NwugwRLCfotRZRVZ5O88nnfdADOaf86JQZtZT2zT3hlIv
Jr0++uZPXWIadP/5xZYu72PW/H3f7YNK0iCPj1Dru1WU9G+nULfOAbNBZKdiS7UQS3pTE5kSeLfE
IbN9hAjIENvB/Krkbspm7uio/1mU45dfXAs/uxQQpFk6ohU2te+7aiPNhKyVVr4b0jIDC2ktwPve
5VE7bNnP8fkkwW1na4R4zuMXPhuRG79Qlvxk0YI90Udn7swz+vsCL3HXdZ3PC7Sg5PT1WfXoeiCG
u6Dms0FOugvGej3hI10ksJZ/dRf/ZPSnVEJPhzIuK8T31feCHrvq86TYCUWIZFWkO7uEYeYBul9Z
NfaqEjPSle98cLgHNnkYAw9td2FVkvscS39rFuk5VLW5t8Y5ArALgBCSy6U7+04N4Qla5orApPvE
JziUtcWWVQ1rwqb5Oov9r7+5LNuL6/JLWRG8GsXy3dP/uS9z/v3v+Wf++j9//4n/OZHcVrblm/zX
/7V9Lc/P+Wv7/j/97Tfz17+9utWzfP7bk3WBrma8Va/NePfaqkz+1y06/8//22/+5/XyW+7H6vWP
355fOAXQiLE9f5G/ffvW/uWP30wbkdcP1/z8F759e34Lf/x23bxSh/7Jj7w+t/KP3zRaGr8zWQY6
9XvcaRg0f/tP//r1W6b9OyOyQ0WLNbxuzPrComxk/Mdvtvs7e3vXmftxJjrteZHaluryLeN3TBNM
wXPDgnlYD37779u/+TqzfT1vPzfPGl8VFz9Mgegqab6iNUQzR/FSf78+Ea2aBCsxAB3hn74OJL2o
4Zi7GTjTth93YxZtwlI9xhZWgikAXGM34sEfqEfr8VxHtQEAG3lx+H7wy644oMK/GpiPVtlg3SSO
KA+XQ2OJo6zLbJt6ToyKcArLwyArb2MMoKlQzR8uh9KDgTLlKQiislkHXUPqJXnxaxlTLkKD6G5d
wr+gKsbephXAU4m0FDtldTDr7C9pRmppzYWzkVbwWPgwOuYGnxt6N25AxGc/3qi6Tm6Fn+9DaZ+N
wfevzDY/4epp9kVnfU5c0sHCSTtGdk8JCqr/pmaWpohFRfDQaHVxuDxSLQh40oceK0IdVnXpXltd
UW2dDGpVB1NAi9nCdm0Lfy38oseWexjIzQASQz8yyd0eXffAvNEl7pJK+qYweudYzYegGyxsqc99
DkCkDiOdHE14EhHvRksPoJzLgzUfWkKGvz69PDLm9AEhBaeMc1BELmEZHk7NOoqOYoLyNykQIeQg
roreAKA+v5sAxdBunGxAvn40AeHnzen8tYUGDnrd9TJZI1G67630Ko11ak2jORcDfZMcD0ErQkEA
Ubp5ndjwdsgVEEYzHAxthEQUmdTR2jibpS0dUW2dy1QE/VNFZXNIpLuPQmQUBTlEINwlVCFHMfMO
PcqFcAKg6QlKTjnYAdRspNJ7nbHHt/DDR//uTHw/O2Ui7LXWqDeLMCOdhgRofSY9wx/Io5SFOlwO
yDCatV86r6jpYDypvj1EJBZtVe00B3e+GS6Pvh8wH7YHMyPzwB4dYiO1+nA5XN7Qu6cJfvdDQwIY
S0kysGIKJxNMYKANXx+Sd3YzI28JVzE/2UFSHSa27YfLo+9Pjflrk9fY+IBJbJrPeUnb5+s5vzz9
fjFcHk3jULN3bLvF5Y683IzeVAQATnzr2216uTrm5rmVJ3h35ov48tF9P3z/GiHJ+l6k0Cqm4hDN
N3I2jbDqrMwvDkTmFl+/k009VNiqZxplpXUQfx2GVvJq5/s8TxCbL+C6wxrz4mRtdnZ1aKwUCqvh
ddXhh+fZHCcrb+227ae5kJofYvKGJzhYz5FAmiQ70CUJ0asLWB0TXSFjOjjz4fL0cjCDtF3YEQzZ
nB22wWrUCLdVV6AwraBm+wP1LDYFBN8Mo5AHH7A0NPtiLLbFAFe8D5+oT69VacJrS5R28C3rfvSn
fNNLE5DZ5UVR36EKfdDnm+3yBWMeCS8H669Hl6cB6XXboNG3dB6Kwzj/gBm25jZPkxMTxCqrSS4V
MiqP5C+XC03XQAVa5cT75qBr2ngICCncTPbwMcmb4MDGOT7Y0wOfLIAlCtbdIbQ4dHGATpcbfhPG
iCNaGR0bz773UyvfXF5iPZ9tQt+RNLlmvhrmIeDyjS5J8/ojYvh6P/a1a5yNPr0fR0mAp6G3KzHd
tkFNB7O3q7Xq2nM6DZ9JHLPB4lAO0burJGLdMc90S3xYL0lgZPupJla0zqnBh80HzMsJTgn1qNs1
GbKYKs0ieM4rQoKnPr8NNiogMifJ9StWTBkUZ/5HncgddbxppfqUht0Ipcz3ii0Cqk9DP8H6Ep8i
uwz21pBaqzaHODRUE/km86UwDNcWipClofRPIcXIdWnkwIaUOidmGW3KFFwLWGN3kXRzcjHvDmBy
Za+bkSpzYZIxEhdXGRkjDBFdcmXTupzAtzpRDpwaYBU1GQDJ2moQdrJH1nUy6uGDHxOOTFZEttBz
mHEsbM31qJjfHH/Y1U5/nNJeHSq/JIZsiNtjIMZHehPFcky1ZkW+64tADEAfQn1BsGEfpsrw1pYP
J2loW2LbutvQ1+K1GXQPpHiIbZWO1xr5C/uIbfcmGQqDnQt4RVeLry0rtY4e7YJ9IXyQhRbRsbDO
ijx3107I8ndOrUpNWx7GsTxqDdz5sqi7pTO09Rb+Sr60WqKAwNYDwuqvyYGlDGzXcmnhCKHUS4dp
mCNOHRZXylIg4qgBMoaXbE1ty9pYtIuWfi5eyaHRt1Ew3quMZk7j9vcZslxApNpGlpZHhLi0Njhs
F6NL/CqoC7UjC64iapBfCsL9Rk7oUznxw9EshHYeRqIVqbERvuqe/UzD2x1WaktCHFEjclgLLzU2
WBH/LFPMtv2k4RCCfB27MrrBi3u0pK9vJsIANK3RzsoVkNp6n7JYjs29c8TwoU+bduPYalxFmBI9
XxknBGKIw4wZHcU66XPmsgsnRJJQDQvSCiY6c8lO6AnmaKyOZUD1byrMfQkLDJnPi4hi8Dw02QlY
1U6qM5fGCNm6Yz7fyYEbqCviT23eVSt9wnDYVbWx14p+ZJwN1qZwNbxg44s3Wxk7kzgAw1oSGvdi
FNaNl4e3ReWdRMZn6urlnzJoP/kwnMIhOPVlfrA97lthIrOjVXZGAuzDt/F2LC4N0nO4O+MYtY0T
Qs/LDedh8kKNrle4IIJR27tF9UA60V6BtVHNYGxcW1OrjNA8M03rVR/3hBbPFj43+JKZKdOJHhkr
AqQ1HHxrlZMt7I0u96RB6iB71oxS37DU1ahuggmTZIe/jZVB/yXCd0JvkQTwaW6Uyz2mu6ce/8Gq
0uxPg8tEQxVn4Q4PMsmm1aDZbwQnOLdFc9+M8VWFbGHtRVLsGyg+K9al5gHlBC83DXetRVJ56Ih8
Xfm7Bj3/jSlAQ0fGTULgHsWAvj6l5M8lYwSzxn1NR+vjVEXm0q1hWOH2WNt61ywj5IFJbJ+VwdqS
IkGAtUVpbMl06HthD+opS466Vb9VJVNE05GEXUIZWKQGiWUW7k7Y7/W6abzPgxNep1pQbwa9PhEx
n2JUI99hEMaVVMPZGsmaU4W4NT1x1+gZee+dvLfVymoRrskEZSfF3cZDbhI55bDvBUBrYbQTlwpo
rMbvwd1JQGahXxvrugKi3A3tUy8mtaquk5KylesWMZnFo7Fz2wztgNJOvmM9O86f1kg3pgnrYuHg
4tR07npZQ9LJhbjpPZYyuh3JJR7Wtmg/d4p8S2/SnqcCiLEqPsakPO3UZIOjA6pJ4e0p9msATwme
z8kOV1Xcq52q9KM2zABRnA9rodUvxRTIPR9EhvvyusJJGQB0uZkQ49Bkjj2YIxnJKC6VWxKSEm+h
iRqmDvjTlZWhDOsgtplWBWyGGfs4EnnP8KTOzKURrJabxieoywgTbWUWpLQXuPV712iIvEjKHfIL
tjl6txZ0G7FysEDrLZCAzrw+uTy/PIoE37k8JSFl2RJ6vfPnZc3lwNq0+vro8pQpkUjeFtqZXbH8
zot0zcFZ6D0Jeem8iLoc+nlt9O4peePOPoLNSeLw0mI2WdXT+MGyGhCLaUWQbN8mR095/qqq0f/i
lSgOcFoydkmgmVtXNdvYjshoyR6sEkG5FhCVSo2VxQ29TDK+4y+RYbWHZD5Mmvp2SIeBFbDPMmhX
cJaQIbQHz3bSldkmJg1QUzKG4t7K5gO5NdQ+4+Sqsav6UIzds6A+vLbMfJ/0Xbe9fLkxMIp4ZrfL
8YlesjTcaBqxSHNIdAfQrQVMjogHbNO++TJmU7v2C1uxGkzIzur0gzL65oeDnFflJqnu87bu5M5L
4cuhmtfDeQUrLnAD4C+1y+ZoXk9LID5Ysefn0OHGjci9awokFatEdjSLy0Mr04l1mlfll6fGnCuF
33he2fdCJgCO54eMXSgEdBaGqt9CZZvOYwvKN7GND45VPoaZ6JD6E8HaDXp0irr6NNm5fW9HYFEt
/0bLSy7u0tCuUy95UbEltnVfesexVSV+JvCWoUyHsz8fwli+TpmbbTLHG9Hg5/raaNgfTbEK+lXW
GURQhPqfScHyyXC/JNEI/HKciY/ItZbOfIkgqay3Iz70a6Mjjr5gvUDf/lmVtnNVd+Ehi5PoXAQV
W9PcMhdCy2j+uH27abFGD2y5PIQid6Rh5NUHjVifXGueDJlG966vIWmoSCtnN06ag1M4D0TBCbbA
NB3s7m3MwvIkDWku2qyK1mLeL+qwUda2A/WZImGD3jxqrnuXJO1BL9W2SckHH8k4TGKGTDcxCB3J
S5rTieuQN6fFw8kMxtsha0+VW545EcGuzJz0xjZerbYRZ7vepwUs/z6u0OcRbkqMVUaOFWkoRAt7
aEAo8KEiScbrdIr7jYEwphOGIilqGG5zRW/MHOpThxT95HDBLJye1J0K8s1SeQAJ9Sk/alHe7Aey
m8LCJmhkJGFCEaRLmiaSm5hmzal1Y3+j982rM1I0CKJwC1WxnqC8tNa0G0b7pk388mhlfQ46mp1M
3vLSHdxadsAQHAVcy6zvl1WrT0dGhX2LI+5+9CCxOplp7t2yfanNCSmfKZDy9uEG5hzuZjJHSY+f
kQrGeNMH3kcqoDexGoz9CDFI6x3nFqMTAFcxPDdB9CcddFj7iHfOBfy7wiu0E22ccEvi8ksipwwk
pE6UPXusW0sfmA8dAn9ZtWxZPpw7o8iOhdOxnsMRostyPXpY+3sLOY4hGKlSbq4lHcL6miRJ18PB
k8grZ1Sw50ztqCsx7uwhh7xguesRtRtb0jQlJyoD4Kuy4VbUUbHrmKR7DuyaxytvAK7IimLdFbJF
RGAYZP58HH1UmwaBfGREEMIbK4QKqqerFrfEFkve0cJPW4+Lq+q22MCDRV7zapIZSMYwswUtBNFF
hLzTJijXgg2rSdFhp+r0qXTZyE54b8mn0kR4a1P6r6nS7Pi1BWYMBZkpK7gyG29blBh7OG9rQwzi
2kwgzCYhHNpwsNZjbtMTbW+FPvRXTeH1V5dHbFFMumOpvnJduiNoXhHVsExl30OLa9adses7aXGU
rcbsjiAYtE2hnh4BJOgrraTHzGRkHMoROm+ZqBPJUuiaEHlDKluHad/RnAgIe561eXntfhBCxXdG
NCyeagFOVpZfMj9DLDTvcbQovVbB9SB7/aQb3UMM8wBo7ickZ+lNWRL13eX6uXPLcM3oinax+Wzo
UwuihUiqAo9VvDTzad+3aCnNTrEm643suoWHd+1XsThn7edej7LlIK1mHyOXvq8mMoWz2t/XDb8i
S8uX3riiZQm9sEAyljey22RRU56B8mzTDpJ83NTyWEr57GWGdRWoFNGBaqCOIHZf5FmINs9p1c4p
tRdVeeNG2V4GL9h9FGgDdo6dflAyaM5GTEQRPZr7y0DbTu3dnHmz1yKnPxspVGF/FNvBCydAB81S
L/PxYOsZF4KK5/hc48ZO+uikHHODBDi/iS39zGz0qQ0NvCs+uEqYLKek5AqUKGJVhevHARQHF5oq
REPHG77PUG2IH35goMn2xmju2QJ/qZwmO40R0lnpesMmzKS33U9BUa9Tr/JXZW8eTD8mUAgaGKsV
UJgmYyRXzEdhs9ltOnlKWtO4TkRAurLorBVVYxIucs3YaK7IIbST1FeZzfUw9eSEUU0ddplKvS8S
mqps3TX3VLtL3BrZW5nM13C5jYrPdq/r3A4dDPQY7YLxmSVGvxMFHhXdcRZ5ig5hcv0EjWlLLgmh
C4OWDFvsILsg815Tlu0PNqt7VbOLjDXNPUHLjqu83o3F+Jx6ZLuELreS25FFaBOfybRihg/ilAfO
niDW7NyJ0rlled0t+0ak66QHp6rpKLQhwb21E7mxhYsOAcNasvRcx0NWEdLaKllgK6O4Ry+6GKdR
ozVLDpAzmP5GErWEvmmOazFZwE4uq3l3Xg7UMDM34J7Ol6WYLoGBknYJzKNsH2Xmu6u4KY1D4FgP
+EIPtlTEZJTKo9QQwR5QkVgxlV11URJdOf1wFMlIMYbFOkLMeu8QVrZyJ+c0Ibqn6KOtRDLl20hl
X4aGHKd87O48aT5mrkkKgWYfg1TJQ5wBy8wnhMdeVu19Jw3v8QEOtB+f7X6Kjz3RmvALjY5hLMmv
u6lCAhnYp4AEELpuPmvOuFkRMjYdPBS5etmcjPZcdSWcapdoLgcF+YfI8mDtpv2OUhRi8sADX97i
LY6TLD5ndJIWnj2JTcD2dea5NkasLVWVvzV6CoHdD/pnp6nuEgE3xalFRwMtJOpjCO+nUViUNQkE
EnYanwIPFh/uZtrYU7jWPS3eTyx/lkkSsGs1P7CTeusmfbjyWiTN7Bjha5cmARcmZRPT2vdTsdZH
LVmRnWozZyDItCSFDmU61ho/8nBUSsOagVIPn0nx0Oj6cK2s8Nq1n2WaqidbpcxsU9agx2y/wLeK
yWcJ5FmTMZUo9NPHoh03+BO627oBD31JAE8NO9w6otFWdtVQ5GyNu4KJLqrz4Crq4qcxC1gj1g5C
f42DF5b1Mccx1tLQJKg1m/QTmyPmwyEr17EJUahUmXZFP7hbQONsdrnR7yrDptI1X7BWY66EDfIY
rOjJDlptK4rqo177MHf6ND4iNJ17vyXEk9xcIUo2UAaFzzke64eRGzHpfAZZJxjutHpOItSiD2mI
krl1uMYK+h9Giq1man2YzWBakwBpWp/3No5ttj65HhFFxESzjsNmoGUBGVv0nbXrg6I7xg3uVKZ5
jaQmC/Hz/FdaKrcLXK5MpCWLefL6FiInyLmRjnFv0WAkZLHtl/4c9JjHNR7W9K50i2Bd8EexoLeA
5hNWqORGnv3oPGQNKaCiIeWzhpIrRXZraEm/CXpOgBdIZ9VHGlsgNavO2GIv/VFT+8QERBLF2YnC
BHlKgbbrarM9WkgDEFKRUtPFQ0oryDP20i2/mA6LIqPzJTQgJzy7pPwts9qIdqyKoLxFfCJTm6wT
fDcL2+yqvVMS/J2WTQOxf+pWXq+RI44McXv5oI2YaDvDGM9aHS5cK9SPHrxJiNJex0w0FQncotrf
oRm5ChOvuUVDuOyxxO8S9I+j+6dmE29X+OW9nqXTzokswmGiYNGNpoSwiQ4rmwxGWcz5cG2pKOZE
w25YK1MgbcVHfPUTDO7JugrzPNjWY/5Z5qJZ6GPg7YJOz6hHFnROrOIqcVlchJRXV/bQpMeyLzeG
VhEwMdCx3Auv0veOTtOpTK+Zk6OjL8Ps5BKTgryyPEtdbizeGcSkhI2hE92F1DZPmEYYlT8mRdJf
+UIidgtJ3MNL6B4ypAZU9rQ7J0294+XgN13Kr0OtoVt2fu1UFVK3Pmc4j1hCAjdutgnRuSczcSEl
GXtfJdq1nbqfCLwN9uH8THrpJ9ILmyObeoJFB8aC3nKfck8rzrXSS5K7zLsqGiDuJ7IDYGlKtGbD
ujLH/q6YD0MAWbxQd0HHTrUY0ua6th8rL1BH2ynrFZsHMP2ehB9flxjfsrQG92Ck+zIQPYF7xo0Z
a8MHfcL5I8YphZM5WVusUgRCc+JQo1feXlMkbCS6vakcGpYd4NEtcNiWiNbcRkIeEpORTwhcuH/L
cvhsd3WyMzmp5wJ7npaPySmIlL+0Y8Pgtyp47Y59m3IZBkzJH7qwWsSZfsahbJBBziQM5+uqdkmm
6CYW59neLp32GmtXtmkqT18UrYLODpGwj5KR+rYtjm7BstGhcJuNAUEqzQq6BpMBW1NM6kTdCafZ
VzmDcJ5p8hQM7FioON34kovI6hrBMvNKNQVReJQOE6c3kZFY971j4kGC3q6lUbKPfEKNzFrSPCEJ
/VqM3fXkRd0hoxzYiqCH54YAKM8L6jR4mXobA0FKf7U1SNKggRmQbAKabchp8UgzTdZGWVhrxy07
xo+A+7pz35K0edVTwLJB4X+OR+/Qt11+LiXm8D5t1RLrslo7zXRuCGJZToFFuhHFaSxfmbYdh0Fu
bTygi5Rt06bPrbngVlebRENFUXtEVZqResyd5kpprrW3PPrN0+hV2zE3EqwPPYqbTN7pvsIwUUpe
68AyvfLVfRUG/hUF3PvIYC7JQtBlSWIEa1d5e08j5q2u9u7oWHv23FwcMxBvdBQAGWq7xoTZSBFp
ye7Rv5Vgrna9I+KFpoF6GVvsoYWiolQb7asVDeWxqL11pDtYS9NiTcwmuDTVPhVu+YlodbkMx/5Z
AVIf/CFdX96H8mtnO3NS+rjgAk4imBCGeoj9TkHFW2q03a6n8JGA3IiYsXpiCHQpEAd0bj0aT4dS
YosQRxx9w0fYYQnSIjsnuEJ97fFdun2X5t/3vt/3r0Whuo/rothQzaXYm8+1pGruxqq2XKuQIkwZ
E+Hrd/GS5lOx0gKVMRKQ+6V1QCnRuubLzJs1CJfnM3qeplW0p3ioH0aMCgsLWA3e75jlu20Ph1QG
2Tqxgd37enQbKYwbctbWXvr2cu50s4YiN66JV/qccStxpOWWryjLaruguQb9n20jWseHfq6U6bN9
JYyqYIn0tj8gCs5XtRUaYB1lf7gc4gzBDtnFW41SzaEdCYmyBy5uiFrlkaRfdsqOecvNQnCEWz86
U2+yZ0liQj1Q/RzTzIiWNP3zFaBjyhguvJbjyB3ixWLcZ5YaKEKja0/NtDl4mt4cgomZ1yTZc0Ed
9MFIMfgiHG1JJGf6C2ughEkc2Uu2IOHi8k4uh2D+0Wwu8n3/mmaZ6UaM5cO7PnRosUoS7EacIewP
l3d+eVRWxfDD08s3vGpMVw2e/wXbQ1bBjegPl0f+X48uT+P5AytN836S9TlG3LrMK+AfDOzZenRi
UhzmQ1AQC5JZmrPq7IbQxvmA+LrcT+R3+tCWDsB0ceu788Mqo/N5OVyeTpDXOS9lsLDz4arzxXhs
o0lnHcCHMb82cHxcfauLDENcRAqC0ZmqOk1juhUseFOrYd/nx9u20j8ao6Wt47loqukcxKVeyhqk
PQSe86iCNMYbW8lDbg6SkHgeiflRXGTOppXp9eVLNBKHfew9yvmdAB/8dpAVkaL9jMbp5orwRSkT
uf4hL0ccEBrJfJNL5p1P0axw8StlckQo89ehs8orZRrNtiOW+mA53awUmyvCNAdJWLZS6E0dpM25
kpkM9o3tC2NzUT39f4HYrwRis37q3wRip+e2ff4Sq/ZVyvZvOrGvP/lNJ+YGv2Pn8vEDsT0HhoED
8ptMzLN+d+A+WZgCKZSaF0/2f2Vi5u+IK7GBfNOWWciXv8vE4EjgZsJa7848dPf/RSb2T1fiDMGD
0mE4QJH1977IwBpJAa+0aqc3/ZkKITFERHrFFd5bnz5h4uu/ks3/7C+akCdggwCv/ofRNCtsnEOD
QVTdug2tDjNu9QDcpLfxRvdhrH6hbv+nTBNTqzujSMAkwEF/50GPpBZOTSWqnZFt7Ay0v+aNj9Uk
nt16evzh9H+T4P2nUPlNmVCS/OO3n/wpAMxAuWc9rP4PG1ZHHSso0crvxla8iUy8hVryhgrHF9Hn
f/9L/3TNGvwlx8cqyDXwj7MmYfO3sTNUO/ySwTrw6xqsjJstxZD86vP7CWAKa66BvhVQIiCr9yCH
qNJzlnC8KwuyChgV/dGvqTvhQB0o+1IjZdNb+nujkYJosXrDDulsRQhvzV8xJf6p9+WVmCaS28Ay
XJD2f5f0e13uazLoqx3esA013pOrxjs8Zo9I0h6Hio2r7b2GSfSLK+gnVgL+roVWDhCoG9C0/vvf
1QwHJYNRcglpYp/qcm967PPL/q6Ww12j5pJAdEWn4hEnWrgoNYKC7WZTjT33j82yYPDd+9QVv7Bs
/fxlIfEEnDq7Nt7fum5TKjOLi2onqbKh/3B2yJ9nzBckc92XL0o/qabmCynBgrqLwanMbkcx56ap
7oNPP2SciGZ3o+d/vzh/eprwWjM8ebrO8PL3j2tSqRphuFZwBetmV3UmobyqQ66PFKK3uSM8rIKm
/AS65Vesp5/YvDlVP/ztWbX+g+vDx7TQaSqrdoNjXfc60m9qeFR2Bg1J4/A46AEfRUpEj+t+TpKH
ogl/xdn42SDw4yt47xoUeUzfllfAIkQsTG9gwZ0+T6VG5BhDwr9/1KZ+8QT/IPK1eUtkO/hcl16A
jec9xRHvB9W8ssp3mNI2Xu0d3VK89TpI+1HvjA2ZVduaMPsseQD0Qm0ipgWW+f2dQxSSpLE8m7uP
Pj8zZuMxCLl2LC0giyrY0LB6rIgtCkR3jnR1Z1vqrkw3g1M+YeJ4C5L02TVai6rY8Ej7KijKqyra
UsPKl1PJ75n/v3LHOaJtafYl+W7Wh3EMl1VpTsvWv4qK6Vi7XKBC8J8cSRyypc7F1NQLzzG4Vpxl
GaItnW+ooevvbNvdd6a7jI14xyIuX8QWbhM9KE5IDkEL2gaR3eNz3w6At+2lFlmHEAFFGfAaCx2f
qihukMwiaKPOs8zpD+KQFfu8jnZjaG3adHqUNWlS7YtQ6XPm6UdhQanogk1iC7mgc4U2K33Lneyt
xK41X09mwCVsQDAgrOnWcihAzkPx/MkQWWQuY5NGYl+RCWV+0Ty4EnoXv7lxsjUph7RtGy563pcx
uLt+6O4zyZ7WaVcNn+dl8JAuMbrgH2a5rrYcxvwZ/e0jFgDYYIx4fUBJrYe+aiQ+J1uRq8ub89GB
mCkV7k7GC8KvoCPJANsserpF7nFayqGgg1UeVMgANn/8oZO+9UKszVK7d2Q0QxopBOctZdf/w955
LLetrWn7itANLOQpAYIURWWLljVByUHIOePq+1nQPr/c3qfOrn/eA6NAiGYAV/jCG+J3Wjs3OCUh
o72QuYISvg5HHAAhRxozX1WZWHrMVb2MyXibur9mB/6a6Ux4DbJPiBW+EsaDae2emli7q6sB6JLB
Jwmd9WHWHQbsenGd8dF112MBuzimz4GrT+fuH7IOJDVIrDfX5BaUIUUcitXjfE335k2+RblOj/Ek
B1oyBPL9kqV57egeuEr+pq/qtSnvFMHP7Vxbt3amXpQp9xVoUVmVvdEaehttlG71+dI0kAMx+nKq
6EGvBPrmrfaYUj4x6IT6TWSSbkfDQ1bgbejqeJcu+JXsDOhy+5zuADX4nevE14aVI8ZAeAFEZvDK
uAfllihe16RvaUaBnd3xjhj/lyO5iELnx2rxjzo02W31q9D22r1p0wnpS+vEvDpvn97O+H6zNj7K
fTdtOpwT3wRYmLVpAJAzRxbj7KJqhsgNbGhD6FgjqRc5lOHWM5VV61YZQMOsYXFMNX6bhED1YDSR
J8LxotNFDTp4H6CAl2ctKduzMfPZQJLQ6ZKQrezdClvQemo4Mz5AFERIFW/DkWLheyon7lowDlol
RxA9erB7QDihLYldcilxkvx9suaLmzNXqiPL7S7qpsvGydIU1mIKOY6vrEsQVfg0IUL+1o/EEUZW
MTmRuFmWpw54BBU/lq1RbvWI2nnTzBCqSX3nGaPctF8umvyhkDNXfwDDGxP7QV3JOQd7ePSGLH5H
UZVsU+U1+jZC8iF7ttvsTWmMIyjUVzM5jQtzAC4C2vLZG1oxPQpx+BwObFkU5xBmdTTK5FTTDtsT
3OEQNTisDPZ4ceQX7RU+1mzx0XVEZXYa7xKyD/mtot92Do6NzgIWoj/X666iMAVu1wClOF+rLcCl
DO1AdeDeuIB2DpN6NN1xP7e28EuUK4IJIjHu31ESmO0Mkmuo/GUWF3gczC4LV1q5Ylr9sHhmzUwH
clp4rdYjgNRTmsKrEM++MPfDm9WMzHOmcGNqxxn3aEo4lTGdatGVnhpPJ/hUV3bPKtrVcpus5hAM
D29rqcoX5lZySC3Qg4rieKLvbpoFo3RQreABauMpHq0En4ja3ed1+jxHI7IBpYG7JuDAXa6p+1Rh
XuV07HbWtFwosjk0ehmQW/BiDem73A7UIn83IwtBM24NS1zfUyVYeqwjQxWNKlAtqvYwhe71MqRB
PknDTIua0cdPtPRfB7c4zEV02gY/ekGoK55Arzo7JWFAlSmOXjBy91oORqhbMFqF4OeZDOt4Hqt9
tQy/hhDldApjT03pLldTmF5pLo7VSbGqO4zOkEIfwi7Qo/a5GbgjUZcETlOce1dB1aXRvltDZ/rh
CuxUczNMrXvAJlbaCB8ECXYAkXIAswSwY6b7adJFdeyCSVmDHKhnSwofRycb5wo0F5iHRtj7ZPv6
jt44FhawKBDqPaYrhkmq2i0+xJUeKKp7lZQYWsR9A6KDzj0TWXitVd2USHvRjyFsd5ZfjdMjYc+6
tbBn7sLxl6VSoy1AK/ljhr9oDkhygEQR6CZvNrKYN6kOIiIZ92aGwsL221XUjb1x7d9L49K1w92M
zZjfF63to374lsU4fGRqouDs3PiidZBxyfnZUcR54z+imtAlB/ASR8OAH7nFRIaYf7gpzT7HTV1/
UbBEzHCtrnPgMahs4iERk1+A2vONAmGSQcay4RCn3vBrVgvUShyvglsD4bh6LHvrUs5MAQwpntZy
ehByLTet21U1sTvvmKLRpL/YJQ3gbQkyB8S7Ug2n6DpkLgsvYW+rO/My286vfGbaovj3DN9T9dcy
NRGhrtFKT1wpeswZv0ru9858bkgPAqOGPlTzm+sG6NIsmoJ+GM4RppF+H5VfeqtO9nZIa85Ki3Zv
sC/662KhjxedOwT+mOEEBgNz2S8RtToPJb6q5ZPonREpRou1vepuxOr8WIrpQbOd6XsagUfOrFMU
0XCK9oMKbLNXJtj4xnkc9fpI8p346ZS8ON2oXhduOp0VBwWPJA8PepVei2Y8gK5ObqJmVn0XxJ3X
i8jwIcriwxVXPxKJr1obqKYlzNhEu7g0h60lQb55zp8TtlJfTQJ7XuEVNNTtXDVHsGzFM69eafvP
Uu2rcKpd0yqAYpJm8RcBRSqzrtpYv1E78VROFqa4r1tOjgPobiqzfT/YBwf4RRAVc+vl+rmEvrlr
TXFvzm2JUW51l1mUYU3FOdZx7SNuhJxMHqNrujgXLVkqeoxIlEEf8aJiuAf/wpNtmu6ii66Bzlw3
xtAEg6VRXuwX2g4u8k9p0/9UJusWcSSkYkQfJHriHua6uEa6vWFSZI8u6khmcXGmCONaGTK0MwsY
VqmKV4e03OLK2hfhiHA+YZ4JDkOCv9Vh0oJ+ytDWqe5aXTuHNry6RGmhLKe+6hBvjbPxYigKGHkc
23ZKlBFoRSQmjd4z9S3m/+IagKcymAJVfLB13tBtAMmstTl4ScYWMApkYRG4w/kY4wzwQqYLN3hd
XAeIdlLv1GTwozZT/aGvJnI+k2IoiuvHeG6DyV4wg9c6kEfRwI40B8PSjQeHIjl9YhAW0Er9sjd8
DcG2fWcvgF3H8VtHnxn5k4maJbKdO4gMmIMn2cFFT8MG+ejbdoxxKL3BTsXYvJswZY1omU2DeayU
EEdkdhi/j8PFt2qQaQrssQSqxl5Twu9jlzGcuKmeId8dOMihN5uENlH8rrf2iTmYH7adDoMQkkyU
y3sLekY4RwYl5DU7RNQJWM6QQi/LR9EYONcU8SlxIv04uLR62RUOsxL50SyAMSAJq4fRM/5eRbCM
3fe8UbBijgqs5UX2WuW9u9fzlwYXSowkR2gzHUFRn0QHQ4l29EVR9s6SgOzNCsJkvLGWDrOttPKW
AplnFI8q3w5nH14J82lwjs4MNL0sCdM1eBSlxiBYZUjpaGI80AhHJG6SsniY3Iss3DkLYbpCmGwm
kCSXOn+TG+ZHdQlBZSSNs4T4h2629BZEPRDhi9EUkJEwrLZkUIAP3kgHSrmuQH36uDe89ZZKZoZv
lTplLIJJ7B62sBWdNER4Fj5Z95U6NDss2Uw69nXQFtP9TLfIQ/T8oGgzn1TnB5oU4ATWjCE192TV
nS9VWd2zJn1FVO12C3V7qW7siB7PqCS9CIfgLYv6R23XVuJXT5dm16rNm1sfZKRcheJSYldtiBq9
+1IdD4nawsRQvpmsHSyC4W4O0Y9adfMo/2Fmg2V6m76v7RASxNMsi/LwTsECeYcRElHQhEVT0QyB
ILRrSwKNwsx8rXGSo+LroKLPMRwAElMwn62XGnPsjcbA6xNdOAP5XREq+xCzqdCWFvEYI+UKPyNQ
TwJlWWsZ5F2IHTCkQ2I/h136fa3Ui5m2SFrr2ZswuP+AD8g4ydMUy01PDb9YnwKSzMlIIIJzc6v8
3h7n29U2nwrHunWpHNZSDCLt96PT3FahnGLmejHZp706aXyAhZ23DM2TKdMQzKy+ADZuMFPJ80Bz
utW3sCaEskrXmy5eBM5xHyblt8VA/ZX8EvVXDVuJrRoaSclDwG+EexmHj5Cqx/mOlkldknwtjbrs
6i70oHXImHO+tnr3VfRHxcCoHKj0xwiNBszuEKm+hvcHYTCcoU/wW8uPPTgWYhA0wEaNbAEEw1Ho
6p2FIb2P3ETuWckCWNeyn5CRoyHFTo1Z5qNeuBMIE0C0+vSoTwveewTHg82NJ7InQQuKJHlX0CLZ
p8P4mDXEPUUenaKiurEqMGhwJa9XIS7bbzAkBZJyyNjFUIRp0bGulpXMLWR+rMbLV8Na3oZCtpHb
ZMGlz9UQtEP0eMuS9Rywr63c4gdOaqJSrF6Zh9oIvnn7EKKroDzwdUurwJgSRghV2sKTyWqdrteD
+WynKI0q1QL+X5zxVaElbi64uZdn216u86y/QwM+gFB1QgGq8LKSZ8iXlvUPMxq/T9Uz8Ew4D0vu
p4yRUo/vXUp6mKceq8F5rWFr7WptPiO9zpZhJ2+6TNGniJAM53hZfts+vCb3nNpgvIqCQkXKdS0R
772FnXzF/8S4mjqvO1xReZb5bgW0iAGfJdZtWFBL0eZrp9AekFW1KMHMNzo4LHBVd8pYQKmqnuWC
MQBwylUvU1lt7FmDiKe3DFJuj9KQ6Dh5dybQIAgm1xscIqvmaasmNxErXWu+Ko5F8UyQXmbGci33
ZdHT4F3LX+3InJZJ/VgRsg8a3Qq7cs8oo7ED9NiHhdWyayJnT4jh7nsyYUYw/yPSk30RHTSgz9us
XWV1DIGXn3WPDOM25h29ua4/JlrgQNMYutdsJgGRC22NuPr4s23GR7mUyF81XoejVZlvSK69pdoP
bMy8qAOtkecly4xytwCnwh5u8deEry1LEACjJkqR86NpfwG7+wP/ybWkqtJaImJXBwrDkrHKezKG
D/M6v8ivaUkEklwU6966NR2KmbY0A5GFy6ETZJNCbiTPgtnRWBQqJpxW9jM6d/7WG9D7hr52j6d6
CIbHU7T10ijd+1znjyAeg3WawZEy/bHMILkH+jk3lSTmZe8I80W7thOnVKXoNZYviwVC18jJO2TB
x4zi98WgqoHoNTQeRGBp9Rw0gkRbDu3tkCDzAKIiKaph16hJB4ApRizJup1nhmDX0GCiYbG3pvne
tvIFVjd1rvhLbsJkDwWsvWZi4EUJCXjvFp1XM8C1JahEDoWHSGAYNCw8Ters0BEuRd5+VDx0t3gr
2+F2zEUwUjuxTJlbMyrFXBw6BSvvjuLcvJXP0kPi6pJAHd5MOBsvHau6y81JBV+Trzi303eKh/um
nfb5APJl0Aj8Cq146UftZpsPfQgP3GrJ7BMSqgXjJKuwfporxiZZs/DOWR8ghBeZOApZ4uj0UBpo
EDD9OvuLHo7khjLVDqH8zHp+0qgxjhU52zLnuScY0DK9Z7+H+ftuRSzcZr7uh4m0yHKgxIH9zRFP
W2qh7/HZIz7QjMiLR2wCZERtUoXdMq1IlsqQbNgtZY1DKA4cviP3Rxou+BMyrwtAeAYEMhCy50kh
W01jVgMrInorkdUZaygvaKSxquYMyWYF5cei6xZApuKkPpKeKl6oTRWVwfjQSB5k6/burlmSJzR/
3UN6BT+xDNosV3yNBFlFGicGLbMr+1HZhd2tSHltac04ps/wpTta5iwxuZn/LNtRu91yz3K19kmK
MWQOo8Xr7eK57ZfzlE7sUuEAT7UvNI+G65utFUQMt5Fu3EJMeN+qNIrCl27zxG9qDFIs1XEOJjwg
E61RWArTx2ZHqJjt0ZDYgX9iSTeFu09TwtPF/mnHoAcBjLEuhwaDJnV+AT7gJQuFnTLWva2SXddU
owEmkRq4AJZyYuRd6d5XKfQmuZQsshdQA8ndxVr51Zit9wHPCNdxK0rdtp/o8Xta3xcLW0i6UlFa
q5du7e9qhdQ7hN8He8BkQWV7QzhXQXgugWpMzlzqjOptb8sswujetn410B93sli9ytKUgNu1K/UM
ZmF1R5VhR7MaJaMOvbnIDZSOgESYKXvWULy12DQ7SxArDt5X216FIeION/a7LZrbvqj0EfRr02Bt
JsmjMluAvuOb97yooRzGSKCBrzWPnVN/R/jEOeTNDaYE30KTcLumCRBG+audAD/RYz2k5KB91AQs
g0hyaq6qEoaBHPVz9thkUOAUJ2dWNti8l8s3JSRWqe3kdnUfJjuCHB2HwKxz8tDeEuVpuMFZmmJg
2Ioj9BDIeCl82flKdWqSgnb5GepYShllHZCeH8xoYHFzF7BlbvFSN/0pqosAYO44A6ldzDIPinL0
4uZHnStWEJt34VhdKWr9bY0cLLVtct2w786ga2s42TasACsdfXPJryeRiJtZHYenRS2eC9DUSmHO
R+QhzFpxg9WcH2s3VvY25TvghaB8UPIwvaFS2ku3BisK11XYwRhY9eaMzGB6F1bGdUHtYZjFEKgj
9J0Mf29gSXWQidEJrMEBPR0NKKM0eRfkGmFDOsx3XaKrZ4HFXjzGa6A6dObqMIQJkE5f2kG3rgoQ
9AiGlqRHbyCiDT90nk2kuswCFdyuVl57LIapkUYweWvH3ddq9rVATPQwDWZ21sJJHGCO3ZeTg6Ir
xvSPVjPAJ5FomaKzwM3Ig7liNpGO6S4Ssw3SikOocRi+VciXnBgL1l8Hs7JPfboQ/quuQqGj1O1g
XOoHTOxAosoDGkzWyWTmTFEEs0pic8y8vMsTK9ovo7LPEMbwY22ifiChUlbMSqM1UU+FkNUuzFzh
W+iSBl2e/+hURZyGQv1W1jQU8jTR9sisxcgioKeyHZIs/OaC7N8LvTFPsxP/ftiupTWRR9xk3xPs
E/F9Xq64m8YJvoiB8gpnfzzU40HHhh0kV9WU14Yx4LjngjRWylQ9fR7qKQIjB+hnPzYhJZxmTjq4
cTiywpIxlXE46sB5mf3NBB/cZhXQk3MW6U/FBHltckG96TOMN3idhcQWbYdBQopa/Ix2VKrj/ecf
4Oen+xzu4E5TdO20HSj3i48z3L/QhMVmVqNSKWuTqkDPHcLqPcgzmnu1+tghK/FYNWkUZCWlwTi0
ruKytM+ZSJ51q23ORt+3JI4IySm5Gp34lR4rZJiLWa2fVKuVOtfzraUNsacD1b1yMWmhEFnCEnbc
0nPKVn8wNUU8JLFa760UxREXQJnfQxgK8FfCvfZxcaULldMzoORDCu3N/cR7bI/mydTg/82KDwje
OQwDHyealvpx1Yv6cTEMm9I4dYrtmi01+dzBujeUuzlTq4cV+4AmXeBGJ98MtcrvEmQx4VlikxuP
VPdXIzPYiLjPHcBMyt/y1Czjn9ocQeO3O50UQNPxyeVsA3b9dk21umCMjBcHLoiXTSHAdWF/U1S7
D2Y3a66NEgPSwtzNbjKfRnnYzuYxfqJwtu4wvSb66tQZvZv8PaXRvs+kbM92aTuomfvXw7rtU6xy
0AJi0cuvBH0GQU3yZMavfMCHbGSUiwr8t5kbt8sDkrAj3SYOzrL8YDsygOet4dMiDtXUPplKvwvb
ajniIL8Xchbbcnb2i6seBiM9A0mMGH7h3lHA8FNxhz+ocUVEgvjfVPf9fGsPbXZt6pTD9dZtIZpE
kR9DbEWMcr/0WvQBv+uSFnk9/OpQIlW1KyN5KCTgbswsR0XPkdUmlwtNFVbIOA7uQTeaFCWVLIzh
S2HCq5JTwvUVt5AUURCcxDFEaM/OnCDUu2uei2aTFGTbYH4WrKggLZy7Ie3j6wxjKy9ZISuNq6IS
RJQ/mob3Xg4GLJ4PHOOG/otQdgD1KD8XAqJohztRuqcUMXsl5OKTjcHRaTvbDqHR/vUwMWsRFK7D
zjlcAUpeDhhVjafYMniTKf7rbLtmRs9ThCAx1WOoBeFMeRzZeJjidVLh1OP0e6GYBsDr7nXRuK2J
zRa9jPd1nLzkMVYJ+tz6cd0uRy3qn0Vm88tjOLjArM4YzBQepgh6g3MSgz57wG9rpBhMinRWdGWQ
8pR5mvlJrX4PHeMAG6BL1WNcza9uU1/wGP2azUSMgCuP0G5JK4lDTosghI8W/dlMJ/pzCcJNK3Im
Kvoe+05RqHsYr6pAvmMcYcUSlPdtPkClFPX+XUfwJ9FQZZkmx7yKFwHu0QZGpiEqb9moeWYhWsl2
95KaxffOcr6TmOxMzUY3coi+z034thitN9vdYxlB4qtwjaBqGkRwluQXUAX8b6+GqU0ypB/WjFgv
XQhuBwctFZAXX/p48imyeBDmAtDVVFBhbYWN62m6fStND7PWek1y/Vu78iLtGr87M9vcNCDqG1Nq
1Mzia1RHFT0N5wteHN91u/+u41fdNdLvdQbmSwSHao/w1qJ9mZTsvOqntRE04wT9XqtoA3MtSWaX
XpyLKnlhFbrJ1Li9UjTaU3ZTH8Qw3IumxsR8HhbkNvpdgZDPXh/DjvowGxzqnB69uHHXPswoAu+J
ZtszfD/KmHbxnopx/qjySCmQslKv5deIZSKQp19GG7UJAIlE1PnWrwvdXnhpdcTtBwrMeAWtmlRN
VvRSN3qXpaB5S6hwi0ItpvR6EZ7Adxdeak6X1oUdbyKmkgK3UPuQBFL3TBIdoZC3wK+hQGLjdwAJ
V7eyt8RVnxBGc6gdkjMj7oqJCcoxI3UB1CEpIQElGCgL5QiqisZRdkejcf9BE1xq+tX/C23jqmQF
wJqgBApdM/7AF3XrGhlDR/lKr0yoReQqtaZiXAGdb6ZHYtfFdyK9kDQG4nNRUJ+QpSaXhhrI/50b
p+a+I+qmQAHVs5CZwXYrI8qMBsaZ+nQVCdJZQh5ZFu5u59SiywzTYTeE5Nu1CWJkebd0BsGQEhOq
9hEzuno3Ue2pUksLuuYbytdvs5kqHtInlA7yYGW5JuRPfRRNzhYwlv8MQtIkoOtvNwUMKdaCmPSK
7ab9BrqyIxEtDiWRY1tolwE4EWQv6k58pGR2bhCPXido8K0/z8M/eX2Kf/PeeGkI3hTTCUCxf8j8
dsZoFpT6c+h2dLyLkIoRb6TFF5MygyLM20osjxZokWXWLij2X7nTdJJZGG3Rx9CNMPrBUIY4gpZy
f9Pm7tVsUPL5z3fI+hsoDDF31TalWDTCj3+zCSvbucwMK2PYwL+iUUuC6CCAtmMZJplcZHmt1DKv
tgZ3F7ngqoCMNVP2LsEcScKvWJR0R4bcCSoyYrAGb0DBqannoD/tCte8tnjLKRUyJgJDEJRFafxa
dQnB7f0GQYxUmbfLcmDfGLfNS7rYkFyR1PnAaZAmvNMItnw7j+F7k8iLDMlRBK5P0QrtVX5KR48F
WjW04uY2v5lT4zgtZu4V5vi4FPEv5K7vvrkWxHYSNuo8b1Y7PeZth+7u/FXIImNiQZktiW/jt2ql
9dhCTcrn+J+En/W/gWO52ZhcSe1LDNz/BliFyoabMqUPqM+ZCaPQ2INRJfuVeJNWrmRGJ1FRBRzA
FQwEzOfCR3hS3GqjEVjwfdkOqCg7dkJkjLD4NXKj0xFd/gMGIwabMPWctchtlOsi6ietOz4aIQ3g
WqvOa+cWwaiu78WKeYoJKiWwmgVBIfmbxFQs8GXwivgt6hSAcBr16oSfTjYUy4QiWTqx9rfkKCoY
lZ1eEHUJCqJ6Ko61TfWNMgOMRWpubKH7tL+fYhpTmTZJam3+gigyKw/Je4HfBv6Ug1cvrDxtaL9C
PicqlH+Pcw5bv3VQfuXpVAfUHBStr/dp2f+A7i/L9UUhiBT0fQ6LKVbLtwHGhVfo6sGJoVYpaoEv
9qgigGLL1kiCEFepPhPoUa+i4mNQmstEe1YocoFh4Fubbv+41dprpbo17OwqrpVflWD4lCWSUlVo
ftMQYUpCY6UxkpFgqeDKuqgDyIKYX9lNB6UQyHWm0Lhol6Q7Ja2v6jehpwt8EgClWW5eTMnxatVT
VE3fjSlGsQ6fY2O4wVbrqpYgASthn2hd64ie42tUMM/lR22uYML/woDgccgq/LgsFNkQlgMMMMwX
PTQBazQ1Pa4eWk3VPf/npUH7NzsKtCBLw7IWVVjzT53yCHGL1FC67KjLryx3A5trxHDuT6W/Lu2U
pDWmukTzGQq8bN7J7RUnebYOKW3d9Pk/4Hf/jvh2dZdNAto2s4i19Y81FRuoyaoTLTnmZvQNuuA9
4fOVLH0jYgEWcUFZlftYTeNFQq8KJ38L1ear7pj/cG/+zeKuo4jL3cE8HEjkn9DzAQJdaJVVcuxj
tMTngVmFdWfaIW9Sg2cGKf6jJVUbV/OH1dJ/gbV108n6hiXxY+Ap0HJaS78InS9wwL4II172VMJC
L6nnf0DiulBD/tgEDZU1B4Q8ZpC68ScOlwDboA0+xcc5SxHtp4sOssJXRwSlnFDIZjZpPeo/NiJp
LYL/6jVm89PJVtEpxX6CqnNyXrJk2g/Y1O3BT9iekNWoBA1NR0dzizqrvlM7gHnV4F52HS3JvQq5
EeO1SsEzwO3QCpufiyWtEJoDFSsKWPNhZviuYroXl1xIqI+ifVKyvN1vNfFISdh92vUoMt2n0uei
CUthLf+KSld2RLhy2NdDEgdMC68HWfkMPz2wCvfWihdk3VHISRb6Foo++ZFRW6e0ZdroDepDQtPW
IHGVr23d5ZBpR4qrrvqy5IB1FR1dssHfoKIlNTXHVb7ENHBV9gjI9PejxYK8luWTG4ONivRi8Qtd
uXJV874cIiw61OFg6ccwzdtj1TkUtKs5DRqrjRERa86NW9ePWP6QnGasVsXSz3hBJ7/6Kan8bfL+
HzXqH6hRcE4EtJ7//pc89d+0s78uFbLb0e+kqL/+z7/Es1Xjv1QTyQbDhL2C5DXL4r/EszWNP2FC
o0vfaMhRn9rZ5n+pTC0LrS9LNbCxBlv/L1KUKrWzMVZTHV2FGaWJ/x9SlFzgfgtoVUc1Vc3QXaII
g/fZIozfAlptxdWsRZT1Vm9eYsgKJu0rJShn/Bnu1eIfgsNNKf8/vZsMHn97tybSVelGNt3iIP0+
09W5VLMPQDF8QIGS2qf5tcquoxv9UH0ByWO81PvkV3RIroygGIBQeKDAztNFO8++faWCEPKwV16V
PRpO1T+49eDD+we5Q5U8Nn43geq9a/Lj/UHuWLROoyFjaDeUkvDMk4Lim6q4O0mHd0Oxu9OIdLdX
9yiV6OUXu1vnK7jvMFY3reVek8JvCOxIPYSebiiCPzHyKX5jlCsSfzB1t8OorSmbt/rKajKflGia
T7q2Tl6R1thBy2tliH63Zi0gvVLXRXoFXcWwaUbSnaIGkAsDeDs4XYymcbkCRMLVAh0RKWycqFWc
0+FBrm97/EnOxGzivkRiM9iozpaZrGDna6wvJcXy87DJQi92agWwf2837eftgOO8dqjNCFcAOM/b
oUX0DpE3WyPo1GcXZVt0n1UpTjfYNZ3MYagBvc129KGvbNrUo6Cre5TWkKTZ6NDWdtwu4GeGarRB
eybOtQX8YwuYbxyDSur1GVLXUJE6h9sZzNXm42GH1EiviSuzW5pToccd+NfYbk7boZFnqLTX/qTi
h04Ztz2FKsxoe9Ps+3xcGSiW5nP4tcmbY9+o4jBqCCyj7dSjMo3SFGBjOq5c6rfimEN4sQ+d5Juj
NtCR+4ysK20QMuXRdmk7fD7UmvTFnNB0V5q+Ilzl+2/y0mkfzSvST3zz7Vdx2ghBmSI5fH7L7Swc
pbjjdqo6WR0Ua/r0+Q0FYpR/fW27n8DTqPrws46Vbr9xqYG+Mkg/v+x2hoYLSZuG0K+kA2/04O0M
B0LgTzigOTN6zJImvP0tx2LtSlr4jALZHUsBqEeDG9VJbO15bTAMAZCiy8dDXYp2LwchR4JpIla0
nW2jQ5iqOE5GRzGI69slfnHHg/1mkSBm3KJGSiOC66ZtpcW9InFftoftCB0TsIE7gx3cV2LCB0g1
83SaSMcLHGFxxKBEGH2UjxNZGJ4M28sqYDG2fK9txI7yM3+crcNDYVId/W281mg80RqQo7jDOTPo
wvZm+zSbevnH55IfbtMsd5H2O23Xwo76eELV7ThKVe7QYalAPLEHe8/D7bDJdX8+/OMpuUFO1KLO
6RsV3HfEUFqQPlkPFoAuw8EiwsEOuj1tf0U2oKWV/r8eliHK9a5LWmykIyqquS6lW0Oh7bf/Ymmr
va/z4eXz5bezHlnt45DD9pdv28Yds25eUq81uF9TxzRHxxi9IHnYri31zPJdtonhZVjMUGHgias2
UKhqEC34+PNvz+zVX8qIn3kq1yzUR8rTdjYbad2+bKdLhBwPEHr+vh0ax3yL2TL2XaQ4GVi0f/1h
+9/N58XPV9ueowDc2eXYJvjbnc/+3+23DPTddorAMbSZrhr2WRKxiV84AnDGj1007nFaUWXZvhoZ
yl/fd/vSQh+BfUbq9cdfDQtkFGVkuep9/D0Wzj7BQKxa4B5ZKbI2C2GwfJGP527P2h5XGsr6nw+3
s+3ax8v99n9KZShQwsyvtVbYB11VApxBmWT/7mU+r4lJd1ZPtP1PuwNOr1OXBLuA0utEKVTL7bft
USovqXK85jF6ldu1SWNIb2efhz+vFaBodpapIxHB3SgUhSLx9pySIuoiv/y//b/bf/v8S7X9v8/H
29mfbyU/4ee1CJlmwEIHfRHYW6ninT5DTa+QbVaP8TgF7nNUSvXFCBNz/4cqbUMR0s4VMdeHUagM
0QiHNhAji7cmLU6w/YKzg4GowXaQTV10/dtAl6vx50GVKrmfD7ezMml+dUld7xcpfaDWVeqVXToD
bkaVsZx69E/7SYC8jXAhH+QY3g5CbtCfD3+7Jne9FnVg1qtcDns7VPelwU0uJyQqMa6lQGVCkKAJ
GuDYc+XkiLBmbf/K7RhljfycWnF+SCyMM0oWKLUYWdPHJ+POyLLs4z3BnJQne5tBjVGh/4a0LMpn
aEkmJrenRSRnMRv7WCYJ/ZW+IcWS++VYdDQ0ttNYiopsBxxhzF2MNq7vLFUwT3hV1OOP7d6YulJW
x6qUdnXilgZHxSrCXbLkppfZ3V3qrin0ks7cF5NJYQ9sGlZhkDect6aj1wDk4ehm3YLImT8gm3RC
GThOmbydjLBmacPh2nSzwe2Ej0k1okctr8nhgBgBtdpZdmA6ZXWvJnGeNLaQrrE7GhrZA3TwS0+s
uyxRdkqm66rVstOIejYwifjqsxW8dYZXY7iDM50dxx4N0KxybmtQxbFYvzSA4dGuLE7jhJacRoBT
aXbrm2BS2rC0H1KjrSkYzZpPi604bQe52J7cYv7r4ccfUN2jwAPALpYavtvhYwRsp5T5CIKBqtNl
QYlWANK0Y2Bxare2fhsb5ymcEHoXAC/6tbuSXa27fsZPzZxAIc1QGYBX2XcWfuiHWjVHNtRCe++g
l+yF3OS2g7bt0i7Sw9vDUh+1A10TdEKNn/Ws3Ze5PtLHVsbTdtakBXJkMUJ9ccUkLPgG0OlWfpnf
Hrt0dU4I6cnLmRt3H39zWDpGtCMPn5e2Z3y8BqqJEPPobmKZEGFV0Mm9pZGHPHd0XATkKd3WATzZ
2Pu2MRARqRPt3d321Doj2tietJ3NctPazj7/sD3v47+smAHlqej22zW7AcXltBRJa4R9HHlQV6n2
sz1msP8Pe+ex3Di7bNknwgl4MyUcvShTchOEVFLBe4+n7wXUH1enT9zb0T3vCQqkShJFwnyZuffa
EhJzuDms2brj9pwhqHy5as7wPjXSYvmO7YtROP6zVwopw76al5f1tCsMU3QJ6DAPRa/dpkBXPY4U
bulydMiaYPRxq6cigTrrcx0BTmZI96RiZb49peUSjhTFSnbd+j9+vvDzcLyDsWSpO4nxJvjukWG0
wwEggeHxJXO4wgRKvE454ZzTTHd8Kb5x/l1GJyC5Q/ZbR3/KrpQdD/Q9LTnaQeuj+419zO8SXLVM
XVFhsjwnCfKhHc9NfF2rJJK8QpI7nunbD8TORamfmaBp3Sh9VpM7KfHRNuZo85M7I/FBIyazb0gn
QHo7IeD8PpMUVk/nfjpjigos+lknQuNNy9a1+1DcjRbZcAdi0wH82Gvfib/L04/FGdTYwh3b7n4v
JBi5+Z86spvOR1VhCO/IpAhEGB874wDFzRbnO5TOefoCvQj6H1P3X3q4qz9XFjQ5EPJTH7m0IVXJ
7ndTslPQ3gmezpiOnGyRntChr1ysgvika/UOvGTyq0lurfiZXUSv2p21Y/Vh7pIrokROUTu2SXY5
anbyPp9bJ/kDofEDbyuQSke4aVyJih1jZH+yzYP8Jd0TCHhIX0Wneq4d05n2EJGIwNgP+26HM+Bm
uDpygBtFJ4i8A3rsi7SvPmMKy+4qod2o3FTdZTHiuwMzF/2sDE7VexIr7M6hdRY4n+1OuSsOmrc8
EeSjuum9cA2/56/oufpTnuvzROVvN27+Cuddp8z+1YEJvcpP7avqfBOzdzr078GBVxX7ix/bvGDW
IcfydlSmveFXK7fTBXRMJzsxnAW1s1/kDCVeu2QfRw9j6Mq10zRMCvaBB99tl+U+1idm2bb+iMxL
RZ7+pSKWjOz5LSw9QXR1BXOPA78NkQTQ/YmyNmG0vUtoDkxHRqIw3hbJZSi2E5v35nQ27hkU3BcH
3S4e9emI/RNr6EEaHSF4AWNdhv4yu1whEZ0Yv3pvCc7E593jQL2E3vTegcX6ks+4v3LiYqx9GDvV
5DC+SR3d8miwMYYYgwNA3FJ/UGnYfyjVSVy8t47RinxPMk9VXkdP/F0JtDZdmJkidwjmboikPtFV
FhyJdok1zdgZOMxZCo+2coeqIX0mSeOkPTESEU6MWJzyRfsCYrpbOf0cSefgAXiy8TaQshLY2bvV
OQJEAoIjEVPth/f5yarOsroXz6y97rN36Vukb2zuxE90RNlx+BA5KlHVlTarH79IndWkdCAFPYEz
MNkEADOnbZmJvRREyzshXv5n/XO4z2/ma32YLrmIvwTd6JnTXxgOZuCMME+ZQ+6Ih7Sbb4vTRwL8
iXCTqaSXlZ6q+rxCfnw2UvTb0gWs030xY2V2STJcQ5a+xcv4IfzObkDA7elI3/o1/EqfUKSuYQu9
re/QgV7Tl/qlPIn3wNOIDnb7E1Ng/VruGRMsr7ACr8/zg/Yo7JVb8s2gw0D5xATQEf+Q6EJWmVe6
eDq50DS/iG69l/fqiSwo8sCf5cgZPqiO0wPJrzuitl7F0ka56jCIdvqnGAd/uZOQufPdu4F8FgkT
l51yyaaAuB/e8wNZQWiKEx018U48hw7X1BfA1ukufCwDhz+9dAmtGHYYlHyM8DvZM/fFvfWWOtYz
+jdn2afvua+5QmXH5p2CbLx1LZuLphMeCwSKDpwvBttnTrfEo0lH8hBNMo7DM4xZRKouLQk8DeFO
TvzlmmCBnTzNn+5/B/vwTOW5JyaYE5XoDfPW7UVSl3dD46n46bgCAj0Fee3Uj7ynh+40Qadw5NJm
qDCHe9rl8Ckz0Uk4rW/Way2i0gZthlWPcFs8NLtC3tVXYx9oNo3p1gftiVXcxf/mJ2/jpWx+UXsx
mscAVFie9gLll+xS5BrK2XTCQ30OvPyoP6u8Zh+lIsMEG8ajTf5y5UHg4Z5iq9zVISJ7RYDRz/2e
79Kz9aHe0l/hJfSjz0KyNZCr+Wj/3P5MktORq6z3RIXLRj5k3Z7m0RFkEpESSnCVzDVTYa1wgpJ6
XV1ro34EiRuTOuHGsvmqg75sNYJl8KUpVUVcCR2w47B+y7YXrgXJtjdqEHz3f3fhC+P8zoZTqrYo
7df/k23Vzf/83Upas4pZnRJGR0ZF2et22pXtyTT+RGVhUFCtMVj9f22SBtmVsOZjbXvbF9q2ehdK
kUl5jXgXrqjKGHvxojSVDy2dK3MUJKyLUAT/7k4ivUcik2rHQHusum3EghPxRGljjZqAWxvk3OVF
lHDdpQeRbI8D/FpHQwHmjhh6rzcWy2mxyIHGmbSKtr0uWouCn8cNTUfCNcSTPqiZU2UNeL81TExc
N8aahbbt/TwnWcPo501/CwhPIkChtfWZD5jyhEqXXLHKmRNSI4LwLtRF8YgMhjWITt5YEjWtv6EQ
t02Xalf8+pK3Rb39bEDUU0auHYdtI4/IgqNBvPvBPG57TQXIAd0NRcpGfFT1Fipy3BBWtVaButzb
orqo+60d3K39v21PX7vBcSqLe1JabUmXHjMCCTzTojVVTThL54rbRNBX9akRcXKoCtfj/nnCWnsY
AQQL2mT5Pw0kEbuCPaf6ejLGfb6La/Lh8oVOjNI16zQQrf0K/tP7AUGmBt5leyiOMTMmlkrWEDwZ
YSsSkTaR1RAt0lNFeozHDGA6MgeYCLqcFF+JTXLJ1k+8UbWXfK5Md1hzQexk7depKcgyIzArB+Df
v0dj/kTybXvDIM4IKs9bGCOzbcbvao8ZaFbrJ7Ftr5iiHMUIdNJquWFvLboVDWdrA3kf8do7Vtu1
i/S3efzTTJbl4V3T4LmKQokpoSRLspjJLpnriCtr/Tl3mA52I4GjXtkqL0NrSlRubMQcprM49m7b
6JK7tVW3z/I/YJ5mV8b8kRSGsBh228e7Jfhhf0D4KNWWhqhghDczm7R36rXp/Hez9pC1ilzJXchE
P7ew7iv1CnZfJDp0W4c1kSFb/n1silPu/v9h3P9VkO0qdvk/DeOICWBK1sT/Po2T/37TP9M40/oX
gjaiZ+X/HVBoaf8itoBgePPfp3DivxDVMBqSARDKIs3v/5rCKfq/APvJosF/YBDH+O7/ZQony/8p
AKBlhXYVnh6yCAVG4X+quxoJdEZfh9FR7nrbVMN7JDOdv12ItnN7RvYByD3wt0d/z34aHI0oJntx
TqvDIH1tbehtY5YzOXvbrtgQZyJ2yxXEvhOoEUv3LtP3iUnEmhhELAJh4UiL5kRK/o2T1g6B41yY
W+ziwRq9Obcm+mwNpsg8OWM6X23kzqD30l2Q1zEkmLA+i3gHiob6qyDbwiWlEA1VvzxSCpPtt2AJ
7bk56KkOA1sQkQSa+QjcwKG7g/RFJzqxsdaLkEz+CHQmfTSONYrKF5TdBVdIu7eyc5nyzUXw2Va6
7oDQOS+0BRTcCzok5h3T8NwhLhX8ljkXDkNTlijrMEDWqBGDoIIyI1DsdaGl7KPD0EjwpGoCa9fx
lyzEaIHwfpHuRZ6HlVY7+Du+JAd3Uxh9SGAHdn1DBu5Uid+K/GTBd6ZwLWR0vHOKyhH9jUyXC74j
as4S5JCbJTm2keEXRMHVp6kR0CrPXl+euA2kPsEDf/TEeEhrQnG6NAR7j5OxU4wb0tqbWc2HTkJw
K+o0pSHL22rdniS5B1SwuK25RHdhBrWcDAKiOnJCD8k1IwQCCN9lDDCtR3IYuElt3AzBIGWj66id
0vauIUqDOyuKoiHlFRsL70capE/wPnrW/uNwjMOEOcVDIvXLRyt7Uz1+o7gPDnkA9kmCoDzOTcYw
QdSAQWWPGuV4ZbIwLItWdequj3ZWGIl4wcgcJX+PGIUmYZXX0VuNER0dIiEjHvZ+NguwZhWC3dRQ
n6y8YQZHla8O5iXHFnngrTkZdSmdQk35HhYWuH3QSc4o8fEKmnCLB16mJrFMlfxJ5K9rsmzYG02r
exaYol2YDsk+UI2CIkakOGQUxMJ3jt20ke6XRTLsMpGjJ1MwXHStrY3uDBh1JiIg7jrhDnSBo6dp
CE1+eJt6jXA2UTchydFJlXQK9NmRgXQ7TPSLXShkpT/UU8RyvfiKoQ5GGcLGlCbDMqo9qSGES5UW
r17WjiKiN7tUxNAZpu6Ay8wmRKh50MNE4UOr7ajjPDNpCh1yTZsfVuFPb6pfWSDl71HLek479SrO
rtnsCQBIz6q0yPSRnsKleJPIXwBgEKsEEgSLR/RVWM0xs9J2D9VHZKrfc5fWSchQZh8bSe5pmGL8
nPQ6c+TTgwm/64C24ZHFq0rwsQd/6jTEwbyLs+pack/t6gar90yow4gngIDhJbwpk+7Jmu6h2V/s
fFD5D4XKGS5Hot/lCVo+ebLrEntdJdZUhySZjk3oVRkskB4JnKxYBy2L0osskdsyVaWrkqihjNd8
/tXRsvW50WLdJ+sxJwtC4b9fEjO5Io54MwaTJkdPTrBgnMtcvU05BzIpAsOpkrVPfFROvJSVr5Pw
Z5/jakjsmH0S00TrEMa/4nFVGKVNBH2lvQ8I0+poiYRhhAh7KWlEFJTaWS9kfsDojcjU2zwsy93Q
tq/EVr0kKriKVi3RWWHvPTQBilV+RqWVnw0FIVJe5Mg0v2Si4tywwAcoWOJHiKJNqO0gj3GgBvRD
2i7/E7Gk763qK0jngCCpZYXlRfJOS9HuN5Ohr+LGyJFF6E7BrOp23eBHWZtIsN5tVRUSp6tM+DHG
eOmEeA8V3wAAK52WhSjvOKj8Umc0kfbtp5oLpVda1ndcq68ERTUHeYXvxHJ1h3uBQTuAG0QKYuUr
I20zVU2cgkubM8f4mhLySeZ5xltA8JRRLftgMNq9mIOzF+PoAkHwRIC4wp1oOpPqJNs1kw/PTPOj
3Az7NovlWyO7jRLsE0Ms/aqjx9DOoQf+Yr6CmeiWZ2OiAxS0ouSai/k1UpsQhYOtg1RPhoC32gjr
fVJmwPFibOhmAqIPflspFIMH1cAg/JvgW+pODQZEMyNAVrXlo4kbzpeGMUor6ZZfMQfBk5lqO5Kc
x30qjn9mcpSJv1IvIzlrXgzwP0um2h4KxCXFRP4Nt5Z7UX2sy1L7MsZnPc5ekZmmj2OMS8TSuGuq
2PLsTBy/sW8P90UyPOD9xHdsTTNGVOvULrJgqxKZd815NNNLUgTHlQozMf5vppxs4AD/mR7aXQUx
PQtCyzEkYt2sinepG4bfufYS5mH4CNIRLVjLVSW/zgBkfXGZJSze4rPS3vdKk7k65RXRKLQpp5A4
WutTImRJsmZqaXMc/DlWHsmGSq9yFHFhrtN9V02GZzAVVSd0qKiwJReZ/rswz4urZHAoLYusNnGo
sPwHpeJGxJfC5X2N1aqy9Th2pFFr8Aj3TJ+wZpdi99bppkk4UUgHRzJGu8sSr5VKz1CmgpNfx6gi
LSHj/DbfzXEL10yKXxVDTk6aLnxpZpe6qUYvpEmUxYHXC0HMqutrPJPGgxEovoxMl7WRNlTeKbdS
GvNDCEAFL/4ajAnmfyaHAdgOHrS0HY6aSjapMSTFLq003c9ZbGQ1LUBKpMDnXnun1RFd/gb0F2qZ
oyhnBwF0gjOF9NQqA4l/rLX7ugmLNftc9wyoJ704vCrU/MXcEuyjwHGZUgxXZar8pqZ29Ea7Cm2l
QoOBKVVJ6IV1rudVQXxCL6DTH24jhxGsLjhELadx3ArgwUglHoUnS0zuQmUIL6TdX8XOybqlO1ox
qI4oNrnqzMtrWnHyEu9ChzKkO1UV7St3Hc0r5iZAcMjNzNCACTTiIjALWtEtsBG5bIYkIEMyqZia
AHk5ot6EcVRKx6LL6FoK5J8OenVopvY9WP0zDXCNY6NJ31B3TnWwFHum64mvGaFXK6UERcAkdiXM
F1fLS1TLZkEHTZWkGxlrNMm07Nck5cByDPK9DVkMrs1YLG4Hhso2IHae00RInZy1gh29CpLyyquc
7ZaB4Jq8FD63WjO7MHjU0FD8nsESKGBcSQZGlDTXkiOnF0oLtKE7rVwOYkanSONu7bR5zhXMVM5q
HsQ7E8XUnhMJ11icsiId5fS+rDAqYgi1RNq6aS6hoJFC1qG67hck/raShg5ekfZUF9A+Y/kkTpAF
R039arCv7/W2o73NiqXXnjg+ZbccxWRNfk6RbOQ4f3LTzsdeOnDz5shQOqcmrgv0m1mwNNsrpOqe
LGWh19JjYyXM9xt4b+vmkv6udmrtTDCtcFIgUFh5CgWJzsmozl6VEgUJo5rg4FBzmU63bsz7OZct
9N/10klozU4Q2zulUt+JC9uwzKfFypFBpNp7YWYdcYft8NSJkejIPbfH7WE9kEQ1JJyNaJ24g1jW
LelZnM6adoBGFTmQjgFuZeWj2KiFlxvxciYVj+t3Zpl2pZJQaOh42dSxfKgVbddhqvDSYaif87A9
TnqluVrdzSyO2+QkisUl6Viwa+AI7Ll26vpeEEfyCgoj8rQUaERMmQJJISHmxbhBjSX4R2hiV+Ej
zxOu3HkVBxyE5TPzNP2yBPGdki8vRCy33ISJH6PbH9LZNNtyj+dxdA1dE2wDulsb0E6xIHCeFzn9
nJKFVnqUQGqkT+JklnxSpU4/sxC5gxXSupKV6/T9YcSRjm2iFSKxVV7u2vocTnrtpq3iq6T/Yg4d
mLLo7QuTVVbVeXaarZhFgVg+0rcIXClSul03FieYkwDg02Vy0V36qsEP1zBsmPIDBvcVNHaQI+Nt
JreQTDQwC2S0k2cuh3YychmdJMvGNKN4QxU5ixJHvNJLIyzpVZT4Q8wlt7WQwGocN+4SvkfVPB/p
tCQBFQyFw2tjqiTXyNxW5W7wuTT+xpOh3gOuPDVA8zBSlAelm2A6VIV+VLVqHx6j1gj8KBx+IwjH
4sSN3Q4iEtdnNXgUkuErs8jOm7SYFB3hYQib7jnS9Jze31crTKIHGJth3pKc0F2c5JmB4QRgp3+z
tJw0HfyQixWDXWAmMjAsZ+2KELQZTLteXgc+tY85Qfg/pcWf0BWT4cJnTuqzKPW+VS93VWesTlA6
n/Igy142LbGzWF4PwKQwtIMh0u/OGjk8NHq8J9UmdPnAMcWG5m9ZJ0pkFGQVCBRXxnpof4VVm+yJ
Rw+JX3OjorFgUHIcLdaDEfXnAgk5A5SF+4BhHkpVwgdrtg8kS5e2NVnqR47jrUwQTyRC8UXaj60P
AEGbqsYLBLGWD4czmRrYDcf0Os3TOQzju6aTM4CJdNuJJme8Igk0rqeBAGk5OGSCornNmhfDOhyl
OWe3s4ibuF4q/dSwNXFu7yp9fES6zi0yBkotisM5SCdl3+bcVonPuZvG5U2p8tskyv15UAfZi2Ww
kHmLc7ss1oUVUNRAZc7HPZkcHnSRCL/u5YGooULMnnNjnYNT3E+qrHuNNnduYQyHaah0cNHa5PfY
0lxdl186JU6JXhvHg7CyMC3pd2uaGecpbsu09qImiS/SMNwBxEpZZaYCzj4ZmUIwPFmppJ8atVuc
iFxRLpgGk962OxfyyGIsr0mRVgKWlmV4qar2u9IF3S2jztUy4zHuebMT0GQwECTRmSs6AFZR1Zea
gcg0Ns+NEWKb5zrgTaqueBI8JBKjdk0nohmBDQSIGPViZhAVtjrk2vgFyA2DW0HFfSPKj1HH+BfR
4XEWjNFZ8JNFCf6k2BDaXchr42MbkP9Iv9oJJh/iD6UJT2KwkvoqShjSm2kywnEZuJhUVq/5vZw+
qLN6klVSBMa4RX4hxJ2tB3OE2rBg2JW2R2PuIccQYouUUIJnlBKjgtYY1VXxSy7j70Xmx+UKjB5S
Au1syj5Z+X7IcE3oOHRnDLYq0h/ONjEH74UARb2SHETfN9jrRN7uChZvtdFzOhj8CUXIrKuqxRed
/kBUhSzu58rW6uZOMJmEpYipApOmtNTfCow0x3pFSHCdMvBzrY+XvqQ/u+5tmyrfBf0qndDbYTcL
9zAzE9wZxHBum1qriX9dN9tDLt4Sxt8Rk1Seycdq3UTZqHI7aqIrcQWJj6NFY9Vm3fQgDQ7bb9so
FtumUpDZIgr9eRFihxqB0OHW3fJQhzUUddv77x62I3iJQmgJtuIFirkmHlvjoxSZLmwPtqdRz0yM
jZtvsZEKhyUIpfe8sHBaX+y2pwzxXcYy3+unAG7E9pyAqJrDnkHr+tbkYf/P+6MkhWpLMk5Ilai1
I0zjgbWIYiTMe24dyTrMhGS0FYLY7fuGyF4uPMdy3Wx71qor3vYaPqbtf3QsAGT8NQFWyFGVkaIg
OKVn0h2VNux3g1gyAe8HaCVLgiRFWb9vmtC7rNFVamCJ+2YInXJ14C+r+X7bTFuP/efJgTsKR4kE
v4cDQWhSHKbo4VhGsmetm5/nClbrxLDj6loTl7o1a2rbZAIjyNSMnyaSNr3MkB7CNdyc7h9TtmiE
brNONX70SD+iJBbZKHqsbnQIwsLkXerM9ZmFWB3BLvt5lfJm6zzBYI3OAQ1jRm0QzBR5UdgsvPq/
DwUizh2rxyAKg4TAq1wfjyln4kHS3/owHJlMQckhk/o8KeV4JJdoPG7PEx0Q5vRBmdCX5gKyvyvW
FfDcD+jPKOHrNbuJsEEwFEv+JiWXTUaYTlrW7quVjiAYZmKP40gmQAi+5WeTrSCHVJ+ZVU/F/fY8
vz85WpadiMso2lvYPcjs9lgVYkQXj4HlPEuVH8KNAdha2UkF328jz/xsivWXtmqHunN78qasP2GD
wsQS8U/1+ipg7ImsodfHjYANq8iMxgZu8YSai7WqauXArkktNbhMGtgvFZEyqQAUtjPJbvOi7pmc
EpbrFtPjSFLfh2mdtqcjfZFF/y3XdGeNhPjTVLgQcXAwGwj7QsAsmXhqHB9CuthjCaFh0II30yjv
8Y76gzhoXp9Ij7Vivcx5MboB8WxxEvmgVm4ozIjbleruEnUqFAxd/0qER0w0NTQ4xm+6Zj7PWnhW
EmJJ+xU2ZUWEPOTzVx5PmW9yHjMXZmwvZ9dMUEFehDtxPwIhhEI+mvtEJYRbN48C0EC3VLLn0JyK
nYoGI81yUMcWset5OHBJzR7LylRAAXZ/WNL1h15jVSqkz3FKljdzZIaF/pDNmgMqqLD1tV3OZAD0
E2pByzT6OwDGdEnJH6JLWV6USSApCze0lzQFOLBx1aSuHG7la6WdgWalnoAVzysXwLFwXJSzjgpe
L2wlmMBKjThocRR9CNlzmxuLozW6sLNgqGFRgbWkp4JXjsahBUN9NJNGAnvf6BejaKDiD8+EpF4G
qCbHGp6prfKX7bK27m8tMqpWIDc4n+2yZ7Gcj8JLieNF6MvFN7u1yiwGH5gtYvxhFyxYn8u3wcph
TxuGlx3zonmJtYxgM12ntyHIB0OS3qAwYdTVZcMti0k+hOMzcWrNE50saF0jmkBcvVY2rmVndj+F
muG0ReJpBve3mvGla0j966CZLPdqGlCd/sHAJvvUh/6tMCag5Eb02S2MD6tFIIhx5MMQQtDBwlh8
8oa/yFnimpnhwXVA6qIQGD3IX0M+PJKRvRPQroVhcFvIOIDdSN/TkjS/s2iA0JbYTfoU+40BjC9X
kZ4x3mAlU67CIP2uGPeBOOmONgQi7GkDvbg6IqEPmwgQS/itpDqyKBbkzBbW7toAZEdY9pKcEtjZ
U9mJlbGTyuxM6nbtKK31iwphQg1LidmxRojbd3oF7+OUqID2Vg8UHUZGIdxKori8zQza6HK0IgZ8
piFz9GtoUGq0RkOjiv6q3RbRKZduzcMi84en5nhhCf4GzbZD7DiDaiDAptNrR5/K8aIopFZr8tDb
zYVTi6MLBho6134XatqbmoM1Iom0zFerPOkSzPRVLxy69y0RQNDEjNqew6xNkNTFCQufUvCiqHhj
6kwS66g5ZRipXtKRKdtTMbYm7tsC+U8xLxkj2HUIla9JzLzSQDMJfDXIuZG06MLJtVtHGZnRd65q
ztDTcuOgKFnlZXEOwivvkwf1VuVxxvAZ1QytLVIvZOUo1uZHaJbiOWCqTXmu3VWrh1xLgsEmROhA
SlgIGOd9Vk3hGFRojVBMNmEcobnNpHty7FGIpO80tgtSFEuyErBnm1J44trqFiWpvDN/bNPprjBR
2kV6RQonSsyee6+vdaAPZ7l5ihisUJp8CQL/BhHph8MkaHAPaqcVFd0zM+G3pubLzhjEP82IFIgg
secyHlEtyFaKTD1/0kfsb3o60CkI0t41VJDMeTAh1EGXxX2R4JKOXrJFo5v4l7y6IxooK+ZjFem/
cPbLN3Hf1m5bcuQFVa0dyrIN7VTQP4q2/FVMmZMaXeektQJU16z3tQbNm1xV5BkzLpGFC7ucQfop
4ICRgkWPbOQK3keDZ3bzGQPxlQuWvEtiihuZaIJdRmuS4vIaZc/aEGs2eKxneUngpCiDV1uI8Vsp
Js5jIGu8C2Q6a4t2aGSkXrNCi1b2KgWAD3k4ZzW2ntOVYdyZ0K4xBREqHeKRmOPLkMLHa1h+qlnl
GtH8GQrt4icBYNJs0J9YeL6IkSLQxpp8w+L+X0aNO3QdbO88vMRx07qi9dIHaC20LpM4Z0h4AT1G
I+wojgrFSEVIvTEbjyNyt2UWfVXGrZwwj6Hg0ypK5fKjzIaXmskBumiccMbwEZeIiZpGemgnqEWd
LOzyOmhsUlbG8yD2d22efdMMVAe0eKtGZVDpizG3zGnzB/EhWZ/bvrBt4tVAkK/egSTMnulrJl5E
DtFx29Q1i9Oei66ZR7TF5gItl65eif7eYXR7yFHvg2Gzm3o8QjPHX0w06nHbBCLWh21vDkjRJn0o
DrA8SShYXLO2dnElM1rpheE0B2romwwmTGk59DGCz5ieJGM6NXAYf0JgZeQXqiW57Wg79lmQXvKM
G49lVXfRxG3cSiRTsosRU1aVEd4sirjDyECH8AXekn4RcbyrY4ebZMsKhUUscZiI3NrysD1fL5ns
52NDUW/e17Tv3aVnPBmnD2PQ6Z4ITvmITZeFNblJHaknFfwjVkEYQCxGWQdjFS7pLZaGrMMOUwgw
7GQRwtosZvlJWczshIspP6khOZ1Unnb41+OzitFBWsPa0JnN6HKL03I19+jrZtvbNhj7KKm2XXzc
5bH0hkhMTwUO99OUKhLzYem76nEwzibndqaygJsl+LB0y75CEe1IJ+iITFYX1vaQUg/No9Dtm3mk
/7F+ZEYQ//NpGcMy+mrSnOvJQDUsW6B1G3hVhC6uyb1xalsUfwgM+VXqVNA7D4vdGhqThOO9mMeC
r6g6oTkBBoyZZeDPRingB7ZyTCt3292+Muu1F8jUC2ka5aeoCxcGJfG1iKq3dD0mZ3FC15bGzUUo
RsP7t+c6vb2sbldOVCo/fcEjOMkDA1WObmn91m2PeXR36IvnMdEVBGnIfvIh5EwAqLyq6tTVmbBt
Nl8e2jZ0ofAwHUvJ6c2sVcSPkGp7qCWTvIPWWjnt2MYnGbxJUtCnJnoZ4Aj9vKPQ+kXQhrD2G3p5
ygSQoKpNus3rsl7tAvSVRsMxti71t40R9xaUdeOar2VdF5vfJB5FDrf1g8FovlciKJAs4YqYY2cj
oyHHMihb0DHHq7iMgR06s02R1FeGgWRs1v9qkDYh0raxTEBDUkgJW0RoUHlfc3eJhT+b63Ozvm6b
H+ursmqWIG1ZRIwBQ8SPeU3XdOK/apEenHuqV3tnjhZDtImjkPcd+tIfYyskKOqZkD7u9kFskrls
mVFztI2hOybjazof3cgQnyV5VU7cUZtCO9WKdOoYAdGgzCfBX1aLS5gs9FOtah8ZHZO3sMJF2s/q
fhPp5Rh1AjiG/4j08jxEyAXHiV/UBipouvG+M8H4GwaUyDwoafyqHS92UPcmCrwtxrgSNMMdUoix
A2cYuCx8V7HGutUy/hGwrTf4Y71+9a+ercARgA3u0K1F3rDiMgMc9jvMflwolbUWtDYXqdpTgbQL
k6GIwZM50BRW+k9dnh+SBerQ5l3dHKRZGqJb2x6vMUB+3MS8F0PZn4ysjg8VbYVNgjMVq1tu292M
o02rNHumB8720qMa3nTWHLZXWmY0h21F7nCd8xEOqbx6hDdnaeYwnLU8giVOpTgrh0jfbz9y7mMO
pW1324hp/Pd3M6r6x9sqbwK7n8dkprQ22aT34Mfeo1DxdeCZfjvMHGbyaqzmCEEDFy3CPpjWi8v6
XKPqiKuZQjjbX6waq99mex8SoX1dVImYI+wDm302IskE5OZfKiIB14TkKX/Pze0lDnMNkneumdOt
ZXmTm58Bkc3Z2h5p6zn09bWVsj4K5vhrmPLB3SzSAeNDQuWD1t6UettL/RHubc8tqztv7KPeGSx6
7tsrn2aBWBNFPlutdg3VDHUJn25iaOunMkc2EbBpTBE4jP1hyPP0qJOQwUKYeXg1v3IHE5B455lf
pc29kHlZXT0qcGcxpfVXCWkqkvNgV1DTOBO9FgiazWWIxRsrCJqRXLnkrCMfC0Y301YwXAq4T7+W
Is5BAegk76qMV66irwmdOn8wK/k16fQ34DzXupIsXGRgZ60KzIehaecsWRa/SjAgiGKHDrE8tUb1
hgaUeYcmPoBBbEm/W+XaERqDNn8PLfjD/SCT4Ia5v8ClS6dEJKrQTP06Vn/180mpg0sJxB5O0ejE
cn/FMAdUK+M6q176MS92Rlr+ph3fPgz0KhGJMrOO5ocsEPcd6zEzrGHUzcXBqAU026YYOE2mX2jT
38wkgONOjA+xapWaztzc47spY2UcE5rumvhFFJnCmEUqC5VuPFRN+ZszcsFh+L/YO4/lyJUty/5K
W81RBi0GNQkdDGommWROYEwFrRwaX9/LPSpf8NHyWnfNawIDQgsI93P2XptBmZmEPlfmlkCN1BSg
xJA/0C0oT3PjuEAGyuNcNv33Sr93vND+EUM7pjUhWzwVY9ShiDb+qL9E8EwDChfb1Miyozt2vyHM
QseNh4epaa11W0EnVgcjRef+kKYpzTeh48Hy9+osEggTJpVaBfVoHpv5iAyB8xqkzjsjX7RdEJdk
SRaefvxfref/n9bT8yFy/DN45aYqu/cS4NMv9XLHn//1H6ahnvMRvAJ2wbNRVNNSsOG4/Au8gnzT
MQhshe1BlVWyP6TmOP6v/7ARiMI81HXT9R3HRqbwL82nbf+n5dpO4KEFdRzXBYn4Bwtzf6actJ+2
/8+HCGUYip/yoXXH1V2Do92yHN/0bTSk/4ZDqZcqM0Omi3eE6CBAYjSigyc4QBmZViDqj0tZebs0
t05FD701H5JvfutTz51cA51BTHU+PvWUXnZoKdJNX/725Yy47pw30+8e7Vqka28ArTAPDnIuUOwM
DTgqGo++evWA2ZYmJ7E5CON9/Us2d9+XJd9WXrpsjQQaaCastzibfpRmuXfJJLvLs1l/iNFVofdb
ZVqGfSvsffIJKF/k9sQ0yraYDiP3zu6bZXnRnOKrNWvJvvrNOJpxntgLX7Y4enrIsciWfZNP/ToK
sc3wNGZLlEYolr+i5yPtyZt/TjatRn69NV7M6LAM2Jls/B1zMF9Fw/u06NlDAf2lDzBU4oFNrz3T
O6HOYpyxhCZGyznaoMMDEReQqNn7p3LAmBRgh14NG8Ns9b3uE9c6UWhFMLMt7DZb84hpbxKT1jhE
jukgDPdxwKkIpAq6Ir65PZF2llJYiqTwTUOLGdXQ9vuRYFGH3jyBCvdxvivzyblrMImadUYwmk2G
WWIFT1qCFWwR+n03gMLsAQQT1xpXOEufmGuJLRnM0GHs/NUQ7bSFiPpu9IjHaPaCYg0ceqQ1MrXQ
93dW2r4FKVcVd7GqbdnrV4S0jtd1E++gEXGuoxNFUkS1S1zmeRG/AI4peqOT983Ih0d3IZnRTPFN
YyyfwYua9AsXXHGVP981QOVOiQ9WOdO01VT4ZKXNx7gjnWseeI0lEy9eXaJf8IpgE+fmO7Oi6QCr
ccv8bjjmWVxu9LwKD7kDRh3F0K1mNcM6XVDVJIwo0SQiViFscp94aBFd/aZYUCpFKTPSzPtWLl25
ruII4+bcIVy5jZuI2rlVvxcdojSNSwcyB8yihpA6n8UF+31NPMyVFuFSC0RKwhRjsHVu/g70uD7G
Rf+qJ1RCBRQTJIDWdqrSZGMJk768G50699BWPzKtg55PEBX1kqrck0g9X8NgkqUf8yGoMgDrYigf
4/gljIP8hC4XCSfhCXyeeKOlECcQjqAlnVbplDxO5Ee5OGka+4fT7AlJ7Te6uPMoQO4iA7prZ6zj
guPbMzb01pENYJGKhZ0dZ8qTzGbiVU18U5E4BIgFGPY023sHuvOTtqW+1heDOBVkmnJy1s5TsrJn
55dXElKjl7x2OlKnbXosrMnIrj4gvBxagw4iPYGd4XSrIajJrYayNzOGjcp2JQymW0b62iCeO3q1
tdyj6Kb4XHaMXdA02wXiuoRWYhhXYov7GY9cfuBfA9kH0mevN4KUTB+FG1qACqPj7Fs7zsCEpDo/
+cVL5tqmccpG+ltIIwyf/7ZDNwFAYg3D7Dixz4roYIWuiX2jMknvG99pm+Hu6KeD0ycAlF0SaV3S
NOApF9Rih2o8IuV9JVTgVq9IsY2lVGygsbhKMnLZ7Ly3iP5YNkGFzyynOT93bbTT7RL/e4CulGTg
XaAFDLzy16gy2MNKfDFNH9412Da1dNuLdj5OBiglm36dPnR4aLR33yoeM8JwnDK5KwuLQCCPQJYx
RBTEAO+BVPCb+DlJtjnWs42RUrbFYo/Svts3Y1vtdDfx9yYe8m7uw4OwoazgMdVk/yAXd3FqZtT0
mcWVygFPHw3hExGoEp2Pwz6X/nlmW7kCkVxuUo9oV6G02p+fc75PPvHDNqo/sZkXKpKp9PDDv6AH
JtfoKd0vmvvTwmSQxpZxxvWoSbZi86hRv1oAfy6Amti/OyoPWNi8llCWNrjD30DcSlYx7JTQgV7i
B1o4BK4EEgwSTdDAKFg4UW9ciS3wJcAgpnqnE1GE7pDq9NlbRLsCXKu0iqlFWwuK4xKNoKaWaqHc
Rq1EKFxuMyRgoYyRKmjTwpiTyyjsCEAP8kyYLuLRSiqayzRfIpgNFewGJuz+7QJII26T/DDDd9Al
7V8tapkDYEOB6CUOopRgCATY7FfZFQqXezeKvnZh8UDPv0MywhwBbYLf+cHRQneCnamOioPA+t5J
SkXiGM1OdNHT5Falvla3oefm36Sicxy754LewJWPdUGCLqIiORDsQXkEBkbH7K6TUIwcOkY1z7hF
fRriKeSMi7dJGUV07xaT2nK0FXFDTYw880cwuOHBg8oBzHxBph87q0hyO9RCoZ96RfQ4U6A6To8i
qrptY83eQUNO2nQyuFJiQUYJCKklKsRV1BA1l1fkMUtCRewHz5mebIkaIXQ7luiRREJIUMBdI3xB
rOkN33RDr3ZF5x6TEXSJnhsHwkbIMhvBmhQScDKEGepftQdYej+tO4lCUdUh9U6XxafbTIlWaSVk
pRglb0WVWQoJYVkkjkWVWkSCDrqA1XIpsqg1NWn8dBtXRrFDQ/k4SCKMWiwSEDNLVAwhtVBjKHXS
6qS/UdvEAtZ7meF2waudkWsSQ+MZ5muZTZBI2B0WjcM3sq16C1XstykxNoRRhnDh96M/J/H3OI9/
aFPsz3hD2b0nWU3xpWPyskmySlkc1D2TN4llq+4qGpeO2qIceN6cVf/9CHUfZPSdPbSkybYUYS6v
NJREmbkmBgj1apY85tTa+WXObyE/gVr78DZquy/6Z38EC/bpceplzh/n8laXx6jbIOFubSKkon2R
et8+3fmPm+qOT695/qjnt1P3n29Qv9mHr/FhVT0KOcvCCGTKputcaNX557y89IeH//Wb/P3+vz70
bx/aK+we7wYBazkD88Zq4xMUrPhUzURn7BrdILhnEQd1R0inH9W/fEwRSTdSJVfVtlM8c5BwyMfO
kwfhBEYfUgI/900u6n9dbWuGeGh4CVMzsOgYtFg31iQ1Ap4sK2tmTnFQPVVtq4URl8MB3B/G/sGg
6J773aZup35lNycScPgS9lKv6tbUNzqX0a09DNKi6hY7knbB/aj6l82FCFFXjcsbTJzE26ikGV/u
cmpzSnS8o5dtdaMm93y19ukp1Yi1e5DoN1nmUwsELNV5zczwT9kp4wAF2FEvUhUVQk61OoRksVKU
Iu2mULeq1Q+3Ih2GgMGAxJUUwTkISG2u4M0bCyfjmBpPn2r5sRvIO8QsG2jbKTOfkwHatekyD5LH
rVooxk/KYHjlhEG6Nef8e0lCChJOzn0SN27X9GaD/hBLe7IxUUsegnXt1x00HYLV5W9jdT9puBdH
9YJMTIEMydcP2w3dL+/oJuPPZQzuQRD55wCfMHOfQqkiIEyZE4L6bmfOEOT2I8+7fD6FJBqQceGv
/fMr1sixCSOUFmB6SER8O4Xy5lFX14LXwdAJXFqQuZwfYss/WJAYCxrI2eoix3eo8E66NjX72feO
c2g9TiLdMyQgBBfPXZHm02GSRX+zb0oyRgyCInLskRv1KYOsuxVWRk1OfgT1uUI3mY6debdYxKno
tvVwfqBkJ6n/U22Wff8jteZkhZmDwkyVUkhV79LLdtkg309TgEy1nam6tlGA68hmkOXtqG+NAiXF
7HTleEPEtH1QYiJfsgJHqS1iX/hdx0QdXP6JVr20/Dsuf0ziW7/yYWY8ThAAJiso4Y1nIeSRHE7y
RzHYcC2t+cnUP6N260gfCIRgekHe1XmXVfepBRrs/z5ULv/keYeW+6/66p821eMuP8w/vlRXDhNj
jxt1yKl9TX0YtQllnTHYZVutnW9cEsp4euTl5/8r0nr3oMN6UQ9Rb8tckyNZrU7qUDuvquNbfRpG
fn8OwDPe6vKRo7r01xPjRC3ov9iqySmPjVgLtWWrDhPKJnjUo9n+Vomy3iPUznDExLG+VQ8/r4by
VwOTSiAKwyd5YlB7qlq7LC63zQvShRn8ZW0QB/evc5L6TmpBCCKXfLWKZOTPb3P+9PUy3TnpzVR1
+W5gva3mZedOQcHgOKdn6drfffVBbFBNvqkf1Y8dyENOrV1++8ttXtUzM48cqD3y06g71LtfNi/P
VWuXv/Fyx+X1Pj03KZ/7DMmj+i3UibP3YlEe1LY68vjFs+6kts8ffgH7L42c+ka9lvpPL/tWsLxH
mkY9Vv3wOKdnDiX+g7jvGcqo3fTvq+olzqeqCdvyAbf9RlHiFDxPnUsu0Dh122VT3atAcv+jx6kH
j+GP0RDlUb2/+nwU7dlt1aq6EZ4r2+edWd1K4He/oMP5c9x9eJRa/bz94VXPr/XPT/1wv2YgPu7c
L8aiQ6uSv6G6jKg19Yp/u+3yEHWvqUaBavWyUP/HZVOtfaLQXV5GvVNtkPZNli6fQS3UjZfH/ONt
n1710ztF8oQ/gT+TbRp1zHZUEqyhQaghj/XLYvGtGn2gxAVeblRrl9uWc/tQPqbpLI728yPV6Va9
+OWhH+5Rq8gYBlIlYVKpPdpdSsR1lwPlw/Z5VR1XH25V2+rxHw9PYFYTYo4+WwxKegyOmx9Y2VxT
t+/zJcNPEnU7p6yDPR4YfR2Mz9lEBo7e9vozpxOYbVPtPVAXllzgvnmus/ZoN1gBF5rEb6VdHtzG
0p5NIwzuB7NqNmY4PGVpjdlXTAEuiSw+JigNddd5LKeU1reFzZ9uTn29zCCRvKhLj4VdXKPBotxI
nQTNCcoffyia/ehRrRsw9WrqHPf5C59PJ0tJVJScVElLA15+fjR1eVUX1ssiuFxtP1xy1erfHv7p
NnXpVred3+Fvzzu/w5gF126L8yFm6ieHdHLhq2P3so2PnUkMpXMpX5THr9we5Y59vvGv9396OqHD
M9wcr15pnTypqacXvlemd+qRQ9bQHp6aB3XHrA7Bv6+SqRWtnbz6YSTCXWOqob8F6CAfO2zCCaG2
6Rj/8MrrXqv5oyu0ELZHtOcrziJ7l7TiQMHOuxqxHa6ZR9HM7uwXstDuDeFeQ/C8tUo0R35af/M1
AurawqFB6DyiDftRE323Jh7B2yYM/Q+jgfa0XdDk2sTarJZyaWFs4g3T0E0BaOhJJnbIOC9SMu0b
6oz7TutP4psbxQ4CCEaGjSbT19r7iHjDQzji3MznSmAlQjs2xhXZCMifAzy9a8PJTgbX2QOX+NfM
NZdNUnnORtPCF7fv36KYWLcoL8yNQy9zos5GlY9oupJC+KrxZQU+BNwXeC4HxjRBng7n2yGOqFK4
5Bpjk6l2IYhFmWsNeZg1CcZBwbPsgYumK7sNcxiq1U/NCO5szXaZKnd7t9Z+F9o0bwvNTLZ1zCcn
XyV3bTCJFOaauvLuhzh9x9MZHWAmrCkToJkLv/Zu8+Djq/PTpFnnLr/qkCdr87sVlN1tP3fLOmj0
nZM6O0+E7jYvyp+AZI6ONhAPH0/Tjklyv52z8r6p9OCOed8Pj2xUTMGef/BAZS2yLWqMyKNyDBlr
SaJuiXBtsKi0i5vuzLAscPTm5PRifWHaRuUcfltTle4hFzY09AE94KSL3VhlDD9pIgQ+AmajjsGf
e6ty8DUAI5QtDFtsLIx/ZHFaT4ix/ZMzN/bGI2dSNO1zsITWxvOiAKFl8JRO3bzO9DZ5SJ3+NY7T
fYbo4wtpqQ0ADOMLUiqJIJXgSaY8p94Ib8pFlLs+cilo4ymSfelTKZxlSwYq4a+jvfeD5n0uHDJa
l8xEbmZD3XGL9tozEKu5WvnW+7f4bOc1nXSi6jKNQrnhEQBivDP7ZFaJ231XtsNhCkXI150oOpeU
mXqtWhfG8N0dc38d2PgLSLS9bqxxZ5E6tJZnf6gnnPWoN9HxXedlT002L69FD2DMJpawG8mEtI50
FzUgbYRgTtG0yyiwNr04FHd2F6HLdulVBIZARNv+LHCDb3PD/WLjZFtgQni1EX+fLf17Wk/lkxiy
9Kp0qo68KmPDLmfcdiTqrui34E4YT8GS+E9jblx7I5Ow0K4RbEfXkyjbw+hwXanosPUmDMO5/xUR
23RPqN1P3xgPCdHD21RUNOc693YmIcTEF2b2+vfFLc0bzhSQ2SyEylyG3rJp7hEdcPoXTfOap469
RfrkrfFYMjlMj2T5AsHq4/elQ3cWWDnDT+TSIrRfq51ZoSMjd/mbO9JKSOfXaPTm1UJOH8Q04uzJ
Vqlk2kqAKrt9nOsfZePED6leiFVNmsEuakmQc2JtPVhCXHs+BkXDHd9MjwyjnhrxnCQRu7T3wwhj
dwctPLtzHRwKriW2HgEFa0v3vsyRXWyM1iT5IZxwy83mOmg5Y5g6+2yqY2aVvcS8Lpp1Tb5QQakN
FNa+DuflOo/LB6/JTpRjUZF7RxIgd5mRfw0SrobDyi8Fu58mtCc/4j0ColdM6p6l4+xtK3swfcwl
0E65/LlOhla98Y4R/+N2bp4qXZg/ENfVQ/V1RGmBdT3Wd2MertucH1IziEhOMS8I3m4TzS+mM3wN
xkLb5fO8nSD/IAHr7wunOI04b7aWtsBgqIuYnFF8AEbDUdvblsWHdl4G0mGg4n8FaLLBBbdF/fYC
gha1ROABLlzMky/wVttp+GCGybYSYbrz+w7C9VKfSOGhSK5r/AiVceP3yQF/2ETYoRZuErvlCjFz
XSoihHw0AOZrxjNYJMVvu7LdQzNA+SBxaAlrfz9YZBwmhk2ddimPnRAEdI19eWxsZoSuafc0NDnK
owrEZY6fElGVu5ubcbwJ667Bmi2sXU3TJglqcUh6JGUpfkJ55ucI7IFE5hR2d7jHOLt4Nk3ZCSqg
H7zVHT1TU9AKivTotxZ1P6IFnnFnPQyjhRK8Gkj3FkBs4F2DtcCl5sTRDXGrz+QwkkE3Z9mp16wr
a35v2lq7zc2F3SXOb0ZNwyhUpMORptyqcpDkIrUn0JuTJacGlOVDSGZnkeBNa0++TKnvqfd/5fx4
coMiWkc6O2o529jyOFmZhlZvLS97pDK/6Uiy3Ov8YpsMdO/eyuJvqVHdwmLCitGOGS9ZLZI+d2Nq
w/3SpadASGB46H5nxkx4JsXaILmhKU7QWOoiGs+4GmlhdGO6Zr3uG/821DWZ4LHEq34w6Fa504OT
OPEemS1fq1oOMLmD05VR0wueOBxPuvacG/y6kTSqByGCQCv5qrejvyXsKqSrry14nyeUxigX+0My
vwyAidYDnr48SwAsuQ/TbO1pzGUoyXYUjyx09vN1MHKINyRnt7Ps3kxwYw3BAUoSOjbwAmVZDr+x
MJ6zOe4eolCiNCuT2LXx2Of8QlCJdiKY0pOhoz3Wwq2or8epDR6jJBqPwiZwFuqA6Zbw+YiSGYuq
2oTBeEj1+Sqjo5zjekgjoC1uMnAat0BuNs2VWcDBH3PG44OTbUszAUnZFdM2JARsMyzJU2/OKPQL
l9F0o9HDLIN5ZWgt4FqN2NK2aZ5D495b8lso3MgrvlnBAt3PGiht4T+yYpzdukvYrBM7Dr2olETh
ZJa7rSablrBLIc+v6+xka6/zmHn7yCKd3sw1gce3fcPrtWqEtXxBsnaftHjkSyAAqMshPXHt2pcm
ynYyYd/wR2B2qk+jlqMmnjCiWlORH5JhfCEF5mB4ZXPsUkGWrZeBELaOIdIsOvtxfwzceeMEEQPm
JCYZUbuPeyTpjJvqINpYRr08YjCnMpzHmr1aIv3W08LpNhybXZDRfDJThvtifqfSFq4GJ/5ZlwtO
OS/c0q/ll0iMXXysPDwpVYLDu4BlbD2hkvBXbUKi7dRxQc1dASMJxEFTL1dclegE9w2HYDKvwqJ9
HVBf4G2p33xnOIJ0MlY6AaBBEP8u5uwNpQm+WOoS16LsHhHfB2TUDw5kYP97XGRfnCLMcL+n+qrz
MLW0OX72yHCeYg/EYYLV2cNfIPKaTN2akHCHmK5vXhQ3e0iLaJ+1kzYu4zWq/W/6rLmQlBi3RB1D
Mc6mVZnFj8nQnrxqAeQRggkmeWubzJyUG7OBkGl4dH3HYW30mKuKe9Oy0uM49i/+7P8WjWtAQHWt
dTCQlRrPN4MMeRXAql08E3vhEGgkJepZXx8T7T4w3WaNNpSyoQmpx+trJqcYKWAPHM02cK6ZXDBn
KIhfDK8m/qpD7lf2TnstR5OBehVUJzOhmV74iEUd+ynh7OD5R87oz8Xib4C9zSdd3GeTHuzAqP5Y
evs3jDWgMEiAUEen68K+6eAjbGCZ4ZgYgl1D5JornQ2VE0DVCsNbvR3MVdTgnWXYDQITiXI/7su0
ERs91shwSfRkSw4PZyBOflY73vcT/EnGQYyq8v3SzigGw4j9PhgZhGf6Xpv6YWV1+mFKC/sBNA6i
FxqhUJq1+A2+yW3rROK2KzHnT7HQEIoaO4AFOzeu69uOCbTh6yW4u2lnd3JqMjbrdPa/kfRIg9DK
gLC4fsPe7z/H+JyIBz1OYf2YevO+Mmy0rog1SYGuKca26SZ3x+scxEZEWxLspPmCdP2nt0RATZ2U
yYIX5rvasYp1XqR7pg2vTYUBq0dzkJNvjmt79Nb+yOXTWBoA52I/9SgJAg9R9wyebumfkd56V2V6
3xPSwwjdBYhbFu9l4V17CQUgwDcI+GdUFr3hDCf07e5qwE/csxeOJlw/0HlPxM3+cHxnfK384Gsj
coEhLP+ZpJq7CXvSmBjuHiaL/Yt0c5E55ksuvK+kUOMLTY1tR3761VKam7i0yrXWtZBgJnRJYRMd
jDJ9qTu7eGpReG8g56ynBbFTmmjPZQpgrIU0E1YzAX0+VXSyW76Cw2u2+pTvYp//0nVS9pyq3UQC
mlA49fHOZTwgZuT4PsI0oMBXswGIWbNuR4tcvAYPFyBxoMnlBL19kAa33NhHXgB6Fip8n2PGFK6k
otoMdHBlj+sInuLGE6m2HaIHk+vNDqM+fZicSy62C6YZK53yJmIVY7UsZrSrnBBbfQQgCv2nDwdo
YMgRe9l2pFCcc/W/EuN8GLOa3K4O4MLcUXzO/etMb6Bl9R20VKZLKcyhdYUqbe0IkWOi4tUHPGu+
3hUHK3HI0KAtNglcs24KMQ53h40bX9x1Kfa6nMkHZ7Icq7/jzc4uLvKQaeKMdnYZSdEij2Xl2syS
B7/dF+Sh5UUxH+Y2fShcr9rGwXTkoK7w5aPzTTvvjmRxkLOTRWiqq6+9WgwPaYGzjcjvTezZdE6g
8m7AY6aA0ToOOPbAHa4TKHalY1xh74t34Zy/6CnYCZOL1hi72j7wYrojfhxeiepxGtsXP3mM7Q6z
JiSePiKQgjD5oUzdI/+GiFp3FaZrLYj482x/2WRIdzu3bzigPdwWlZ6v/Th4ies23tL3fjDMyN2j
KCv3Hp5Zx8C30gswcsZioKw1C+R0IYMZom/MDbi02Yt/5/yW60abQXkl2a9kdL/Tv9/Lj3hM3f6b
Q5ULqEf+LKaRatjcHZwu2oPAKVY+XOjN2L+aIZgjL7hOkNM7Vo/HrXNOv5tGy67CEGYVl4hHbDQe
eS1pvbMj4qTCyFo5JH+hyRp2zCuwh7bxbV95y8qZBoyc/YIGT/RcBvrnxexfCyMybyt+vbtuEbf6
lMiOQIXTwylbWGx5uQuE9ZT6sgfretHG6GQNYr7rm0rsWtBfm6QhCrS0jGjr9Wl+8o3unMf3v6GO
/49QR8TAMujwn7XFt7+G95//Li0+P+WPtNiw/1O3kBa7hu3ZRAd+yHQ0yQn8oyU20RL7+Mxs2/FV
VuO/tMQWAY/of7nVt03Tdwz3f6IlNhwpZv63IEfX8DzM0mZAliSeaedTtCJO+GkoRW3dgOpZpYNA
dSJkugUVW+KY+3xN4waCk6T4x+99D2Cry2LnGhugt1pM8UzgLtEEDtUNwDggsEyxhX5Sa8hHoTYw
sRIIgyqTUpxmTO8GLk9AL+22R/C4HgnfWHT6XANG5rw3SjAG3rMgonwbpBgJA6O8D9vK2Rv+lcgi
TGDS7FTh6F5EPa/LJUk5Ly5XrRX7B5F2uCum5lo49hffigwpx+t2htCjtT4O3jY1h6PeaTpzGAdH
cD+1L10kvnAcvwjwbV8tqLVWOd0GftgyekR0YA3jtNa1FJ2z3dyhPMMCgX4OCRs1N05V25BRDw4E
kkhC077K9b64Jz9s5RnxuAlMZMMU+wriePMHDWB0lxUC47b+tcfdnhrLKXDyQxVG9RsO2vtEn2+W
Oo4349AYzOfHKz82QStxatxO+vKQjW8O1j1OdW67JZEKjsViPAYRubHqGXQHEKi6AWxMv0w2ntMH
qOW47not1vtucsl1TodhHWb3zpLUDPOAgAG1Ib/aAEXCtMXmx65/973BGVsHQdq1NaOwckf3nNAN
+6dLIWvd+pJ8ZbknqufhLdMgF17k3Dp3IxevbZnd2Q3lCC4R6CiC8bfXjm+TUzQHJpvbKE3AhpZY
RfrJ26RpElNzIU49KfP2uGDgcrhOyqi6Esgb0w+HUN14NOEN2X2wBg/o4UymXodeuvOHq6Fn6JSA
dpSDPs73C2fkQTPuazFmN9Ys8OmL4MbNZwqUXkZUd4TNbRiuwvso1ZKbHCjLRv421ZJqX7oQ2rxh
wVgAO8dAnOPAn1E/M3KvN56Z5/dAbk4hFbhr7wk2X3SI2gpRaf/bEUN4A9rke5nYgMKkrp65DhgG
pqQYwfWvkd2CdvVHm58nPC16UGHxokujRTYZD4N1a+F0GotInCyr2VTLaH3Nan+XUKFOBLXvyUAT
4wXWKQXcti5JAN8YNq0UO4meA5c5QwCI9jbo9HoTFjp4xqndxy2+ndCYhhvBv4gMIdjHCUaYQcum
DX2g/EBlD0cLF6awFf49n/rguybH/Jg7W2rW2J6z8isWxPbaxxOzbq0vVh73b01fPuVR+azr2rCp
htw5QGdvN2hSSDCOToKyxXGOhQeeKPQxp44L1MsEQ1sktHfNSm6MsR0Z4wYtHXPOIX44HAxNO2a2
pd8KOQUIF83b+Unx1fSK6qYwmXVhApSmPkAAOZ73W7/wr2PbLA7ydAXKtKBwEkWL9oYs8KbT/f5X
Q5vp2tOhPcOg3xEGicqAsuCp1fkNZjMm/1nrqptEY6iJduLNdOrwFDXJtKVUQAOgpVQb+h3cgtm1
N4s25XchLOSDSwTBMant/Ia66MhwnTFcJBiiOZ02bJ22ZSyMj2/buLG5CUXpbbWBIoMODXAvhoBo
j2KEYBiGLx1y9C99Ua0pm7vrwZRJiAXwkErX9qS6L/d8z262+CXMGZTuQJmpSovrOHfc8yJP05vS
CY+tZ3O48ZdrrtFiV+06LEvTL7QlzlMWEfFDCwajwTyc+nKC1dWBwtHdb7NWUz+PALjVVrUGXSLW
9De0jSHzGdTCkmu9yme4bKu10nJRFqOD+3P/LIMm1ba6/7J5fqS60VPxD+quD6vqrslx5107Gffq
JdRD1O2fXrFHdXtlIZjy300fM28vozWCRUmrpNPxvKrJeI5Ybqs19SC1uDwn82Q8qLrbb6UJ8nLX
5TmX29Sz1R30UuC+QWtZz1gUl7W68e+fQFOfSz3g/HbqVT6snp+m3uW8SmXvxOGe7y8f/sNLXz6Y
uvt8j7rxw/an76nungQhHZMnBKbEf/tR1Fu3YniCecOg8vI7qqedv+Dlq3966c8P//zt/vmTnZ/5
4eXV50BuTefr8gnreqCf1+ZAbk2NX1q9vlrgJm31rXr9Dx9C3aVuVGs10YZ17gg0xNNbRO3s/ITz
oyZaeBnVChCwKJKhCS28SejcpBXBIVUU2cw0AMQzin4oNKO68mYCB9NaKtSmUtqv1a2Xuzph5ns3
1K4+3a42Hflk9QqXe8+v0uLIxcp9ecUwBmZcY6Sfmqw5oStLpaM/GWSMhFrVGkSF5+05oZYSl4m/
+XBjGWbDMau+nh+i7lDPC+PZ2E36eBdmScB5QDICoiJAcAkqg1N/nG1yPzg1GZgsFdSq1oTMybN6
HL82GN6NWVwhn7pNghDRvjze1SFaq1NBbd6aHYZ2UhZPAPi5XGUydBeU+tFvCcZqh19e+4szOWS5
cv6WazVNKsNDprfIxSwFTWrhSurB3zYvj1NP49+AQQNnGw98D46sPk1t6x3tmrAzffpexoHYCQEd
YxUs0DBta3wLC5dsJS7zwLzpKFEPuVIiUyVUUpvN1K1tenIHug0WQxzksD1GrkBz4XSl7ZoiRM/M
FRO4WrRy7cz2KiANHGzZXZNOfwX10uWa2qy7xdjDJjlqkxuf1ILGKkDOmat5hToMxqbwyxOtnoom
En+pUp+oBY3jlTmG3kEJGpS0QS167Py1AYGirmpEmEFIoKo7ufcQX5LTTLdiPSOjJHiAal0eaod8
Qlbn0Gixlc291BzagS6C/GFhsNlZqYAzi4/H81oLK5RGytOYotdC4kJokFkwggZ26Q7NG4riG8GI
hMsZf1U6PdIFxuBFB8TcWhkId1dGmlABCI8IPh1JulOoPsM+efaI5Rll0Oasp5E8A7U2uiQ5WFZ1
VrOCdohXOXJ/sO/sU4p910hqoFoLXLIBmRNQAiVOUv0H7NlNd4Ckka8ZAKAZk/QFTy7GzjeOTf4I
Gh2Xv3R4UxgC+xDm1gES3kiiwp9U0Uy5upXk5ywJW0qGBgzzeinVNKWe0GlCvzjQ2EN6mlgQt6V+
UymbLotolgJ8qwCcopUGPgCbqrfSojqzD9NPB6J6SIGNKQXhZQdUa59um1E3beKJirgvz4aBV4GV
jHYto0C4GtJab8qv9GHb9eJky/wMEBJMATgU8nufv478ohd1XFDTIYNqAvJZ6Wnl11M7HGFBHJpK
Lqnu8UMk4piTL0ostXZZqB+hyzRzK7XPn4RNZzHQRRU5iRpDT9c2G3XUqV1IrV0WF2Ul10qGq6kN
VZiLvSUXkQT+qcVlEwzdGwx1EJAz3shkdJa1kt6eVy17ClaD79i0h5HimpLrl6q9Wi4+bVatvSus
CICDdNj00n9zWczSf6E2I5MyMLvFlT9aE/3u0fzV6TO9O8nMUIs4boGoh/xfNH7Cg22XSEn635Sd
SM6S+5P6/f5RDtzlJfQUYRxDjMb7Hrco/Tp2owV9yzx64uT2eN2mOq036Uj3AKiW0e5nrnnqC9kc
0k5l0LHVh3ZVtkwCiXoz841Ju5sjC3iOia0jRb0x6OadH3r2xhw89yqZ4T8CzaKwFesQZ6z0OkrS
L+PYYVVt63xrCJsKsfwCfebDb5Gq49I3kfFKQdT5KND0DeYQqo4wyDd4PKL/y955LEeubFn2V9p6
3HgG4VBl1pPQikHNTHICIzMvoaXDob6+F8Brj/fdLit7Na9BRoZABEMADvdz9l77rDD0NCFQx2Xv
aK083cG1eFrEossPv1z73hnc2kpO4rEYYN81VPg3w7w2Etn7YMAK9RvIIe58obEY1Oo2XS+8m4V8
E/p9fMrIkwl9HyRR7R1iPQKio15U5WswMDJiPjOLvloXNQAWDPtCktSwn6I+ObeiUHtXVvd1SltN
TDCCmRxqK+zeuB3xRG4anTKk5jGCdG6JnGcy00ME99qo5NFKsBCpAiHCQq5pyfkFj0mrnH4OR5cR
lIDUUk61vqOCEyDEDhahVwOYZBq9ZKEN81nVpfOzJT3ixcJmCuXtmuUCioX0ISLgFfSa5ql39hbL
3vXXq4uSu7M08DbL3+mn0lrX+iUvIOHOBHqis9dGi9/BccpNLsGbNvN5HnYpuA4DrlrcGpdqiTNf
7lsenRKiHRvZPkWKsWaawucgyAKAayHYCPExCW08mTI0zsR70G2oTjNz/BTX3bOtSdo6eRFQcG8T
jOkTVcv5CyB1Qe5Val5oL9021AW2OhFiK+0TW0R5jurupyHDcev17TaAQbvr6GisBuwgS27eclEs
wXhS/0NIjkWvwdcn9UcvqONDc0pm7tMCeVquLfCnwDcgQAlFjbm7db0h2SYRuMuCsYSaK0EyXxtw
9CLmeHfBWu0wwNJVBETRQec56IHsvz5bVMGJ1QdyvWpnHnTniy4n2q2jyLLJFMPMOP0ox+Yl1NqJ
xTZk2sk1+Hqc9AXtAtKyFBaz5cYjEPPC21gVDR7IgF+7Rz7O466IYe9OWunja0NruOTdLdf+okpc
7lxUh5ocSVDXI4BWbLxE4i3Xvi+WzZxvReNye3mBNC7orBn8gPNz/7LdchXIQbqFZPD59dzlvjzp
j3FB2lFh/0p1JGhlBnSuL9sQh7fQNtJOHos8nW78yUgfSBOYU8YfkgaTi2XSU2/cuYSmkWMbkFcZ
6gTGjv5H2OcvUzXS/ct6rPBD58BdBJQ6TTX6Caf6Eapin3sGtsIMm29EUFJThCRIWh2t3mY49zjV
fwWDnGN8/bdyMbOM1JSCrnbXQqp+RSEVuaqeDqe+m7SHyYx+kSc8eJZ4k5ZHtzfsg1s3CpubwCD0
sEjj8d1t4stEx+zZpPZ1oMSE97mzu7dUOy+P9xbZpJBps1OHcuyxNtSzM0zDu4gkpu88cK8wUuW1
kNDv55LLe2SWD4UZYGjMSuKOaWkf26m3t8uDEurkoNJ3CSh0pyZyFJLQLZ6baLour8q3xq4e2+IG
OHx/a1MXBjzPn2s97TVKaLL1VUMsgaCBTRqfomnFvL7UYaUM/vRaG8R0FIWt8O/500tfRcflQ4xt
T2tfxtalkrVxx+qHA4L5+p3nIKqQIwoJ0G7BvTvFxhmFzUh1jY8yUVOYfCf9mWvNtHeH1tgbmYp+
4lSiO8W7UmM0IIx2zHPvZt69DbP36+1iim1JEYutuy4cjUthQVlYXnLENNMNNk1SGF6HciyJVqBv
+JpH0Mvml4xKQBattKyTtN30UXXD23K/nsVA/cNguDXH3LqZnLYHVcYTjKi8epleP1MZLI9yaNAv
ak74bsMmn39gUbM7Ae1zjl2vE9maTg/LC/aVDTXd9tprNFYQBFE+fP2Atgc9W48ky8I020ql0pMB
IOzrB9TlGSJG/0bcebtLTUjZpu7atHOyy/KqU+QSYzHvYkhygttlt1s+uKhR1tql+SD0MT5HXupv
lrdfGEwvTXIK4hKZb64PSJ8qcYzc0r9PQgqs/mgVvwolTnj/zB+DN+ESNrUQfFYz3IcDoUzLFiok
s9nRkp+Ig5OdGBuizBmQ7qWGzzpE+forHsQ+QGryU8WFv42sesI1R3WUvAECoNjRltfJR4UiKote
mW2Z2yS0vJOBNvduxLf89Tp2TEex17rXDKXqVnPRog1WEd01TRgjbeIvhXm5wa8UvErfJVWoyvsz
2GzjljIxHvf585AeAlJnbN/C0eTnDkxO9F5e3xI313y9hkPbLG9t722qXX8zVEZyKUrq0Fk0dV9b
KDqyxC3Jd0+SP5Rkor2g3tCv9qwkXv7KwBjgJ957VnrDpiDe7UISW3V1JW3u5Y36HTEdVnZZNtAr
JTdu28Q3bev6cG4VUL/549C1rJLR/eiUg7jKceVN6rUTu6CRUMKX2a/szzdU0qUeRG/dWKRc3GT8
rU3a9MYHdc2v91Pr3lppWnQlqyK4QEFQm9oCSUve+fKXjKmywCuX7bXqGv2iAmTWASDD9078WDZA
Xj2uG70W19YYq4vAd75pw1a/llCMKTFTptaq5jctHUqRfas/IFupOLeRSZBPRfcweUQIdIZT/yaW
A5GNEu/AO7V1RqIRKCm7PBe8x21H8/5Fa8OHr1fzo8fKK+2XQMu0Ld2s9OwamriyM6Hjjbzg3ePH
WjZNLSI8wGLVD3YpukOZBrg2iER6AMQNz2t+bwDn1wXF2Xd688mmSuvmahqiP6e2RIjeVdA3s/pu
2ZSj50np5EVQWkl3LYfEqZ686LYvfcHMp5AfFvAXMb+qxaJ25bSOdm+Mo3lg8gRlzrGSR8D+zQp9
afMbHyet7U57SzSiDEhiRrN1jciTOrfgm7dxzuElJnFdvh7H9FCxNfGLkC3hFeFgnExSD28Hqelr
U1TzzOjHsuUE03JW0hn3Q0DWTk/o6LbtmvOgavWIWYIQrvn7HkPAOcIf37Skwl+JQOCGeJToMiiU
Zipwo5+TSm+Wz+JX/k+9U9azG2ndbioA+oC/1G8NwCDILtnhjO5m+YJqVnKYeKfmvkMbeIyjbtyT
Fmg/xh3Mj2WTwAl3Hu2qt0BnrAb92N+4plZeAmEUWzuW7U8jN87LplTq3uOIJLg2h6mMbCWH2Dzg
TSt8796Z8hGwjCV+qbzZmn6jvaakCmx68ogviAOiq52k8YZJZPuRe/ejyu1fg0aqRee72q2FvPZU
1QL5QNmpH0gnbpbXIs/uU0vC5In+AurFQQ1geTh1u6EqObfxGl3s4wQNjJ++PXXbyYmGczIV4W0u
S1wp8/tZLpabKvS1q6ezMxnz0LQ8bX7+soUVnv6Hu/VvcbcELeT/qjd+m2acpvN/7Y5/PenP7rgv
/iEs4Fo2yCva0aStfoO3dIu+t+O4NmFPHPgz8urPZrnlzo+4hut4hodx2aGDTZjrzOSyLHJYbSAj
6IXN+bnef6dZ/oX3+muzHN6XNYe9wuzGVWzx5/4VvIUI3yuAaNW4h91zVrKa7kdqSi6nbRpTLz2V
oWqYNHSaZJ0q7ZFcEQv0Of7lKEVJnLc9+T66sy40keExBk9bt3N/WIijH2h4OARrQSFOBdRva6vM
Y9QX8VlZ+0q30zVTXrHum/ZjqFnFTbLsVzklJQu1jBiNgx/56U7M8NppxthKjxx2lnE6HXNg75Vj
vzC3SVnVzTpMnaJmJwf3tFz7vtAEqHl4uqMeAxfytcPykBkaBCAuV+ue5IAURdKuBFjvZ7jSqxHg
yXJBkQD0YhOgU7ZR7Sw30zzP1hQDENr/c+PlgeUinp+xXPt+AbI18aYAg4doQP5UwwoRWgyN9XA9
zZjd5QJGIL0rUnkOdkJa20il0JcUCb+utSx1U/hL45QyLzDc9hhQkIaAiBwm90kl9X3tXtWxuyMR
VnhI4TvpkExghcX5+wI4M2k8TkofMw2QAQVxZ4OHZBJr2mZ1jp34Ugcd2argXJlY1tJM9kVaEvfT
oODsvV9ONZcKaNZvHT37mU0YoqIYc5XXJcyrMOv1FF71yPFKoDpUgLHgUClxNx7zeuVFEVU+jMHI
i9aGP0yH0skvTMniVd8ol4libd6EoJFuhp5oxVXaBnxtpJyTAkC2bzSmRw0Uv8s6fSAbw4gu2vhp
FUZx0/kZFf8pvyHB56BccW4SS12CUW2T1mRJxlwqHshzKaDd3QCZR5XaUDi37NK6qTDggLlnHRxn
tI5Q4w2pPzLNxb7R2BKRqQZmHRspe2c7ZZgYfCwowjpIqF9XQWF+FeVNt7f6sMPqk3btCgAsmUjo
5JHoU7zTycU28/5SAGa8WE4LiGBAMD+U9oXpvrN3velleYwiJt+epkN6pXG9bOAkjjcXwThFedbN
6I3WjTG/61ZGL51GlG4TAzmbH5vmCyfOb0cTPUmkT8/EqTb7VqC9x1w1XZqej9U7Md+HDTLJ1H65
M3h4QsdJPAowYntUN45qOOblXOtJEpq10pH/cl/fvDZReo1n2DE0h/yszQBkTCI7KD3tqfFLOMn8
cbA/89Xlzu+LIqJ/nONhYQAk93yugBokEu6Tdjwvt0wKqswC0ALALaLUb8Jjw169rZv7yQ6f0Y6F
jFDCPFOJHMKyOdkDB0ttOXdoX4mnVeMprjJtl4bd1Ur94aRshId+21AQrGNQIE4hjKM33KVzanyV
eOa288iUnSEc/VzJLn1CHhfH55dDeblaUU+EelQyw6yyaf0r82Ya8szJBabdn/rsXdj8ct7MWS3m
BJMlZKTp2o1MITwsd/lNDbDfoPTVWMDtGBIKmHe9A/2TrNneMYjeKMMcH1JKdrpfA7wGeQsWyUl+
pUPXsZKZWxfzxVL4Xa4t9w1et0/mUGxpkMUkA8/eYJA9gBYi6qvzp61gNUx+vf9ukS69W0JVlrc0
5SGZzo1BOub8TeI/I85lwI403yxEtomtoT+MPixt00Ywymms2foFU72BHRtDf2Su9bYkkSoszVmh
ytiw9CRwVlSnVq+doxPsKAEhaNIL/QS7aVaDoqm1IZwW9T5TfrTLNXrlXdI+W9PonGrPGzBWFU/O
XMSNu5p8Lg2blR4YPeYmfbYcKn7G1vKhnKOen2XvKILA+4fFRXYg/+xY+11YnX+ErG+owj4Qlbxa
StPOl0N37nIsTZCvwu9c/e1rb2V5MZ2rcq4/LYXfZQf4Zk7IsnxodVXtlqIvbIvi5NgxpytWIdAL
1HzyIhR04wcQaXMXg2w8E6KXGCBRCMCFWUPuWWtRaOzMX6br6lubSfXOmuQ9vZ3gVPfSOgCqG+Wr
Lf8IDRqndR6OlCvntBpQ3HNMVOHTRRgMeoCR53xibUUpMm+ZYYhj/UjGy7J1ikpoEwTEIQaJ2rp5
Us35fwQaWu2uGY/ImbxjnFPOwLY6AZ8dtY3GVN/MHvp66L5QAN+fffkqvqAA6RTejBIi8/I1yIQE
PdZdX5Xw5a6v3tDgXDA5ffSFoYhZcqyT6Cwm4hUCsHLyATTmsbtK0Ptns9wtnXfQFNvjNE4uvWsI
lEGNxJmFgX+aroNLK83RjN0S0YQtDb1/me4zU8Pcg34Y7GVC5rOhQbujOHqCgenGLkfL3BnQ9V1F
Kh/sGmYBehc96i0DhMqrEE0eYGqQfYpyf0f44sQXPl9MkKQQ9hf6DBrOoi1JOokPOhGWyVLez5MJ
72UM0tHhXFA11ea7+7r0vZaL5T45qXudLMDdMrx9N36+b+rzkAd7niQRytsL7cZhNzssR3+oG4wG
y9XlwvNtSqlwBFdwwC+sKLxVpRMAviRLfcVLGUruTRl8jUH5xJAetYTSUyJeSbO7BaFNCo7Q35a/
u4y3y3v5282JQv++mLlFM/XF9dcgkrxjkFbYxrsaTxfJAD8kQRh0v3r9tFxILRMbCXu+KvVQXAy3
rvdma3/mzL+2Q6RFZ6zMm6mohoNJZk7gpHA95j0zEuG2NDuOpeUw/TKzC4e8a68lDW7pxfRBrR0r
qKhdZOzMPnwlt5ZQJgIXPJLrJYI2ECMWVrZSpvvvHuBX+2/pdi7twOWR74fB3lD5so7fjy2bLhsk
mE4ps78tYVss4u1DHzDWzdFbSz8umani3ze/rlE1OFo9Q3vthAaZwWxMWBZgyeV7rGyn7M5JXe5F
4do0PaY1TNmBmlemX5LOnS6IHI9dpXnI/PORel7xR5x35CHPMD4s2NPO8P377wbocm3p+X71R7/b
v9/b/Gf3ASokaFILcWzNuIjvC7oszcGou833XX97/vLAdx8Wgaq21jRLfB16VZXH/e1yFNaNg/zE
G8h5MomaQLIjqIeXuzqA5r8kin2fQr9vLte6hUS/PLzcXk6z3zdzVIV5N42ndsBlWRj6sF1OOUv3
mBw4fELLbQqh1cEW3qZbuH4RnW46RFwQP0DxzINdcOhI3ISmqi7LxeC6dMY4I2Nkj+WmMqBDBqbr
cUZmiP6SPxAHHEgMZtAhR6Ssqj6IWRLjVOEwrZerA6YeQJWz1ObvD/1lK9IakcQMc8tl2arYKr2s
jtPCsfumOi7XlguV6xKv+NzfqFJnaiCOcZVVS0340Hx1AUCCmAV4t1wdF8rDwoZcHjelDeMdk2B2
Dksad+WCxTIWPMPXi//1nu+XDGZExDdscpCmd1Tuern7b1tFi1xgeeTr6vLXv97IsulyO67RopJ6
Mr/95T18v5SeoH80fVQrZ9cdGSD++cH+9i6+3vb3w9+v/m/cV+bnxK31ptuxEEKpOyL4TdcxSinT
2RAFBPT1oPfj01AIsIlxjyneqK+CDLoN4bUMelPxksQeglG/IoDHmmO5JzC+jS72RuDeyXSofrIU
/mSK/t66Ub2d0D5v6klDEm6yuVHCtshNavOxjJ4Hu9A3KkmDE3LnlYgU1cWAaq+UzrjNYr/dtWX7
ZJUxZxpPKsyIRM85Xfc09V6/UXNYZYn0vDUoynfuOSwSKtEUBBMTBEE6f0wxsAroldwhVQq3jrtr
+zHd1sxPiYVJ4Mm3GKITWdAcaCoA/0X7R+BgbfaGPlhHevdqtkO8dZyfHgablVslKQ4UGr5NsxsH
443MUXx8u64cFBNtD0u0o1lHF7VRzuFySCWoUI3vLZPiXJatYuiLXyOvLaCe/u7Hj8wHtUpniuhl
aoFhEf1oOx2LsRVBfGFBSjX1FFrW3mqrW6MKYeyHtbYizvG3Qxh1hZVnbwZUJBKs82HDyk017Q/N
dX5jtGycuYCRj5xbeepKpeNDOgQ7K92RqY1UqaIwLDJnG2XWB4Xce5/SxEuXf+iq2yqmXLejysAN
M9etQSyTdH5Xj/j8y9iiazeSEZj1BSsOoap16LxNhJVsROHLY5libNIzER4Tiz4Aq+z90NT8so6W
08lGvZ4Jf+977bs+SSrqTfgiByST8MSLNYUTyIIsH7eF0e0R25N+l9vboSHJL66iYm1Y3nvCnn7C
V8D7F92006P4iXCs5wBdPzMSbekewfWjVW07xn5oA0ApRUh5k1TcPjQevb4ReysrgULX4iEW3iPK
vGvvQ7dKwhSNvRHeKpmgHhlIezW1LWZZJNl85fvY8fdaX1fbMCcROE6C31onL/yr8fRjhKfzXhLD
xgAnhSHXU8QwGTO3gsqxScpk2tsiO9mTfuvHjX5Mw7ZBzpRc9G4cb/1RS4+5ll2ppJIMw/5qIDYg
hw9/FKFORMLJrehHdk41WQTnuO1a+f2dmQhAFqI+ybb9MOe1pae7YN2qH5rwGFYx0GVW1WwSkurs
HKl6UVCd9qYSCUmHUpE0seRMkDzY4859oLOdjPoOVzEmEDv9SZj3hy3tB4GT5Wclyx8VQxRA+VRf
eTWAsn6Ymr059d2Nrt/EEmKKO8BGE2aJPrtDc4ApMAia4VoWG+EovNepce+UipZT8anjt4b45ZwZ
WVf6EDH2PbmXWvfTh6Yqj0SfCwpY2m+sYC8FWVRZhAcU1vMcrSihEzjtPs1wW46pJNiik78DZNWb
QPiPtluTBXRWicTQKVDW1ahNMe4NgtN/1uOrCzjc7NNEVYtpnrftNdD5OPsvMjNLSM7qDya5dB8G
q8dVjmY7Jw0c+SQmYfCYufRhI0bEddogyAOj3Tph+lam+rgO/GGDUqdZWyUjnwtud0U6KXlCBaGn
UfAD+jBhgCTIgf85RL3+WGGvPmVtuotc29+2tTinuksg+gDpIzGgOLqp/N23vtwHjFFrfaRlT+/1
UImBVXRLczrp78KOzDjl7PvSe+pVSlXKAdvtmfrvmPatPVrm2uzjd3yF6xlJsQ5M0vAk+9eu8Lub
wGxeMIf2RAyNxW7E3xaZL12XIXSS8cqDDHLARVTYGrtv9U6Zgs/UEXcvjPQVGelhcsonI4JiIsv0
N5a4EFMk3N9EDO0qElb+iCB+5/v+xjNIBMnci7QgKssye+hGsnRD4QiMl222xWpZ7mimbZBEtduI
htk2pg8d9m/DrLCZ+uc2zE7Ur+bopOzRj7tnbQRQlpvpdgCJiljytjCdj67YtRlDTUyeLvhjvNnI
rkoXZcKgf/YRZPDe6D49ozikUQeYyAdDXkzsfjHZi5Qypyu2RFYPXpTuMtx/pPUR05mKAJhF7q9V
WpEAbGGY9ZkfbQYVf1Q9YZJlvU1Ut+9T1TITxioFF+TgcarK9kTD3mQWzTfLD0kOiEW9Jl74N+ls
FYkHP4Woyd8uAZiUsvtQEjS87lccF5BD4wgJmCSb13zr3NrEZpq6B+pQmCnWkh7fNZTxNoC7yr4x
Qi5x105LhJOfO2AXcEwL+2bKgysaUsrXPR5sEahXSCanktXwrunts3IchyCb6Ia8esygvsBqQfgM
9WZvl+SAn8LQLzZkKRBgMyKrAtrMWbje+i3qMzemsZcgmZlZB3VC7mHnmJAs0cyu+q6siAVM7x1Q
5CgRkP9FiCtMoW8SfhEpsxfEEQNzRvMPs7wLbcpQopx93WJkKHxxUvMs36soeRaT9t76cX0aAtWs
jalLjyxXr2OAImUKo1uLSG8RGcXerm7zwrjzpqbdFH5S7zpt2E5+W67xVRnHUTAYR0G9U5313NYw
RBRc/j0FhAdBxClGdJIt4kq/r0JEZE2RWJR5tAdREo2eq7kJW4Vr1eZEA9ECXQ3JsDIjX99PrbxL
G264BE4OarrEOonrpU6xmp8sx2M+hiOjg0CuYLhkVBSAxcuysgGvZDscs36QpbfM/Np16Low3xps
HtGdG9fyXHbiQxR4YKvmVArQbnGL0GYIqAVGibfFCg0pyNAL4nOCX0Y0PClkHWstqeFSEeS74jwW
UZeUtLdrZrCd+WDY1skOk+tEZ9fUrHarR67aVjLBhppEG9EVH1nZlzu7JtMrSshG9InxtmzvPUi6
mCIqU0DLl7eoJXP0i9a6s9x94nXb0C7DPzAvU8Un/c7/0WjFg1/NkD0Rj5SEqzs9PvVFue8LNzuZ
oLPQaOn+Fq3FrlL9A6tcTtQcdfiPGOFsj7In1NRBhPRljfEJMexjacr00gPc6UGY5FoxMJr72B5Z
hkz5g82qc5PqRB54aJhGq7o3Yt04z1lCVaGdZQJX32gqknldYh6QJ1X3fgdcoUGbNIXgqaawQjJX
l2dK4lFNZ7poCH6X2k+NVMWVZO21TsWI3wfbM9Wm4i6MffcWJ/wAcOGN4QgbG5P5XdUaPgLAwbh2
DZgdXSfNmTM4sNuBM20xbFUW04Hpt3i/rWNpjg+VGIc719Lx0oOA3FADj9cKkxLNgLI5CIeYR0Md
zJDSV5GX51Gmny4WwBkr4m50VfwqE/GbbMgRl5lCJMnUagXqZLjtMUKn/VPBlHBvloAvnExhXdOh
AmLYP8A68BgQff2+b4dLlNaAdj0baCm13axHTJKz1rW7tFmzhl3ntrymImpYew39Ct17j1CbAFXi
OOI9YjvQAKI5IjOHb+Pgim9JnUJdhH7dAhJkxs6upHPDueMDwUW1W/RisQnfw5bBJSlRfDlB9BnL
mwTddc75lWlkcLDz6sFyHl3fMJ6CxsAK3ssd6ZDQoNKNXdevsqNwrlrzRZhM7snwuc9D+wcujA0F
vHvDQ9yBw7XdDmTlbAaJhUsvp4cSzs56yC0NaxepCJEGi2pmUSSVQmt/7lSKUdPVKSYPD8rpdZxC
fb5xh5OrQKmL3LxraXSuW334ZRcewiqvJ3NEcRe42mClN9OL587rAuJMewshlggQdfeafFMhnTlg
K8AvKp0pDH0xUB058iwE0Jxt+jZ7GnMALm6c/7YIF9vkORl8g+HJjRFr+qqsTcp2f5hR3u5qO4A/
kyqUv/6hbGYZvjsrEqOyOhgBevrEBXyfQaBmlSNWiUowg+ZoWPjLWWlXsLMSzg3Wra44aYFM2lbx
lGzS2ADHFKs3xdi/tlSMHjJ1Xps2UQx43hbZMFHFjXp3hvYpVf49iuUt4Y/UGAwAZMG0bUh0XVnj
8D4WOZ/O9H90Ock5ugvNsqqdlZoqlmvRiKqLUBkKaQiFLDBxBWBBSQEoJ04hbbT5U6JGtZPboNq7
HcFckpCB8tzF8YcduwAxGstdoTvrk/6zmTgr2YO9c8LuDzFO1zydf0DUePxmLNtIsc3yZtz1fvns
1Zw/xtz/AatzX7ndHyofns0oPJah2DOtfw/SaDxiooai4jsPuixuIm14SpNg5WRae2pttS9Ke9wU
02x6JW/V44AsBwFMyBpuiHc9lUGAgcN9NyeS4Koeit5UEboUhzSa4SfKFXUy46J0+E2OUw+ol6+0
hsKNM6XFKprgu6docKcEmpyVW5sxG29Zu1AJsrVzy5yUUdinXKO36mUqrPLKKsWcXVFy4iurxqBf
FQ1k46j9Rd/2M1LEKsqJwmOIzNl2xDOjxO+a5tmuyq290YU1B0ZkrlocyXPm8obzc3jpEFxMfgj3
g846SAxaCz5RP75WvzhowXabRAu9B46e3q5SVilBQ/oLDb0s/q0DsgCaZb+WI9kDk0C3RxKmH3+Q
SE3Rj31SusjcBtrV2CPdxQ6+0QyKibIpP6MJ+kkUjYcoHj8MbOnrukuOQTC/Ab0rDkbUKJSk67TW
fqoQIj0n1ytzhB9Waz02ZndnFdq9Z8S3RJ6Pmxwg1Arr5i+oTfu65fzEQr4G9oJAPHoO3YAoBzSL
Vph6xO0ie3a0iBVyFILiKY19lBNqxCqUGQAu9y0J59iUWkGFmVENdvRsK6NSOhOjTGbvamao8FWQ
RawjoS9tYmBCejfRWJsrfSwhkHjCuKRUGCAjIf52+3erlmQoa+t8gjYVA8kgBT55gXMYmcZrmJN+
3UobKsTI2bkl07Uz5NXwVm6m0SgZnBvTcu1zFXNWFiogRgq7aaOfqT5BRK/97JBJvb6S37cWSj3H
ox3cNOQAe2QQdqb5USp8ASmpMzuNZTzXevh97s4gcWjbpemnT1bNSqv1U+ASToJdP9xGLiRT3+oh
go/kQeatQSVxdNFfleVO2Q9DqT2r/tOPqHo7xnNv12qded6bZj/DM+AsZ82gttIFB8ZqkT7RylWM
AER200vNknhN8wtbknu1K71eT2WI3nTERKyYqdaJYOaQwrotcbTDikQe3Lrr3JN3kUZTsE4Fw0Ny
5yPVCyEhGlDG9iNvYY1OnmEYyZPllduanrnBdLTx9Zt5jQo8LwBeadQckHykQR9+KAW6zNGNXaKZ
5joMMadUuK9XlXeHtg5uYA8zyA+rrTH5z6lsPiG9fc6aEjuPb7sCvBsrlYDfWNbxS9T73saMPTJy
M2bn2k+yvXySo+zxxo1/CahRdj7Zx3oCcpYz7+wm4sHN2rrRpfYsR+LIBwc0J/nyK+MlDxT2sLJj
MJ4KICJkh3RhvKvTw8Dqft3m1RMnzRswyvduyO6Zb635dzLSxF/3ncVnhOK27mqzYR7N3qJHs8s+
NrdIC5mb+Q9Wb7yWSebvfOQvlnOsEidZR5b7GFGARpR9k9pIDLKgOMVhdEc9rl/ZfXrn2rRPkVng
znpyxuQJzdrDMMT3YTwe47a6tjLH2Xe1U/O15CMEHXbq+lcVsdjotTtpT+xeGtxBSCvF5O7mhemE
aowDlwltaNxaafhuBtaMWjFW1qT2Kqk/k8htEN/XKPpbb2drzx7QoMrWbzpFblUTo5ss8U4SnOe8
iam7N/m1rEBsCaHTI/HoTdNTLYbkYLxiurIyJoisStdu0uU7ImXiVSOIDfbsZtNO/jbWm7fJdd8c
4izmr1g38k8l/TdLqY+i+OhlADSSBkeuB8+0ke5rDYe7U3zCfNpnU/UZRuljZpdPRWfBeigAPBmF
++GzP+9lql4LJtirKWZISuoRglNbvmdJc2wa95Ec6bUnMgoFw1GMxSYzq0fbxnUs9R+uIdEl5rto
oFVcesG9R2rsGh3HZ+ql93740hNyZErtEkGBVnr2q9LpKjWuds40tUMygjsijMSu6eoc/7xfbUyj
/qHFd9UUv6at/CMP4Rw0SJkqcEdh692U5rAqVXQbGAgWNOvG7exP28jlOhRzscq0rl1nQgmqHKpI
zLSjatu68Slof1hCHqLwZzOE2jFvx3s4cwyCOgq0+GGK9/8j6Pu3BH2W4Rj/laDv+kf/v14xF/1L
kubXk/4U9LnGPzzbMJmpCsP1Hc8FnvNnkqbr/8N1dKGzxBIG/5k89KegT4C4MYCOLao+y3Nc85+C
PqH/Q5CZYvtgjDybKYP93xH0GXycv8r5hGc7lnBtpIa6DSDNgcBT/Xp/iItQ/t//bfwfo3NqVpFh
eRz1MLvt9Kx9CKjiJSpa9Qp+3GQEhJKgKlZh8Gk7mEGXVcdfvrQ/8z3/mudpzGmdX7Gfc/Yo/TTe
hecbOl8T38X/JyrspK5NNTWlY5H5LP/s4JEJws1EietqM3XbMZu/aRx33TG7okuqsVhuP8ehivaR
TdMfd0vzxXf6NfxH+Ef5n7wl829QoPktCR2+kEtaCbJO729fTKNZplsBwzuaNPcwKBHOqysMTVnm
/s7bRL8jfvNQl5JcbCv8ELZbrnEpOqydme/a2kNQuO4WLxyNC/v/sXcmy40r2Zb9lbKaIw2O1jGo
CTuwV0dJoZjAFM0F4Oj75utrgXErI/Pme5n25jWBkRRFiWgc7ufsvbYd8AGLTWwBXiLxtteurkHU
NSu6L7iHtrIM7E1BHxXhyn4AT3/UwvH1P+zkBWP0l51s6y5nm+SEkghI//lQV6wyx6IhtUH3Zv1k
uiNZYRFxhGUcrE1oAXsjqJfxczT2AjBGknWQ8NZO0ZZw0fMbwHGDCqF8DwyqDv/hf+NU/5f/jf6D
aTkgmKS7nO//eBq2DR2lQboZAePDczA4mwHA4aHQnckPdUAyjRcVADKrD9vrsLjZBsbFoTrgJBjX
ZpDMD5n2EOrTf/y//uXERDyr6/xXiEYBX/0VDaVI4imNpvb2REtWbe4CUO4Ij9UmVCAiP7d2u2J5
wLoE1p9vhMMblo4C1CUxlrM9i0uGj/vf7yp7OUz/dBgJTjMdadiex7E0FhnwP+6qqRH6jNun35uU
uIGkB9oJ3cNWN6R28dK4fkmDCzWh8KkaUnXLhbOdbFbGswWXNat7ljtBOV6BubtUIDRwQWNKq8AM
D3kx6wjQUcJg6LrMZgrVVzI3thOLacgozk6vo2GzdrlQ9UWMD0ra9gE4q82CdCHSj9p2gqG3BS7P
dDgn/13zRiCgBXYMt1/VOERts/iI2hbnLu6SVarE3tSaqznU2q4o6ulak+I3TX/EVP4orDndZnTL
fuNaVKpa2JdbxwOzPVPNXg052ZyTIW//fvcaFviwf9nBgkWG4LonzNiw/rKD88yTIaVbykXgZR0j
K674oU9V7nknQ5n1QRGnukoq2T+OwF3p984n1pv5o4ryR40iBFIzcKe50MIT5bGfdeZOWJfYQVP3
A6o/332qglPCTPkUBe73slKxH1N9YP/C+3CsYeO4WvkR4OqNIumt09Fo/AJNAXpD6zGRxs2bov4Q
Na5+1Wo290eJF4ZHaIGPvQf51IwmZ9toInq4b9LIu4oA/sJQMNOAenBym/yZw9hd03Yc901ri1sP
UOkpCh5GVgiPeZsJH+equM1Nt2ZaHrEMBP480FRakgDmTcM620DKZ7cgqBBnU1qmWboYkatdBDPq
UObqQLhZcmm9MrkY9repo7g9jgLkcgrbewaOfOAGt9Ediipc3DFogBo38dRY8NDDjTonAtaUA/Tw
2lYphqyY1pURhk+Zep800sa5tVGSFvMEFL8XV4pE+Lunq+Pqj9KutE1f1nIjmCCeh6iqD5aNcJuq
HpWXohQHbuxq05K5uBqoSp6EpIlOB7s5d9h3VItaRIuskbYWNKysM+lJB59537/KspDH+zFyUlxZ
VWSKjQs2YWea+ocdeQJ/PoKSEcTsGdTjAR/RNVwS212NBg531YNXufGT28pT1mbmORJJ/BRoffyk
Kzp0BctMsy4qX9Mq8dKh82VklvnaGa2dMJzwbJd8x0rmE4AFzhaD2idO4+lsuMq1VvQznzwnVofC
JIa9K9uvSG8ROo60iyaPUArUzmsvsRG4u3JYmxN3eUoQ2Vb2lsEfSdXZWjbNpJuEUkTXZHYDVjBt
RN1eMMzK8VmhaDjin4sfRqTKO9Vb5XrumOXnlC0PfWRivcxpeweQ2+NYxYdq6j6XVvZjR2DEY99m
bx4Q8blrzf0sRhPvX6U9xAOuyuWZaem3fB7ZyaLwHqYJtVpJ29BO5wNOFvfhvoGmFR9IZUDQt7w2
e7n89YPE5nu0yLMpu/BapKDTMUKNfmYU8/n+ZtNbtP0yt7ZeFkvA2zjRy7AJnyDNhU8phN8DFwmV
/+XpVDGY1nRfLlbt+PeXLIAx4ZpWOt24gXaTjHwDHtpLglzZDxOLvhjCtef7Rlf2MUqppenLOwC7
Uh6V0FPN8uI2yJDvm9Zgh6Jg/35/ltVyvvL16OUIxuYGlEAfR+nLfTNiH5SzS7ORQXvVdO0YrDQF
tt9tcQcDOkWMWJWPZBMiK6f59hKC4OIGO5+1Mj+qzvTeKOu70E2a4cUsqPYX4RtVQxf0iDvtO1sh
N3eabtt29HWBlGnXjkUVdTRWImNQgZYmjDp2fgxxEr+2EycxjAX0EPabYNGzlkXmHoRFrbarLBem
yvg9LTrvsZYsUIyvMjP7xyWPpJveOqc9UTXw3YiauAOPKs/Dfj+1cFYCz96ojqDoNFCHketiqzXW
CsVxerBTG73N0No40+xzVwceKOG69hOSLLahO0PSlrRuvApJfYobexcOrLZ7lYiDXsZ/GAxtO3Tz
FiNXJzfpwDhRGxKPqT/T4GZ9nmO4GIMnmBFfWxPorsXgu8+oIsIoldfiHlhNbbDR+8zXSzQEMCVe
6d5RE5kaHHpR/hTrwy0YNYferEckmw0CFo0Ey00SiLeBDC8peKVfezOlP0dcfb0SmIIOZWINMKTf
7a5rH/XW2agKBcp9fJpTad5gX6zq5ovUtfKJO9U1M2eSL2IPeYccX1wHlGFnn0bWIf6c8ipTdwf9
+EgO3zB+tRprRl7dXDv0kOtuYJBwJLCdmRD3psSDainyfKWs9sJE18MHfITp/EJer3WOw8bb5pRJ
/YTEazAA5CV5sUYhfU2XtUatIrITx+9RhvGAc9B9dMl2WyV64G5ZhWsQpdw9uT01FEzMnkyF/TxA
4GPJYAEFmtMOOHK1GWMCrrQIgHGtiW+6ltfMV2mwKUhBQ94VJ9Wbine1OARNcWojOZzRdJoip/Pc
9ae8UBrBDojQM2szGJQ/wVUliMjL69zJnAhEPfXdKo93lhYd52HaRUn/HhfYy+UY3EgYWIeJbsON
mzZWR0WH01F7CzsKuNFY+F7XuxtoYfOjrJ5qWwnCJONw55ZjyZ9fikCt5Mbaz7g16uQQTdBRxkGk
D3omYSil8yVWak0BezggwrOPpcQ0WIbcWSfKp2dKtd6ZUIuxhb7ihBYyC7ozlBVyVXzXJbQifSjV
3uzKS4Xa4qp7P+k9wHMMzC9MauxDYtc/Y1UQH6A75kFrvQfRme4RCBFwFgc9UJiqAcOLOT471ixO
uWtxO5bESQDycH2dHt0j/t5s1eeO9Vk0svyIXYwjyWAfqV3I9WCVmBlTFFCOMJHBdiGEGADHTl36
sgEyKNE5HlDyXyuYHSV5JDl+5pXWoDhMnEcBVtnXvA0lEFQqXok+2i0AUCvKs9IN6sP9n8dh2zyV
nUcXoMQSVsXxyp6wNbZdrF+8LPHnMIOV791opdcMA318MFGbrZgtR3vKlh9VNGmXNmlWFt8Mr0n7
gEm8WTVWjCc7GiHiqy7YFcxRK7rZuLyrh7Tu6/3Y7JoGfGPRQ23vx5+1nRcXlCGImYL6j3KW5moI
uYErGj/ZXB1If9B2cukxpgXOfG5qOf2u1obbivzDCfNqFSWuiyyPobALxnd8vOjwJ75CEmd4xLRC
OyAB4KLhM1pgqus8F5XPGXSAO4b1fFYEMRlhuzUJxQmHBEUX3fg144qHscgBclLBYC21c7rA12fo
eZuucbecJsaG8PRYOT9TK4alCM49ppdutJ70a6CxqTXJY1d2xirCEwBElKjqnnJk4/XprUMjqFUS
aGINhm3YuEVk3mrKhTKEizV2xXswD+Wujb2b0dGxiOdg0w0VkUE5pV3GjXonHaleu0n/o7ZDsNCT
q57rLuOfm8zPHtrtehb0MAUMyjWifYIa2r48pTF/J7W5dNsu4dbUqqvTuMxNzUzttWgE4bI87aAf
nLmzsIt7eYLSql3JpBhfuiw7JJq3RaLrXCRx5ic8f7TgJye4ME01oJgm2RcRBY/aoPqfptsQDatf
JAEueJc9nIFZ7pwMNPMnD5X3Vu8NwgEEFwivxMPgnAgHnlbVbKIkT2MacPeflPff6siG6clusjJc
d2keD0sUUrnp9AQYz+J7dNyJ5lXEMsmqDZ5qwQ9PGPjDhlLfxXb2tWZBdqIETTzD8ui+caPF7KO7
3Zr2PFCyijilk4cTrzJ6C0ot76NDcRyrFvPY7P3h0ife9Pp01WxlHh3NwQ+4bHLaLiB/KuBvqMbR
Saa4RvKV2th6kT7QevvQKzXtNP1KHntBO/JxTB3nUbO5+xQw/vXUsPcVFRycb1P5fH+ts+noh3Uv
feSvGlNpDSEA5NPnIoHE37bV4/1ZIAxxdBbD3/1puLcxfmEdb/NN5WRoRKVd4hKqzSeSzcynKQGp
m6QEOUYzQpiaasuBRPUIFooYr/rQ0vELq5eQv8Ft4xmaWngsJhTNlsW/U9eiOksvoW48uGeBBUFa
A05BvQx3VGfFc5sI/TkiTcJq+AeD1rPIidJZgRmLalCCxe+Wy0fmW6N09yw3irNk/EWuawOE17QH
0eBGmWZUCYCGZkrPy3O3tEh6t8pqIwkZUCyQTtok5drIUnp3FNGOlhY+m52s/dkc5Ylq/XDsmdh1
yACP9w2psZD5fz9HBhRxvY0ktbCfuWVOzs9YNBPQlb3jVvQYKvspLWHsuVxEJ+bl/WpG9JRlpbfh
N9RpwW34Y1NdjWAOd0Zsf9F0epjUifMN84bDmDtqC20PO0yYnY0u/VIXzrcAXPRJS+u97imHT4vP
fUGfZp7CJ31QV2K2rjVtQ6c1bszw9kp01zHmX52wqgHaFwyRkCNa7gKkKmgrNY1fMX4RoWWodw2D
jJh1In1VfHNyll41CWHM0folPQdjQcwl6H23Z+vTnd39IOn95OCK+vkj0515Q2QNiSS3qAxibCSq
8IFXsAKUIWcpGWf0sfbKap+YnLyTaFEcUmvwp2IH87balNXeEOoQpihWosckd4CcIQTSMYfSPkCq
Fgw0xtIpPGtIqAYX5VjVH/VG/yy6Z+b5AQ6jib7CyKxG1K5ApBuQJdSP+96Cepz2msDewzVVifgU
66g4FwyvhfYFS0zyOSb4CnVXvqMNaw854QYk/nF8U+dAqQ3FZ7pR1JSO7jJc3jcESDt15OyF8n42
M99TYdSp6CMJ2RLYa9low2AutWQE0WIlIysvJc0NUrNwKK4SU9MQAxp75WjPmgm2pUCluh2L9Nvo
dUzil/JOJtdVIt90iP3bwJHxqkJQvHGm2cOSir6uiBO6QgqgT89yqMjEHwG7uhyCfAOjCfKmYCLQ
JtVn8mGqMnssdVLDwmrMdksFOUej8YOB44ERCGWCaXgPUqONnEN/2JtLm89GVRoo29iJ0bPfQse8
epV9KOLWowLq4F1LI4v1VWS+Ol75pe7iFLcmS2DLC7J15A3qbKDyaqrSfUrcZfaV11/jvCjfOSQX
LQ3e6qqnN15XnzQnabU55KQ2g42luSdZLKaziuzAfGbRTqyQK2jKpSYFM1TkVy31iNw2SEtJUlyt
rfbWM/zkMat2NfVyi2+l3MkAeTA++XqN5Tva4xPz/Fl/9uZrhx7Tb9COPNEfJ+RiRKCCJNtyXJdF
uWP4Pc3IsgiyM1Eb9O+7V4xb+lnHVILeGAdujhBKdQbUt6qtTyUybrLK6motNJ1kH7v9mlM4Wg2y
OdJFimgIEnZAMROFg3AfIwrUueYATDv01qR/0qmiAxzic6YdOe2Vnn+tmEv5SS+f9Nm5ILKJ14kt
bF+KSKBu9uxdMvTtNr3BxyYmMlb9hip19VBU8YtrER0/B/LMUevXyqaeFOjkssiEkrIqUPlAcDpZ
CVf/wR2TCnCU227u941QM169RbXFROGMz2lYUi6iXWqpJ+kMwWuhsDuU0xus72ED5WqgN95VFKoR
h8O6p02LJFJoSB9yPKhHASEdJRCpnMhzmyYI1h3nNNkT1UNfILbSshIRHj9PJua0sR4ELIuq/dCg
LARcL5HokOKdjCsN5vgG+Zp5FB2EPSdzScR059e7b8umdP0nUhFRDijaJjBRL+Bi71JiUPQbuY07
4mosAqYaKY4lMHn4y6wpSxxMafVNzuk3RTHiCBOFCJbesOXx/hy6HUrEODr89v/Vf8ey3l+zxAJ3
/m9/HCxA4/tP75vB9ZrdNETg2XNflBjye+fDTRAONFZqoF4DephNeYKJKfP29fIGKlPHGbYUd5OJ
Pn6dbtoIJ+R90yuoudOPiDW4qeMh1dpzkHbxIdXIcHMeAAqiBo37pzwozwlAoWOeEatKxAeRlGO4
0kwCYrKu046z8dBkHonFeM63LrKklXCiYReGan4OKrQgbjAjZBrCJ9evmyB7id3+tSYgwr/7+3R7
CZsNvdVY18ZpEvOGJqo3uC9dTVvF6+W7PmbFzSP49za7aDyw+5PndYCGnBwHU06grOIKmgPBrAm6
2tAjQK3q0yPsF30fthp8+IasAnbNYbYCjYp2iwRIGzXScDFtUFy1XkYGrrJMyHOcf3CwXYZszT5Y
Qy7JmFLtJi6nLwZq8ytBVCaqZadkobhW8czduG4KVoCTtekLSVk3pbLSpWFB8nlzWdjyJ5jyvseZ
vNH03ONdBISZY4SUudkack6+OFlWn4KcYkMQN/mmoV92TtL8aoIvfCs9OewwgclD2ob9k6ehuqf9
0H4fk8h359bv59Z6cd2o8LkE8n0QRflbkQenPFfaJ47iEmm76K9jFqVXbtEslEigJOYu+gxLajxd
vC7c0frow+jJCWL3ZxYNwAFrWu+a85AGZn/OQ3Lwan3aV1bjfMtyU7L0sjmuiKvItYievZGGDlFl
qFJa4W6KsEkOhjaQjppZ877DKODPOUPHZKYm9xbkWUTAbwogrb5ejT4ljubY5GTRtlHnXMMKMTvF
BHJAnU47u7UW4j/0rA2L/T8QAu1ZUDoHZCbEeLj5QyJ6caPYdgwpKDBH8YAHsIKbzCJ6AevQbZdn
mE/Fusta99oapsA8M4P+wFSzRSdwi1gjrFXHKjisUTAj2MWRieLYCSa1gdisPY24nJXtXtSSQ6hr
zvdaNtPB/pqPLaG28UqMo7Yi2Mg4lSaMZmQP1mFQo7YDCOtehjq7SJXHZ5F6yCb08UR3El5yP116
obonI3M+E4spMRqXTbGoXRWSljUC6k0rxoXI2D13DTfjJiTPCRjaDxLw+r0VkESiUVyFGRQR86XT
wK3rCDwGGn13RCpqymQAodqxSpj11ZBMNYby6SOKWqboQy2u97KUZ5s+bSPnWehwsYhWzQsCB/tW
foHvgdi3jMxjGhNbOZXlrjMMzjGg6+jz5rd4qvI96ZUvHK1pQSaxBkrwHuVGh1laTmS2uZ1Bmq6O
VZUTjCEiXdzT6zmhOtwUvD8y63evxZTQ00aqJr079WkLnLCyz6P4cLvsIbeb+imayaDNCQG5aGgD
M4tbWj00o29PH5M3XL3cgz2YtFub3QsSIYdGIodT7zgnZSiHlNzhPcy14rGrgrMboQEzB3wA+kjL
JpmcBw9MxDoxAKfPYfMAopBTi46NNXTxbi6q6NTG3fPsJFTS7R/EUWxzGxvLEGpMtpU1bRvs7KzU
WyqTmmR+nG074jZ9x7FR1Q7tdx299mnW7BjHwljsIUvUbexnGOQuoEGNdRpSSdPmC+QBjMBTbW70
soy298pBk8E7CxDlI3jO97U75Ic+6bt1LCuxnxJ2h2VZ1ziT7kf9itMhs4MW7EdfH/EjvYQICK9q
Ko1T0oqNU1mYTCfPRgRbFpdAw+TBAtIzgNxqVrwjztk6RhT0hq5Dvd+w/KdUjGfKZCI96Is+VuVf
2/lAGu2xM6346mj0mpkkEXAFTFF/iENmQi6dp8eoYTg061Y7q1rjQ43wcbApBmCnv0grEPuu6ZKd
YBGyDelKrJ2Z/cfE1jmBQ+ywbnuvA4BUHw1WAKElx4ZgTRsGHn6pbG1y6DoP4ZKujBOi/5+9mTq7
MlXaMe+e41F2X/pJ/9K13GFdTCx+JDjE+AwQtBIDegi7aFpH9OenjNaYAErgF+Cm14Ou92Ap6QGX
TPxUa51RvrsHbyzeLEwAZ7sxCB/MDUTsZWCup6wJOQm15EnyEZsYWdHKMFXgw43o5nDdj+4+Zv1/
alpMZbY3OaeCOWPQUjhKeqP1WeFWF1vTu+MI+ZsIZHGJI+dNz6xuz1j1RqtCo3heEKE+LlMLUdPw
NSSuhcTg7DNkudAFB6xx7YDgzmN4pWmSUDgJwLJz6z3ekRullfQ+ZoOzYC4BdoZNbDAi12F3CgZm
hKUuKxAkYJ9jh2ZzGYsb7NHWD6AlAuE/UUnNTiF8Hcx82h9pQKx10wXlzbQkGIEk8W35oduTfWu0
2rnNFP3bIfmI9b69uDCZsbIHe3cgSxW2THBkj8zU6eJbO5X2FcwC/TwJxDegcHYizD07RSHZ1ICi
YN6JKj+NmsECMRsvmmLKF+ngLYgK6caNEcY/HVUBFo1s6wiHSB689i0LCzoHQgVrgj6bbOVwY6fc
avAQRvJ8jBOE3wEli5XTMGDcodG/SNJeQ5ZAH1L0c9WEAVgL+4OiLlQPVVDvyw64d9DbSLvQUpBh
yv1lJrvV4I5YDtfIlmghUxrxfd6+GtBNsAMEaqKjTYspzc3hgs1p9hiSUfs+1JihHtplcx92Uq5g
dCjJ3h0faFoyV69amV/dpU1tjaK52OODEdrEHitGeJUj6pkmkTygvE0f3Fj7mWDHW+Xt4OyHVNAb
9fpNX6e8FuQXUAPNGbKAL5nGnmpntLekiqeHSGWsFKKILqvLCtQzXyEHc5u00LZqVqC4c4fOZWiR
/w2Zfkng2XhNnp28IYkOlZ72e8a9Gf+WcCjGZo2fFvNn5MKP10FRvXQivuRtrX8EJjrMaHByuMji
sWtY+GdZh7ibHblu4ir3LVK6j6Wefh2EEW2SwTuVuY39y7HcNw9tJvP9o6ub4a1uBQW7cTqFdkcg
jXLhhZry+xRZyFiDArlrZJwi+kYfox5ugKZCnWJKehVlGFzQMYZMh/utRQHl2DPVE24hviXkuM5x
RveASWguqf6Rkl7T2zSo7Pi9acBhrRrvpnJMuhH6Zeau5zGlntBnxlGIunqo9OKBEv02SYzyc+z1
n3bYfbeLvNgHXjPdUB+fKC3c4tKM90NLcel+PtzPjEAv8WPq7bZs02JjZFlwSMmFX3Nyc8Y3yatV
V7gHKGf4TW7VTzkr0ykir0s3pwW9I036UF/7CH+c4L5BFDpUlFCJGw1wfZNC7YZuWaC1mvkbKe1O
DDTNc59k1qEqqFSocQbkURfjW+7ZP7Vm5qU01X3mmcbr3DFrzWdj9u+DsFnQVYolczp7bL8PyFIu
GQpLf+ox8045nc1aGZrfwUi9zI37FuHwvuVkxV3gE70l1ZND///FSez45tWCCnUeIyFXHjIBT6+P
1lCWOmUBHt6fm8iafj2aF374/Wk0Wcis4tjjXgdZp42VdzDvyQ8ECFbH+ybPh3dRJ7jOkGBYi/+3
c0s69/oC4fj1MKGtfQDKSLG5ON43dlySs7Msu+6P9G5JzylaCuBc8gqIGZgfYPt4SGiEArT+9TiP
nXgF0U7ZSBTSw296wR094N351E51Em2lHxqz+5G0GY7IexLBsMQTtHfm0PIIqpTDGO68q3tcQ7/Q
OH49HJeH8ZJyULmMRlFjZxv6yhCzlowE7MykJSxPf2/sJSyhWsISYht+1/0D7h/466P+/lpteZvZ
DYt9xgJswXgRt2mPw9v9bcn9tfsHJPgflqxr/oW/fGBSIs5CzPhWUSM9Fs7ggrNTUXX89Xx5MYw0
CNaIMjbIepu1TGHf490k72jZ4/dHv58GkcZENYSXtbzj9+v33f+X134//f0+kzYPyuC/f3Ia2im1
g7xjas8BjH4fxftz7R7XEjchNCVbp3EZW8fAqgm8GyIyiVs7Q5DhJf4w4LphXXp/g2YhSW7Kw+iO
JXRkga3+/rnunHN23B8C/SQ/Y/nJ/ZGIZLPVFX6Tv790f50Erz/f0XiSmAO3OPz+uPs7fn1mMVL4
s0r0c9kCFaOC1x5V4/z56P70/oMuZgVOQA0uiBIrcDEdWmL3VlMPo93TuKzSagm+wh9uhGSk3Q8z
Huvl2P79nEiTXb9cVPcraVySJe6bfnlkOciuqzmOtlo4jMeKsPSjQXmeoh5Pf2/ur2XRzMpQo2oO
vq9ctWlWbO9fJFwYa/cNzASi8zCJIheR+auneqRO6AVSmwYyOpd6teiaEMCbSb1znbJcTTHlPk8H
pp+5vklu6yqRN012NWlrjq8ycsCC3tllVfUjw78i8vzZTCjBEn070cpfUTqHwA6QB8K8zwTNOEmb
Jb5IxHpihQfqqX9NY+MhM5TcGVPyA6t3gBSpeXUK/mDWLp1F7NVaXryD4Dv0eYN9J4hCH4L3xeJ0
w1SCUC+sUB/Z45tR2Q+tocJzaIU7gqwpNsfBOUic6OjyD66GlTs136jF0SunMbpCAJaUAUeGD0ST
gR+YDNQ2oPo/VRbVTSzgKcGHJTPtQ+CYl8DCnmJ2l3HpDWPCXTWOetBd72RNTQB749S3FT3SbsJL
2L1bKdHWU+B3yO91MHnRJGF0v7dO5qyL1js0YfKd0RoE88D3CWNfaRK9VjV9n/EYaFbG4aYxKycP
Cm9pvxqD+6npvt7coT7td9nSZwETR6a9oF8QNMm8ziY6OJHBYoHbeGwR7WRDjo+7xCLBXt921IAu
YRB/rWJMeUOXCpxC46FAbKHo3PQZa8sgeIzlYleemMrnVgB1BJejt4Gb34ERcCnISGnsyAQ5WC3G
KfQoM0s30SJ1kC9p6qyEyZ5rWIkdA6IytbBTS18h2pHtQ//cw87h+IbHMsvMmOKXdbBr+uApbq95
MZnbArao5XUlKcYy27R4e1nTpo3EIJiHNAIdmoOm8APENoQnVx0dK6qShhFfPPJsp9bw1oHTdrj1
k2dKVBe+e4MPDXMjYiq1c2OQSDVuDGXP+NOc/I2r8w/RYqmgTqoIhFgm+AcLjw3cQGMfzBY9DOLD
5z6u8Drr31hANFyyBoZNzm2FkzwkWZAC10hqffk+tWZOTTr+FpcYfNBEb1BIBtsZJARfWDxPrv0D
i+nGHsAJaSSTtOzjrgaHHhhAkEnDCvx6tPYWIi9yiAK107UKPnXU4gzE2rkbNW3aMks2/Byc8gar
MElA4UgUUNRat3EqUSXp+Wn2oFfLLLNvcy6aJ7rqu3lZNtxfChNvVXeDeAamoHEXgvzQVPOHASr9
ks0t0fIKmoiyKBfgynEPoT26N60DqGMGgb6jr4ig0w5uOMydg8ciETtozgVqgpfLHVsg97EILuQb
NGRpPVlOPr9EuKCKWhUofQJmPDqnjYfGD10LeiWTNhqViaa/jeOkrn2pXrlR9Lf7ph2PI+SoF1Wc
44BPUpX5o5KmxxorGG6uBQlOkc6qqflnGscdLO0hfoxNDfd2tjPLwGCsSr29687LZaLFz2HkHgFD
nAsas7K3+1M12/QI2o5AcvcZ6577PIp4N6Vz/6h3xkuV198jPcOM1BJLPcKYf3CstmahLoaDFGSC
tjBG1nWBRUlkdbnNvNovrMa8ClZ2fZG3J4Tfn8x3kp2ijEjdb4yZLlrD2VVvGUBMZv9DvQ2akbNg
uCH0gA3bk0YupMfUqWRamOqXysHuZBuTdckN5IojugbScieHK1nZcBmclLK/C6QnEmdLWE9V39Nd
csJxS7mqWRXau0kwxsVs5XlEd7XHfR5j64XcjVOi3NRxu6jVM8h7XftzSo0XlBXRS0t5Pgra7NWB
Ojw33osdOYwryXsmpuEceFN5UZp4vqtuqpqqZFzox3Cu973Dn//3ymKxOAb+SbgtUV25po2bQzjE
h/zFUTD3hvJi14TTh79+T7wqZp4s0FZoBl8losWXMWtqAsynnb2IO0YHQ/i//xeMf3F7SAknxNTJ
2tRpBJp/STr2AoANRMOU+wzvtgw648ENGQG0IYo33Mg+UoP5OYKAcgeiMrpaHv5EIxNr7Q7MAIiP
Mi6MTovYVO9F9tDL8NbSXD6wXNWviwr0Xo36D//1Irj+y46Trq7jnkCHb6F6/2fFO26G1FTFyI7z
QGSktpCHsA+uwpyRvRep5dtEy23GXhx6Z4p8lk3Jx2zuhZV8i4fpHDSW9zluSyGjb46hvxUUcyj+
2D8RqNgQ6mumwFRjHklUA4oAn/MXDv2/t5L8i7mBve4ZuAik5/A17oLzf/DYTI3CMyOcgqEuZ+pu
acUG+AxfwoZrg6D6gCojXyN5gmmful96J2Z4sIjI8Vogh4W1Rdt/HuQ3O1H1fnbkF2+pgFSq/ODK
e1RjWfrYGId1k0W23yrrSlhht74fhP+fd36byp//539/MsvLN3HT1vH39p/dXM7imfo3eedUYaP/
tf6sizTOP/+LX/1/RjD7b5YNgd2SDuR0w1msJH8awaT1N5MhgWqJANcjLRPLx59GMNP5m80lC9Fa
6qbBr/Fbv8nuvJVB1GD6qgsq8P8TI5gpjMVj84+XGQ0HgrU81ybCQeimC8r+H40lbjJWWZ02irww
2/KdsXy1JXNAXfXbvDS6J2W60VOoBpp8IvV1nKQEOOnmcw4ZdZXADcWxW66TIXeeS63CE9MY+S6G
X3fGzcsMdrbsxz5A8VD2j4Rc0vzL1QuSJnTB8ZCdm6WGbNYXTyS4e/X5a9Dh1M294f8ydh7LcSvr
0n0iRBR8YdroRjvaphUnCFnYgjcFPP1d4In/nskd/IPNkLYoigZdJr/MldhXhqq5Fis54yTvcQxm
pv/cBmsQEsJWL35BWVviJTQtx/ZNkgCIBssE3VRnwZWTML1FLYcWK21RMDXzQrhZ+vcQGPepNA0+
c6+8OpVXnlYdq20sP3+Krtvj69Q/MomtosVq3FCVxVbs1R+0aOhdm/oY9EquzDQyvunFY0hhsJuM
wzq89UqOu3qTnxvZeFv2OX1DfgM7AMxIrei8un5Y1uclTp3zJNufgQ8jKEcfNVtdRipz5V3uremx
A0UybwWXg/lg29lHgGvo4HspVEA13QVYB2SxXPuY4wrfrHcxdPuy8exzHqyvgNLtg+HS7+15zl8D
N3xd88/Bg2QESnUMiTQYJGA7K4Y3p2qdbxjugoNvEYG12IcdFVXC7CPD6TFs1nd5Pwbv4po/Q84D
3DLqz3hWc6R0OSGP55iuu7E+BccCqHnUQ1XfUV1PLelkPjl6un3nM9QI88dTJbhkvgTLuzMkhlGa
Tg5DzXESCVDh/pbWpffRbUany99jLNrYF0nWyC7dOXSMw7b5w+uoPRW5ck7+4jFPgAC0j2v7tS+M
uDv4tMXLtH+UlgIy7cYNx7yJQ6Nr6WMDlTBy+eFEQ5AywYPYRfKrO5caUEuSF2zHain3EICQ1gs8
L0bjplcTObvuxa/GYMK5JK39LIwLe5B9/g6XgGDlls8HBRoE0mkQXnKxLWZ+krvKnpOlERlxHhwH
jxhHPgX2ExNAydyapG9sl1+dLYq7ZnvDsPZKg212SivshKIoee5TlK7eBouIQuMHN7YI615m2ron
1Kn2fYkZg2ajF9BLUcaTdZHxApMmXy4MUPLtLBl6rfSetU2JtplW/LZnCtsp6A98Glz4Bbj0hLD5
7puik0PW2CvD9y/GBM3OwZtk1JTWp1Ci90O9vFeLhRLPtxx5bW2Pebz9TIlK5TGQPkvZJM0Xb4r8
kUh/k4+711lX41V36S/KIctz13JFdIG504ZX7muBs00Cvl/9rjst623OhmuLn+fJF6oKlbl9+bSV
7zCeY881WnCajhwoc+FhbWKOSBQGwBA2YWcwypKIvsUHgfTuCfAIxvXiksVcuK1EvqdGXF/RazDj
bkqml9SfCjKF3/WYblmB73ntfLhDgtWtNyE3lOvzqq3lLHyXhzvLr7gc0sjGSnVIK0hJTCtophwY
f+aE53ejmJj7LqXcg6PiheawTHQQg/YzAa4H6JXtfc5dLO+qL5BllNzLOsfaHPb6zQjgtznZeA/3
ztwtHYP8YMwhMtgDilHGnZzOskpXzaPv1KFv4oTuZ403bQ0+ZcCQcK18SJau+mHG8b7eCH2tNOof
Gd7hRfjR2BI2SRTsTC/Q+sbcRoWl36R3/rJ6u1aiVTP/B34G9TF0DDU+Dn5nPTuFeLRIPT7K2X9e
VyZ+jLa5dSTe9NAG8Q67vv9rntJDW7vnpMnfkzmBDK4aeaj29ZTnZ7QFdzcSbzpP/uanUz4jsS4j
75ZumqNl5Ke8MX65eT2/5LH1WJdu5KTIFJ7wiGCVXX1gH6rvPLyh1TJ+iIWV3/wr/NR6bHj6DzRP
iod+k3cqiZqQ6Gk8JsEKZ2IkSphNDs50ajec1v+ZZHHwbsdL/OB05qUr8BfpJsYLnzMNm3Ol7zxl
WNFCTjryuJ0QCtJPayrrr9ydnUffNt5IRF1V541vtX/orRhOiQk5CVPhFGFz+JdnAfQPARym6Gum
gBW6DIbL7KSgXl1bWXyWmfmCXG9cZZzuIf4Wr93yu5nixzG15FtuGJ/KH69N4+f7dZN+CmvugaSN
IAiJHBzAGLHTrlsxVIoytpBLJsDwteLmWjzec+JCFI1dG3C0BOOaJEsf4qXLTgFP/H6Igw5vCCq4
/QeYb/DeJq17WkWCaEJfKHWm6Uu+FFYIKPOmRdEeq47/sIjcq9TeK02pkdkE09XprfTENOYzTuGB
zIWqkQPSKZzkqvAgG/lxihtMj2j8Ry+1Tv0KqgHsCw1evdLH71CXtKeTADgT+R0wTndyxV3QMtsl
XSOPcvVge2HAOCeVmPcydSBQwPsj78aIAP37i+KaPdl162024bxmufnEYCYJO8dzbw7PUDLPkVeb
yISgFQhmW+6RnRogAwa9PfrDP2tZfmLIM+HDXIHhBO9LOd84GP1cUSZCfJ7BwSn6t4SqEyRJMfZ3
a2scmkL+TJ0FMpExfzb9xTAhRXhQtkNoD2QcHfP6n43EX/IzORp2xdw3D07biVPXsyeS6rE4AzBl
LzpQqKnTK5JaJQAR66fVCve54F5+prTPvrMKO4vylp06ddpk5/SVPHXDKJhTpfVrneXrAduPPIxW
Z+8UrZun0u7pHrdsUj0qMTds7UXEJf2vJiCQeP7tlbdyS522jMKPg4nli+oI81ZQCOsPU3C1oYxP
c0dvjkvtr28/JqMjbrhXNqLq1TGzC/TbmogSpJmxxqmuYywbqdfv3L7pnwGDIXLH8V0d22NI2w8l
1Yz876YqvXgtXpm8Qffyy/Jvu9K16GDsJYL0TGHBSgKm17dEjC8DtXyvnTnsysED5Wy2IpJDcjSI
yd+p/AsOJH3qw/KnEy7l2EGMzslAa0sw3OuVJrWhJ2a8c4ukOi4CTNAkS2TMAohMkaivmTtaZEEW
BCYlQxCJ4iErefbrpqvInWoR8ZO2sVT8kIBrWRqhrR7swUjO85pTZio3a5YcHycPT4bMkRCoQiEk
GRPE61xn70haIbrJSu88t/47kiKLam1G8PTxDDpOde5n2T3hX/iY63Rzdr4MvlG/5MfvYwTTE49U
xA112oxE2xZ7cJjVJ7TIEbSLNtYn0y1++znHDsfq90xO/HvJuXBPfqg7gnvC0hP8qNwbsdX5EevP
Txcw9FEBppYthRhm3j8TIEUkHPyrLMsIL7F5R4/S4JTVtZyoxnHt9G6IE5SwZGVTAFAZBsRHGSSr
4jogtIxZvAAYblJOa/nwpDhqaWdGnM/HJ86siqZBDa3Ix+LgOAmYVrvAQmOky26yEzMqfe9dWX2/
M4pVnFQNDMiixmHHKHSg6A6HD8hqHBh1cqK55s3px+xoW/Grb3TZidlYdnTz+ZHEPQeCbsVFTRXh
OvCaZ34RepbxmiOhxbL79NuGj7Bvprx9bJzqYCfzc2BlLao5Ds+cYhaQpPvAXMTFtS6MH82HNvcg
xc3juu86DFqxN9Hs7jTvqRPsitFtznJS7J3NeivoTxBZutzXELOpwNNPNQGB0c7Mc68dm5b74ADm
ANCjwSG8m+v+MPWFiNKy+lNVbLmxYWd3RbUwT1ng/6WDT2+hnEZ2OziD3LrUThp2yzXDwHoMcDjM
tx2lJ6mmyO6cvw9DfL6ItZpSwqF56bMRzvKm6GBFCeN5De78AhFu3BCCndW8+DpOwszM8qhNy2em
uvk9f05ZjMTxU5DjNgo67jOXnJg5T/auchYcw9uhbPZnfZenxPJiz2p3zZAHVzGrL4QknBJGVd61
AISYcJAq8I2suHPnCncuAfTAX5oDgKzlEIDYOI2akJc3EZ1pE/4pXbovnU3kz6uZDQp2ywN1hgcL
0vl8swPYH53P7Wn7w2ySKZ9Ws1tVszB9Mw7YxRUaucFrl+U49cQAdy6AETHR/dpy2AagVa0cMdqS
U2VwNoCZMdDmTG10digzVZ9wOxLlwdF0ZOh8Io19XwUwO/nIYALFxPSCDEg9fuHA4bHjHrDzXEGB
hP7nS6iPPSr9Hvjwb8cSvCBtKCG4vXmpFKkRVo4HxKe31/28AtUIAtnRTV0wFMJRWgbTmZqiHJD7
YD2QRKccBP9YDAvB4hFIySqUSf6Z0y+OrCqZdmzLAD+6A9DXHAv7I63bLqo/SKABxtuaJlSF1vN8
8jqT2iIreQgIaL+aTfUZdJyAa+oXGbxNews3wj5edHp1tH4hUTEd60HI42bh5HLFTqe5sIhyC76M
oMH7YsE63UEz9cGcjQHBOf+lIRzMNGVlFS1GxQYOl23ywIP5hjEdy3z5CPLWfMC+hBW4j2f6bXgs
O6gy5hZVVEVx3yzNB+Auj8cPy56s7Awfx/IDMiGFHlsWP69jL5I98/R5jfmBZsXnGEhnB9wg2xfj
2keT9NCTjerizjUvlLj2I4qPkouji2tlOe3ZbN0/JgXZ0F6rOKwTj/wuVeYnncQz+2oPD3CqCXv2
++8LdyaXAsuVelkWIJjzZP5D8KfrKU/zQ5pMvxfofFt8d+e2Du49Lp9h2pO+DxQN6+Mm2RG542Cr
BOzexUiirvUFLZ4Vk0dc9vs6VXYEr6IP006e+r6pTo4ZpPvMx15fNBYHO9O7L8ysvjccDOg+pxUn
Y2BhErEEOO3+zmDtxaKtD2R3LUwsA5lpPMNMANOC7X5g3Y5ih6SDu/zu1/PAvfO09jq4bya4XTV9
LvdtTCOKLvpTp3N7/50CZYjm8TNcEMjJ2O/ROsqw6XGTAV28p7jzi5sr77C1Da1y+JD+BMfMcoen
rn4i43ZkFx8eY/ajo4OUs2+xmqWIVsfRJmJUBnfrTH51YIhCh/xQRqIrzL1g5IMYt/6VObVzutUE
ehsuYfki6QAyzFePJMhdhmueWGLTgp+YsfSb1S0lIGq71vBYlvTFTUOSHj1JnbxU/bmrHnBqOnfM
GktaumO48n7FLNH0MaFDT+wPZsDmV/cKU2WM4YMCQuLJvWIS6VbmgxiaCF7JflBp/M4g9ziKpoiS
HNe6aXPaqaueWOd6twbqiDWseOBGMByJqDOKKxNxkNnahMThu9CzgZia2xaoO0swZsjfvA48LNAv
PS3FaV26pwVoFyY2mLl53L8SHVe9PdAZG7j33DuOWz3606DFDc/ppue846myd8KTHgSEuOZMRNcL
iesSg1zRftQxOJoYpvXGGW1jl2byfmZ96azp5HPNVEQhz8Yqn2GLmU+1/JqohBjFXD81Jrb7HoIN
STZ3b7AdnIn1ht3oXJ21Mk4LrliYG56OigaRyneMgJdxdl5Mepyb9D4r5s9yMPr3Vq4IBtWvwTCy
F6fMPsEdYwaM06/vHSsvyVf1kAhMnHpRvRpvE0IMrWPdS1qwvtidDbUGB3I6DpSTea11ZlnhyP5s
w5F7T2073YNGnG2y4IBiBsy36qiyyXqcqTUN6z5OjoCFq4HpLq4Sr+5PAKegl2BE4CIiToHBQ81e
/WBtXy2Vx1hXKweCRD6DcCLxcM6Wo6857yWzuVDcw2DQSTjOtbmF1mQm/7zVX54YEp8EzJqb5gho
LTfljs2PHEVfDjnaEWi9SOoSbcqpr26V/8udTty7qXtwFd5OeFPWOTcruMQaX+fQi/TBOzAyludW
L9tMPmSaf8Reb5z7bC2umbYr8ujUeSS69e9xXRunVo4vNfOW49oVzA5UdwIcUB2nFDBvXuQ1TZhp
dl/OrnVscOrskkUvYaAd59dWDN0658ad+0+zDwAJo2pSNr8+MrFPT2Uec8SHMCprI7gX9R+pKaDQ
LcXK/UD8XQQ/UoPvlkSfCTnsJeSR1+6pZzIs1gJYLQb0J04281P7JZ21jma7a/cddhqHXrE7pQz3
lqYppSHiI50G+ysxPuPYGK+Z7WKC8eKzZ/nJNZdUypPtevR6h1G11R2dXIpTmbHOs4tTO2YYiDFK
PBu5S6yMqMgDTHocmOSNCvzsL9XYHgPSBKyajQZHxDNbb2KtPfc3N+sQM+VUcqalW3Cl8CSsHRpk
CEW+98WzJvyGlOL9tuyUhKZBeoAWBNTI+RXbsv/ozDBtffcuYF+2zBm8cq8pr/AWrjYB5VarBz1z
Ujo/KCnjI8I5Klbl84/kJeP3mKZiUtw6NJLEOGUE3XcVhOCoKmIZNtMMeHTok8htJgiBm2IxYa1j
Ku6ro5HV1O2Vy3CYEkNFbdcVESGz4EjTFHRPtHJfpU+1sdxqm9t46TkPox6ndyxxK96I7mF25O/J
rYOXIjeDl8ZBIdBoE9J5mhnFgu8hvIbknEe98s4GIdvQkHH7kgK5Mjjc3c9J8QEMp7+wXGahQmd4
Rh8Ja10Xh3nV6qw56yHrJ7saNwRx/3lvMCC4gN3cskAKHn+r8JZaPyxUc9KMHiDvIfvwfKrmiu69
pdR4Au2EwkEBkxD/PDJFSJbIHzLh5EyVwNn3CuxjTfuAQ5CDbV+Vz7muXzwG/0dOX/pcLs4DR53k
nIgiPQUpToKUKBi5JYM2bwDoYdxaVN4bmC3G0byQqu7QgjtnR7sEADYSqdKvOB+xV+QWswhCJ7+m
JmNS3VD2B5LuCei1iqRR/ZQG1sS1SI4Zhjd2HBzABkuyVUoMexqYSkkHDOnB8gwNlaSVPx/zxH/w
Rdtfpi7Uo7B3PXUNvM/NYMD/3T9pbiWU4o/OkAZVsZy+K6qGzH0RSCgRiIAvo90i5DXL5EjvCof7
NfQ6FFeDdzKqXFzkmJ4WJUXYtTOB/gks5CTtaHa68eL39CeAye2Iyxn1ySVc5w1sX35PYBPvFz0F
ecDJ3xuh6XCq1hT3uXmwIBtlh+9qrTEBzazxhkm+bWi3XbHzCdRyrcDQQdGFrZwHkWAXF4Qq+tHD
Fbe2zw5NGVcudptHN6kP359nMXkrfkaXO3YJLFTYfP8hSwOovc+dxAx16+3LSWqqJgwW1xpwnpnR
+ZcI6CS/vxNqXr/Q2rfgQ1KUvf63kA/X0a6ofXFeWsTBeS76g8Il1AxxBI79o+7KP01dQ1zvk7vv
7k0aacaL7Zb//HpcyUND80ZoxoDf0QaSEnElA+IfZ93+JgfGLkrdhFGQWgh+rPHndxuotfrOqcYR
4xo+5Yvbm6SgLihJF2v/3S4mDEm0CnzC/rs97vsNki+JEOYveyNY6Ajdagrjcbr7Lu9btDUf6nT+
NaRBFyVW8YJp2gw57tHNRFrEnMkIOUKGUO2pykgmboTM/6O5Km7VgiHNyyp332di523FSiqtI+yS
3WVV6m5DtdEBE9pbjrJaDgWXrJ22oOoDc6gjowp+YXH5A5X2ODT+65qXf+kNikRNnUaLCy9klwQz
FZwXI+0vpp2kkZWK91j4E14/LHLLtHy5hEV2xNE5BZbHXkOn1ZImiWamDRDrV5gqg5oa2NNxQuFR
u2BVbKs3Ya8UvwlB7YxHOaPUTzy5bIG1ew+VghZNJ1eR08fXeobGZ+bNekSf4OFJkvfJmay3eh3M
DbxxclkEzn5LBDshaxutzfIWlLa9/56RrH3dXe1q+7ce7sxsAacmx+KHrAeAWJw+XL/HbG66r3DL
LaxMvn3Bc/Ruzdo7iGwwdhpvL2OM5FgYM2v2mDifi4cv3cREYsbO3t6ctShWlJI1jE+4y3gSqxOI
+l5tHUWuJgNUJ/auRafffJPz9mbpmy7iqnn7z3O5GTkXdEZsdd6bk0333eK/quCPO7zT5HszljTe
rWP7k0DZjHIREIGqvEephBuuY/FPCzg2AQ5ozzBYhQMMhJYjt4g1bVj94IGqjnGQ1Y59airfuhj8
5ZT+XQTHjTlWDf62GYc2JtHTzENZgm5a48gbubf/5pgSUBET9L25zwznbi6dG4ojGH8s1ga2C2k1
XyKbePFW16ngAOy96P5pTUARBSZLgQ/5Arnhk+j6R/9bpg/K9MaDEd8JCjV207hdqi2CoP0LrecX
A7J5vEy3Ro6bwRVXHS71GC3IG8e9MDF3kmp9KzoQS4Z8S3nXi59SdmHnxcnd7N06bubTTLmX0kQI
W3tjOo4XldLsu9Dzi0g3MhEaOfGuKGRti4sQRZshM7SDrN/hwhi4DrbmQkxnqZ9loU34wF6i9q6l
6Ojptdgp6ojWJEG7g3lQZ8mtsFrUiIpaU9UXD/TUWCtb+JK9JMhPHF+IrwRsOxRorPvUnhgdb3Wn
SBpQJUhQNounDv2o/+Sb9bY6NSntRLiwWX+AJOEo3TeLrc7d6pzSzg2OCRci0xvmk73gaE4T54S5
tbmUmylb5M5lbEGhURhunHzDDhP4I4TtqtM0b8H+tuWaZAd/VGoQPE1WzszKwonmI32hD4SGl3Op
DIL7zPM/ORCTXCMTLlkwLmND9nKnXfOUdAk8DXOrmI2J3nn8fTOnycFdEl4bsYC2zPyfWl4BOl3N
Dm76VtEqLe5od4cMqUw0PKJliV3TIQg6S7UcqzWkop2nNd6tYIrI9L4321+Lk54Nr+Wn0xvPnBBG
FOb4UbD+fG9332+abW13SI8fclc+tSK9aivl69vKbrvNeg6M8qV1seMkMYXMDbGa/QRUirWu5a5i
cS+kyrFmQr19tph1dJgmlBXYlSIDzQUVG5fa1WPyQHVsEgfJpXHGx2YAceUVvNCLevkpZ5rPMuZo
Q9Vxad526e0z//4VddBTFls7v9eA8GvjkwEmlUSVetfPdkXqjW9s08BVXDj4NhxnkGdlHFoVSZq2
Cxu4GznmP/ar+dAN7S2gzYSYGxkmV9BvLUyaJFbl3wfa1OGUTx+Wr6iG8mD3L1utfMnxV1kW9TqB
/SvYTifuIbBZninPMOCUB3uD4+mlqE0Jvn6qzhSDhw7Yg+Nozu+uy57Bck6PcEy6EpRCR4CKLLxq
WucAsD6nr4t6HBr72LpKQFvwfgLyVNa/1iFA7aJjahLT35s3AtZ4NvqftjBenUw/wgAFj2vH1yTx
Tq3p3Ki+ohOl9+OwGYoVtYwpgj8tj2NfaoJokRYew8nGOzp2+75MecLj3T0Ug77aKEKkatPDYnfO
ze4gVeRNzFLs6Tt+kgNGgPk1meZHTrbP3NbkHlx5hx/SIxOYVYC5WSC4K+8DsUVL1vJD8kpqRxhW
MTFdwFin4aPAc3lee5qkKigoIT0aAKHE335uOT3V8CtZ6eJjhnP+MMfxS8cVEGd63z2iiHZxxpWl
l6fYqtQuKBt9mUd9LEs84v4mzNl+nUTFa5sbY1il6TPrRIysiIzhMtmmdddsTFZGM+nPY4eFvMc7
nQ++3CHeqqdaCbpVPOPY2W18dIu+PCVm5ocodluGbWs4dsVZyD4CDo1coCQodwnLy+QQ4y+PEyOR
a5dJ1AQcN2M2Pw4JJgAOJiU9JnFe/RL8iHeepKzJNcd+j38DFszUflWe9WXkYWkP7lU0W2NM/qsy
sbDUy4BbQBrzWbtUdnBh78OKm3UI9yM0Jjpm5jM3HpNdcpcHlGU4VCge2B+rfVAQp4YqNUGisN8D
CHknc/wj6D7qTSs+26SfSozieLbdp5zs334AO3A0lU8ivM1fv3Pp/TKeiimmzN79G9dYMVOqF13u
kmHnlQM13f+6Oi4/A1omm16drT4tvoIjXRBJmHOCPM20dJN2df8GTe8d8r73d8OyQ72PrxnYyZ23
ahlOWXO2e7M+8AWAIPIQyByXSglJBxoD0CIcAurfHKoSdrHjvfMQhM66sQT7xuJ+hDEgAdK0Tebj
QMHILJOTNdzEhHXHAMMDLYkDHtWgm+oskp8kIKptnPLbC4pgL/jNnIO/zBJgiAPxzSnGn07BpxcR
w+AFrmCJeDMTIjPm2zknKE0vXZcnZyxYC0kfB1hgPj0lfh81BT00gfkH+d59kqOvuErdDysG9Clp
jOOcIdeNPaJ7WT6aXLBdBQ+7T5IjC1R+kjR2hVylP9V4bkrxJ+4ou0psDXosCPAk4To9xm5FVR+t
aSTfLEfke3h5AEmgQfrA5MC8at1xAPHhyXVdH2oH1xZp9A/bcqAud1BpXOmt4eD6w8my/b/T/Xog
5M5Mju7A3eI4Zlh7OcPyda8PggEa9WHOl9W92j5g33HGo5BpGAvMr3D+4P44iN6D8ITIVdvYXIrq
GXOFjHzwVAyUsTAoeSocg+2owKrpcINy15F6OdrMBnhb07DMzBtnxl2Vc9Viu63h0KFILvfL5OqJ
+tPXhHU8Eh2sgn4LI4szNclGxrhoFiwahsOwqS/Ur2DuKArZPjG3ofCgXQC+VrFzynoIjFlq/ZHo
wa24Gq6uaKAoXsumNa9L7YZ2a3C/m6DhtYSmDLY5KOF77GA0zRAgzMEAg1ppb9zy2KRFSbAhWw8m
QeoyGxearvEB0UZ0cI15l6qZUMaqnok+5lSbTr/oonlZh24Kkfn3TUPDzKMncQqbNmMjdMeQ/r6z
gDkgwXNd6t46eIsoTsNIYjAurSiPZ6aHFLOUjk1+ueB7l5jzzeiSIEx5OprCvTAYLWnQauhFNMhP
AIp3tYDYAHSVXlRr2SW9+ZvRL7jyxrf3fQ5RZLX0k4Aaudc3bjgdaT0K5WIrixy5EiL57rNoB0Qv
/enV90nQd8xvnF/lTFW0nH0B2ITXuaqnH5h/6DEc/JjAY3BlEGwcS4jbkr8SldBwu0qPnPQ0NqTt
o8yecKIWykjr4HIa6tJHCgIWBbHTU2CiS+BGzG+8vRMv/2qR6pNd4WyXQQXflHEEd9W9baVsvEXt
RBYNfQRPaQIdHLiN1osqpzvaSMyd7UztbiOCNG0z74VRM2hmbrHHv84MGjNSM6tDYiQ/Ouu5Gqr1
rVFHXPNUDHG0ni3LjGAtNmFPrAR1UqD1+rOAZhPc4RuzQW90+qAImkCC/KzKZQxlP2J00S906XC5
dy2IbKDnQqG2p6H3mcKX8LDAsXZEVw9C5K+jZ35IxkfKGdBXsIlKs055zb2V+BAjLBpc03k+MJHZ
/bOdyvTKmOp+xni4a6nTjgLLvEov/kiDOqahzI8Ii2RXz+kuhSLjvKn4Q087vRoTkGKc/1eDZIvJ
xEjR8sP6kBYEh6antikfYx+4o2ny2EinizH3QW5sVXZRHYzjrll+5A96dH5TwM5AoKnemqFlyjsF
XxkU9igN2h10lAUbnLnJkOparlwtqmngNYEbbNoRrR9pHM4PTXvdQAyZxb4cMArjPJ+9xzS9cPCw
kg3jcPaEO9Dlt70SNWdo1r7/F5tsxTgNUAvfpO8PZ7Gd3P3tdP395j+/9bk4eYvj7b/zp8bSFogc
JXkRlWzNK2hP32/M//3V/+//U+TtdgMXzzUonf1/84lTLkCQau6Zizeakezki+BKWNTxgtuI+H9X
zJc8H+bL96/S//3V92//r//3/S7//Rv/17s4juaykLnjnjrgrUS5tYg4gSFP4QwdEnMlYVQPOPOW
GGhOjzyTrkCh0u7NmZ0/CVjSR8DTM1Szwt85rSSwTfaj8UQVOdiRQ4/3ciZspoMNRSs+4CFqLtKa
EAQXxq7jgFo4T/kdT96RJZbs0sKZZAxSOgGNFgoNjMrKXcQORymTSmQOl1Htzhmza8Kf0wowRvhY
whG4jdHFX19EBwOCf/9YM3VYC5Y5UJjuwWsHqmEDsIPmzyS3x/0SQ1avaAIyzJxVks6wmTsh4rtJ
H5oF+hnKa+ztK21/NVb8tEAFOfpc4bchtjHOv6zGM69xNgDPZAjq+ehCC2muIn3sgtxGM7QxP044
iixP0rnJidKLjfdR/RN9oF5m88dgLn8RV9P9SvtO0hKGLOzlaPdDc6kL+nFHja9m7Swn7OSxaCgE
iGdu9rOu/6xLToU0xIRA9O/4odGlV5aCRZYPHBcOkhsRGUm/oMpxvKk4lJNxw0UE8Mdy32bo2tzS
M95DgBayst89AgX8wExHcMbUyerka2WkNi+1edmbYzYAa54eiYHQ+zUTn+HgINyME4+CoVM3tDaT
hbvKdLSP2boCsLVb9zKN0r04lP2Whjly5uVGp9XWtlvQtOhrel3JMz+UI9SqFjJNGI/ezGD4T+vy
wh1aPmBNvdKl1jlC1nOCAtv6ANpquAvMqncsmmN3KNlo9pmCxrjUQUUyVT3DsnxJSe8yXremfbdB
OA1T+6DG2nonF+LevVs5Z0KU2N+RU0nNHwtWQT47tHSllmPQCRaUwDoDxC+vS1AfhkLNJ2e749EW
WzA/GGJ4nHglgprvhZkoC6rd+sFFEaBVAB07mNNTE3cXOFZ4vjV8le3rN7tH2/ORULSgAK66WOvi
cfNWH35RPLnafspnfG/pO2nF4koTqcCWgLCMKH0bc847FvLT9wcKXLAhfE3GjOScekY0oBlMaeed
8G3QrbmixQY+PaXdImMy7dZR6WA+tekEbXeBauOKhaEV5cCUdBaZy3L2kFf5pVYj/+6Epr/s/MSn
odWNL35r8OBwHsbjyu2/CCIOeT+6lLvgVgug5DyFS8PxrYTvlmf30jU/Bu1S0x3EP/vGvLNz70jX
MSma8lN3E55GsDv+HP+w45QKe7BLLxN9amIV6WVMFbcaRmaO7WB5prsessmn2Y4i8sHdhG22/IAX
sjDxR4+acqM4xHnMDxbA2Evttn8FOeQuLfLbiJFhJ1ovzOfyOMN0ulUpk61xLd996QdQCzmvc304
+EykGE3L/FEV+UkYcUq1nJOSC/IC0J3Q+wKF6jI7d7UOjBOZbiaOHRFSgg54vFPIzybXmZ+eVRZ3
1Up1wXhYWv+mkXISJo4Npo7/Ye/MlttIsjT9KmV9H7TYPBaznrkAiYUAAYIQBFK6CaMoMfZ9j6ef
zyFlj4TMUvYUzaZpbV1mxcqsTBFAwP348f/8ywJx60Mib1G9TdS3jk1o5TB5YO6IOjTpj04CzpG0
kX1dy6lDXrhfItQHsLnabK45ybjW5fJriAW7cWseu59N9TXj5U2gY5Tnx6BbKh3ptUefgfK13gW+
xdyqiB6jojBmWDjiAsv4FX8CMh44t/2J6oeeFR0VMk4fHjBW/P16HDClcO1rHB5crjQC7xA4M8x2
+k+dGw5ro8VQ9fzDLYgE6nVwgyKstpnWddgpWzvHgBSUlEQMTREJWrrKGKF46DRB5gwDjfOPtoCg
IlQFJ2THOw3xYM3QHRTYcYbt3OiGr6ma29eOC9W5bHF4XY05atTGiJsbPJqPWUqjiHKin3UA1msU
t8BO8seUd0CEDZPFtg6xcNDD0ySTBtO641Sz9Hajk3AypdVXPYyx6ZJ/BgYAFytZ0xATvhLqg6FI
aJ5MnCTxcWagXRrMPLtq68Bv+lQUTPAKiGYZJtOVnGBjNCfdwuOv0KWC284p1Puuhv1ut7gW+KFy
gq+YTl64h2RMuiJJEtwuYnPR11bNqUnuLZrj/LpwsvYGOE5aU72O4PXcJMyNVYcYYkm7omzSqm9O
MScZVBBEZ/ZEKurGU98yKFZVyFiid8L72CzvwM+TJYyMjL6s3RIDcFu5WX7wbPGFNJgPvhlMn0g+
3Lh2P3xLDUTReEFNwScs/nIc4UTIBKeAnexE9Q1Tu5OOOVM0iX7RRSD4I5KBKWCI6upF+KS37iej
F9XXsX7E9g47ZnXvN6bFbakXN2ZmvHo2ZNQo9zGorZxo7nU6d8MMwpaBFuVGC/wAzNv7Fk8mPOoG
O6ERGqBPUOB2tKGIVtrkfrAlBdzNK+czWtqmqPeNKg5WGbYY/vnxbe04CyctP4JRMbhKpFogxfds
GJ9FtDeHMCBWWANGD8VNyFCfnUFls8voWU8qfyNwRLxrGqNd0GUXt8KHVBLn+YccjlzhqTX84lrl
OlvixQxr3zW677J6RPfVsQiKdURnOxPZwRpbbBsJQyxH7GWjUPPgCkDsGsvCRwGjIYrie7QCu7j1
HTBYffzmYuCLo98yx9PyVS+DW6eC8s3l3VqEPQ/KxZr8vkVqekspbJcmDIsPaL6456Jp+ib8lTYp
xWqiw72x/and+IFAMdNq+wrH/P1QMVa0LQvH4Rx33r7cnhNDWqsNlrEeAAEDt20dS31ooEtDXyY6
1i9jpqsRYGqHLSQ1vdU+1foULsKYYBxbjinOP1LuhOv4sQ+aYpvFUYHvTGjNHYTUs+9/C5C/rBtz
JPgk2hJp3u+dJngisVRwS2PC0xb6IXKI4zLcDj5VGRL+Sw7L0q5c3N+C5hp3SJt6N8Roz7FAjFHs
3zZ2/YREO77zhXzmBciNGWvmXRkrH0WLDxg4QDZvglfNtuQROZ4YB3XcUSf4kCZsacE4uEXfzdcD
y7EuYkiuybSuA+HtOvgARtKvw2CM986H3oqhEGF8QdJGC0HCxRatyjSZiIH3h5LSEusmWFKBaCan
GK+UNHPmjoer3k86x/13ZeDPqW3iUtCMYFCgZ9SRDeo24sGLQLE28LBAx1hnZZFBfe1Mtb7tGnUd
YjH/wONatGBT69g0soaI2mpuYTXBKc7kf8oQpdBKQWZPxjCB0RKdOmmcmkvj1DAOlRX0lZSkRot8
9r4wfkihjCTQr/PKTnBqrVfWEEbY14X0znFiHRuC1tF+tNrGiOHh55quAiQQXwyeFKz0wvt09lKq
3TK61VvjvsATe/t/fzhpVq8Svz36WslcixyBooMBp462hZlmWxfzQtUOre16f/MYzUt5MI/RMTTm
XabtGDzKC3kzBjIaM4bGxwzN/lp0vvapraLuOjYiBz9vxQLh6MKn6akYcVCa0EKTZD0YB9iOWBck
SX7bmolxYP5a39vEe8BZQMBipshfALs/sHER47T2UR1r5TZ2MesDktsPcWTd8OzreW5ZL3ib1WvI
wcGDjgwRykXwOakSOEXDlJIWM2Q3mCIAnJqBTXhr7e1srb11yLHaQAndNzo6PbMubxvmzvRntXZy
TObnv19uxqV4nQeERRctoG4hk7UvM+Iyo/XyAF7AqtW9mwHv8Lnl1cuiJ3XYivSRVlJEeAmWzaZT
obIG3SJiDSx7A8Na4OGdJ/0fAyYU9oi5+VnAFommXAkfC4mUeeP1V1Gk/r0zL4dp/JgO4W5QU3xi
YriMipd+wlau+6D05gYOz+8/G6/7Z/EtH86S/4UuTBzkr+LbbETFmnUTtHcrSW6hlwKfLvrcCD8H
BQHvpp/jWWXyRTC9Mhc4nA6zQgmVL/g7cnblNMFVUqzMSCTzzGHYyvwUm7exVT9WriC/oUqBullW
BFjj8QV0Vd/7hp389FexCLCRM5rd2BJ1o+hx89JRIi3iYx8tPCIWuPzLkQSqXG035ZjQ+r5qf/KK
9DY1mcZlg3pSm+hTqHfhR7obklpRwKxMzD0PCUTwGVwkiJg9TpqTrzyC+lgfkErEszYKCS7iznGd
5y62vMxNViOu6FglsnO0jR7sKwdv79LXHPKT6jXU8va6x1P+rnCxbOMyS0Hw0FJW0eBhBp49drXV
fesYdnlm8zlvxxGOO1RQXRyaDh5DbIuSuB08cQuw/GWRDlh2caHGzhwhaVpC57Pbznoqh/xeqybx
jdK6Av30NhaujxzYnjdrWrwPIs/EO18T1g6ZHYoLJV0husRJG5FhFCw4t6vFpCBR6Rf1VNSfkL1B
HK9v2bvod3u3udMjVC5mx3HUV8VTZlvujFCUj3CxzHUUiHTVGNW4FA1UzC7SiezLG2Oe0GYEXq59
+v0qNP5ciYRta8I2cCtQbe1yhzHgCRWsR5KVC2C6UqEuG0CbpNI+Jp2+D6WbmelX1hwwUd8kGJEB
+WEoC4WeG7/TN8RPSd9EVf+SCnBeop38pa0yJ1dHwaR3HInuQ96h1ygFWsmqnxpnZjd1ivkPGCTx
MnMjd8HvveATxDZIG6Cj12Y6bdWGfzNxerHCN/xvNp+U118I32FToHrDXcI2NFW7CJ9URKlMrW4H
q8nO78N41O/1MfRJd1bCHfaBmzTTCa/xs2OOW+LM7NT2yI3mXulbLphV3e5rE41lZ5P8TjLQVvES
S4KVBjQZNMtFB/vbTzuYg5IIOQ3PGuq/maGgAPSj6CObqLhxmYnFVb2zjGCt52IFHB0vksFjPm2X
gpTiVCxKsayZf91MjLP+5hFo1p+/ehwJTOFa6D1AHy89KuxOLVAEl8Gq04vufkx8Z9uSVKyl+pNl
N83DhNXguvTDF9uEu2GGxWMfejeV7Q8Ly1YB5FK3+JTE902nfUjGGBZzqhvH1PbNWYkvo8MhshFl
1T264ScPmsK+67sv5aCqK70c0bkppnoyIoJyGoudVkfoVcb8vjE86PuMsYM8OWUM3u6nsHpU/Ca8
Dr04WuMj2n5wbeKPsuLYggjdlCk+IW2b7xMs7+8rRsh3gz9+dtS6g2aaLupihB0urFONWfN9gwHZ
PfXyiYgc9cbSNZZpEzYH+EMG3oj1Ti9bwdUwRR7SK9sWVRGmQibJY/1U3NeMam6aUd+euSXU7Ns6
4crfqfgxi7GcDoXQDk5b5Ju2rA6GIb1rIEQdUi6DhTvBOIYvuWTWulHyAs1Jk4VLpxWoKSYHY1h3
06glo4JeDSl5zoPQ2nipWI0qLWnNea9ASEWm6BcmDHS7cO50USuQlqC/DFDLFuAfX238EeeoqeMZ
ErAMs53E2xPRcQ/ikCyjDlOrwoFJXGc+MUpc3+eqlpLB5diQ7zQlXoR6nO3VsF1BOYW+F3Iv9ybA
bqH58WwK+mgDp7ueWQqguQgcb66Vmr40m5hScKK5ov/D1og8L4TP9RehEeaJwQ1Urqn7pNpGvZwC
SCgoI+n9WgSOBfbNoCfcG/DffSXiag9vc6tB2brvU8BRE4Up8WQIPrh27aukdeeWLYz5gLvuPMTo
lNF6BhfQhm0xhuoRnXn+kARDeN1b/MnAs+jVJ+cEU2xm2Nz7YJhad2k7MuApPOXj7wsqbql/Li22
bpuW5piaabmXmbuBpgAMdbaC7zqAtRQR3ic2KQUwuvXZOJlfOy7Rh6yIvJtRq5M5eQHZug+0z11m
+7gnANwpGDNvc9cd9rWiB7eksQ/XKdFXxDmHqwrLgkWHZ+7KMKzHJsOkvxjTrcgFprGjAnWv7OqZ
ESTNzsXI2RVOzgVvj41wsJfjvgcaUrQVmm7PwwzWr8dwHgvRaOl0TTPDxY4/5wOnDHaWcAoZMR6x
kB860bc3ONeIrcDraxbkmsZkOH9mbA5S7eTbFscs2P2sx1Bo9k5PGjJJrbBeBH0VkRSDdDsdm8e0
1+19H4dzA7WZ1Okt0mCdKm39gtvdbUggE0TLva5/Ab7oVkrOtDzHX5omYmfT4XKS9P0K8xD4JxZW
2xTked/xKr5uCeZS3rQyLH/fZBGUG65gjObGW3wvyFWROnhhbwwLWC/BnHaVgtiQD9K7J2S023gs
cacwH7IJzhWNt7EOhIscsCG4BPk8Nnu+a8xNZNizCfew+zijNYeYdAcP81pTCulhl66rBGZMjzRp
Y2W+uoDGLkltkgkBuRq+izhGKG9AvnCL6zy4mFGcTyvXictdCB9kwrZibvqI8WBJRn6UvrgxxAA3
0smf8fSNTszGzXnF/o/Nz9/Z/AA3cO/65zY/hyD/+u0fFPDn7OsvJj/f/+AfJj/aFa09Xj6G5SIW
h0z5HyY/MgjexZ/X1f6Igf8j612/4k/QycqT90cM/A+LH5NfZ3739iG77//F3ocz96IS4UHlGKpp
8B54X8Zlb1di4l2lrpuv4CVn2HoGn0fJMTyODop01cv3+PM2khqFjp+EzFnvogvLifDFcFBbtNg9
R2TAp3vCP48O6VahLp5wgqCRCe+cOoqh/IDBx8/YlGztnAwixZwhyg7S/LaWhnvhQ5nZuz5yi2vR
D8uOjE/X7Rok1o7D/GrCkctyIDA9ND0RJVMQ30x5z1XU81d+muwStYOl6uR4yxn4WpYYH4ABqad2
2tqVY0LbaNVrxJzr2CBwS4kYCKoGMLUmXhtIEZnymUwyHB9hKCuAwW7WcKHAwpjBOH6KIWa9UiSX
6Sh2RnxxnNreFUkXz/RB28OwWjWm/bVDgFS5WGUDIpKUW5vkBqZYi8Df1yH7kuheVu2x4SbMpPLG
tdNv/TgeFIwwUWh+G8HCjAYCK3cPckxndqh8sLlYzXCa3MZYkyA4l5kMyk2WdQ+9mmzDJtnmGVN/
nN0BlW7MUr1V+nEfVvZOCVUypqZN7qp711MxNxHQCMa9VyI/1BdVqp0qpV6IuJrXOJiGVrKtmvBV
Q23sKuEjWoVD6LRHPRBPbezP03Xt1XM7d1C1EZQ7UOfj6FkT02bs+Zgx4g+tOwSqh3D11o0biFjt
wtTjbTtOezMaN5HVM58ibMVFQoQSqpuibYgCQWjhtiBrDbdYu2sXjYmJam6v9KTnOInXGhGmPcBm
bnPbGuuFrYx7mUfUjI9qwrDQNYNXI2Ud+GQM0Twx+WS4SepYn+HKH6UwmrHEhkLGJItXRgZGqtUA
Gbkp6KeMJyxdn32R3Pk9ZgnavgjEqmiCdcS5qun+GjXiVn7DZMWd2pqYhyn+YsbJq/BpPhqYHTzG
QpkQt7GozemolUs0Vy8kUAQzDXWrOizHDOdwNNRJhvwgbq+h8R7cDNpVlfcbQiK8mQ8QVxvuetD6
/TBZq3aEdGAg9xS7fBJYefAEi2GjBeYKxw6YY8mr43P6QouXc5iFasZbQ0wnuSYnHDtUaHymCNee
GF6cAi8gZ86k4mjRWfaF+YTinp4R7iaGFBVg8vk1xjaW3o97TNQRbQEFtqX/irYYN9lsWPpD8ozq
EGJFPad3Wwd2RvAA91LWXzPuO1qEUA2fRBu9VggpRqPBHQXzmjFBqxqvDfZ5OoYrj3hStHmnYYJO
yqVniKY9IjZ05s2ijFirSvUhzpHUDsuq7A5m0h4rJd12shw4X4ZgOrlTe+ghPvnDQecroZ14rrtP
7tism3462eV0kt9gq47k08VbM0if5YOR61Hz+4MdIqLIJ1p7Uu2hVne9PpMfCTuKm4G22kCfIXS+
GlyE9n2tAlz1S+bfOtIl36j4fdWNy+eJibLiqEY1Ip7qoZ67k1iFpvMFcGIKqAme2X5oub7JtR3H
w0a+N7QXuMh0zTGkPYsmbDujbBtBHJi1wbSxoDFMHnu9TdtFWievqPHmYfiEQ/ycm9FR15qFXEwu
CQ5lqJ+8xsfh/dTwpIzOfhoKBAKxOp1U87ZW3A+gnwuQ9LUSVYucAQEw796uSNMQwxHe/w1R42Aa
e6UdT3bUL5ngUGXy8NkBd+GS/0AYuNiZlfoSEGoTev5Nh4n8tQFz1rCHF1d4HzNBLIuIXpts3Ogt
oAyLWcEZqRnXKKl3TJILZe/1+Z0MkLZ6QqL0ZlVO8TpxrJ0puuNUqvuCu98g/1KshDFtjC9WFD+o
yFGbyliVerJNS947VGzYEiwJnrSVoFn6XBvVfct4zS2aI15N0hQRc6lhM7ER5H+VMCTLbq2QMs6h
YWOXqW1K0b7U3rAfWJuV2R5LjKiIYYRSGEzzyhYrWazQ2zezSUNQ1xAfpNndURZsaGk3fh7du5xs
TTSdiKh9bsryo+7BihiOhke7F5rDix58q0OsdQZrJ7ekrAmEnu3gsizkJqp19hhM6/C6852ntiXS
V8s4aVzziUskMlyVubDaHLiF73QK1SzuCGWNnhteI8mobi6eIoxFZr1hsdXS5wg6cqUEd1WAt3i8
TXV7d95xpNAhivQZRJifUdvutMzDB1MJ7ruQ3tpirDwLRuMjlAoc5ws9Wg8K2mEdRV6C9p1pLCru
qHwe3aZbMY55YcbqE8UrQGI8Yj9aZOZ6b60jSuxdHIwJ96pRxZkCeRoaDI47jK8nMuQ6lPMBviJJ
Gz+lw4DhFmZ0Y57iE1J/NhSsNQ3PaYg6IHLJy3pS3CNEJ9eZILMQ8viEzc1x6INurcn4obPS5/xX
5/9vnJDj9mlz29rWA9NwfTGRnYIJGsbr5786/1DM6sffmoZ82+T/pfXadVoJEpIE4Nr+Y0dY0k1n
NHc2A4s1fsY4n5MMiDFcIN1Nqklbn3/0Y6mt08hsFt4kHjWosjA2vLVHZjSZiY9BqCMNbrx+7biF
f5t28XWbIA8Y1fCk2VpwO3ILcYKJEtKqK1gzC81R5lNGvMYUzzNTmfdA4pwB6DaenPoVxd4iHpL5
yGwwGpsbPAXtEokz/0+jE9Ue9GDSuJuXrVJvijGHFCZ/tMiBNry5CbCq3tlBNSxoiuBiwFEm42yR
KME+y80ceMA8OZDIxfMk3FXAKTAvA+eZSRH4NkjsOszaz0TgXGfY8EP8R+Ea2cQQWti34Kl6gsbR
QOeE7ZkqDOwrQSpLgxLUz1jYqGZfEiVed5nYOSa2TUHHcBJfg5wMNIbowWxim0cVxYMtAAx9SN3p
4FfjNZttPno0OiZZMImaNvdqNGeCQzp6PXfOATYlPLPYfrIVayfS/qhX4zE2811iedg84DYswufQ
XCk9eATpbj819X8x0/oLk15Xt13HYqwFcGBf4mBhhOAs6uMcqmX8CrOO6O5jZvdHzxl2VXA9KRh5
0UcNdjn/m1e+HG9Ij1jiflVDkOylMd2kgf/JJdYlRypDRUxylq/tR5z5ZhIET24slAkJjU4YQXjG
z5joh51slf7m5eWU6fuM7/br//o3YfLy+AUC7AD96i52u7++fG/bUD68IodcThNPrcHXYaGUxdJV
DzF8XMsIn+v8thkeQpKKKpOqRmMbROPyb97IJRp7fiOObls0ba7831/fCPFBLiA/KXXyyxdDdxB0
JgmWabZ6PxY0BklzsGHMO7BcWg1X9qRF61jOM43TJ6FhdeFEZyZQyuPv35l9iZGe35kLVixBco3J
56/vrCCtcsKiIlu5LVcofMqNwHhQahJph56AFJyfmfq2X87Lu6jpzxP88Hvt6Nf7XETPqju8GAEF
4NweOmLa+0vdUh6LZDo1HF1GNF5bI20IvR2wBDEzA3kS4sly+2UciVXABpBduko2npMARgTRGpnf
HgHCquK7wNLqJsnL6yDoDnBhIXA/JY66KDn8PKddIjNfVk59KMd+lUCcxP+IHha2XectMqsiHLme
l0Y1xycNeGx8waDp0RrMnTsa17Dj9w6UPYY9r6Xb8usjDHHhx9Il6iahbDarZpbgNgaYwlGVD4x1
+u4YVCTq/v5b+KvlYWqqDkStwTE+D9J+2iZ6EsIN003suvQaq3Z1jwPHOiXTVnbWw0lrqtvfv6D2
p7GI/N5NzbAcWzgme+Tie3ehtHA3ZWf6Fm6rSfQB9akVGaco7w81Bx/M9vh5HChqk0LcTtsdue4S
bJKuDfr6pBO3GhbydXZLljzGrQfXba8HPbs3bLkYpEQD7629gfafOdd9rW/CxoEYkGFd0XJ09Nnd
RD1sacXk7+2dYgFKJzprhSXbVt4KElaCiyMgXi5kLqnXoz2dOm5VKUlDLuG9Y/rZqnHxbvsl93vs
FJJtFna4hX5xAqjlGnIe12IKMUC01RHjh6NuzYfeEXhVCOXGLHBWBPHSC6iN0D0qx9t6uIfPuOu/
aBivq3RSOvZN0LDvs3g49bZ3DENSm7mC0YEbTzrh9FyI8O42PlVcR9FwPcumtSlQxItkl0LTqdrx
pdNpx7KQK3twKKtbkGMY8bcdz9gX+FWpKa5r5pMckPQYCZnj3aBEr4perIi8unH8djEWyTNMm7Wt
E7+wHwoDVzexGqnancwq7LS9vO7RsWzGucJ2Ffb3e1JurfR2ouwy5Mge0P7v5OdQevo3C9tBI8fP
pb2xtW7TO+qL55hMwIEJfr/SLsHi8zqzHQiQxKiT03ZRgies4EoToyqIM8DvXOkGvnbtZHvFo/zI
mVWssr+ptn9V9ckM4bCFT+6KS+5BxaDLTsi3XImYC1nNxTT/+yP1L7asbWmMUuRPV3fkm/hpy4ZB
GTeJqmJ45MB56QWkXj2ZjtUQL0tEHjZQ0EOslocJ77GRAJxBUzdIrV5ll1250wbC4zw0sFQT6Ad1
4AhF38VcezrdfLIphGDTzEr5M0Ru11H0xbF4mbKLtwzH1yZ5TrIQx+lwan391OH3MsM6A/4ztoNg
5TUj18FuDwbff+vFzzrhoE1D6gG0FXkvs43pFLjmLi7M1WDQksNGEvZh6oeV4KIj36SgDykthsCG
dcwBLSxYSk7xsQBhcFy0V8MeMseWRLejZosnPx02jhVtCbzfBkSXkDCDeM/aNbi2qBOOA6K6Y3ls
JqgIHtBHDV6gQ+OYge6h7MofNeZQMy/I5u1A66Xq4avguFBG7iRhvO2GeK3r7izhmyTNeiVxBfly
akWh6SLxlFntkaSBeVzaTyoTA3kpkSQihffiEUohK7jJfe33i5s5Kl/zRYfBEmMGwq1IJZ38Ysya
6UUz5CQprrSE4xP+xnVeRhU5ytybKmYoiKTUTZ4ozbUW8B0pQ7js6+I2GJQPeHUkzH66XcU1r+Nq
2JrWrjWddd2cRD5dk4Gxkle3rsONZjgEin9XO/odvKJPLlZBRdYAyam7yAgfRyd+jmA8cmTxSPus
vcVla4ELw2sm8ESCXB+VQAAdO59uVDYV2DgeWk/sZFUtp+4lZyqrqPUmxFLTpvKnFDPbyLcmsUPF
6KwV5oOFPSw1wAXQO5JEDq7THbQW0aQYFmn+WV5SbcaXlYISe2oWBeAIoV/LVNDtgL9YxXAqA3XP
BW/ozWvIX+SlcC+JuxtsIOnBxQ6jI1+DXVrVjBP7lxGdqGyCRC0hC+PJlUbbUrGGOKDN+5Ml+MRE
PuIX6T0UQHSN8yUWyoHevbn5/Rf9F1WMxk3+B6E4yPbF19z7hI81fZeteoecYjkwL2xwzb5fykVu
NJg5WGsPQ9Hfv6wujD+vL4f2mRNa03RpmP9rmSlNA32N2WarJhAnnOy38pzDcKNL2nmv8mUk6dbr
mxuJn8XEmXuGuapoeIoR4AWEE+bhyqjxK570mwy7Cdlkx8CalarByuT7tL5YAClmXs1kv+QAlNo4
BINuZLHz1Ln1oi+jtSwZfYhPhbKsO2uJTYrdcx9KXLqwdHzxPWsX6MaNCbgXjRgWFMkW8dVJ1t2I
RReRQOaj/qhSMceaBSXbdsSBDIXNwafpoZ/Iy+mFyc+NnfFtRuad1UuKW7zNDO7jxGkPCcZiNnVD
7mHfiJ/lZzYm9TRp6imaiGJp+V7iL4qdwH/k2sefjUN023Y116H+orBcy0bHHtRNw7KvublKi4wy
2eEv7wjvCTyQHds5TxKh8DsVMUzAcWvuiil9lXCI0w33GZ3517x0l3ghbbUmJ7j9tUqiRdOnW8uk
6xin6SVVCeWRaYiYkmfXSjjspoZdKds6GI7PEzowZn33PnNbqh/uD0GpzXCVW9Rcd6M4WY+qOQsc
dVsg/sZqF8Oj+Lkd7Z1ErTXwOok2jaW/UEZzLkE47l4v8kPDlj3qsbYvlXCtIm2tovYgT/iQvUEy
y873xr38+0IfNxj6hcBFVRtuM+DkbrC2QQ0tMZhgYsc4LHsQkZvEXMnqK5G1nPui2XT3GibG8hI7
tkdn7F+0PPowAc5orfpBWcuq2wKSq160JQd7SeTpsxlGWy1ruWwGz6bJu1IEFRr0NYUgNHqo7mJ4
wUI8SaQNvuKiYvdmqoC+AAJPyCJRjocCF2eGl7Jh0pLxRJrtE1Ggc7RDcy2eXrqAo45uostS/Nqi
NXKqtYKGW0c369vr0PFRZIJpNgnwYjkn84/udo2yYXNe8Aw9ZBsZcgwPPc+T6mWCCpgZMndOQZwj
d26CRF5gT5D2t/LwycyGG6SAx0rYgP+iKuD6csFJ9DXiUC0G7g51CVqDHYqNt9OstrtTMjHhwUhj
3pUU/6lbdiWoM+VY4oRT4X37ffnQDPuvyocthKsKiECGetHlJ6MRlboJ46q2x5es5kFO/a3hfQTn
AvBo0fbKy6jTpnfAmMxoYJ2ykST2LBdWHbgWhkjcARoXiDjv8VqOxblsn3+BrX8pIxrcKnzN3fEl
ctCIiWHH4f3hrNO2HH+W9HF1Bx7Uz+uHWNG7mQpZaggVfW12nDlZpRAFg2GbO7TjypBOi0bb7lNI
KUvI4UifClpmZ8IlLnzSJIpkTWyTwUqrhaaXz0WF3aQfFeoMBeGxysFCmxxsUzWKfkaAGXMzK2ix
AMqXPRJkF5Q7asYTwkfkOa9qZeC1ygaX9YWA+9s8irDEUq9lVbfMZjPXKU6y5nzwFXWnlmTyVcGz
6tCFdP3JUJHhRuaqKaQCDLlSNZdneIJOzUP2m1vNTdnT6slzt022LitS7r/adj9oxoeOuUYSqXv5
22Sb5JPk0PeQS+6VysYgiQswqyLGRVf+Ehe8vwJelsiAwjgh1oe1vGmYdXfUYvhF+fgyprwBcPt0
zELAp8WqKuiC8vag3oXSuJMUkGVHKp2VYdtR1q9J0x6RNu3lhm7sP1r//zZz9x8f5Oa5eZ5nMKDG
h/ZbNR6+1Ri01f/7379nIcl/us/DrDlivf2v/Eu//0X/+Hb+pX8zyde4Bfy09f/jPZ3f8O9+RfLM
W26/EgZkmIzqXQcarqXB+SLI8N/+keSZ/+MfK65+xRxdo9DajqUZuvP9BX96Rv/sKfz+A35/nL//
d375BC9wohr5Nfhhnv3CSjB5y7+QGc7v6M/P4OI3/PQM3Cs4kQJPE7jpwgQRvHgG7pWqQSgAsgQI
U+E2nV/w//8z+OfJTWB09J7/madw8Tt+egrOFcJHoaoGlEjgYPlNX64EiOgmL2Vp/5Ur4eITfN8p
EtjVeO9vfQj6lSS56JYKLK7/+SE41pXMksPUFp4YmClP/B0tAw7070vzokb9eS9cPMOfVoF9pQvT
slx8i03x/UP+vAo0zb2yYEvbtA66Te9A6/C+HoKmmtyG3rQVLBMukokCQ2MzyE95URQ1oV/xBCCo
A2CZ1rlovq+HYPC+vy/PNywFwVrXXReADrAMTudFQWAv8P2zWlQwY8GieXdlUWMJv3EpcD7qLml0
DoIcHoFqUWZ/3Q/aFQVDMCoRQH629u4eAn289dYuwTSupFrHsQz47aRSqnzKX56Crl4J4TCkMOXk
4N2VBEacb60Jhn0lCx6ILoNL+iRZ+H5+BI640sGVNdeGb2u9v7OBGSPTxTeVRcO5olUUgpEt/RKE
z8u9oIorgbBPdyzbpKGUBeN9lUU6PHnXfdNTMFV4r7IaImDTOAmMi8PBcTk82Cm4b33vIL43Zu+o
TWD68eaHoF0JW2iCMbpKZ6zaF7vBpo8yWAjvsEmCGvzWcmhwIZCnoiNoEnTtXPF+rgU2+acUS/aA
4zAIohy8t40AXv3mgkg1UJGmMrlFKyTR6F8Lom1za4IYztOhbEJyencnIwZYxvdv5l9vknTnSrhc
HQmmVRmbn8//n5eCw/0ZKT2CcbrI89Hw3paCrjGGfWtN5LumFHD4wbi3od5f3KA5L69okjQdtFFn
yfy4sr+jmiipQP9JHOGf3510PiRFj4G25ah0hZcNs3HFrQLmLT3U+1wLrGCZ1fym8/F8QaQ6coU2
5GfVL+oCWJLspOgi+cdSNvLuiiPmBNpbgQSTnGs+nMRLMHdHHnOxFhDBXFnCpZ8mBwU1rjSUeHe9
kvPW6shB6cr5KHNKE6f1P9UFrpD0CLZLJ/WHHOi9PQTXoZa9aUOYiJ5ACbAPwWCG9vmyOLoG8KOq
QvGigr7HqwN4n/7mlsnhHKToAZpYDlSjy27BBX10VAks6e65p3p/+wE2z1urgqFeIb1R2RK0TZKH
elEbXSmc0xwgVrlO3uVVmuS5t3aOpgA4kscj0NEZRLy4QVnuFbJCwBbbtFVWyg9o+x11C7Sz7pvX
AscgTSE3ae3HVenX/tkFcPhxt3qHtyhdpdF7Y2GUeIL8/hlD0y/IVuDXJ2BbVzYOFS46zh9I9Ps6
HLji/4A4/vX7g2lfmUxTgJL/Cmw/w2qAbjwiCwrH+wNUdBC/t24EzkfqPgiy9aPsXYCLqIlx6WC2
A6lc8vbliPJ9LQQkze5b22YaRod65wKfMcHgCKT3+uUiKUBUYBNCNaOdep9PwXzzENKUMwUWusEx
+cd3/fNTcJnMuABOIPLvE2all5fE4rc1jNQE04KVAz0fec75bvDzQ2DOCb4kpxJUYeFwIr+/DYFz
2RufggGEqHMusOZxbnYtKUX4+SmAs3JZZam8W5CNqdGPmdgbzgeAVp1nIGcutIy/PgLXvZIzF6Jc
xRl7ko/onVVGtuqbR3DuFZWfkogzy3m8ctEmaJrFShAGMBw49DvslSgJb5460Cudxwks9x8z6V+X
gqMylqdR+IFCvsMhnC5PrzfWBOaQlsOmZ978l3gCrQKubky67O+g/PvaDFgdat936BvqgQkfi6oH
NQWxmbwd/boO5NnAk2azSE0hDpLvDnXXmZq9eR0wg2Op0zOrluECul7cIG3ANRuPcxg859HDeyyM
UKjeuBvgJjBWYbEDrYOs/x/mrm2nbSCI/krUD0BOXBL6UKQK1NILtFJbqj4uzjZexbHRrgOkX98z
u+vgsROgmjxY5Ikkx+vJXmbOnBlPqc9N+4QcJ9MjlFfBUMh6Um4+mH1IcTTJDoVWQPiACBGziurI
kJLrKhiRjMP+i3AVBZSeWhrgioCgTmiFFGxCSh7CHvXeDFlppCs9CTtEXgmMijgjicw8OKVjBBBo
bYmiK8rzttcDcnHwpBC1I18ZJHze6ANaD6DFJtJAEpw7GtnNThI4hlAtwQzcCuMx4mmcHkMNoMCA
ixmFBDQqNIwIlkmu28/Pz45OUlSg4tEBA3UZ0Qqg16Ntj6x5bzoSHdWQfkcRKo4An4frHpJwlhA7
UUUspBzEPw1uOcBhkpLNKaRrECtR9h3zgNIPfDnAcYbSNUHSFvlp6PeG5ypQF3CpqwB2KYGKE3/p
BI0vPWXQ3hqh15li60GUja7jkYodmPOMLV0cSY7Bm6SzN3CcT9BUAVOezwXE0ykOBoj80QIhCa7E
wKxwnIr3BVIyglWHyh87ww4x5wyhJtYJTuRkStUQw9P1ppRDFDpMWBEIHTAFQlULCTbbCwLsEkIH
UAqg2UjWO8BtYYruPVIjwHcGtYQ7RIKBSLYO9T5OMFdQFxPCi/+LqV/gVm2rqehxiXNfR2W021Vu
te8DTQFR//1YPER1IRCvb/uJ+g9SWVW49mOZ1Sk7R31VR+vNpsqj/fV4g/1L7xxU888Lo62yWb7x
t7uJw7xSKxRjvSvUjVqpdnVTqGl5HMnbV2ycrd//GWC37OBSGleMa83fquTAXnMvB16q0inXDNGX
9/hqNynymSpQdmpLw0YdKmfE2FVRWTWv2qMOums5clnqrDbZumbgXskrBT/XhbpXVreRg0pWjIwu
g9Zk9aj6M0IntfXqhps9yFClV3kPq5s5+z2jtFOK/EFXdsGHHIWCUuQLWNyYtsWj9k4K/HGucjYB
o5pNjFsUBsXUfEUGOb0Yupwb1dlFoI2BzytGru75tHjt5VxS2M/9vSlIpMTAAFhny01z537bC8Ur
Uugv1dq4npmDpkmKfalMyXYP5GgPcbxcKrvpNSEPwhP5kJ1TWb52uq7ZnI6KBjG+yXKzULxSOcgE
5NA4C1xVs5k9Qah8gAWDtrCOXre3bG8CYUb5XPnInavWtgt9kIGjRVVnD4nCdumgr/SNVR3vKWZ2
5dB3ip9bIEEpXyoHvh9dqNWtyw0/1mMS7hD4n7R1mu1UMbNzCPBL/WAydowBnBImhwD/Xdllg+Tj
g5CFEENXts5HZ2gGiZOSL04EmePmijt7OoBlCDnBp7z4K3+Bc7Xsrv2gOZGO/2tuuMUDJS+GXRbw
SHhUE/WTYmirF91mEL7YVQr8TZel2xR3qhMmTAI5LYV/7gEb+3t/vGiefK/WeyYiZaAPEPaFC/Qn
YkxwS83zA9bXzmnmUsSKdjn2A48q08ArSnF/1ipvVjjtKTGTI4W91naFk40hBzpYjGwQ2XSmdxrY
RSn0L4Vzp1zUfGlGtawYXLt6dL1r8EFlI8Y3LqtKPJma2TwQjmJsdISHYTiyZ/GeRt7FNG0bj/T5
p6a3zq6vcXKNPpEVWtnTfwAAAP//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D$17" horiz="1" max="12" min="1" page="10" val="12"/>
</file>

<file path=xl/ctrlProps/ctrlProp2.xml><?xml version="1.0" encoding="utf-8"?>
<formControlPr xmlns="http://schemas.microsoft.com/office/spreadsheetml/2009/9/main" objectType="Scroll" dx="22" fmlaLink="$D$16" horiz="1" max="11" page="10" val="0"/>
</file>

<file path=xl/ctrlProps/ctrlProp3.xml><?xml version="1.0" encoding="utf-8"?>
<formControlPr xmlns="http://schemas.microsoft.com/office/spreadsheetml/2009/9/main" objectType="Spin" dx="22" fmlaLink="$S$2" max="5" min="1" page="10" val="5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61912</xdr:rowOff>
    </xdr:from>
    <xdr:to>
      <xdr:col>16</xdr:col>
      <xdr:colOff>161925</xdr:colOff>
      <xdr:row>14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74D898-E9D5-4842-8480-1AE39CB26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461962</xdr:colOff>
      <xdr:row>15</xdr:row>
      <xdr:rowOff>147637</xdr:rowOff>
    </xdr:from>
    <xdr:to>
      <xdr:col>16</xdr:col>
      <xdr:colOff>157162</xdr:colOff>
      <xdr:row>30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8176C-C1A7-4CCE-B2B6-214E9457C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252412</xdr:colOff>
      <xdr:row>11</xdr:row>
      <xdr:rowOff>61912</xdr:rowOff>
    </xdr:from>
    <xdr:to>
      <xdr:col>6</xdr:col>
      <xdr:colOff>71437</xdr:colOff>
      <xdr:row>25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DAE34-A2BE-4358-B863-7E0B94BEB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166687</xdr:colOff>
      <xdr:row>11</xdr:row>
      <xdr:rowOff>61912</xdr:rowOff>
    </xdr:from>
    <xdr:to>
      <xdr:col>12</xdr:col>
      <xdr:colOff>509587</xdr:colOff>
      <xdr:row>25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19FFE-7AEC-4759-8D50-BAE3ECD72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642937</xdr:colOff>
      <xdr:row>11</xdr:row>
      <xdr:rowOff>52387</xdr:rowOff>
    </xdr:from>
    <xdr:to>
      <xdr:col>20</xdr:col>
      <xdr:colOff>119062</xdr:colOff>
      <xdr:row>25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55C661-80D1-4395-B7D6-D9EA917EC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0</xdr:row>
      <xdr:rowOff>147637</xdr:rowOff>
    </xdr:from>
    <xdr:to>
      <xdr:col>12</xdr:col>
      <xdr:colOff>109537</xdr:colOff>
      <xdr:row>15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EB8E1C-6652-479E-B786-AC6864B89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2012" y="147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300037</xdr:colOff>
      <xdr:row>0</xdr:row>
      <xdr:rowOff>147637</xdr:rowOff>
    </xdr:from>
    <xdr:to>
      <xdr:col>19</xdr:col>
      <xdr:colOff>604837</xdr:colOff>
      <xdr:row>15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EAD08AE-73F8-4F1B-A8E2-9E5644B0E3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34512" y="147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409575</xdr:colOff>
      <xdr:row>15</xdr:row>
      <xdr:rowOff>114300</xdr:rowOff>
    </xdr:from>
    <xdr:to>
      <xdr:col>12</xdr:col>
      <xdr:colOff>104775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F4D6B73-3710-4C70-A6E1-1177CF7F34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7250" y="2971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314325</xdr:colOff>
      <xdr:row>15</xdr:row>
      <xdr:rowOff>123825</xdr:rowOff>
    </xdr:from>
    <xdr:to>
      <xdr:col>20</xdr:col>
      <xdr:colOff>9525</xdr:colOff>
      <xdr:row>30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B42D8BD-5095-4357-A996-7F1F713670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0" y="2981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390525</xdr:colOff>
      <xdr:row>30</xdr:row>
      <xdr:rowOff>123825</xdr:rowOff>
    </xdr:from>
    <xdr:to>
      <xdr:col>12</xdr:col>
      <xdr:colOff>85725</xdr:colOff>
      <xdr:row>45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E1BA742-5D9D-4802-AA87-EB4E8E8B3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8200" y="5838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323850</xdr:colOff>
      <xdr:row>30</xdr:row>
      <xdr:rowOff>123825</xdr:rowOff>
    </xdr:from>
    <xdr:to>
      <xdr:col>20</xdr:col>
      <xdr:colOff>19050</xdr:colOff>
      <xdr:row>45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0277C86-85A3-45E6-A070-C8062B5AF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8325" y="5838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0</xdr:row>
      <xdr:rowOff>176212</xdr:rowOff>
    </xdr:from>
    <xdr:to>
      <xdr:col>19</xdr:col>
      <xdr:colOff>342900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76304-8FE8-49E5-9634-C97FBAC02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423862</xdr:colOff>
      <xdr:row>8</xdr:row>
      <xdr:rowOff>157162</xdr:rowOff>
    </xdr:from>
    <xdr:to>
      <xdr:col>6</xdr:col>
      <xdr:colOff>252412</xdr:colOff>
      <xdr:row>23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4C5AD-F662-4515-A90D-7FBB19484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8</xdr:row>
      <xdr:rowOff>152400</xdr:rowOff>
    </xdr:from>
    <xdr:to>
      <xdr:col>14</xdr:col>
      <xdr:colOff>0</xdr:colOff>
      <xdr:row>23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71C54-1CE3-4706-918D-E2DF86FAB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109537</xdr:rowOff>
    </xdr:from>
    <xdr:to>
      <xdr:col>5</xdr:col>
      <xdr:colOff>609600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74A82-F8B9-4744-A169-B485DE3FE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5</xdr:row>
      <xdr:rowOff>71437</xdr:rowOff>
    </xdr:from>
    <xdr:to>
      <xdr:col>22</xdr:col>
      <xdr:colOff>309562</xdr:colOff>
      <xdr:row>19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9AC4B-9336-4A3A-BA10-287CEC719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728661</xdr:colOff>
      <xdr:row>5</xdr:row>
      <xdr:rowOff>71437</xdr:rowOff>
    </xdr:from>
    <xdr:to>
      <xdr:col>14</xdr:col>
      <xdr:colOff>285749</xdr:colOff>
      <xdr:row>23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19BA8B-00A0-4A63-A95F-25BA44E9B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7</xdr:col>
      <xdr:colOff>342900</xdr:colOff>
      <xdr:row>7</xdr:row>
      <xdr:rowOff>171449</xdr:rowOff>
    </xdr:from>
    <xdr:ext cx="1628775" cy="8438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9F34EC9-D8F7-4433-804E-38AB55A67299}"/>
            </a:ext>
          </a:extLst>
        </xdr:cNvPr>
        <xdr:cNvSpPr txBox="1"/>
      </xdr:nvSpPr>
      <xdr:spPr>
        <a:xfrm>
          <a:off x="5591175" y="1504949"/>
          <a:ext cx="1628775" cy="8438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/>
          <a:r>
            <a:rPr lang="en-GB" sz="1200" b="1"/>
            <a:t>Housewares</a:t>
          </a:r>
        </a:p>
        <a:p>
          <a:pPr algn="r"/>
          <a:r>
            <a:rPr lang="en-GB" sz="1200" b="1"/>
            <a:t>Toys &amp; Games</a:t>
          </a:r>
        </a:p>
        <a:p>
          <a:pPr algn="r"/>
          <a:r>
            <a:rPr lang="en-GB" sz="1200" b="1"/>
            <a:t>Electronics</a:t>
          </a:r>
        </a:p>
        <a:p>
          <a:pPr algn="r"/>
          <a:r>
            <a:rPr lang="en-GB" sz="1200" b="1"/>
            <a:t>Appreal</a:t>
          </a:r>
        </a:p>
      </xdr:txBody>
    </xdr:sp>
    <xdr:clientData/>
  </xdr:oneCellAnchor>
  <xdr:twoCellAnchor>
    <xdr:from>
      <xdr:col>9</xdr:col>
      <xdr:colOff>295275</xdr:colOff>
      <xdr:row>20</xdr:row>
      <xdr:rowOff>85725</xdr:rowOff>
    </xdr:from>
    <xdr:to>
      <xdr:col>10</xdr:col>
      <xdr:colOff>152400</xdr:colOff>
      <xdr:row>21</xdr:row>
      <xdr:rowOff>114301</xdr:rowOff>
    </xdr:to>
    <xdr:sp macro="" textlink="$F$2">
      <xdr:nvSpPr>
        <xdr:cNvPr id="8" name="TextBox 7">
          <a:extLst>
            <a:ext uri="{FF2B5EF4-FFF2-40B4-BE49-F238E27FC236}">
              <a16:creationId xmlns:a16="http://schemas.microsoft.com/office/drawing/2014/main" id="{6B0BC6A5-B604-4A13-AB97-BA0AE1C95F17}"/>
            </a:ext>
          </a:extLst>
        </xdr:cNvPr>
        <xdr:cNvSpPr txBox="1"/>
      </xdr:nvSpPr>
      <xdr:spPr>
        <a:xfrm>
          <a:off x="6762750" y="3895725"/>
          <a:ext cx="4667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6C1632D-3EFD-48B3-AAF1-CB48AA0AF856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62%</a:t>
          </a:fld>
          <a:endParaRPr lang="en-GB" sz="1100" b="1"/>
        </a:p>
      </xdr:txBody>
    </xdr:sp>
    <xdr:clientData/>
  </xdr:twoCellAnchor>
  <xdr:twoCellAnchor>
    <xdr:from>
      <xdr:col>9</xdr:col>
      <xdr:colOff>314325</xdr:colOff>
      <xdr:row>18</xdr:row>
      <xdr:rowOff>47625</xdr:rowOff>
    </xdr:from>
    <xdr:to>
      <xdr:col>10</xdr:col>
      <xdr:colOff>171450</xdr:colOff>
      <xdr:row>19</xdr:row>
      <xdr:rowOff>76201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94D1D6EF-DC88-42CA-8C50-B98B2D3BD00A}"/>
            </a:ext>
          </a:extLst>
        </xdr:cNvPr>
        <xdr:cNvSpPr txBox="1"/>
      </xdr:nvSpPr>
      <xdr:spPr>
        <a:xfrm>
          <a:off x="6781800" y="3476625"/>
          <a:ext cx="4667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CEB0D6E-1D1F-4354-ACEA-52F5C37B2EF8}" type="TxLink">
            <a:rPr lang="en-US" sz="11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33%</a:t>
          </a:fld>
          <a:endParaRPr lang="en-GB" sz="11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314325</xdr:colOff>
      <xdr:row>17</xdr:row>
      <xdr:rowOff>28575</xdr:rowOff>
    </xdr:from>
    <xdr:to>
      <xdr:col>10</xdr:col>
      <xdr:colOff>171450</xdr:colOff>
      <xdr:row>18</xdr:row>
      <xdr:rowOff>57151</xdr:rowOff>
    </xdr:to>
    <xdr:sp macro="" textlink="$F$2">
      <xdr:nvSpPr>
        <xdr:cNvPr id="10" name="TextBox 9">
          <a:extLst>
            <a:ext uri="{FF2B5EF4-FFF2-40B4-BE49-F238E27FC236}">
              <a16:creationId xmlns:a16="http://schemas.microsoft.com/office/drawing/2014/main" id="{308C6675-84AE-4CC4-A6BD-FB67A118F1B0}"/>
            </a:ext>
          </a:extLst>
        </xdr:cNvPr>
        <xdr:cNvSpPr txBox="1"/>
      </xdr:nvSpPr>
      <xdr:spPr>
        <a:xfrm>
          <a:off x="6781800" y="3267075"/>
          <a:ext cx="4667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7992E0F-DE1F-4C1F-AF48-6839E9524DEE}" type="TxLink">
            <a:rPr lang="en-US" sz="11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62%</a:t>
          </a:fld>
          <a:endParaRPr lang="en-GB" sz="11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304800</xdr:colOff>
      <xdr:row>19</xdr:row>
      <xdr:rowOff>66675</xdr:rowOff>
    </xdr:from>
    <xdr:to>
      <xdr:col>10</xdr:col>
      <xdr:colOff>161925</xdr:colOff>
      <xdr:row>20</xdr:row>
      <xdr:rowOff>95251</xdr:rowOff>
    </xdr:to>
    <xdr:sp macro="" textlink="$F$3">
      <xdr:nvSpPr>
        <xdr:cNvPr id="11" name="TextBox 10">
          <a:extLst>
            <a:ext uri="{FF2B5EF4-FFF2-40B4-BE49-F238E27FC236}">
              <a16:creationId xmlns:a16="http://schemas.microsoft.com/office/drawing/2014/main" id="{A67FDB2D-5B26-4334-B6CC-57EE71734F69}"/>
            </a:ext>
          </a:extLst>
        </xdr:cNvPr>
        <xdr:cNvSpPr txBox="1"/>
      </xdr:nvSpPr>
      <xdr:spPr>
        <a:xfrm>
          <a:off x="6772275" y="3686175"/>
          <a:ext cx="4667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CB6660F-E35C-4F6C-B566-7D2FBB78BD80}" type="TxLink">
            <a:rPr lang="en-US" sz="11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92%</a:t>
          </a:fld>
          <a:endParaRPr lang="en-GB" sz="11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90487</xdr:colOff>
      <xdr:row>1</xdr:row>
      <xdr:rowOff>4762</xdr:rowOff>
    </xdr:from>
    <xdr:to>
      <xdr:col>20</xdr:col>
      <xdr:colOff>395287</xdr:colOff>
      <xdr:row>15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701C84-04E4-4740-A8F4-0CEB41157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157162</xdr:colOff>
      <xdr:row>16</xdr:row>
      <xdr:rowOff>128587</xdr:rowOff>
    </xdr:from>
    <xdr:to>
      <xdr:col>20</xdr:col>
      <xdr:colOff>461962</xdr:colOff>
      <xdr:row>31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9093DE-5CA3-4A74-BF6E-50CEF07E1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</xdr:colOff>
      <xdr:row>2</xdr:row>
      <xdr:rowOff>133355</xdr:rowOff>
    </xdr:from>
    <xdr:to>
      <xdr:col>32</xdr:col>
      <xdr:colOff>219074</xdr:colOff>
      <xdr:row>23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C21C60-0023-4142-A654-CD9E845E3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1</xdr:row>
      <xdr:rowOff>185736</xdr:rowOff>
    </xdr:from>
    <xdr:to>
      <xdr:col>18</xdr:col>
      <xdr:colOff>19050</xdr:colOff>
      <xdr:row>22</xdr:row>
      <xdr:rowOff>171449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88C203-8F2C-4459-96AA-414E90C27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7687" y="376236"/>
              <a:ext cx="7043738" cy="3986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0</xdr:row>
      <xdr:rowOff>71436</xdr:rowOff>
    </xdr:from>
    <xdr:to>
      <xdr:col>14</xdr:col>
      <xdr:colOff>85725</xdr:colOff>
      <xdr:row>15</xdr:row>
      <xdr:rowOff>76199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7EECB3-260B-4087-86E0-DD29BE8548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8787" y="71436"/>
              <a:ext cx="5348288" cy="28622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195261</xdr:colOff>
      <xdr:row>15</xdr:row>
      <xdr:rowOff>147637</xdr:rowOff>
    </xdr:from>
    <xdr:to>
      <xdr:col>20</xdr:col>
      <xdr:colOff>47625</xdr:colOff>
      <xdr:row>49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DA3E5A7-5650-4B5C-A8CF-C1DA995087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9811" y="3005137"/>
              <a:ext cx="8386764" cy="64341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395287</xdr:colOff>
      <xdr:row>0</xdr:row>
      <xdr:rowOff>90486</xdr:rowOff>
    </xdr:from>
    <xdr:to>
      <xdr:col>14</xdr:col>
      <xdr:colOff>428625</xdr:colOff>
      <xdr:row>16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843F55-9ED4-4CE3-B6C9-92909E3B40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3362" y="90486"/>
              <a:ext cx="6110288" cy="30432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442912</xdr:colOff>
      <xdr:row>18</xdr:row>
      <xdr:rowOff>100012</xdr:rowOff>
    </xdr:from>
    <xdr:to>
      <xdr:col>13</xdr:col>
      <xdr:colOff>157162</xdr:colOff>
      <xdr:row>32</xdr:row>
      <xdr:rowOff>176212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E412BC3-CEC4-4C63-BC5B-7F24EAB2AB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0587" y="35290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585786</xdr:colOff>
      <xdr:row>1</xdr:row>
      <xdr:rowOff>19050</xdr:rowOff>
    </xdr:from>
    <xdr:to>
      <xdr:col>12</xdr:col>
      <xdr:colOff>647699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011AC-6B4D-49B8-8DC3-3EC870040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23812</xdr:rowOff>
    </xdr:from>
    <xdr:to>
      <xdr:col>4</xdr:col>
      <xdr:colOff>28575</xdr:colOff>
      <xdr:row>44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861B5-07D0-4EFA-8846-56B42A199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461962</xdr:colOff>
      <xdr:row>30</xdr:row>
      <xdr:rowOff>23812</xdr:rowOff>
    </xdr:from>
    <xdr:to>
      <xdr:col>10</xdr:col>
      <xdr:colOff>300037</xdr:colOff>
      <xdr:row>44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D9E941-7578-41E2-81A9-9D079BACE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309561</xdr:colOff>
      <xdr:row>1</xdr:row>
      <xdr:rowOff>23812</xdr:rowOff>
    </xdr:from>
    <xdr:to>
      <xdr:col>21</xdr:col>
      <xdr:colOff>180975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76697-039E-4A72-BFDC-539A46DD8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166686</xdr:colOff>
      <xdr:row>11</xdr:row>
      <xdr:rowOff>185736</xdr:rowOff>
    </xdr:from>
    <xdr:to>
      <xdr:col>25</xdr:col>
      <xdr:colOff>504824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DE880-19AC-4DD0-9BE3-03D7D0DD0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549086</xdr:colOff>
      <xdr:row>11</xdr:row>
      <xdr:rowOff>135590</xdr:rowOff>
    </xdr:from>
    <xdr:to>
      <xdr:col>19</xdr:col>
      <xdr:colOff>481853</xdr:colOff>
      <xdr:row>40</xdr:row>
      <xdr:rowOff>22411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0787BCD-CEB9-47F7-9821-987C7AA0F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7911" y="2231090"/>
              <a:ext cx="7857567" cy="5411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7</xdr:row>
      <xdr:rowOff>9525</xdr:rowOff>
    </xdr:from>
    <xdr:to>
      <xdr:col>19</xdr:col>
      <xdr:colOff>257175</xdr:colOff>
      <xdr:row>25</xdr:row>
      <xdr:rowOff>38099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153FA3-E929-49AC-BB02-E620653EE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485776</xdr:colOff>
      <xdr:row>3</xdr:row>
      <xdr:rowOff>152400</xdr:rowOff>
    </xdr:from>
    <xdr:to>
      <xdr:col>9</xdr:col>
      <xdr:colOff>514350</xdr:colOff>
      <xdr:row>24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82F7D5-9C13-4868-82A5-D35976FA8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137160</xdr:colOff>
      <xdr:row>3</xdr:row>
      <xdr:rowOff>121920</xdr:rowOff>
    </xdr:from>
    <xdr:to>
      <xdr:col>17</xdr:col>
      <xdr:colOff>278307</xdr:colOff>
      <xdr:row>27</xdr:row>
      <xdr:rowOff>141147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670560"/>
          <a:ext cx="4408347" cy="4408347"/>
        </a:xfrm>
        <a:prstGeom prst="rect">
          <a:avLst/>
        </a:prstGeom>
      </xdr:spPr>
    </xdr:pic>
    <xdr:clientData/>
  </xdr:twoCellAnchor>
  <xdr:twoCellAnchor>
    <xdr:from>
      <xdr:col>7</xdr:col>
      <xdr:colOff>428624</xdr:colOff>
      <xdr:row>23</xdr:row>
      <xdr:rowOff>95249</xdr:rowOff>
    </xdr:from>
    <xdr:to>
      <xdr:col>8</xdr:col>
      <xdr:colOff>419099</xdr:colOff>
      <xdr:row>26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B0B2A0A-8FE2-4CF5-A26F-EEDB5FCD483A}"/>
            </a:ext>
          </a:extLst>
        </xdr:cNvPr>
        <xdr:cNvSpPr/>
      </xdr:nvSpPr>
      <xdr:spPr>
        <a:xfrm>
          <a:off x="5838824" y="4476749"/>
          <a:ext cx="600075" cy="609601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6</xdr:col>
      <xdr:colOff>457200</xdr:colOff>
      <xdr:row>3</xdr:row>
      <xdr:rowOff>137160</xdr:rowOff>
    </xdr:from>
    <xdr:to>
      <xdr:col>10</xdr:col>
      <xdr:colOff>130519</xdr:colOff>
      <xdr:row>27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708660"/>
          <a:ext cx="2111719" cy="456438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4</xdr:row>
      <xdr:rowOff>176210</xdr:rowOff>
    </xdr:from>
    <xdr:to>
      <xdr:col>20</xdr:col>
      <xdr:colOff>381000</xdr:colOff>
      <xdr:row>29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368DB-AAC1-4291-B8CE-F7D6A126E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309561</xdr:colOff>
      <xdr:row>2</xdr:row>
      <xdr:rowOff>71437</xdr:rowOff>
    </xdr:from>
    <xdr:to>
      <xdr:col>22</xdr:col>
      <xdr:colOff>123824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D2593-375F-448E-B67B-ACD1F26FC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16</xdr:row>
          <xdr:rowOff>171450</xdr:rowOff>
        </xdr:from>
        <xdr:to>
          <xdr:col>13</xdr:col>
          <xdr:colOff>523875</xdr:colOff>
          <xdr:row>18</xdr:row>
          <xdr:rowOff>28575</xdr:rowOff>
        </xdr:to>
        <xdr:sp macro="" textlink="">
          <xdr:nvSpPr>
            <xdr:cNvPr id="31746" name="Scroll Bar 2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00000000-0008-0000-1400-000002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14</xdr:row>
          <xdr:rowOff>161925</xdr:rowOff>
        </xdr:from>
        <xdr:to>
          <xdr:col>13</xdr:col>
          <xdr:colOff>523875</xdr:colOff>
          <xdr:row>16</xdr:row>
          <xdr:rowOff>28575</xdr:rowOff>
        </xdr:to>
        <xdr:sp macro="" textlink="">
          <xdr:nvSpPr>
            <xdr:cNvPr id="31747" name="Scroll Bar 3" hidden="1">
              <a:extLst>
                <a:ext uri="{63B3BB69-23CF-44E3-9099-C40C66FF867C}">
                  <a14:compatExt spid="_x0000_s31747"/>
                </a:ext>
                <a:ext uri="{FF2B5EF4-FFF2-40B4-BE49-F238E27FC236}">
                  <a16:creationId xmlns:a16="http://schemas.microsoft.com/office/drawing/2014/main" id="{0E30A626-AC04-419B-988E-53FAE83A9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80961</xdr:colOff>
      <xdr:row>1</xdr:row>
      <xdr:rowOff>23812</xdr:rowOff>
    </xdr:from>
    <xdr:to>
      <xdr:col>13</xdr:col>
      <xdr:colOff>523874</xdr:colOff>
      <xdr:row>14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99F7B-17DD-4247-9A3C-C45BF5CC8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300036</xdr:colOff>
      <xdr:row>6</xdr:row>
      <xdr:rowOff>23813</xdr:rowOff>
    </xdr:from>
    <xdr:to>
      <xdr:col>13</xdr:col>
      <xdr:colOff>238124</xdr:colOff>
      <xdr:row>20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841E9-D1B2-4A2E-9CF9-2FD5014B3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19050</xdr:colOff>
          <xdr:row>3</xdr:row>
          <xdr:rowOff>180975</xdr:rowOff>
        </xdr:from>
        <xdr:to>
          <xdr:col>7</xdr:col>
          <xdr:colOff>228600</xdr:colOff>
          <xdr:row>5</xdr:row>
          <xdr:rowOff>9525</xdr:rowOff>
        </xdr:to>
        <xdr:sp macro="" textlink="">
          <xdr:nvSpPr>
            <xdr:cNvPr id="32770" name="Spinner 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:a16="http://schemas.microsoft.com/office/drawing/2014/main" id="{00000000-0008-0000-1500-000002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371474</xdr:colOff>
      <xdr:row>12</xdr:row>
      <xdr:rowOff>76200</xdr:rowOff>
    </xdr:from>
    <xdr:to>
      <xdr:col>22</xdr:col>
      <xdr:colOff>447674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ADC35-FE8C-43F1-BE7E-9171165DB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390525</xdr:colOff>
      <xdr:row>21</xdr:row>
      <xdr:rowOff>123825</xdr:rowOff>
    </xdr:from>
    <xdr:to>
      <xdr:col>22</xdr:col>
      <xdr:colOff>457200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0409C-C277-488D-B680-4E11B0127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114300</xdr:colOff>
      <xdr:row>15</xdr:row>
      <xdr:rowOff>66674</xdr:rowOff>
    </xdr:from>
    <xdr:to>
      <xdr:col>31</xdr:col>
      <xdr:colOff>657225</xdr:colOff>
      <xdr:row>30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E4982-F582-4A80-964F-D7F4B69D5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552451</xdr:colOff>
      <xdr:row>20</xdr:row>
      <xdr:rowOff>171450</xdr:rowOff>
    </xdr:from>
    <xdr:to>
      <xdr:col>23</xdr:col>
      <xdr:colOff>85728</xdr:colOff>
      <xdr:row>25</xdr:row>
      <xdr:rowOff>66675</xdr:rowOff>
    </xdr:to>
    <xdr:sp macro="" textlink="$Z$14">
      <xdr:nvSpPr>
        <xdr:cNvPr id="5" name="TextBox 4">
          <a:extLst>
            <a:ext uri="{FF2B5EF4-FFF2-40B4-BE49-F238E27FC236}">
              <a16:creationId xmlns:a16="http://schemas.microsoft.com/office/drawing/2014/main" id="{68F52919-5B10-47BF-A7E2-52764F64AF48}"/>
            </a:ext>
          </a:extLst>
        </xdr:cNvPr>
        <xdr:cNvSpPr txBox="1"/>
      </xdr:nvSpPr>
      <xdr:spPr>
        <a:xfrm rot="16200000">
          <a:off x="13911264" y="4348162"/>
          <a:ext cx="847725" cy="20955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6DE8EA8-0D7F-4FD0-A07B-57146789929A}" type="TxLink">
            <a:rPr lang="en-US" sz="1100" b="0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K</a:t>
          </a:fld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19052</xdr:colOff>
      <xdr:row>20</xdr:row>
      <xdr:rowOff>85725</xdr:rowOff>
    </xdr:from>
    <xdr:to>
      <xdr:col>32</xdr:col>
      <xdr:colOff>228604</xdr:colOff>
      <xdr:row>24</xdr:row>
      <xdr:rowOff>171450</xdr:rowOff>
    </xdr:to>
    <xdr:sp macro="" textlink="$AE$14">
      <xdr:nvSpPr>
        <xdr:cNvPr id="6" name="TextBox 5">
          <a:extLst>
            <a:ext uri="{FF2B5EF4-FFF2-40B4-BE49-F238E27FC236}">
              <a16:creationId xmlns:a16="http://schemas.microsoft.com/office/drawing/2014/main" id="{0F9FB1AC-DBA2-4447-8580-291BA5DF6604}"/>
            </a:ext>
          </a:extLst>
        </xdr:cNvPr>
        <xdr:cNvSpPr txBox="1"/>
      </xdr:nvSpPr>
      <xdr:spPr>
        <a:xfrm rot="16200000">
          <a:off x="19988215" y="4262437"/>
          <a:ext cx="847725" cy="20955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A5C4A5D-E3CE-482F-B7E2-8C8E2F1B5EA1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AVG</a:t>
          </a:fld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300037</xdr:colOff>
      <xdr:row>1</xdr:row>
      <xdr:rowOff>80962</xdr:rowOff>
    </xdr:from>
    <xdr:to>
      <xdr:col>20</xdr:col>
      <xdr:colOff>561975</xdr:colOff>
      <xdr:row>26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79BCF4-49BA-47CC-87A9-691D9265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728662</xdr:colOff>
      <xdr:row>3</xdr:row>
      <xdr:rowOff>23812</xdr:rowOff>
    </xdr:from>
    <xdr:to>
      <xdr:col>8</xdr:col>
      <xdr:colOff>271462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6CD21-5653-4208-BD83-7C676645A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161925</xdr:colOff>
      <xdr:row>3</xdr:row>
      <xdr:rowOff>28575</xdr:rowOff>
    </xdr:from>
    <xdr:to>
      <xdr:col>16</xdr:col>
      <xdr:colOff>466725</xdr:colOff>
      <xdr:row>17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C2D60-CE5E-4674-A2DC-873B5D17C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252411</xdr:colOff>
      <xdr:row>0</xdr:row>
      <xdr:rowOff>185735</xdr:rowOff>
    </xdr:from>
    <xdr:to>
      <xdr:col>19</xdr:col>
      <xdr:colOff>600075</xdr:colOff>
      <xdr:row>19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EA9E1-61A2-4E58-96F9-BA1A39FFA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5946140" y="1398905"/>
          <a:ext cx="1880870" cy="1800225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solidFill>
            <a:schemeClr val="tx1">
              <a:lumMod val="95000"/>
              <a:lumOff val="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  <xdr:twoCellAnchor>
    <xdr:from>
      <xdr:col>6</xdr:col>
      <xdr:colOff>233362</xdr:colOff>
      <xdr:row>5</xdr:row>
      <xdr:rowOff>52387</xdr:rowOff>
    </xdr:from>
    <xdr:to>
      <xdr:col>12</xdr:col>
      <xdr:colOff>528637</xdr:colOff>
      <xdr:row>20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A676A1-CC79-4B3F-8A69-8292BF9E7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471487</xdr:colOff>
      <xdr:row>5</xdr:row>
      <xdr:rowOff>100011</xdr:rowOff>
    </xdr:from>
    <xdr:to>
      <xdr:col>19</xdr:col>
      <xdr:colOff>333375</xdr:colOff>
      <xdr:row>27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7D1D3-9171-45AF-BFC1-0A718F04F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I22"/>
  <sheetViews>
    <sheetView showGridLines="0" workbookViewId="0">
      <selection activeCell="T35" sqref="T35"/>
    </sheetView>
  </sheetViews>
  <sheetFormatPr defaultRowHeight="15" x14ac:dyDescent="0.25"/>
  <cols>
    <col min="1" max="4" width="14.42578125" style="54" customWidth="1"/>
    <col min="5" max="5" width="10.85546875" style="54" customWidth="1"/>
    <col min="6" max="6" width="12" style="54" customWidth="1"/>
    <col min="7" max="7" width="12.28515625" style="54" customWidth="1"/>
    <col min="8" max="8" width="15.28515625" style="54" customWidth="1"/>
  </cols>
  <sheetData>
    <row r="1" spans="1:9" x14ac:dyDescent="0.25">
      <c r="A1" s="95" t="s">
        <v>0</v>
      </c>
      <c r="B1" s="95" t="s">
        <v>2212</v>
      </c>
      <c r="C1" s="95" t="s">
        <v>2213</v>
      </c>
      <c r="D1" s="95" t="s">
        <v>2214</v>
      </c>
      <c r="E1" s="95" t="s">
        <v>2</v>
      </c>
      <c r="F1" s="95" t="s">
        <v>2210</v>
      </c>
      <c r="G1" s="95" t="s">
        <v>2209</v>
      </c>
      <c r="H1" s="95" t="s">
        <v>2211</v>
      </c>
      <c r="I1" s="96"/>
    </row>
    <row r="2" spans="1:9" x14ac:dyDescent="0.25">
      <c r="A2" s="97" t="s">
        <v>28</v>
      </c>
      <c r="B2" s="98">
        <v>359084.54700000008</v>
      </c>
      <c r="C2" s="99">
        <v>438881.11300000007</v>
      </c>
      <c r="D2" s="98">
        <v>797965.66000000015</v>
      </c>
      <c r="E2" s="100">
        <v>568213</v>
      </c>
      <c r="F2" s="101">
        <f t="shared" ref="F2:F13" si="0">D2/E2</f>
        <v>1.4043424912840785</v>
      </c>
      <c r="G2" s="102">
        <v>1064</v>
      </c>
      <c r="H2" s="103">
        <f>G2/E2</f>
        <v>1.8725372351565345E-3</v>
      </c>
      <c r="I2" s="96"/>
    </row>
    <row r="3" spans="1:9" x14ac:dyDescent="0.25">
      <c r="A3" s="97" t="s">
        <v>29</v>
      </c>
      <c r="B3" s="98">
        <v>295945.20200000028</v>
      </c>
      <c r="C3" s="99">
        <v>308024.59800000035</v>
      </c>
      <c r="D3" s="98">
        <v>603969.80000000063</v>
      </c>
      <c r="E3" s="100">
        <v>486398</v>
      </c>
      <c r="F3" s="101">
        <f t="shared" si="0"/>
        <v>1.2417193327275207</v>
      </c>
      <c r="G3" s="102">
        <v>984</v>
      </c>
      <c r="H3" s="103">
        <f t="shared" ref="H3:H13" si="1">G3/E3</f>
        <v>2.023034634188463E-3</v>
      </c>
      <c r="I3" s="96"/>
    </row>
    <row r="4" spans="1:9" x14ac:dyDescent="0.25">
      <c r="A4" s="97" t="s">
        <v>30</v>
      </c>
      <c r="B4" s="98">
        <v>228830.43479999993</v>
      </c>
      <c r="C4" s="99">
        <v>291238.73519999994</v>
      </c>
      <c r="D4" s="98">
        <v>520069.16999999987</v>
      </c>
      <c r="E4" s="100">
        <v>459937</v>
      </c>
      <c r="F4" s="101">
        <f t="shared" si="0"/>
        <v>1.1307400143932753</v>
      </c>
      <c r="G4" s="102">
        <v>936</v>
      </c>
      <c r="H4" s="103">
        <f t="shared" si="1"/>
        <v>2.0350613236160605E-3</v>
      </c>
      <c r="I4" s="96"/>
    </row>
    <row r="5" spans="1:9" x14ac:dyDescent="0.25">
      <c r="A5" s="97" t="s">
        <v>31</v>
      </c>
      <c r="B5" s="98">
        <v>376750.6652000004</v>
      </c>
      <c r="C5" s="99">
        <v>347769.84480000031</v>
      </c>
      <c r="D5" s="98">
        <v>724520.51000000071</v>
      </c>
      <c r="E5" s="100">
        <v>481632</v>
      </c>
      <c r="F5" s="101">
        <f t="shared" si="0"/>
        <v>1.5043030986313217</v>
      </c>
      <c r="G5" s="102">
        <v>990</v>
      </c>
      <c r="H5" s="103">
        <f t="shared" si="1"/>
        <v>2.0555112617101855E-3</v>
      </c>
      <c r="I5" s="96"/>
    </row>
    <row r="6" spans="1:9" x14ac:dyDescent="0.25">
      <c r="A6" s="97" t="s">
        <v>7</v>
      </c>
      <c r="B6" s="98">
        <v>343226.54999999987</v>
      </c>
      <c r="C6" s="99">
        <v>343226.54999999987</v>
      </c>
      <c r="D6" s="98">
        <v>686453.09999999974</v>
      </c>
      <c r="E6" s="100">
        <v>478822</v>
      </c>
      <c r="F6" s="101">
        <f t="shared" si="0"/>
        <v>1.4336289894783443</v>
      </c>
      <c r="G6" s="102">
        <v>886</v>
      </c>
      <c r="H6" s="103">
        <f t="shared" si="1"/>
        <v>1.8503744606555253E-3</v>
      </c>
      <c r="I6" s="96"/>
    </row>
    <row r="7" spans="1:9" x14ac:dyDescent="0.25">
      <c r="A7" s="97" t="s">
        <v>32</v>
      </c>
      <c r="B7" s="98">
        <v>164481.34499999988</v>
      </c>
      <c r="C7" s="99">
        <v>227140.90499999988</v>
      </c>
      <c r="D7" s="98">
        <v>391622.24999999977</v>
      </c>
      <c r="E7" s="100">
        <v>332313</v>
      </c>
      <c r="F7" s="101">
        <f t="shared" si="0"/>
        <v>1.1784740590948888</v>
      </c>
      <c r="G7" s="102">
        <v>711</v>
      </c>
      <c r="H7" s="103">
        <f t="shared" si="1"/>
        <v>2.1395491599786949E-3</v>
      </c>
      <c r="I7" s="96"/>
    </row>
    <row r="8" spans="1:9" x14ac:dyDescent="0.25">
      <c r="A8" s="97" t="s">
        <v>33</v>
      </c>
      <c r="B8" s="98">
        <v>161303.88200000007</v>
      </c>
      <c r="C8" s="99">
        <v>263180.01800000016</v>
      </c>
      <c r="D8" s="98">
        <v>424483.9000000002</v>
      </c>
      <c r="E8" s="100">
        <v>289154</v>
      </c>
      <c r="F8" s="101">
        <f t="shared" si="0"/>
        <v>1.4680201553497452</v>
      </c>
      <c r="G8" s="102">
        <v>722</v>
      </c>
      <c r="H8" s="103">
        <f t="shared" si="1"/>
        <v>2.4969393471990704E-3</v>
      </c>
      <c r="I8" s="96"/>
    </row>
    <row r="9" spans="1:9" x14ac:dyDescent="0.25">
      <c r="A9" s="97" t="s">
        <v>34</v>
      </c>
      <c r="B9" s="98">
        <v>127172.62004999998</v>
      </c>
      <c r="C9" s="99">
        <v>236177.72295000002</v>
      </c>
      <c r="D9" s="98">
        <v>363350.34299999999</v>
      </c>
      <c r="E9" s="100">
        <v>224080</v>
      </c>
      <c r="F9" s="101">
        <f t="shared" si="0"/>
        <v>1.621520631024634</v>
      </c>
      <c r="G9" s="102">
        <v>558</v>
      </c>
      <c r="H9" s="103">
        <f t="shared" si="1"/>
        <v>2.4901820778293468E-3</v>
      </c>
      <c r="I9" s="96"/>
    </row>
    <row r="10" spans="1:9" x14ac:dyDescent="0.25">
      <c r="A10" s="97" t="s">
        <v>35</v>
      </c>
      <c r="B10" s="98">
        <v>111113.96519999996</v>
      </c>
      <c r="C10" s="99">
        <v>215691.81479999988</v>
      </c>
      <c r="D10" s="98">
        <v>326805.77999999985</v>
      </c>
      <c r="E10" s="100">
        <v>220951</v>
      </c>
      <c r="F10" s="101">
        <f t="shared" si="0"/>
        <v>1.4790871279152384</v>
      </c>
      <c r="G10" s="102">
        <v>464</v>
      </c>
      <c r="H10" s="103">
        <f t="shared" si="1"/>
        <v>2.1000131250820319E-3</v>
      </c>
      <c r="I10" s="96"/>
    </row>
    <row r="11" spans="1:9" x14ac:dyDescent="0.25">
      <c r="A11" s="97" t="s">
        <v>36</v>
      </c>
      <c r="B11" s="98">
        <v>174805.39439999993</v>
      </c>
      <c r="C11" s="99">
        <v>273413.56559999991</v>
      </c>
      <c r="D11" s="98">
        <v>448218.95999999985</v>
      </c>
      <c r="E11" s="100">
        <v>268924</v>
      </c>
      <c r="F11" s="101">
        <f t="shared" si="0"/>
        <v>1.6667123797057899</v>
      </c>
      <c r="G11" s="102">
        <v>508</v>
      </c>
      <c r="H11" s="103">
        <f t="shared" si="1"/>
        <v>1.8890095342922165E-3</v>
      </c>
      <c r="I11" s="96"/>
    </row>
    <row r="12" spans="1:9" x14ac:dyDescent="0.25">
      <c r="A12" s="97" t="s">
        <v>37</v>
      </c>
      <c r="B12" s="98">
        <v>210181.02259704011</v>
      </c>
      <c r="C12" s="99">
        <v>267503.11966896011</v>
      </c>
      <c r="D12" s="98">
        <v>477684.14226600021</v>
      </c>
      <c r="E12" s="100">
        <v>295562</v>
      </c>
      <c r="F12" s="101">
        <f t="shared" si="0"/>
        <v>1.616189301283657</v>
      </c>
      <c r="G12" s="102">
        <v>582</v>
      </c>
      <c r="H12" s="103">
        <f t="shared" si="1"/>
        <v>1.9691299964136122E-3</v>
      </c>
      <c r="I12" s="96"/>
    </row>
    <row r="13" spans="1:9" x14ac:dyDescent="0.25">
      <c r="A13" s="97" t="s">
        <v>38</v>
      </c>
      <c r="B13" s="98">
        <v>264672.33338202036</v>
      </c>
      <c r="C13" s="99">
        <v>310702.30440498039</v>
      </c>
      <c r="D13" s="98">
        <v>575374.63778700074</v>
      </c>
      <c r="E13" s="100">
        <v>330514</v>
      </c>
      <c r="F13" s="101">
        <f t="shared" si="0"/>
        <v>1.7408480057940079</v>
      </c>
      <c r="G13" s="102">
        <v>591</v>
      </c>
      <c r="H13" s="103">
        <f t="shared" si="1"/>
        <v>1.7881239523893089E-3</v>
      </c>
      <c r="I13" s="96"/>
    </row>
    <row r="14" spans="1:9" x14ac:dyDescent="0.25">
      <c r="A14" s="97"/>
      <c r="B14" s="97"/>
      <c r="C14" s="97"/>
      <c r="D14" s="97"/>
      <c r="E14" s="97"/>
      <c r="F14" s="97"/>
      <c r="G14" s="97"/>
      <c r="H14" s="97"/>
      <c r="I14" s="96"/>
    </row>
    <row r="15" spans="1:9" x14ac:dyDescent="0.25">
      <c r="A15" s="97"/>
      <c r="B15" s="97"/>
      <c r="C15" s="97"/>
      <c r="D15" s="97"/>
      <c r="E15" s="97"/>
      <c r="F15" s="97"/>
      <c r="G15" s="97"/>
      <c r="H15" s="97"/>
      <c r="I15" s="96"/>
    </row>
    <row r="16" spans="1:9" x14ac:dyDescent="0.25">
      <c r="A16" s="80"/>
      <c r="B16" s="80"/>
      <c r="C16" s="80"/>
      <c r="D16" s="80"/>
      <c r="E16" s="80"/>
      <c r="F16" s="80"/>
      <c r="G16" s="80"/>
      <c r="H16" s="80"/>
      <c r="I16" s="94"/>
    </row>
    <row r="17" spans="1:9" x14ac:dyDescent="0.25">
      <c r="A17" s="80"/>
      <c r="B17" s="80"/>
      <c r="C17" s="80"/>
      <c r="D17" s="80"/>
      <c r="E17" s="80"/>
      <c r="F17" s="80"/>
      <c r="G17" s="80"/>
      <c r="H17" s="80"/>
      <c r="I17" s="94"/>
    </row>
    <row r="18" spans="1:9" x14ac:dyDescent="0.25">
      <c r="A18" s="80"/>
      <c r="B18" s="80"/>
      <c r="C18" s="80"/>
      <c r="D18" s="80"/>
      <c r="E18" s="80"/>
      <c r="F18" s="80"/>
      <c r="G18" s="80"/>
      <c r="H18" s="80"/>
      <c r="I18" s="94"/>
    </row>
    <row r="19" spans="1:9" x14ac:dyDescent="0.25">
      <c r="A19" s="80"/>
      <c r="B19" s="80"/>
      <c r="C19" s="80"/>
      <c r="D19" s="80"/>
      <c r="E19" s="80"/>
      <c r="F19" s="80"/>
      <c r="G19" s="80"/>
      <c r="H19" s="80"/>
      <c r="I19" s="94"/>
    </row>
    <row r="20" spans="1:9" x14ac:dyDescent="0.25">
      <c r="A20" s="80"/>
      <c r="B20" s="80"/>
      <c r="C20" s="80"/>
      <c r="D20" s="80"/>
      <c r="E20" s="80"/>
      <c r="F20" s="80"/>
      <c r="G20" s="80"/>
      <c r="H20" s="80"/>
      <c r="I20" s="94"/>
    </row>
    <row r="21" spans="1:9" x14ac:dyDescent="0.25">
      <c r="A21" s="80"/>
      <c r="B21" s="80"/>
      <c r="C21" s="80"/>
      <c r="D21" s="80"/>
      <c r="E21" s="80"/>
      <c r="F21" s="80"/>
      <c r="G21" s="80"/>
      <c r="H21" s="80"/>
      <c r="I21" s="94"/>
    </row>
    <row r="22" spans="1:9" x14ac:dyDescent="0.25">
      <c r="A22" s="80"/>
      <c r="B22" s="80"/>
      <c r="C22" s="80"/>
      <c r="D22" s="80"/>
      <c r="E22" s="80"/>
      <c r="F22" s="80"/>
      <c r="G22" s="80"/>
      <c r="H22" s="80"/>
      <c r="I22" s="9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M35" sqref="M35"/>
    </sheetView>
  </sheetViews>
  <sheetFormatPr defaultRowHeight="15" x14ac:dyDescent="0.25"/>
  <cols>
    <col min="1" max="1" width="15.7109375" style="13" customWidth="1"/>
    <col min="2" max="2" width="13.28515625" style="16" customWidth="1"/>
    <col min="3" max="13" width="10.5703125" customWidth="1"/>
    <col min="14" max="14" width="11" style="13" customWidth="1"/>
  </cols>
  <sheetData>
    <row r="1" spans="1:14" x14ac:dyDescent="0.25">
      <c r="B1" s="113" t="s">
        <v>44</v>
      </c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</row>
    <row r="2" spans="1:14" x14ac:dyDescent="0.25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5" t="s">
        <v>45</v>
      </c>
    </row>
    <row r="3" spans="1:14" x14ac:dyDescent="0.25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5">
        <f>SUM(B3:M3)</f>
        <v>421099</v>
      </c>
    </row>
    <row r="4" spans="1:14" x14ac:dyDescent="0.25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5">
        <f>SUM(B4:M4)</f>
        <v>350354</v>
      </c>
    </row>
    <row r="5" spans="1:14" x14ac:dyDescent="0.25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5">
        <f>SUM(B5:M5)</f>
        <v>91033</v>
      </c>
    </row>
    <row r="6" spans="1:14" x14ac:dyDescent="0.25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5">
        <f>SUM(B6:M6)</f>
        <v>164050</v>
      </c>
    </row>
    <row r="7" spans="1:14" x14ac:dyDescent="0.25">
      <c r="A7" s="14" t="s">
        <v>45</v>
      </c>
      <c r="B7" s="105">
        <f>SUM(B3:B6)</f>
        <v>86170</v>
      </c>
      <c r="C7" s="105">
        <f t="shared" ref="C7:M7" si="0">SUM(C3:C6)</f>
        <v>88618</v>
      </c>
      <c r="D7" s="105">
        <f t="shared" si="0"/>
        <v>75067</v>
      </c>
      <c r="E7" s="105">
        <f t="shared" si="0"/>
        <v>77805</v>
      </c>
      <c r="F7" s="105">
        <f t="shared" si="0"/>
        <v>77260</v>
      </c>
      <c r="G7" s="105">
        <f t="shared" si="0"/>
        <v>84694</v>
      </c>
      <c r="H7" s="105">
        <f t="shared" si="0"/>
        <v>83986</v>
      </c>
      <c r="I7" s="105">
        <f t="shared" si="0"/>
        <v>95006</v>
      </c>
      <c r="J7" s="105">
        <f t="shared" si="0"/>
        <v>95384</v>
      </c>
      <c r="K7" s="105">
        <f t="shared" si="0"/>
        <v>92403</v>
      </c>
      <c r="L7" s="105">
        <f t="shared" si="0"/>
        <v>86309</v>
      </c>
      <c r="M7" s="105">
        <f t="shared" si="0"/>
        <v>83834</v>
      </c>
    </row>
    <row r="47" spans="2:2" x14ac:dyDescent="0.25">
      <c r="B47" s="16">
        <v>30205</v>
      </c>
    </row>
    <row r="48" spans="2:2" x14ac:dyDescent="0.25">
      <c r="B48" s="16">
        <v>26587</v>
      </c>
    </row>
    <row r="49" spans="2:2" x14ac:dyDescent="0.25">
      <c r="B49" s="16">
        <v>8757</v>
      </c>
    </row>
    <row r="50" spans="2:2" x14ac:dyDescent="0.25">
      <c r="B50" s="16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N52" sqref="N52"/>
    </sheetView>
  </sheetViews>
  <sheetFormatPr defaultRowHeight="15" x14ac:dyDescent="0.25"/>
  <cols>
    <col min="1" max="1" width="18.140625" style="13" customWidth="1"/>
    <col min="2" max="3" width="15.85546875" style="13" customWidth="1"/>
    <col min="4" max="4" width="14" style="13" customWidth="1"/>
  </cols>
  <sheetData>
    <row r="1" spans="1:4" x14ac:dyDescent="0.25">
      <c r="A1" s="53" t="s">
        <v>242</v>
      </c>
      <c r="B1" s="53" t="s">
        <v>243</v>
      </c>
      <c r="C1" s="53" t="s">
        <v>244</v>
      </c>
      <c r="D1" s="53" t="s">
        <v>245</v>
      </c>
    </row>
    <row r="2" spans="1:4" x14ac:dyDescent="0.25">
      <c r="A2" s="13" t="s">
        <v>246</v>
      </c>
      <c r="B2" s="13">
        <v>74</v>
      </c>
      <c r="C2" s="13">
        <v>180</v>
      </c>
      <c r="D2" s="13">
        <v>22.99</v>
      </c>
    </row>
    <row r="3" spans="1:4" x14ac:dyDescent="0.25">
      <c r="A3" s="13" t="s">
        <v>247</v>
      </c>
      <c r="B3" s="13">
        <v>74</v>
      </c>
      <c r="C3" s="13">
        <v>215</v>
      </c>
      <c r="D3" s="13">
        <v>34.69</v>
      </c>
    </row>
    <row r="4" spans="1:4" x14ac:dyDescent="0.25">
      <c r="A4" s="13" t="s">
        <v>248</v>
      </c>
      <c r="B4" s="13">
        <v>72</v>
      </c>
      <c r="C4" s="13">
        <v>210</v>
      </c>
      <c r="D4" s="13">
        <v>30.78</v>
      </c>
    </row>
    <row r="5" spans="1:4" x14ac:dyDescent="0.25">
      <c r="A5" s="13" t="s">
        <v>249</v>
      </c>
      <c r="B5" s="13">
        <v>72</v>
      </c>
      <c r="C5" s="13">
        <v>210</v>
      </c>
      <c r="D5" s="13">
        <v>35.43</v>
      </c>
    </row>
    <row r="6" spans="1:4" x14ac:dyDescent="0.25">
      <c r="A6" s="13" t="s">
        <v>250</v>
      </c>
      <c r="B6" s="13">
        <v>73</v>
      </c>
      <c r="C6" s="13">
        <v>188</v>
      </c>
      <c r="D6" s="13">
        <v>35.71</v>
      </c>
    </row>
    <row r="7" spans="1:4" x14ac:dyDescent="0.25">
      <c r="A7" s="13" t="s">
        <v>251</v>
      </c>
      <c r="B7" s="13">
        <v>69</v>
      </c>
      <c r="C7" s="13">
        <v>176</v>
      </c>
      <c r="D7" s="13">
        <v>29.39</v>
      </c>
    </row>
    <row r="8" spans="1:4" x14ac:dyDescent="0.25">
      <c r="A8" s="13" t="s">
        <v>252</v>
      </c>
      <c r="B8" s="13">
        <v>69</v>
      </c>
      <c r="C8" s="13">
        <v>209</v>
      </c>
      <c r="D8" s="13">
        <v>30.77</v>
      </c>
    </row>
    <row r="9" spans="1:4" x14ac:dyDescent="0.25">
      <c r="A9" s="13" t="s">
        <v>253</v>
      </c>
      <c r="B9" s="13">
        <v>71</v>
      </c>
      <c r="C9" s="13">
        <v>200</v>
      </c>
      <c r="D9" s="13">
        <v>35.07</v>
      </c>
    </row>
    <row r="10" spans="1:4" x14ac:dyDescent="0.25">
      <c r="A10" s="13" t="s">
        <v>254</v>
      </c>
      <c r="B10" s="13">
        <v>76</v>
      </c>
      <c r="C10" s="13">
        <v>231</v>
      </c>
      <c r="D10" s="13">
        <v>30.19</v>
      </c>
    </row>
    <row r="11" spans="1:4" x14ac:dyDescent="0.25">
      <c r="A11" s="13" t="s">
        <v>255</v>
      </c>
      <c r="B11" s="13">
        <v>71</v>
      </c>
      <c r="C11" s="13">
        <v>180</v>
      </c>
      <c r="D11" s="13">
        <v>27.05</v>
      </c>
    </row>
    <row r="12" spans="1:4" x14ac:dyDescent="0.25">
      <c r="A12" s="13" t="s">
        <v>256</v>
      </c>
      <c r="B12" s="13">
        <v>73</v>
      </c>
      <c r="C12" s="13">
        <v>188</v>
      </c>
      <c r="D12" s="13">
        <v>23.88</v>
      </c>
    </row>
    <row r="13" spans="1:4" x14ac:dyDescent="0.25">
      <c r="A13" s="13" t="s">
        <v>257</v>
      </c>
      <c r="B13" s="13">
        <v>73</v>
      </c>
      <c r="C13" s="13">
        <v>180</v>
      </c>
      <c r="D13" s="13">
        <v>26.96</v>
      </c>
    </row>
    <row r="14" spans="1:4" x14ac:dyDescent="0.25">
      <c r="A14" s="13" t="s">
        <v>258</v>
      </c>
      <c r="B14" s="13">
        <v>74</v>
      </c>
      <c r="C14" s="13">
        <v>185</v>
      </c>
      <c r="D14" s="13">
        <v>23.29</v>
      </c>
    </row>
    <row r="15" spans="1:4" x14ac:dyDescent="0.25">
      <c r="A15" s="13" t="s">
        <v>259</v>
      </c>
      <c r="B15" s="13">
        <v>74</v>
      </c>
      <c r="C15" s="13">
        <v>160</v>
      </c>
      <c r="D15" s="13">
        <v>26.11</v>
      </c>
    </row>
    <row r="16" spans="1:4" x14ac:dyDescent="0.25">
      <c r="A16" s="13" t="s">
        <v>260</v>
      </c>
      <c r="B16" s="13">
        <v>69</v>
      </c>
      <c r="C16" s="13">
        <v>180</v>
      </c>
      <c r="D16" s="13">
        <v>27.55</v>
      </c>
    </row>
    <row r="17" spans="1:4" x14ac:dyDescent="0.25">
      <c r="A17" s="13" t="s">
        <v>261</v>
      </c>
      <c r="B17" s="13">
        <v>70</v>
      </c>
      <c r="C17" s="13">
        <v>185</v>
      </c>
      <c r="D17" s="13">
        <v>34.270000000000003</v>
      </c>
    </row>
    <row r="18" spans="1:4" x14ac:dyDescent="0.25">
      <c r="A18" s="13" t="s">
        <v>262</v>
      </c>
      <c r="B18" s="13">
        <v>72</v>
      </c>
      <c r="C18" s="13">
        <v>197</v>
      </c>
      <c r="D18" s="13">
        <v>30</v>
      </c>
    </row>
    <row r="19" spans="1:4" x14ac:dyDescent="0.25">
      <c r="A19" s="13" t="s">
        <v>263</v>
      </c>
      <c r="B19" s="13">
        <v>73</v>
      </c>
      <c r="C19" s="13">
        <v>189</v>
      </c>
      <c r="D19" s="13">
        <v>27.99</v>
      </c>
    </row>
    <row r="20" spans="1:4" x14ac:dyDescent="0.25">
      <c r="A20" s="13" t="s">
        <v>264</v>
      </c>
      <c r="B20" s="13">
        <v>75</v>
      </c>
      <c r="C20" s="13">
        <v>185</v>
      </c>
      <c r="D20" s="13">
        <v>22.38</v>
      </c>
    </row>
    <row r="21" spans="1:4" x14ac:dyDescent="0.25">
      <c r="A21" s="13" t="s">
        <v>265</v>
      </c>
      <c r="B21" s="13">
        <v>78</v>
      </c>
      <c r="C21" s="13">
        <v>219</v>
      </c>
      <c r="D21" s="13">
        <v>22.89</v>
      </c>
    </row>
    <row r="22" spans="1:4" x14ac:dyDescent="0.25">
      <c r="A22" s="13" t="s">
        <v>266</v>
      </c>
      <c r="B22" s="13">
        <v>79</v>
      </c>
      <c r="C22" s="13">
        <v>230</v>
      </c>
      <c r="D22" s="13">
        <v>25.76</v>
      </c>
    </row>
    <row r="23" spans="1:4" x14ac:dyDescent="0.25">
      <c r="A23" s="13" t="s">
        <v>267</v>
      </c>
      <c r="B23" s="13">
        <v>76</v>
      </c>
      <c r="C23" s="13">
        <v>205</v>
      </c>
      <c r="D23" s="13">
        <v>36.33</v>
      </c>
    </row>
    <row r="24" spans="1:4" x14ac:dyDescent="0.25">
      <c r="A24" s="13" t="s">
        <v>268</v>
      </c>
      <c r="B24" s="13">
        <v>74</v>
      </c>
      <c r="C24" s="13">
        <v>230</v>
      </c>
      <c r="D24" s="13">
        <v>31.17</v>
      </c>
    </row>
    <row r="25" spans="1:4" x14ac:dyDescent="0.25">
      <c r="A25" s="13" t="s">
        <v>269</v>
      </c>
      <c r="B25" s="13">
        <v>76</v>
      </c>
      <c r="C25" s="13">
        <v>195</v>
      </c>
      <c r="D25" s="13">
        <v>32.31</v>
      </c>
    </row>
    <row r="26" spans="1:4" x14ac:dyDescent="0.25">
      <c r="A26" s="13" t="s">
        <v>270</v>
      </c>
      <c r="B26" s="13">
        <v>72</v>
      </c>
      <c r="C26" s="13">
        <v>180</v>
      </c>
      <c r="D26" s="13">
        <v>31.03</v>
      </c>
    </row>
    <row r="27" spans="1:4" x14ac:dyDescent="0.25">
      <c r="A27" s="13" t="s">
        <v>271</v>
      </c>
      <c r="B27" s="13">
        <v>71</v>
      </c>
      <c r="C27" s="13">
        <v>192</v>
      </c>
      <c r="D27" s="13">
        <v>29.26</v>
      </c>
    </row>
    <row r="28" spans="1:4" x14ac:dyDescent="0.25">
      <c r="A28" s="13" t="s">
        <v>272</v>
      </c>
      <c r="B28" s="13">
        <v>75</v>
      </c>
      <c r="C28" s="13">
        <v>225</v>
      </c>
      <c r="D28" s="13">
        <v>29.47</v>
      </c>
    </row>
    <row r="29" spans="1:4" x14ac:dyDescent="0.25">
      <c r="A29" s="13" t="s">
        <v>273</v>
      </c>
      <c r="B29" s="13">
        <v>77</v>
      </c>
      <c r="C29" s="13">
        <v>203</v>
      </c>
      <c r="D29" s="13">
        <v>32.46</v>
      </c>
    </row>
    <row r="30" spans="1:4" x14ac:dyDescent="0.25">
      <c r="A30" s="13" t="s">
        <v>274</v>
      </c>
      <c r="B30" s="13">
        <v>74</v>
      </c>
      <c r="C30" s="13">
        <v>195</v>
      </c>
      <c r="D30" s="13">
        <v>35.67</v>
      </c>
    </row>
    <row r="31" spans="1:4" x14ac:dyDescent="0.25">
      <c r="A31" s="13" t="s">
        <v>275</v>
      </c>
      <c r="B31" s="13">
        <v>73</v>
      </c>
      <c r="C31" s="13">
        <v>182</v>
      </c>
      <c r="D31" s="13">
        <v>25.89</v>
      </c>
    </row>
    <row r="32" spans="1:4" x14ac:dyDescent="0.25">
      <c r="A32" s="13" t="s">
        <v>276</v>
      </c>
      <c r="B32" s="13">
        <v>74</v>
      </c>
      <c r="C32" s="13">
        <v>188</v>
      </c>
      <c r="D32" s="13">
        <v>26.55</v>
      </c>
    </row>
    <row r="33" spans="1:4" x14ac:dyDescent="0.25">
      <c r="A33" s="13" t="s">
        <v>277</v>
      </c>
      <c r="B33" s="13">
        <v>78</v>
      </c>
      <c r="C33" s="13">
        <v>200</v>
      </c>
      <c r="D33" s="13">
        <v>24.17</v>
      </c>
    </row>
    <row r="34" spans="1:4" x14ac:dyDescent="0.25">
      <c r="A34" s="13" t="s">
        <v>278</v>
      </c>
      <c r="B34" s="13">
        <v>73</v>
      </c>
      <c r="C34" s="13">
        <v>180</v>
      </c>
      <c r="D34" s="13">
        <v>26.69</v>
      </c>
    </row>
    <row r="35" spans="1:4" x14ac:dyDescent="0.25">
      <c r="A35" s="13" t="s">
        <v>279</v>
      </c>
      <c r="B35" s="13">
        <v>75</v>
      </c>
      <c r="C35" s="13">
        <v>200</v>
      </c>
      <c r="D35" s="13">
        <v>25.13</v>
      </c>
    </row>
    <row r="36" spans="1:4" x14ac:dyDescent="0.25">
      <c r="A36" s="13" t="s">
        <v>280</v>
      </c>
      <c r="B36" s="13">
        <v>73</v>
      </c>
      <c r="C36" s="13">
        <v>200</v>
      </c>
      <c r="D36" s="13">
        <v>27.9</v>
      </c>
    </row>
    <row r="37" spans="1:4" x14ac:dyDescent="0.25">
      <c r="A37" s="13" t="s">
        <v>281</v>
      </c>
      <c r="B37" s="13">
        <v>75</v>
      </c>
      <c r="C37" s="13">
        <v>245</v>
      </c>
      <c r="D37" s="13">
        <v>30.17</v>
      </c>
    </row>
    <row r="38" spans="1:4" x14ac:dyDescent="0.25">
      <c r="A38" s="13" t="s">
        <v>282</v>
      </c>
      <c r="B38" s="13">
        <v>75</v>
      </c>
      <c r="C38" s="13">
        <v>240</v>
      </c>
      <c r="D38" s="13">
        <v>31.36</v>
      </c>
    </row>
    <row r="39" spans="1:4" x14ac:dyDescent="0.25">
      <c r="A39" s="13" t="s">
        <v>283</v>
      </c>
      <c r="B39" s="13">
        <v>74</v>
      </c>
      <c r="C39" s="13">
        <v>215</v>
      </c>
      <c r="D39" s="13">
        <v>30.99</v>
      </c>
    </row>
    <row r="40" spans="1:4" x14ac:dyDescent="0.25">
      <c r="A40" s="13" t="s">
        <v>284</v>
      </c>
      <c r="B40" s="13">
        <v>69</v>
      </c>
      <c r="C40" s="13">
        <v>185</v>
      </c>
      <c r="D40" s="13">
        <v>32.24</v>
      </c>
    </row>
    <row r="41" spans="1:4" x14ac:dyDescent="0.25">
      <c r="A41" s="13" t="s">
        <v>285</v>
      </c>
      <c r="B41" s="13">
        <v>71</v>
      </c>
      <c r="C41" s="13">
        <v>175</v>
      </c>
      <c r="D41" s="13">
        <v>27.61</v>
      </c>
    </row>
    <row r="42" spans="1:4" x14ac:dyDescent="0.25">
      <c r="A42" s="13" t="s">
        <v>286</v>
      </c>
      <c r="B42" s="13">
        <v>74</v>
      </c>
      <c r="C42" s="13">
        <v>199</v>
      </c>
      <c r="D42" s="13">
        <v>28.2</v>
      </c>
    </row>
    <row r="43" spans="1:4" x14ac:dyDescent="0.25">
      <c r="A43" s="13" t="s">
        <v>287</v>
      </c>
      <c r="B43" s="13">
        <v>73</v>
      </c>
      <c r="C43" s="13">
        <v>200</v>
      </c>
      <c r="D43" s="13">
        <v>28.85</v>
      </c>
    </row>
    <row r="44" spans="1:4" x14ac:dyDescent="0.25">
      <c r="A44" s="13" t="s">
        <v>288</v>
      </c>
      <c r="B44" s="13">
        <v>73</v>
      </c>
      <c r="C44" s="13">
        <v>215</v>
      </c>
      <c r="D44" s="13">
        <v>24.21</v>
      </c>
    </row>
    <row r="45" spans="1:4" x14ac:dyDescent="0.25">
      <c r="A45" s="13" t="s">
        <v>289</v>
      </c>
      <c r="B45" s="13">
        <v>76</v>
      </c>
      <c r="C45" s="13">
        <v>200</v>
      </c>
      <c r="D45" s="13">
        <v>22.02</v>
      </c>
    </row>
    <row r="46" spans="1:4" x14ac:dyDescent="0.25">
      <c r="A46" s="13" t="s">
        <v>290</v>
      </c>
      <c r="B46" s="13">
        <v>74</v>
      </c>
      <c r="C46" s="13">
        <v>205</v>
      </c>
      <c r="D46" s="13">
        <v>24.97</v>
      </c>
    </row>
    <row r="47" spans="1:4" x14ac:dyDescent="0.25">
      <c r="A47" s="13" t="s">
        <v>291</v>
      </c>
      <c r="B47" s="13">
        <v>74</v>
      </c>
      <c r="C47" s="13">
        <v>206</v>
      </c>
      <c r="D47" s="13">
        <v>26.78</v>
      </c>
    </row>
    <row r="48" spans="1:4" x14ac:dyDescent="0.25">
      <c r="A48" s="13" t="s">
        <v>292</v>
      </c>
      <c r="B48" s="13">
        <v>70</v>
      </c>
      <c r="C48" s="13">
        <v>186</v>
      </c>
      <c r="D48" s="13">
        <v>32.51</v>
      </c>
    </row>
    <row r="49" spans="1:4" x14ac:dyDescent="0.25">
      <c r="A49" s="13" t="s">
        <v>293</v>
      </c>
      <c r="B49" s="13">
        <v>72</v>
      </c>
      <c r="C49" s="13">
        <v>188</v>
      </c>
      <c r="D49" s="13">
        <v>30.95</v>
      </c>
    </row>
    <row r="50" spans="1:4" x14ac:dyDescent="0.25">
      <c r="A50" s="13" t="s">
        <v>294</v>
      </c>
      <c r="B50" s="13">
        <v>77</v>
      </c>
      <c r="C50" s="13">
        <v>220</v>
      </c>
      <c r="D50" s="13">
        <v>33.090000000000003</v>
      </c>
    </row>
    <row r="51" spans="1:4" x14ac:dyDescent="0.25">
      <c r="A51" s="13" t="s">
        <v>295</v>
      </c>
      <c r="B51" s="13">
        <v>74</v>
      </c>
      <c r="C51" s="13">
        <v>210</v>
      </c>
      <c r="D51" s="13">
        <v>32.74</v>
      </c>
    </row>
    <row r="52" spans="1:4" x14ac:dyDescent="0.25">
      <c r="A52" s="13" t="s">
        <v>296</v>
      </c>
      <c r="B52" s="13">
        <v>70</v>
      </c>
      <c r="C52" s="13">
        <v>195</v>
      </c>
      <c r="D52" s="13">
        <v>30.69</v>
      </c>
    </row>
    <row r="53" spans="1:4" x14ac:dyDescent="0.25">
      <c r="A53" s="13" t="s">
        <v>297</v>
      </c>
      <c r="B53" s="13">
        <v>76</v>
      </c>
      <c r="C53" s="13">
        <v>244</v>
      </c>
      <c r="D53" s="13">
        <v>36.51</v>
      </c>
    </row>
    <row r="54" spans="1:4" x14ac:dyDescent="0.25">
      <c r="A54" s="13" t="s">
        <v>298</v>
      </c>
      <c r="B54" s="13">
        <v>75</v>
      </c>
      <c r="C54" s="13">
        <v>195</v>
      </c>
      <c r="D54" s="13">
        <v>26.03</v>
      </c>
    </row>
    <row r="55" spans="1:4" x14ac:dyDescent="0.25">
      <c r="A55" s="13" t="s">
        <v>299</v>
      </c>
      <c r="B55" s="13">
        <v>73</v>
      </c>
      <c r="C55" s="13">
        <v>200</v>
      </c>
      <c r="D55" s="13">
        <v>23.45</v>
      </c>
    </row>
    <row r="56" spans="1:4" x14ac:dyDescent="0.25">
      <c r="A56" s="13" t="s">
        <v>300</v>
      </c>
      <c r="B56" s="13">
        <v>75</v>
      </c>
      <c r="C56" s="13">
        <v>200</v>
      </c>
      <c r="D56" s="13">
        <v>24.94</v>
      </c>
    </row>
    <row r="57" spans="1:4" x14ac:dyDescent="0.25">
      <c r="A57" s="13" t="s">
        <v>301</v>
      </c>
      <c r="B57" s="13">
        <v>76</v>
      </c>
      <c r="C57" s="13">
        <v>212</v>
      </c>
      <c r="D57" s="13">
        <v>24.09</v>
      </c>
    </row>
    <row r="58" spans="1:4" x14ac:dyDescent="0.25">
      <c r="A58" s="13" t="s">
        <v>302</v>
      </c>
      <c r="B58" s="13">
        <v>76</v>
      </c>
      <c r="C58" s="13">
        <v>224</v>
      </c>
      <c r="D58" s="13">
        <v>35.229999999999997</v>
      </c>
    </row>
    <row r="59" spans="1:4" x14ac:dyDescent="0.25">
      <c r="A59" s="13" t="s">
        <v>303</v>
      </c>
      <c r="B59" s="13">
        <v>78</v>
      </c>
      <c r="C59" s="13">
        <v>210</v>
      </c>
      <c r="D59" s="13">
        <v>27.43</v>
      </c>
    </row>
    <row r="60" spans="1:4" x14ac:dyDescent="0.25">
      <c r="A60" s="13" t="s">
        <v>304</v>
      </c>
      <c r="B60" s="13">
        <v>74</v>
      </c>
      <c r="C60" s="13">
        <v>205</v>
      </c>
      <c r="D60" s="13">
        <v>30.6</v>
      </c>
    </row>
    <row r="61" spans="1:4" x14ac:dyDescent="0.25">
      <c r="A61" s="13" t="s">
        <v>305</v>
      </c>
      <c r="B61" s="13">
        <v>74</v>
      </c>
      <c r="C61" s="13">
        <v>220</v>
      </c>
      <c r="D61" s="13">
        <v>27.94</v>
      </c>
    </row>
    <row r="62" spans="1:4" x14ac:dyDescent="0.25">
      <c r="A62" s="13" t="s">
        <v>306</v>
      </c>
      <c r="B62" s="13">
        <v>76</v>
      </c>
      <c r="C62" s="13">
        <v>195</v>
      </c>
      <c r="D62" s="13">
        <v>29.99</v>
      </c>
    </row>
    <row r="63" spans="1:4" x14ac:dyDescent="0.25">
      <c r="A63" s="13" t="s">
        <v>307</v>
      </c>
      <c r="B63" s="13">
        <v>77</v>
      </c>
      <c r="C63" s="13">
        <v>200</v>
      </c>
      <c r="D63" s="13">
        <v>25.17</v>
      </c>
    </row>
    <row r="64" spans="1:4" x14ac:dyDescent="0.25">
      <c r="A64" s="13" t="s">
        <v>308</v>
      </c>
      <c r="B64" s="13">
        <v>81</v>
      </c>
      <c r="C64" s="13">
        <v>260</v>
      </c>
      <c r="D64" s="13">
        <v>24.13</v>
      </c>
    </row>
    <row r="65" spans="1:4" x14ac:dyDescent="0.25">
      <c r="A65" s="13" t="s">
        <v>309</v>
      </c>
      <c r="B65" s="13">
        <v>78</v>
      </c>
      <c r="C65" s="13">
        <v>228</v>
      </c>
      <c r="D65" s="13">
        <v>30.46</v>
      </c>
    </row>
    <row r="66" spans="1:4" x14ac:dyDescent="0.25">
      <c r="A66" s="13" t="s">
        <v>310</v>
      </c>
      <c r="B66" s="13">
        <v>75</v>
      </c>
      <c r="C66" s="13">
        <v>270</v>
      </c>
      <c r="D66" s="13">
        <v>25.96</v>
      </c>
    </row>
    <row r="67" spans="1:4" x14ac:dyDescent="0.25">
      <c r="A67" s="13" t="s">
        <v>311</v>
      </c>
      <c r="B67" s="13">
        <v>77</v>
      </c>
      <c r="C67" s="13">
        <v>200</v>
      </c>
      <c r="D67" s="13">
        <v>22.55</v>
      </c>
    </row>
    <row r="68" spans="1:4" x14ac:dyDescent="0.25">
      <c r="A68" s="13" t="s">
        <v>312</v>
      </c>
      <c r="B68" s="13">
        <v>75</v>
      </c>
      <c r="C68" s="13">
        <v>210</v>
      </c>
      <c r="D68" s="13">
        <v>26.29</v>
      </c>
    </row>
    <row r="69" spans="1:4" x14ac:dyDescent="0.25">
      <c r="A69" s="13" t="s">
        <v>313</v>
      </c>
      <c r="B69" s="13">
        <v>76</v>
      </c>
      <c r="C69" s="13">
        <v>190</v>
      </c>
      <c r="D69" s="13">
        <v>24.79</v>
      </c>
    </row>
    <row r="70" spans="1:4" x14ac:dyDescent="0.25">
      <c r="A70" s="13" t="s">
        <v>314</v>
      </c>
      <c r="B70" s="13">
        <v>74</v>
      </c>
      <c r="C70" s="13">
        <v>220</v>
      </c>
      <c r="D70" s="13">
        <v>31.74</v>
      </c>
    </row>
    <row r="71" spans="1:4" x14ac:dyDescent="0.25">
      <c r="A71" s="13" t="s">
        <v>315</v>
      </c>
      <c r="B71" s="13">
        <v>72</v>
      </c>
      <c r="C71" s="13">
        <v>180</v>
      </c>
      <c r="D71" s="13">
        <v>23.92</v>
      </c>
    </row>
    <row r="72" spans="1:4" x14ac:dyDescent="0.25">
      <c r="A72" s="13" t="s">
        <v>316</v>
      </c>
      <c r="B72" s="13">
        <v>72</v>
      </c>
      <c r="C72" s="13">
        <v>205</v>
      </c>
      <c r="D72" s="13">
        <v>25.33</v>
      </c>
    </row>
    <row r="73" spans="1:4" x14ac:dyDescent="0.25">
      <c r="A73" s="13" t="s">
        <v>317</v>
      </c>
      <c r="B73" s="13">
        <v>75</v>
      </c>
      <c r="C73" s="13">
        <v>210</v>
      </c>
      <c r="D73" s="13">
        <v>24.02</v>
      </c>
    </row>
    <row r="74" spans="1:4" x14ac:dyDescent="0.25">
      <c r="A74" s="13" t="s">
        <v>318</v>
      </c>
      <c r="B74" s="13">
        <v>73</v>
      </c>
      <c r="C74" s="13">
        <v>220</v>
      </c>
      <c r="D74" s="13">
        <v>23.7</v>
      </c>
    </row>
    <row r="75" spans="1:4" x14ac:dyDescent="0.25">
      <c r="A75" s="13" t="s">
        <v>319</v>
      </c>
      <c r="B75" s="13">
        <v>73</v>
      </c>
      <c r="C75" s="13">
        <v>211</v>
      </c>
      <c r="D75" s="13">
        <v>31.59</v>
      </c>
    </row>
    <row r="76" spans="1:4" x14ac:dyDescent="0.25">
      <c r="A76" s="13" t="s">
        <v>320</v>
      </c>
      <c r="B76" s="13">
        <v>73</v>
      </c>
      <c r="C76" s="13">
        <v>200</v>
      </c>
      <c r="D76" s="13">
        <v>29.95</v>
      </c>
    </row>
    <row r="77" spans="1:4" x14ac:dyDescent="0.25">
      <c r="A77" s="13" t="s">
        <v>321</v>
      </c>
      <c r="B77" s="13">
        <v>70</v>
      </c>
      <c r="C77" s="13">
        <v>180</v>
      </c>
      <c r="D77" s="13">
        <v>23.64</v>
      </c>
    </row>
    <row r="78" spans="1:4" x14ac:dyDescent="0.25">
      <c r="A78" s="13" t="s">
        <v>322</v>
      </c>
      <c r="B78" s="13">
        <v>70</v>
      </c>
      <c r="C78" s="13">
        <v>190</v>
      </c>
      <c r="D78" s="13">
        <v>32.33</v>
      </c>
    </row>
    <row r="79" spans="1:4" x14ac:dyDescent="0.25">
      <c r="A79" s="13" t="s">
        <v>323</v>
      </c>
      <c r="B79" s="13">
        <v>70</v>
      </c>
      <c r="C79" s="13">
        <v>170</v>
      </c>
      <c r="D79" s="13">
        <v>23.13</v>
      </c>
    </row>
    <row r="80" spans="1:4" x14ac:dyDescent="0.25">
      <c r="A80" s="13" t="s">
        <v>324</v>
      </c>
      <c r="B80" s="13">
        <v>76</v>
      </c>
      <c r="C80" s="13">
        <v>230</v>
      </c>
      <c r="D80" s="13">
        <v>26.6</v>
      </c>
    </row>
    <row r="81" spans="1:4" x14ac:dyDescent="0.25">
      <c r="A81" s="13" t="s">
        <v>325</v>
      </c>
      <c r="B81" s="13">
        <v>68</v>
      </c>
      <c r="C81" s="13">
        <v>155</v>
      </c>
      <c r="D81" s="13">
        <v>26.46</v>
      </c>
    </row>
    <row r="82" spans="1:4" x14ac:dyDescent="0.25">
      <c r="A82" s="13" t="s">
        <v>326</v>
      </c>
      <c r="B82" s="13">
        <v>71</v>
      </c>
      <c r="C82" s="13">
        <v>185</v>
      </c>
      <c r="D82" s="13">
        <v>25.75</v>
      </c>
    </row>
    <row r="83" spans="1:4" x14ac:dyDescent="0.25">
      <c r="A83" s="13" t="s">
        <v>327</v>
      </c>
      <c r="B83" s="13">
        <v>72</v>
      </c>
      <c r="C83" s="13">
        <v>185</v>
      </c>
      <c r="D83" s="13">
        <v>27.51</v>
      </c>
    </row>
    <row r="84" spans="1:4" x14ac:dyDescent="0.25">
      <c r="A84" s="13" t="s">
        <v>328</v>
      </c>
      <c r="B84" s="13">
        <v>75</v>
      </c>
      <c r="C84" s="13">
        <v>200</v>
      </c>
      <c r="D84" s="13">
        <v>25.11</v>
      </c>
    </row>
    <row r="85" spans="1:4" x14ac:dyDescent="0.25">
      <c r="A85" s="13" t="s">
        <v>329</v>
      </c>
      <c r="B85" s="13">
        <v>75</v>
      </c>
      <c r="C85" s="13">
        <v>225</v>
      </c>
      <c r="D85" s="13">
        <v>32.51</v>
      </c>
    </row>
    <row r="86" spans="1:4" x14ac:dyDescent="0.25">
      <c r="A86" s="13" t="s">
        <v>330</v>
      </c>
      <c r="B86" s="13">
        <v>75</v>
      </c>
      <c r="C86" s="13">
        <v>225</v>
      </c>
      <c r="D86" s="13">
        <v>34.67</v>
      </c>
    </row>
    <row r="87" spans="1:4" x14ac:dyDescent="0.25">
      <c r="A87" s="13" t="s">
        <v>331</v>
      </c>
      <c r="B87" s="13">
        <v>75</v>
      </c>
      <c r="C87" s="13">
        <v>220</v>
      </c>
      <c r="D87" s="13">
        <v>31.06</v>
      </c>
    </row>
    <row r="88" spans="1:4" x14ac:dyDescent="0.25">
      <c r="A88" s="13" t="s">
        <v>332</v>
      </c>
      <c r="B88" s="13">
        <v>68</v>
      </c>
      <c r="C88" s="13">
        <v>160</v>
      </c>
      <c r="D88" s="13">
        <v>29.1</v>
      </c>
    </row>
    <row r="89" spans="1:4" x14ac:dyDescent="0.25">
      <c r="A89" s="13" t="s">
        <v>333</v>
      </c>
      <c r="B89" s="13">
        <v>74</v>
      </c>
      <c r="C89" s="13">
        <v>205</v>
      </c>
      <c r="D89" s="13">
        <v>28.66</v>
      </c>
    </row>
    <row r="90" spans="1:4" x14ac:dyDescent="0.25">
      <c r="A90" s="13" t="s">
        <v>334</v>
      </c>
      <c r="B90" s="13">
        <v>78</v>
      </c>
      <c r="C90" s="13">
        <v>235</v>
      </c>
      <c r="D90" s="13">
        <v>28.35</v>
      </c>
    </row>
    <row r="91" spans="1:4" x14ac:dyDescent="0.25">
      <c r="A91" s="13" t="s">
        <v>335</v>
      </c>
      <c r="B91" s="13">
        <v>71</v>
      </c>
      <c r="C91" s="13">
        <v>250</v>
      </c>
      <c r="D91" s="13">
        <v>33.770000000000003</v>
      </c>
    </row>
    <row r="92" spans="1:4" x14ac:dyDescent="0.25">
      <c r="A92" s="13" t="s">
        <v>336</v>
      </c>
      <c r="B92" s="13">
        <v>73</v>
      </c>
      <c r="C92" s="13">
        <v>210</v>
      </c>
      <c r="D92" s="13">
        <v>30.89</v>
      </c>
    </row>
    <row r="93" spans="1:4" x14ac:dyDescent="0.25">
      <c r="A93" s="13" t="s">
        <v>337</v>
      </c>
      <c r="B93" s="13">
        <v>76</v>
      </c>
      <c r="C93" s="13">
        <v>190</v>
      </c>
      <c r="D93" s="13">
        <v>37.74</v>
      </c>
    </row>
    <row r="94" spans="1:4" x14ac:dyDescent="0.25">
      <c r="A94" s="13" t="s">
        <v>338</v>
      </c>
      <c r="B94" s="13">
        <v>74</v>
      </c>
      <c r="C94" s="13">
        <v>160</v>
      </c>
      <c r="D94" s="13">
        <v>24.14</v>
      </c>
    </row>
    <row r="95" spans="1:4" x14ac:dyDescent="0.25">
      <c r="A95" s="13" t="s">
        <v>339</v>
      </c>
      <c r="B95" s="13">
        <v>74</v>
      </c>
      <c r="C95" s="13">
        <v>200</v>
      </c>
      <c r="D95" s="13">
        <v>25.71</v>
      </c>
    </row>
    <row r="96" spans="1:4" x14ac:dyDescent="0.25">
      <c r="A96" s="13" t="s">
        <v>340</v>
      </c>
      <c r="B96" s="13">
        <v>79</v>
      </c>
      <c r="C96" s="13">
        <v>205</v>
      </c>
      <c r="D96" s="13">
        <v>24.41</v>
      </c>
    </row>
    <row r="97" spans="1:4" x14ac:dyDescent="0.25">
      <c r="A97" s="13" t="s">
        <v>341</v>
      </c>
      <c r="B97" s="13">
        <v>75</v>
      </c>
      <c r="C97" s="13">
        <v>222</v>
      </c>
      <c r="D97" s="13">
        <v>24.32</v>
      </c>
    </row>
    <row r="98" spans="1:4" x14ac:dyDescent="0.25">
      <c r="A98" s="13" t="s">
        <v>342</v>
      </c>
      <c r="B98" s="13">
        <v>73</v>
      </c>
      <c r="C98" s="13">
        <v>195</v>
      </c>
      <c r="D98" s="13">
        <v>28.09</v>
      </c>
    </row>
    <row r="99" spans="1:4" x14ac:dyDescent="0.25">
      <c r="A99" s="13" t="s">
        <v>343</v>
      </c>
      <c r="B99" s="13">
        <v>76</v>
      </c>
      <c r="C99" s="13">
        <v>205</v>
      </c>
      <c r="D99" s="13">
        <v>33.31</v>
      </c>
    </row>
    <row r="100" spans="1:4" x14ac:dyDescent="0.25">
      <c r="A100" s="13" t="s">
        <v>344</v>
      </c>
      <c r="B100" s="13">
        <v>74</v>
      </c>
      <c r="C100" s="13">
        <v>220</v>
      </c>
      <c r="D100" s="13">
        <v>36.4</v>
      </c>
    </row>
    <row r="101" spans="1:4" x14ac:dyDescent="0.25">
      <c r="A101" s="13" t="s">
        <v>345</v>
      </c>
      <c r="B101" s="13">
        <v>74</v>
      </c>
      <c r="C101" s="13">
        <v>220</v>
      </c>
      <c r="D101" s="13">
        <v>37.36</v>
      </c>
    </row>
    <row r="102" spans="1:4" x14ac:dyDescent="0.25">
      <c r="A102" s="13" t="s">
        <v>346</v>
      </c>
      <c r="B102" s="13">
        <v>73</v>
      </c>
      <c r="C102" s="13">
        <v>170</v>
      </c>
      <c r="D102" s="13">
        <v>31.61</v>
      </c>
    </row>
    <row r="103" spans="1:4" x14ac:dyDescent="0.25">
      <c r="A103" s="13" t="s">
        <v>347</v>
      </c>
      <c r="B103" s="13">
        <v>72</v>
      </c>
      <c r="C103" s="13">
        <v>185</v>
      </c>
      <c r="D103" s="13">
        <v>25.14</v>
      </c>
    </row>
    <row r="104" spans="1:4" x14ac:dyDescent="0.25">
      <c r="A104" s="13" t="s">
        <v>348</v>
      </c>
      <c r="B104" s="13">
        <v>74</v>
      </c>
      <c r="C104" s="13">
        <v>195</v>
      </c>
      <c r="D104" s="13">
        <v>30.29</v>
      </c>
    </row>
    <row r="105" spans="1:4" x14ac:dyDescent="0.25">
      <c r="A105" s="13" t="s">
        <v>349</v>
      </c>
      <c r="B105" s="13">
        <v>73</v>
      </c>
      <c r="C105" s="13">
        <v>220</v>
      </c>
      <c r="D105" s="13">
        <v>36.369999999999997</v>
      </c>
    </row>
    <row r="106" spans="1:4" x14ac:dyDescent="0.25">
      <c r="A106" s="13" t="s">
        <v>350</v>
      </c>
      <c r="B106" s="13">
        <v>74</v>
      </c>
      <c r="C106" s="13">
        <v>230</v>
      </c>
      <c r="D106" s="13">
        <v>34.89</v>
      </c>
    </row>
    <row r="107" spans="1:4" x14ac:dyDescent="0.25">
      <c r="A107" s="13" t="s">
        <v>351</v>
      </c>
      <c r="B107" s="13">
        <v>72</v>
      </c>
      <c r="C107" s="13">
        <v>180</v>
      </c>
      <c r="D107" s="13">
        <v>23.79</v>
      </c>
    </row>
    <row r="108" spans="1:4" x14ac:dyDescent="0.25">
      <c r="A108" s="13" t="s">
        <v>352</v>
      </c>
      <c r="B108" s="13">
        <v>73</v>
      </c>
      <c r="C108" s="13">
        <v>220</v>
      </c>
      <c r="D108" s="13">
        <v>27.96</v>
      </c>
    </row>
    <row r="109" spans="1:4" x14ac:dyDescent="0.25">
      <c r="A109" s="13" t="s">
        <v>353</v>
      </c>
      <c r="B109" s="13">
        <v>69</v>
      </c>
      <c r="C109" s="13">
        <v>180</v>
      </c>
      <c r="D109" s="13">
        <v>23.54</v>
      </c>
    </row>
    <row r="110" spans="1:4" x14ac:dyDescent="0.25">
      <c r="A110" s="13" t="s">
        <v>354</v>
      </c>
      <c r="B110" s="13">
        <v>72</v>
      </c>
      <c r="C110" s="13">
        <v>180</v>
      </c>
      <c r="D110" s="13">
        <v>31.37</v>
      </c>
    </row>
    <row r="111" spans="1:4" x14ac:dyDescent="0.25">
      <c r="A111" s="13" t="s">
        <v>355</v>
      </c>
      <c r="B111" s="13">
        <v>73</v>
      </c>
      <c r="C111" s="13">
        <v>170</v>
      </c>
      <c r="D111" s="13">
        <v>31.29</v>
      </c>
    </row>
    <row r="112" spans="1:4" x14ac:dyDescent="0.25">
      <c r="A112" s="13" t="s">
        <v>356</v>
      </c>
      <c r="B112" s="13">
        <v>75</v>
      </c>
      <c r="C112" s="13">
        <v>210</v>
      </c>
      <c r="D112" s="13">
        <v>33.01</v>
      </c>
    </row>
    <row r="113" spans="1:4" x14ac:dyDescent="0.25">
      <c r="A113" s="13" t="s">
        <v>357</v>
      </c>
      <c r="B113" s="13">
        <v>75</v>
      </c>
      <c r="C113" s="13">
        <v>215</v>
      </c>
      <c r="D113" s="13">
        <v>25.1</v>
      </c>
    </row>
    <row r="114" spans="1:4" x14ac:dyDescent="0.25">
      <c r="A114" s="13" t="s">
        <v>358</v>
      </c>
      <c r="B114" s="13">
        <v>73</v>
      </c>
      <c r="C114" s="13">
        <v>200</v>
      </c>
      <c r="D114" s="13">
        <v>31.28</v>
      </c>
    </row>
    <row r="115" spans="1:4" x14ac:dyDescent="0.25">
      <c r="A115" s="13" t="s">
        <v>359</v>
      </c>
      <c r="B115" s="13">
        <v>72</v>
      </c>
      <c r="C115" s="13">
        <v>213</v>
      </c>
      <c r="D115" s="13">
        <v>34.75</v>
      </c>
    </row>
    <row r="116" spans="1:4" x14ac:dyDescent="0.25">
      <c r="A116" s="13" t="s">
        <v>360</v>
      </c>
      <c r="B116" s="13">
        <v>72</v>
      </c>
      <c r="C116" s="13">
        <v>180</v>
      </c>
      <c r="D116" s="13">
        <v>23.46</v>
      </c>
    </row>
    <row r="117" spans="1:4" x14ac:dyDescent="0.25">
      <c r="A117" s="13" t="s">
        <v>361</v>
      </c>
      <c r="B117" s="13">
        <v>76</v>
      </c>
      <c r="C117" s="13">
        <v>192</v>
      </c>
      <c r="D117" s="13">
        <v>25.37</v>
      </c>
    </row>
    <row r="118" spans="1:4" x14ac:dyDescent="0.25">
      <c r="A118" s="13" t="s">
        <v>362</v>
      </c>
      <c r="B118" s="13">
        <v>74</v>
      </c>
      <c r="C118" s="13">
        <v>235</v>
      </c>
      <c r="D118" s="13">
        <v>29.57</v>
      </c>
    </row>
    <row r="119" spans="1:4" x14ac:dyDescent="0.25">
      <c r="A119" s="13" t="s">
        <v>363</v>
      </c>
      <c r="B119" s="13">
        <v>72</v>
      </c>
      <c r="C119" s="13">
        <v>185</v>
      </c>
      <c r="D119" s="13">
        <v>27.33</v>
      </c>
    </row>
    <row r="120" spans="1:4" x14ac:dyDescent="0.25">
      <c r="A120" s="13" t="s">
        <v>364</v>
      </c>
      <c r="B120" s="13">
        <v>76</v>
      </c>
      <c r="C120" s="13">
        <v>230</v>
      </c>
      <c r="D120" s="13">
        <v>31.28</v>
      </c>
    </row>
    <row r="121" spans="1:4" x14ac:dyDescent="0.25">
      <c r="A121" s="13" t="s">
        <v>365</v>
      </c>
      <c r="B121" s="13">
        <v>77</v>
      </c>
      <c r="C121" s="13">
        <v>235</v>
      </c>
      <c r="D121" s="13">
        <v>40.29</v>
      </c>
    </row>
    <row r="122" spans="1:4" x14ac:dyDescent="0.25">
      <c r="A122" s="13" t="s">
        <v>366</v>
      </c>
      <c r="B122" s="13">
        <v>74</v>
      </c>
      <c r="C122" s="13">
        <v>210</v>
      </c>
      <c r="D122" s="13">
        <v>40.58</v>
      </c>
    </row>
    <row r="123" spans="1:4" x14ac:dyDescent="0.25">
      <c r="A123" s="13" t="s">
        <v>367</v>
      </c>
      <c r="B123" s="13">
        <v>77</v>
      </c>
      <c r="C123" s="13">
        <v>222</v>
      </c>
      <c r="D123" s="13">
        <v>26.79</v>
      </c>
    </row>
    <row r="124" spans="1:4" x14ac:dyDescent="0.25">
      <c r="A124" s="13" t="s">
        <v>368</v>
      </c>
      <c r="B124" s="13">
        <v>75</v>
      </c>
      <c r="C124" s="13">
        <v>210</v>
      </c>
      <c r="D124" s="13">
        <v>32.549999999999997</v>
      </c>
    </row>
    <row r="125" spans="1:4" x14ac:dyDescent="0.25">
      <c r="A125" s="13" t="s">
        <v>369</v>
      </c>
      <c r="B125" s="13">
        <v>76</v>
      </c>
      <c r="C125" s="13">
        <v>230</v>
      </c>
      <c r="D125" s="13">
        <v>26.27</v>
      </c>
    </row>
    <row r="126" spans="1:4" x14ac:dyDescent="0.25">
      <c r="A126" s="13" t="s">
        <v>370</v>
      </c>
      <c r="B126" s="13">
        <v>80</v>
      </c>
      <c r="C126" s="13">
        <v>220</v>
      </c>
      <c r="D126" s="13">
        <v>29.47</v>
      </c>
    </row>
    <row r="127" spans="1:4" x14ac:dyDescent="0.25">
      <c r="A127" s="13" t="s">
        <v>371</v>
      </c>
      <c r="B127" s="13">
        <v>74</v>
      </c>
      <c r="C127" s="13">
        <v>180</v>
      </c>
      <c r="D127" s="13">
        <v>29.07</v>
      </c>
    </row>
    <row r="128" spans="1:4" x14ac:dyDescent="0.25">
      <c r="A128" s="13" t="s">
        <v>372</v>
      </c>
      <c r="B128" s="13">
        <v>74</v>
      </c>
      <c r="C128" s="13">
        <v>190</v>
      </c>
      <c r="D128" s="13">
        <v>23.15</v>
      </c>
    </row>
    <row r="129" spans="1:4" x14ac:dyDescent="0.25">
      <c r="A129" s="13" t="s">
        <v>373</v>
      </c>
      <c r="B129" s="13">
        <v>75</v>
      </c>
      <c r="C129" s="13">
        <v>200</v>
      </c>
      <c r="D129" s="13">
        <v>24.9</v>
      </c>
    </row>
    <row r="130" spans="1:4" x14ac:dyDescent="0.25">
      <c r="A130" s="13" t="s">
        <v>374</v>
      </c>
      <c r="B130" s="13">
        <v>78</v>
      </c>
      <c r="C130" s="13">
        <v>210</v>
      </c>
      <c r="D130" s="13">
        <v>23.29</v>
      </c>
    </row>
    <row r="131" spans="1:4" x14ac:dyDescent="0.25">
      <c r="A131" s="13" t="s">
        <v>375</v>
      </c>
      <c r="B131" s="13">
        <v>73</v>
      </c>
      <c r="C131" s="13">
        <v>194</v>
      </c>
      <c r="D131" s="13">
        <v>31.18</v>
      </c>
    </row>
    <row r="132" spans="1:4" x14ac:dyDescent="0.25">
      <c r="A132" s="13" t="s">
        <v>376</v>
      </c>
      <c r="B132" s="13">
        <v>73</v>
      </c>
      <c r="C132" s="13">
        <v>180</v>
      </c>
      <c r="D132" s="13">
        <v>26.56</v>
      </c>
    </row>
    <row r="133" spans="1:4" x14ac:dyDescent="0.25">
      <c r="A133" s="13" t="s">
        <v>377</v>
      </c>
      <c r="B133" s="13">
        <v>74</v>
      </c>
      <c r="C133" s="13">
        <v>190</v>
      </c>
      <c r="D133" s="13">
        <v>25.03</v>
      </c>
    </row>
    <row r="134" spans="1:4" x14ac:dyDescent="0.25">
      <c r="A134" s="13" t="s">
        <v>378</v>
      </c>
      <c r="B134" s="13">
        <v>75</v>
      </c>
      <c r="C134" s="13">
        <v>240</v>
      </c>
      <c r="D134" s="13">
        <v>35.659999999999997</v>
      </c>
    </row>
    <row r="135" spans="1:4" x14ac:dyDescent="0.25">
      <c r="A135" s="13" t="s">
        <v>379</v>
      </c>
      <c r="B135" s="13">
        <v>76</v>
      </c>
      <c r="C135" s="13">
        <v>200</v>
      </c>
      <c r="D135" s="13">
        <v>29.64</v>
      </c>
    </row>
    <row r="136" spans="1:4" x14ac:dyDescent="0.25">
      <c r="A136" s="13" t="s">
        <v>380</v>
      </c>
      <c r="B136" s="13">
        <v>71</v>
      </c>
      <c r="C136" s="13">
        <v>198</v>
      </c>
      <c r="D136" s="13">
        <v>30.74</v>
      </c>
    </row>
    <row r="137" spans="1:4" x14ac:dyDescent="0.25">
      <c r="A137" s="13" t="s">
        <v>381</v>
      </c>
      <c r="B137" s="13">
        <v>73</v>
      </c>
      <c r="C137" s="13">
        <v>200</v>
      </c>
      <c r="D137" s="13">
        <v>28.43</v>
      </c>
    </row>
    <row r="138" spans="1:4" x14ac:dyDescent="0.25">
      <c r="A138" s="13" t="s">
        <v>382</v>
      </c>
      <c r="B138" s="13">
        <v>74</v>
      </c>
      <c r="C138" s="13">
        <v>195</v>
      </c>
      <c r="D138" s="13">
        <v>33.770000000000003</v>
      </c>
    </row>
    <row r="139" spans="1:4" x14ac:dyDescent="0.25">
      <c r="A139" s="13" t="s">
        <v>383</v>
      </c>
      <c r="B139" s="13">
        <v>76</v>
      </c>
      <c r="C139" s="13">
        <v>210</v>
      </c>
      <c r="D139" s="13">
        <v>40.97</v>
      </c>
    </row>
    <row r="140" spans="1:4" x14ac:dyDescent="0.25">
      <c r="A140" s="13" t="s">
        <v>384</v>
      </c>
      <c r="B140" s="13">
        <v>76</v>
      </c>
      <c r="C140" s="13">
        <v>220</v>
      </c>
      <c r="D140" s="13">
        <v>23.52</v>
      </c>
    </row>
    <row r="141" spans="1:4" x14ac:dyDescent="0.25">
      <c r="A141" s="13" t="s">
        <v>385</v>
      </c>
      <c r="B141" s="13">
        <v>74</v>
      </c>
      <c r="C141" s="13">
        <v>190</v>
      </c>
      <c r="D141" s="13">
        <v>28.19</v>
      </c>
    </row>
    <row r="142" spans="1:4" x14ac:dyDescent="0.25">
      <c r="A142" s="13" t="s">
        <v>386</v>
      </c>
      <c r="B142" s="13">
        <v>73</v>
      </c>
      <c r="C142" s="13">
        <v>210</v>
      </c>
      <c r="D142" s="13">
        <v>26.84</v>
      </c>
    </row>
    <row r="143" spans="1:4" x14ac:dyDescent="0.25">
      <c r="A143" s="13" t="s">
        <v>387</v>
      </c>
      <c r="B143" s="13">
        <v>74</v>
      </c>
      <c r="C143" s="13">
        <v>225</v>
      </c>
      <c r="D143" s="13">
        <v>26.16</v>
      </c>
    </row>
    <row r="144" spans="1:4" x14ac:dyDescent="0.25">
      <c r="A144" s="13" t="s">
        <v>388</v>
      </c>
      <c r="B144" s="13">
        <v>70</v>
      </c>
      <c r="C144" s="13">
        <v>180</v>
      </c>
      <c r="D144" s="13">
        <v>28.67</v>
      </c>
    </row>
    <row r="145" spans="1:4" x14ac:dyDescent="0.25">
      <c r="A145" s="13" t="s">
        <v>389</v>
      </c>
      <c r="B145" s="13">
        <v>72</v>
      </c>
      <c r="C145" s="13">
        <v>185</v>
      </c>
      <c r="D145" s="13">
        <v>24.2</v>
      </c>
    </row>
    <row r="146" spans="1:4" x14ac:dyDescent="0.25">
      <c r="A146" s="13" t="s">
        <v>390</v>
      </c>
      <c r="B146" s="13">
        <v>73</v>
      </c>
      <c r="C146" s="13">
        <v>170</v>
      </c>
      <c r="D146" s="13">
        <v>27.08</v>
      </c>
    </row>
    <row r="147" spans="1:4" x14ac:dyDescent="0.25">
      <c r="A147" s="13" t="s">
        <v>391</v>
      </c>
      <c r="B147" s="13">
        <v>73</v>
      </c>
      <c r="C147" s="13">
        <v>185</v>
      </c>
      <c r="D147" s="13">
        <v>24.76</v>
      </c>
    </row>
    <row r="148" spans="1:4" x14ac:dyDescent="0.25">
      <c r="A148" s="13" t="s">
        <v>392</v>
      </c>
      <c r="B148" s="13">
        <v>73</v>
      </c>
      <c r="C148" s="13">
        <v>185</v>
      </c>
      <c r="D148" s="13">
        <v>23.36</v>
      </c>
    </row>
    <row r="149" spans="1:4" x14ac:dyDescent="0.25">
      <c r="A149" s="13" t="s">
        <v>393</v>
      </c>
      <c r="B149" s="13">
        <v>73</v>
      </c>
      <c r="C149" s="13">
        <v>180</v>
      </c>
      <c r="D149" s="13">
        <v>25.35</v>
      </c>
    </row>
    <row r="150" spans="1:4" x14ac:dyDescent="0.25">
      <c r="A150" s="13" t="s">
        <v>394</v>
      </c>
      <c r="B150" s="13">
        <v>71</v>
      </c>
      <c r="C150" s="13">
        <v>178</v>
      </c>
      <c r="D150" s="13">
        <v>24.63</v>
      </c>
    </row>
    <row r="151" spans="1:4" x14ac:dyDescent="0.25">
      <c r="A151" s="13" t="s">
        <v>395</v>
      </c>
      <c r="B151" s="13">
        <v>74</v>
      </c>
      <c r="C151" s="13">
        <v>175</v>
      </c>
      <c r="D151" s="13">
        <v>24.02</v>
      </c>
    </row>
    <row r="152" spans="1:4" x14ac:dyDescent="0.25">
      <c r="A152" s="13" t="s">
        <v>396</v>
      </c>
      <c r="B152" s="13">
        <v>74</v>
      </c>
      <c r="C152" s="13">
        <v>200</v>
      </c>
      <c r="D152" s="13">
        <v>24.58</v>
      </c>
    </row>
    <row r="153" spans="1:4" x14ac:dyDescent="0.25">
      <c r="A153" s="13" t="s">
        <v>397</v>
      </c>
      <c r="B153" s="13">
        <v>72</v>
      </c>
      <c r="C153" s="13">
        <v>204</v>
      </c>
      <c r="D153" s="13">
        <v>30.82</v>
      </c>
    </row>
    <row r="154" spans="1:4" x14ac:dyDescent="0.25">
      <c r="A154" s="13" t="s">
        <v>398</v>
      </c>
      <c r="B154" s="13">
        <v>74</v>
      </c>
      <c r="C154" s="13">
        <v>211</v>
      </c>
      <c r="D154" s="13">
        <v>32.89</v>
      </c>
    </row>
    <row r="155" spans="1:4" x14ac:dyDescent="0.25">
      <c r="A155" s="13" t="s">
        <v>399</v>
      </c>
      <c r="B155" s="13">
        <v>71</v>
      </c>
      <c r="C155" s="13">
        <v>190</v>
      </c>
      <c r="D155" s="13">
        <v>33.33</v>
      </c>
    </row>
    <row r="156" spans="1:4" x14ac:dyDescent="0.25">
      <c r="A156" s="13" t="s">
        <v>400</v>
      </c>
      <c r="B156" s="13">
        <v>74</v>
      </c>
      <c r="C156" s="13">
        <v>210</v>
      </c>
      <c r="D156" s="13">
        <v>33.520000000000003</v>
      </c>
    </row>
    <row r="157" spans="1:4" x14ac:dyDescent="0.25">
      <c r="A157" s="13" t="s">
        <v>401</v>
      </c>
      <c r="B157" s="13">
        <v>75</v>
      </c>
      <c r="C157" s="13">
        <v>240</v>
      </c>
      <c r="D157" s="13">
        <v>29.74</v>
      </c>
    </row>
    <row r="158" spans="1:4" x14ac:dyDescent="0.25">
      <c r="A158" s="13" t="s">
        <v>402</v>
      </c>
      <c r="B158" s="13">
        <v>73</v>
      </c>
      <c r="C158" s="13">
        <v>190</v>
      </c>
      <c r="D158" s="13">
        <v>36.24</v>
      </c>
    </row>
    <row r="159" spans="1:4" x14ac:dyDescent="0.25">
      <c r="A159" s="13" t="s">
        <v>403</v>
      </c>
      <c r="B159" s="13">
        <v>75</v>
      </c>
      <c r="C159" s="13">
        <v>190</v>
      </c>
      <c r="D159" s="13">
        <v>28.5</v>
      </c>
    </row>
    <row r="160" spans="1:4" x14ac:dyDescent="0.25">
      <c r="A160" s="13" t="s">
        <v>404</v>
      </c>
      <c r="B160" s="13">
        <v>75</v>
      </c>
      <c r="C160" s="13">
        <v>185</v>
      </c>
      <c r="D160" s="13">
        <v>29.42</v>
      </c>
    </row>
    <row r="161" spans="1:4" x14ac:dyDescent="0.25">
      <c r="A161" s="13" t="s">
        <v>405</v>
      </c>
      <c r="B161" s="13">
        <v>79</v>
      </c>
      <c r="C161" s="13">
        <v>290</v>
      </c>
      <c r="D161" s="13">
        <v>26.61</v>
      </c>
    </row>
    <row r="162" spans="1:4" x14ac:dyDescent="0.25">
      <c r="A162" s="13" t="s">
        <v>406</v>
      </c>
      <c r="B162" s="13">
        <v>73</v>
      </c>
      <c r="C162" s="13">
        <v>175</v>
      </c>
      <c r="D162" s="13">
        <v>23.79</v>
      </c>
    </row>
    <row r="163" spans="1:4" x14ac:dyDescent="0.25">
      <c r="A163" s="13" t="s">
        <v>407</v>
      </c>
      <c r="B163" s="13">
        <v>75</v>
      </c>
      <c r="C163" s="13">
        <v>185</v>
      </c>
      <c r="D163" s="13">
        <v>24.96</v>
      </c>
    </row>
    <row r="164" spans="1:4" x14ac:dyDescent="0.25">
      <c r="A164" s="13" t="s">
        <v>408</v>
      </c>
      <c r="B164" s="13">
        <v>76</v>
      </c>
      <c r="C164" s="13">
        <v>200</v>
      </c>
      <c r="D164" s="13">
        <v>25.93</v>
      </c>
    </row>
    <row r="165" spans="1:4" x14ac:dyDescent="0.25">
      <c r="A165" s="13" t="s">
        <v>409</v>
      </c>
      <c r="B165" s="13">
        <v>74</v>
      </c>
      <c r="C165" s="13">
        <v>220</v>
      </c>
      <c r="D165" s="13">
        <v>22.81</v>
      </c>
    </row>
    <row r="166" spans="1:4" x14ac:dyDescent="0.25">
      <c r="A166" s="13" t="s">
        <v>410</v>
      </c>
      <c r="B166" s="13">
        <v>76</v>
      </c>
      <c r="C166" s="13">
        <v>170</v>
      </c>
      <c r="D166" s="13">
        <v>25.29</v>
      </c>
    </row>
    <row r="167" spans="1:4" x14ac:dyDescent="0.25">
      <c r="A167" s="13" t="s">
        <v>411</v>
      </c>
      <c r="B167" s="13">
        <v>78</v>
      </c>
      <c r="C167" s="13">
        <v>220</v>
      </c>
      <c r="D167" s="13">
        <v>26.07</v>
      </c>
    </row>
    <row r="168" spans="1:4" x14ac:dyDescent="0.25">
      <c r="A168" s="13" t="s">
        <v>412</v>
      </c>
      <c r="B168" s="13">
        <v>74</v>
      </c>
      <c r="C168" s="13">
        <v>190</v>
      </c>
      <c r="D168" s="13">
        <v>26.09</v>
      </c>
    </row>
    <row r="169" spans="1:4" x14ac:dyDescent="0.25">
      <c r="A169" s="13" t="s">
        <v>413</v>
      </c>
      <c r="B169" s="13">
        <v>76</v>
      </c>
      <c r="C169" s="13">
        <v>220</v>
      </c>
      <c r="D169" s="13">
        <v>23.23</v>
      </c>
    </row>
    <row r="170" spans="1:4" x14ac:dyDescent="0.25">
      <c r="A170" s="13" t="s">
        <v>414</v>
      </c>
      <c r="B170" s="13">
        <v>72</v>
      </c>
      <c r="C170" s="13">
        <v>205</v>
      </c>
      <c r="D170" s="13">
        <v>33.49</v>
      </c>
    </row>
    <row r="171" spans="1:4" x14ac:dyDescent="0.25">
      <c r="A171" s="13" t="s">
        <v>415</v>
      </c>
      <c r="B171" s="13">
        <v>74</v>
      </c>
      <c r="C171" s="13">
        <v>200</v>
      </c>
      <c r="D171" s="13">
        <v>31.84</v>
      </c>
    </row>
    <row r="172" spans="1:4" x14ac:dyDescent="0.25">
      <c r="A172" s="13" t="s">
        <v>416</v>
      </c>
      <c r="B172" s="13">
        <v>76</v>
      </c>
      <c r="C172" s="13">
        <v>250</v>
      </c>
      <c r="D172" s="13">
        <v>42.3</v>
      </c>
    </row>
    <row r="173" spans="1:4" x14ac:dyDescent="0.25">
      <c r="A173" s="13" t="s">
        <v>417</v>
      </c>
      <c r="B173" s="13">
        <v>74</v>
      </c>
      <c r="C173" s="13">
        <v>225</v>
      </c>
      <c r="D173" s="13">
        <v>35.82</v>
      </c>
    </row>
    <row r="174" spans="1:4" x14ac:dyDescent="0.25">
      <c r="A174" s="13" t="s">
        <v>418</v>
      </c>
      <c r="B174" s="13">
        <v>75</v>
      </c>
      <c r="C174" s="13">
        <v>215</v>
      </c>
      <c r="D174" s="13">
        <v>35.270000000000003</v>
      </c>
    </row>
    <row r="175" spans="1:4" x14ac:dyDescent="0.25">
      <c r="A175" s="13" t="s">
        <v>419</v>
      </c>
      <c r="B175" s="13">
        <v>78</v>
      </c>
      <c r="C175" s="13">
        <v>210</v>
      </c>
      <c r="D175" s="13">
        <v>26.81</v>
      </c>
    </row>
    <row r="176" spans="1:4" x14ac:dyDescent="0.25">
      <c r="A176" s="13" t="s">
        <v>420</v>
      </c>
      <c r="B176" s="13">
        <v>75</v>
      </c>
      <c r="C176" s="13">
        <v>215</v>
      </c>
      <c r="D176" s="13">
        <v>38.49</v>
      </c>
    </row>
    <row r="177" spans="1:4" x14ac:dyDescent="0.25">
      <c r="A177" s="13" t="s">
        <v>421</v>
      </c>
      <c r="B177" s="13">
        <v>72</v>
      </c>
      <c r="C177" s="13">
        <v>195</v>
      </c>
      <c r="D177" s="13">
        <v>32.68</v>
      </c>
    </row>
    <row r="178" spans="1:4" x14ac:dyDescent="0.25">
      <c r="A178" s="13" t="s">
        <v>422</v>
      </c>
      <c r="B178" s="13">
        <v>74</v>
      </c>
      <c r="C178" s="13">
        <v>200</v>
      </c>
      <c r="D178" s="13">
        <v>34.93</v>
      </c>
    </row>
    <row r="179" spans="1:4" x14ac:dyDescent="0.25">
      <c r="A179" s="13" t="s">
        <v>423</v>
      </c>
      <c r="B179" s="13">
        <v>72</v>
      </c>
      <c r="C179" s="13">
        <v>194</v>
      </c>
      <c r="D179" s="13">
        <v>26.26</v>
      </c>
    </row>
    <row r="180" spans="1:4" x14ac:dyDescent="0.25">
      <c r="A180" s="13" t="s">
        <v>424</v>
      </c>
      <c r="B180" s="13">
        <v>74</v>
      </c>
      <c r="C180" s="13">
        <v>220</v>
      </c>
      <c r="D180" s="13">
        <v>27.56</v>
      </c>
    </row>
    <row r="181" spans="1:4" x14ac:dyDescent="0.25">
      <c r="A181" s="13" t="s">
        <v>425</v>
      </c>
      <c r="B181" s="13">
        <v>70</v>
      </c>
      <c r="C181" s="13">
        <v>180</v>
      </c>
      <c r="D181" s="13">
        <v>23.98</v>
      </c>
    </row>
    <row r="182" spans="1:4" x14ac:dyDescent="0.25">
      <c r="A182" s="13" t="s">
        <v>426</v>
      </c>
      <c r="B182" s="13">
        <v>71</v>
      </c>
      <c r="C182" s="13">
        <v>180</v>
      </c>
      <c r="D182" s="13">
        <v>29.73</v>
      </c>
    </row>
    <row r="183" spans="1:4" x14ac:dyDescent="0.25">
      <c r="A183" s="13" t="s">
        <v>427</v>
      </c>
      <c r="B183" s="13">
        <v>70</v>
      </c>
      <c r="C183" s="13">
        <v>170</v>
      </c>
      <c r="D183" s="13">
        <v>31.33</v>
      </c>
    </row>
    <row r="184" spans="1:4" x14ac:dyDescent="0.25">
      <c r="A184" s="13" t="s">
        <v>428</v>
      </c>
      <c r="B184" s="13">
        <v>75</v>
      </c>
      <c r="C184" s="13">
        <v>195</v>
      </c>
      <c r="D184" s="13">
        <v>27.13</v>
      </c>
    </row>
    <row r="185" spans="1:4" x14ac:dyDescent="0.25">
      <c r="A185" s="13" t="s">
        <v>429</v>
      </c>
      <c r="B185" s="13">
        <v>71</v>
      </c>
      <c r="C185" s="13">
        <v>180</v>
      </c>
      <c r="D185" s="13">
        <v>26.75</v>
      </c>
    </row>
    <row r="186" spans="1:4" x14ac:dyDescent="0.25">
      <c r="A186" s="13" t="s">
        <v>430</v>
      </c>
      <c r="B186" s="13">
        <v>71</v>
      </c>
      <c r="C186" s="13">
        <v>170</v>
      </c>
      <c r="D186" s="13">
        <v>27.09</v>
      </c>
    </row>
    <row r="187" spans="1:4" x14ac:dyDescent="0.25">
      <c r="A187" s="13" t="s">
        <v>431</v>
      </c>
      <c r="B187" s="13">
        <v>73</v>
      </c>
      <c r="C187" s="13">
        <v>206</v>
      </c>
      <c r="D187" s="13">
        <v>29.23</v>
      </c>
    </row>
    <row r="188" spans="1:4" x14ac:dyDescent="0.25">
      <c r="A188" s="13" t="s">
        <v>432</v>
      </c>
      <c r="B188" s="13">
        <v>72</v>
      </c>
      <c r="C188" s="13">
        <v>205</v>
      </c>
      <c r="D188" s="13">
        <v>28.88</v>
      </c>
    </row>
    <row r="189" spans="1:4" x14ac:dyDescent="0.25">
      <c r="A189" s="13" t="s">
        <v>433</v>
      </c>
      <c r="B189" s="13">
        <v>71</v>
      </c>
      <c r="C189" s="13">
        <v>200</v>
      </c>
      <c r="D189" s="13">
        <v>33.01</v>
      </c>
    </row>
    <row r="190" spans="1:4" x14ac:dyDescent="0.25">
      <c r="A190" s="13" t="s">
        <v>434</v>
      </c>
      <c r="B190" s="13">
        <v>73</v>
      </c>
      <c r="C190" s="13">
        <v>225</v>
      </c>
      <c r="D190" s="13">
        <v>30.57</v>
      </c>
    </row>
    <row r="191" spans="1:4" x14ac:dyDescent="0.25">
      <c r="A191" s="13" t="s">
        <v>435</v>
      </c>
      <c r="B191" s="13">
        <v>72</v>
      </c>
      <c r="C191" s="13">
        <v>201</v>
      </c>
      <c r="D191" s="13">
        <v>31.24</v>
      </c>
    </row>
    <row r="192" spans="1:4" x14ac:dyDescent="0.25">
      <c r="A192" s="13" t="s">
        <v>436</v>
      </c>
      <c r="B192" s="13">
        <v>75</v>
      </c>
      <c r="C192" s="13">
        <v>225</v>
      </c>
      <c r="D192" s="13">
        <v>24.95</v>
      </c>
    </row>
    <row r="193" spans="1:4" x14ac:dyDescent="0.25">
      <c r="A193" s="13" t="s">
        <v>437</v>
      </c>
      <c r="B193" s="13">
        <v>70</v>
      </c>
      <c r="C193" s="13">
        <v>226</v>
      </c>
      <c r="D193" s="13">
        <v>27.35</v>
      </c>
    </row>
    <row r="194" spans="1:4" x14ac:dyDescent="0.25">
      <c r="A194" s="13" t="s">
        <v>438</v>
      </c>
      <c r="B194" s="13">
        <v>74</v>
      </c>
      <c r="C194" s="13">
        <v>233</v>
      </c>
      <c r="D194" s="13">
        <v>24.62</v>
      </c>
    </row>
    <row r="195" spans="1:4" x14ac:dyDescent="0.25">
      <c r="A195" s="13" t="s">
        <v>439</v>
      </c>
      <c r="B195" s="13">
        <v>74</v>
      </c>
      <c r="C195" s="13">
        <v>180</v>
      </c>
      <c r="D195" s="13">
        <v>24.98</v>
      </c>
    </row>
    <row r="196" spans="1:4" x14ac:dyDescent="0.25">
      <c r="A196" s="13" t="s">
        <v>440</v>
      </c>
      <c r="B196" s="13">
        <v>75</v>
      </c>
      <c r="C196" s="13">
        <v>225</v>
      </c>
      <c r="D196" s="13">
        <v>26.22</v>
      </c>
    </row>
    <row r="197" spans="1:4" x14ac:dyDescent="0.25">
      <c r="A197" s="13" t="s">
        <v>441</v>
      </c>
      <c r="B197" s="13">
        <v>73</v>
      </c>
      <c r="C197" s="13">
        <v>180</v>
      </c>
      <c r="D197" s="13">
        <v>26.04</v>
      </c>
    </row>
    <row r="198" spans="1:4" x14ac:dyDescent="0.25">
      <c r="A198" s="13" t="s">
        <v>442</v>
      </c>
      <c r="B198" s="13">
        <v>77</v>
      </c>
      <c r="C198" s="13">
        <v>220</v>
      </c>
      <c r="D198" s="13">
        <v>26.45</v>
      </c>
    </row>
    <row r="199" spans="1:4" x14ac:dyDescent="0.25">
      <c r="A199" s="13" t="s">
        <v>443</v>
      </c>
      <c r="B199" s="13">
        <v>73</v>
      </c>
      <c r="C199" s="13">
        <v>180</v>
      </c>
      <c r="D199" s="13">
        <v>25.25</v>
      </c>
    </row>
    <row r="200" spans="1:4" x14ac:dyDescent="0.25">
      <c r="A200" s="13" t="s">
        <v>444</v>
      </c>
      <c r="B200" s="13">
        <v>76</v>
      </c>
      <c r="C200" s="13">
        <v>237</v>
      </c>
      <c r="D200" s="13">
        <v>27.77</v>
      </c>
    </row>
    <row r="201" spans="1:4" x14ac:dyDescent="0.25">
      <c r="A201" s="13" t="s">
        <v>445</v>
      </c>
      <c r="B201" s="13">
        <v>75</v>
      </c>
      <c r="C201" s="13">
        <v>215</v>
      </c>
      <c r="D201" s="13">
        <v>35.159999999999997</v>
      </c>
    </row>
    <row r="202" spans="1:4" x14ac:dyDescent="0.25">
      <c r="A202" s="13" t="s">
        <v>446</v>
      </c>
      <c r="B202" s="13">
        <v>74</v>
      </c>
      <c r="C202" s="13">
        <v>190</v>
      </c>
      <c r="D202" s="13">
        <v>37.1</v>
      </c>
    </row>
    <row r="203" spans="1:4" x14ac:dyDescent="0.25">
      <c r="A203" s="13" t="s">
        <v>447</v>
      </c>
      <c r="B203" s="13">
        <v>76</v>
      </c>
      <c r="C203" s="13">
        <v>235</v>
      </c>
      <c r="D203" s="13">
        <v>34.51</v>
      </c>
    </row>
    <row r="204" spans="1:4" x14ac:dyDescent="0.25">
      <c r="A204" s="13" t="s">
        <v>448</v>
      </c>
      <c r="B204" s="13">
        <v>75</v>
      </c>
      <c r="C204" s="13">
        <v>190</v>
      </c>
      <c r="D204" s="13">
        <v>29.28</v>
      </c>
    </row>
    <row r="205" spans="1:4" x14ac:dyDescent="0.25">
      <c r="A205" s="13" t="s">
        <v>449</v>
      </c>
      <c r="B205" s="13">
        <v>73</v>
      </c>
      <c r="C205" s="13">
        <v>180</v>
      </c>
      <c r="D205" s="13">
        <v>32.14</v>
      </c>
    </row>
    <row r="206" spans="1:4" x14ac:dyDescent="0.25">
      <c r="A206" s="13" t="s">
        <v>450</v>
      </c>
      <c r="B206" s="13">
        <v>71</v>
      </c>
      <c r="C206" s="13">
        <v>165</v>
      </c>
      <c r="D206" s="13">
        <v>23.94</v>
      </c>
    </row>
    <row r="207" spans="1:4" x14ac:dyDescent="0.25">
      <c r="A207" s="13" t="s">
        <v>451</v>
      </c>
      <c r="B207" s="13">
        <v>76</v>
      </c>
      <c r="C207" s="13">
        <v>195</v>
      </c>
      <c r="D207" s="13">
        <v>27.45</v>
      </c>
    </row>
    <row r="208" spans="1:4" x14ac:dyDescent="0.25">
      <c r="A208" s="13" t="s">
        <v>452</v>
      </c>
      <c r="B208" s="13">
        <v>75</v>
      </c>
      <c r="C208" s="13">
        <v>200</v>
      </c>
      <c r="D208" s="13">
        <v>28.77</v>
      </c>
    </row>
    <row r="209" spans="1:4" x14ac:dyDescent="0.25">
      <c r="A209" s="13" t="s">
        <v>453</v>
      </c>
      <c r="B209" s="13">
        <v>72</v>
      </c>
      <c r="C209" s="13">
        <v>190</v>
      </c>
      <c r="D209" s="13">
        <v>23.58</v>
      </c>
    </row>
    <row r="210" spans="1:4" x14ac:dyDescent="0.25">
      <c r="A210" s="13" t="s">
        <v>454</v>
      </c>
      <c r="B210" s="13">
        <v>71</v>
      </c>
      <c r="C210" s="13">
        <v>190</v>
      </c>
      <c r="D210" s="13">
        <v>27.56</v>
      </c>
    </row>
    <row r="211" spans="1:4" x14ac:dyDescent="0.25">
      <c r="A211" s="13" t="s">
        <v>455</v>
      </c>
      <c r="B211" s="13">
        <v>77</v>
      </c>
      <c r="C211" s="13">
        <v>185</v>
      </c>
      <c r="D211" s="13">
        <v>24.01</v>
      </c>
    </row>
    <row r="212" spans="1:4" x14ac:dyDescent="0.25">
      <c r="A212" s="13" t="s">
        <v>456</v>
      </c>
      <c r="B212" s="13">
        <v>73</v>
      </c>
      <c r="C212" s="13">
        <v>185</v>
      </c>
      <c r="D212" s="13">
        <v>26.52</v>
      </c>
    </row>
    <row r="213" spans="1:4" x14ac:dyDescent="0.25">
      <c r="A213" s="13" t="s">
        <v>457</v>
      </c>
      <c r="B213" s="13">
        <v>74</v>
      </c>
      <c r="C213" s="13">
        <v>205</v>
      </c>
      <c r="D213" s="13">
        <v>35.54</v>
      </c>
    </row>
    <row r="214" spans="1:4" x14ac:dyDescent="0.25">
      <c r="A214" s="13" t="s">
        <v>458</v>
      </c>
      <c r="B214" s="13">
        <v>71</v>
      </c>
      <c r="C214" s="13">
        <v>190</v>
      </c>
      <c r="D214" s="13">
        <v>29.43</v>
      </c>
    </row>
    <row r="215" spans="1:4" x14ac:dyDescent="0.25">
      <c r="A215" s="13" t="s">
        <v>459</v>
      </c>
      <c r="B215" s="13">
        <v>72</v>
      </c>
      <c r="C215" s="13">
        <v>205</v>
      </c>
      <c r="D215" s="13">
        <v>29.9</v>
      </c>
    </row>
    <row r="216" spans="1:4" x14ac:dyDescent="0.25">
      <c r="A216" s="13" t="s">
        <v>460</v>
      </c>
      <c r="B216" s="13">
        <v>74</v>
      </c>
      <c r="C216" s="13">
        <v>206</v>
      </c>
      <c r="D216" s="13">
        <v>32.700000000000003</v>
      </c>
    </row>
    <row r="217" spans="1:4" x14ac:dyDescent="0.25">
      <c r="A217" s="13" t="s">
        <v>461</v>
      </c>
      <c r="B217" s="13">
        <v>75</v>
      </c>
      <c r="C217" s="13">
        <v>220</v>
      </c>
      <c r="D217" s="13">
        <v>28.8</v>
      </c>
    </row>
    <row r="218" spans="1:4" x14ac:dyDescent="0.25">
      <c r="A218" s="13" t="s">
        <v>462</v>
      </c>
      <c r="B218" s="13">
        <v>73</v>
      </c>
      <c r="C218" s="13">
        <v>208</v>
      </c>
      <c r="D218" s="13">
        <v>32.82</v>
      </c>
    </row>
    <row r="219" spans="1:4" x14ac:dyDescent="0.25">
      <c r="A219" s="13" t="s">
        <v>463</v>
      </c>
      <c r="B219" s="13">
        <v>72</v>
      </c>
      <c r="C219" s="13">
        <v>170</v>
      </c>
      <c r="D219" s="13">
        <v>24.36</v>
      </c>
    </row>
    <row r="220" spans="1:4" x14ac:dyDescent="0.25">
      <c r="A220" s="13" t="s">
        <v>464</v>
      </c>
      <c r="B220" s="13">
        <v>75</v>
      </c>
      <c r="C220" s="13">
        <v>195</v>
      </c>
      <c r="D220" s="13">
        <v>32.68</v>
      </c>
    </row>
    <row r="221" spans="1:4" x14ac:dyDescent="0.25">
      <c r="A221" s="13" t="s">
        <v>465</v>
      </c>
      <c r="B221" s="13">
        <v>75</v>
      </c>
      <c r="C221" s="13">
        <v>210</v>
      </c>
      <c r="D221" s="13">
        <v>31.59</v>
      </c>
    </row>
    <row r="222" spans="1:4" x14ac:dyDescent="0.25">
      <c r="A222" s="13" t="s">
        <v>466</v>
      </c>
      <c r="B222" s="13">
        <v>74</v>
      </c>
      <c r="C222" s="13">
        <v>190</v>
      </c>
      <c r="D222" s="13">
        <v>33.32</v>
      </c>
    </row>
    <row r="223" spans="1:4" x14ac:dyDescent="0.25">
      <c r="A223" s="13" t="s">
        <v>467</v>
      </c>
      <c r="B223" s="13">
        <v>72</v>
      </c>
      <c r="C223" s="13">
        <v>211</v>
      </c>
      <c r="D223" s="13">
        <v>32.97</v>
      </c>
    </row>
    <row r="224" spans="1:4" x14ac:dyDescent="0.25">
      <c r="A224" s="13" t="s">
        <v>468</v>
      </c>
      <c r="B224" s="13">
        <v>74</v>
      </c>
      <c r="C224" s="13">
        <v>230</v>
      </c>
      <c r="D224" s="13">
        <v>32.72</v>
      </c>
    </row>
    <row r="225" spans="1:4" x14ac:dyDescent="0.25">
      <c r="A225" s="13" t="s">
        <v>469</v>
      </c>
      <c r="B225" s="13">
        <v>71</v>
      </c>
      <c r="C225" s="13">
        <v>170</v>
      </c>
      <c r="D225" s="13">
        <v>22.55</v>
      </c>
    </row>
    <row r="226" spans="1:4" x14ac:dyDescent="0.25">
      <c r="A226" s="13" t="s">
        <v>470</v>
      </c>
      <c r="B226" s="13">
        <v>70</v>
      </c>
      <c r="C226" s="13">
        <v>185</v>
      </c>
      <c r="D226" s="13">
        <v>27.45</v>
      </c>
    </row>
    <row r="227" spans="1:4" x14ac:dyDescent="0.25">
      <c r="A227" s="13" t="s">
        <v>471</v>
      </c>
      <c r="B227" s="13">
        <v>75</v>
      </c>
      <c r="C227" s="13">
        <v>230</v>
      </c>
      <c r="D227" s="13">
        <v>36.14</v>
      </c>
    </row>
    <row r="228" spans="1:4" x14ac:dyDescent="0.25">
      <c r="A228" s="13" t="s">
        <v>472</v>
      </c>
      <c r="B228" s="13">
        <v>74</v>
      </c>
      <c r="C228" s="13">
        <v>185</v>
      </c>
      <c r="D228" s="13">
        <v>38.229999999999997</v>
      </c>
    </row>
    <row r="229" spans="1:4" x14ac:dyDescent="0.25">
      <c r="A229" s="13" t="s">
        <v>473</v>
      </c>
      <c r="B229" s="13">
        <v>77</v>
      </c>
      <c r="C229" s="13">
        <v>241</v>
      </c>
      <c r="D229" s="13">
        <v>31.14</v>
      </c>
    </row>
    <row r="230" spans="1:4" x14ac:dyDescent="0.25">
      <c r="A230" s="13" t="s">
        <v>474</v>
      </c>
      <c r="B230" s="13">
        <v>77</v>
      </c>
      <c r="C230" s="13">
        <v>225</v>
      </c>
      <c r="D230" s="13">
        <v>34.71</v>
      </c>
    </row>
    <row r="231" spans="1:4" x14ac:dyDescent="0.25">
      <c r="A231" s="13" t="s">
        <v>475</v>
      </c>
      <c r="B231" s="13">
        <v>75</v>
      </c>
      <c r="C231" s="13">
        <v>210</v>
      </c>
      <c r="D231" s="13">
        <v>26.13</v>
      </c>
    </row>
    <row r="232" spans="1:4" x14ac:dyDescent="0.25">
      <c r="A232" s="13" t="s">
        <v>476</v>
      </c>
      <c r="B232" s="13">
        <v>75</v>
      </c>
      <c r="C232" s="13">
        <v>175</v>
      </c>
      <c r="D232" s="13">
        <v>24.43</v>
      </c>
    </row>
    <row r="233" spans="1:4" x14ac:dyDescent="0.25">
      <c r="A233" s="13" t="s">
        <v>477</v>
      </c>
      <c r="B233" s="13">
        <v>78</v>
      </c>
      <c r="C233" s="13">
        <v>230</v>
      </c>
      <c r="D233" s="13">
        <v>23.76</v>
      </c>
    </row>
    <row r="234" spans="1:4" x14ac:dyDescent="0.25">
      <c r="A234" s="13" t="s">
        <v>478</v>
      </c>
      <c r="B234" s="13">
        <v>75</v>
      </c>
      <c r="C234" s="13">
        <v>200</v>
      </c>
      <c r="D234" s="13">
        <v>26.92</v>
      </c>
    </row>
    <row r="235" spans="1:4" x14ac:dyDescent="0.25">
      <c r="A235" s="13" t="s">
        <v>479</v>
      </c>
      <c r="B235" s="13">
        <v>76</v>
      </c>
      <c r="C235" s="13">
        <v>215</v>
      </c>
      <c r="D235" s="13">
        <v>25.85</v>
      </c>
    </row>
    <row r="236" spans="1:4" x14ac:dyDescent="0.25">
      <c r="A236" s="13" t="s">
        <v>480</v>
      </c>
      <c r="B236" s="13">
        <v>73</v>
      </c>
      <c r="C236" s="13">
        <v>198</v>
      </c>
      <c r="D236" s="13">
        <v>30.16</v>
      </c>
    </row>
    <row r="237" spans="1:4" x14ac:dyDescent="0.25">
      <c r="A237" s="13" t="s">
        <v>481</v>
      </c>
      <c r="B237" s="13">
        <v>75</v>
      </c>
      <c r="C237" s="13">
        <v>226</v>
      </c>
      <c r="D237" s="13">
        <v>25.03</v>
      </c>
    </row>
    <row r="238" spans="1:4" x14ac:dyDescent="0.25">
      <c r="A238" s="13" t="s">
        <v>482</v>
      </c>
      <c r="B238" s="13">
        <v>75</v>
      </c>
      <c r="C238" s="13">
        <v>278</v>
      </c>
      <c r="D238" s="13">
        <v>24.21</v>
      </c>
    </row>
    <row r="239" spans="1:4" x14ac:dyDescent="0.25">
      <c r="A239" s="13" t="s">
        <v>483</v>
      </c>
      <c r="B239" s="13">
        <v>79</v>
      </c>
      <c r="C239" s="13">
        <v>215</v>
      </c>
      <c r="D239" s="13">
        <v>26.51</v>
      </c>
    </row>
    <row r="240" spans="1:4" x14ac:dyDescent="0.25">
      <c r="A240" s="13" t="s">
        <v>484</v>
      </c>
      <c r="B240" s="13">
        <v>77</v>
      </c>
      <c r="C240" s="13">
        <v>230</v>
      </c>
      <c r="D240" s="13">
        <v>26.36</v>
      </c>
    </row>
    <row r="241" spans="1:4" x14ac:dyDescent="0.25">
      <c r="A241" s="13" t="s">
        <v>485</v>
      </c>
      <c r="B241" s="13">
        <v>76</v>
      </c>
      <c r="C241" s="13">
        <v>240</v>
      </c>
      <c r="D241" s="13">
        <v>30.88</v>
      </c>
    </row>
    <row r="242" spans="1:4" x14ac:dyDescent="0.25">
      <c r="A242" s="13" t="s">
        <v>486</v>
      </c>
      <c r="B242" s="13">
        <v>71</v>
      </c>
      <c r="C242" s="13">
        <v>184</v>
      </c>
      <c r="D242" s="13">
        <v>32.57</v>
      </c>
    </row>
    <row r="243" spans="1:4" x14ac:dyDescent="0.25">
      <c r="A243" s="13" t="s">
        <v>487</v>
      </c>
      <c r="B243" s="13">
        <v>75</v>
      </c>
      <c r="C243" s="13">
        <v>219</v>
      </c>
      <c r="D243" s="13">
        <v>37.68</v>
      </c>
    </row>
    <row r="244" spans="1:4" x14ac:dyDescent="0.25">
      <c r="A244" s="13" t="s">
        <v>488</v>
      </c>
      <c r="B244" s="13">
        <v>74</v>
      </c>
      <c r="C244" s="13">
        <v>170</v>
      </c>
      <c r="D244" s="13">
        <v>37.25</v>
      </c>
    </row>
    <row r="245" spans="1:4" x14ac:dyDescent="0.25">
      <c r="A245" s="13" t="s">
        <v>489</v>
      </c>
      <c r="B245" s="13">
        <v>69</v>
      </c>
      <c r="C245" s="13">
        <v>218</v>
      </c>
      <c r="D245" s="13">
        <v>35.25</v>
      </c>
    </row>
    <row r="246" spans="1:4" x14ac:dyDescent="0.25">
      <c r="A246" s="13" t="s">
        <v>490</v>
      </c>
      <c r="B246" s="13">
        <v>71</v>
      </c>
      <c r="C246" s="13">
        <v>190</v>
      </c>
      <c r="D246" s="13">
        <v>33.950000000000003</v>
      </c>
    </row>
    <row r="247" spans="1:4" x14ac:dyDescent="0.25">
      <c r="A247" s="13" t="s">
        <v>491</v>
      </c>
      <c r="B247" s="13">
        <v>76</v>
      </c>
      <c r="C247" s="13">
        <v>225</v>
      </c>
      <c r="D247" s="13">
        <v>32.659999999999997</v>
      </c>
    </row>
    <row r="248" spans="1:4" x14ac:dyDescent="0.25">
      <c r="A248" s="13" t="s">
        <v>492</v>
      </c>
      <c r="B248" s="13">
        <v>72</v>
      </c>
      <c r="C248" s="13">
        <v>220</v>
      </c>
      <c r="D248" s="13">
        <v>26.68</v>
      </c>
    </row>
    <row r="249" spans="1:4" x14ac:dyDescent="0.25">
      <c r="A249" s="13" t="s">
        <v>493</v>
      </c>
      <c r="B249" s="13">
        <v>72</v>
      </c>
      <c r="C249" s="13">
        <v>176</v>
      </c>
      <c r="D249" s="13">
        <v>25.18</v>
      </c>
    </row>
    <row r="250" spans="1:4" x14ac:dyDescent="0.25">
      <c r="A250" s="13" t="s">
        <v>494</v>
      </c>
      <c r="B250" s="13">
        <v>70</v>
      </c>
      <c r="C250" s="13">
        <v>190</v>
      </c>
      <c r="D250" s="13">
        <v>31.39</v>
      </c>
    </row>
    <row r="251" spans="1:4" x14ac:dyDescent="0.25">
      <c r="A251" s="13" t="s">
        <v>495</v>
      </c>
      <c r="B251" s="13">
        <v>72</v>
      </c>
      <c r="C251" s="13">
        <v>197</v>
      </c>
      <c r="D251" s="13">
        <v>33.74</v>
      </c>
    </row>
    <row r="252" spans="1:4" x14ac:dyDescent="0.25">
      <c r="A252" s="13" t="s">
        <v>496</v>
      </c>
      <c r="B252" s="13">
        <v>73</v>
      </c>
      <c r="C252" s="13">
        <v>204</v>
      </c>
      <c r="D252" s="13">
        <v>31.42</v>
      </c>
    </row>
    <row r="253" spans="1:4" x14ac:dyDescent="0.25">
      <c r="A253" s="13" t="s">
        <v>497</v>
      </c>
      <c r="B253" s="13">
        <v>71</v>
      </c>
      <c r="C253" s="13">
        <v>167</v>
      </c>
      <c r="D253" s="13">
        <v>27.5</v>
      </c>
    </row>
    <row r="254" spans="1:4" x14ac:dyDescent="0.25">
      <c r="A254" s="13" t="s">
        <v>498</v>
      </c>
      <c r="B254" s="13">
        <v>72</v>
      </c>
      <c r="C254" s="13">
        <v>180</v>
      </c>
      <c r="D254" s="13">
        <v>24.25</v>
      </c>
    </row>
    <row r="255" spans="1:4" x14ac:dyDescent="0.25">
      <c r="A255" s="13" t="s">
        <v>499</v>
      </c>
      <c r="B255" s="13">
        <v>71</v>
      </c>
      <c r="C255" s="13">
        <v>195</v>
      </c>
      <c r="D255" s="13">
        <v>29.78</v>
      </c>
    </row>
    <row r="256" spans="1:4" x14ac:dyDescent="0.25">
      <c r="A256" s="13" t="s">
        <v>500</v>
      </c>
      <c r="B256" s="13">
        <v>73</v>
      </c>
      <c r="C256" s="13">
        <v>220</v>
      </c>
      <c r="D256" s="13">
        <v>30</v>
      </c>
    </row>
    <row r="257" spans="1:4" x14ac:dyDescent="0.25">
      <c r="A257" s="13" t="s">
        <v>501</v>
      </c>
      <c r="B257" s="13">
        <v>72</v>
      </c>
      <c r="C257" s="13">
        <v>215</v>
      </c>
      <c r="D257" s="13">
        <v>33.090000000000003</v>
      </c>
    </row>
    <row r="258" spans="1:4" x14ac:dyDescent="0.25">
      <c r="A258" s="13" t="s">
        <v>502</v>
      </c>
      <c r="B258" s="13">
        <v>73</v>
      </c>
      <c r="C258" s="13">
        <v>185</v>
      </c>
      <c r="D258" s="13">
        <v>25.96</v>
      </c>
    </row>
    <row r="259" spans="1:4" x14ac:dyDescent="0.25">
      <c r="A259" s="13" t="s">
        <v>503</v>
      </c>
      <c r="B259" s="13">
        <v>74</v>
      </c>
      <c r="C259" s="13">
        <v>190</v>
      </c>
      <c r="D259" s="13">
        <v>23.34</v>
      </c>
    </row>
    <row r="260" spans="1:4" x14ac:dyDescent="0.25">
      <c r="A260" s="13" t="s">
        <v>504</v>
      </c>
      <c r="B260" s="13">
        <v>74</v>
      </c>
      <c r="C260" s="13">
        <v>205</v>
      </c>
      <c r="D260" s="13">
        <v>29.98</v>
      </c>
    </row>
    <row r="261" spans="1:4" x14ac:dyDescent="0.25">
      <c r="A261" s="13" t="s">
        <v>505</v>
      </c>
      <c r="B261" s="13">
        <v>72</v>
      </c>
      <c r="C261" s="13">
        <v>205</v>
      </c>
      <c r="D261" s="13">
        <v>38.28</v>
      </c>
    </row>
    <row r="262" spans="1:4" x14ac:dyDescent="0.25">
      <c r="A262" s="13" t="s">
        <v>506</v>
      </c>
      <c r="B262" s="13">
        <v>73</v>
      </c>
      <c r="C262" s="13">
        <v>200</v>
      </c>
      <c r="D262" s="13">
        <v>27.12</v>
      </c>
    </row>
    <row r="263" spans="1:4" x14ac:dyDescent="0.25">
      <c r="A263" s="13" t="s">
        <v>507</v>
      </c>
      <c r="B263" s="13">
        <v>75</v>
      </c>
      <c r="C263" s="13">
        <v>200</v>
      </c>
      <c r="D263" s="13">
        <v>24.97</v>
      </c>
    </row>
    <row r="264" spans="1:4" x14ac:dyDescent="0.25">
      <c r="A264" s="13" t="s">
        <v>508</v>
      </c>
      <c r="B264" s="13">
        <v>74</v>
      </c>
      <c r="C264" s="13">
        <v>210</v>
      </c>
      <c r="D264" s="13">
        <v>24.34</v>
      </c>
    </row>
    <row r="265" spans="1:4" x14ac:dyDescent="0.25">
      <c r="A265" s="13" t="s">
        <v>509</v>
      </c>
      <c r="B265" s="13">
        <v>74</v>
      </c>
      <c r="C265" s="13">
        <v>215</v>
      </c>
      <c r="D265" s="13">
        <v>29.49</v>
      </c>
    </row>
    <row r="266" spans="1:4" x14ac:dyDescent="0.25">
      <c r="A266" s="13" t="s">
        <v>510</v>
      </c>
      <c r="B266" s="13">
        <v>77</v>
      </c>
      <c r="C266" s="13">
        <v>200</v>
      </c>
      <c r="D266" s="13">
        <v>24.02</v>
      </c>
    </row>
    <row r="267" spans="1:4" x14ac:dyDescent="0.25">
      <c r="A267" s="13" t="s">
        <v>511</v>
      </c>
      <c r="B267" s="13">
        <v>75</v>
      </c>
      <c r="C267" s="13">
        <v>205</v>
      </c>
      <c r="D267" s="13">
        <v>24.73</v>
      </c>
    </row>
    <row r="268" spans="1:4" x14ac:dyDescent="0.25">
      <c r="A268" s="13" t="s">
        <v>512</v>
      </c>
      <c r="B268" s="13">
        <v>73</v>
      </c>
      <c r="C268" s="13">
        <v>211</v>
      </c>
      <c r="D268" s="13">
        <v>42.3</v>
      </c>
    </row>
    <row r="269" spans="1:4" x14ac:dyDescent="0.25">
      <c r="A269" s="13" t="s">
        <v>513</v>
      </c>
      <c r="B269" s="13">
        <v>72</v>
      </c>
      <c r="C269" s="13">
        <v>190</v>
      </c>
      <c r="D269" s="13">
        <v>29.54</v>
      </c>
    </row>
    <row r="270" spans="1:4" x14ac:dyDescent="0.25">
      <c r="A270" s="13" t="s">
        <v>514</v>
      </c>
      <c r="B270" s="13">
        <v>71</v>
      </c>
      <c r="C270" s="13">
        <v>208</v>
      </c>
      <c r="D270" s="13">
        <v>29.95</v>
      </c>
    </row>
    <row r="271" spans="1:4" x14ac:dyDescent="0.25">
      <c r="A271" s="13" t="s">
        <v>515</v>
      </c>
      <c r="B271" s="13">
        <v>74</v>
      </c>
      <c r="C271" s="13">
        <v>200</v>
      </c>
      <c r="D271" s="13">
        <v>29.24</v>
      </c>
    </row>
    <row r="272" spans="1:4" x14ac:dyDescent="0.25">
      <c r="A272" s="13" t="s">
        <v>516</v>
      </c>
      <c r="B272" s="13">
        <v>77</v>
      </c>
      <c r="C272" s="13">
        <v>210</v>
      </c>
      <c r="D272" s="13">
        <v>30.3</v>
      </c>
    </row>
    <row r="273" spans="1:4" x14ac:dyDescent="0.25">
      <c r="A273" s="13" t="s">
        <v>517</v>
      </c>
      <c r="B273" s="13">
        <v>75</v>
      </c>
      <c r="C273" s="13">
        <v>232</v>
      </c>
      <c r="D273" s="13">
        <v>40.770000000000003</v>
      </c>
    </row>
    <row r="274" spans="1:4" x14ac:dyDescent="0.25">
      <c r="A274" s="13" t="s">
        <v>518</v>
      </c>
      <c r="B274" s="13">
        <v>75</v>
      </c>
      <c r="C274" s="13">
        <v>230</v>
      </c>
      <c r="D274" s="13">
        <v>38.85</v>
      </c>
    </row>
    <row r="275" spans="1:4" x14ac:dyDescent="0.25">
      <c r="A275" s="13" t="s">
        <v>519</v>
      </c>
      <c r="B275" s="13">
        <v>75</v>
      </c>
      <c r="C275" s="13">
        <v>210</v>
      </c>
      <c r="D275" s="13">
        <v>22.31</v>
      </c>
    </row>
    <row r="276" spans="1:4" x14ac:dyDescent="0.25">
      <c r="A276" s="13" t="s">
        <v>520</v>
      </c>
      <c r="B276" s="13">
        <v>78</v>
      </c>
      <c r="C276" s="13">
        <v>220</v>
      </c>
      <c r="D276" s="13">
        <v>25.44</v>
      </c>
    </row>
    <row r="277" spans="1:4" x14ac:dyDescent="0.25">
      <c r="A277" s="13" t="s">
        <v>521</v>
      </c>
      <c r="B277" s="13">
        <v>78</v>
      </c>
      <c r="C277" s="13">
        <v>210</v>
      </c>
      <c r="D277" s="13">
        <v>21.78</v>
      </c>
    </row>
    <row r="278" spans="1:4" x14ac:dyDescent="0.25">
      <c r="A278" s="13" t="s">
        <v>522</v>
      </c>
      <c r="B278" s="13">
        <v>74</v>
      </c>
      <c r="C278" s="13">
        <v>202</v>
      </c>
      <c r="D278" s="13">
        <v>22.64</v>
      </c>
    </row>
    <row r="279" spans="1:4" x14ac:dyDescent="0.25">
      <c r="A279" s="13" t="s">
        <v>523</v>
      </c>
      <c r="B279" s="13">
        <v>76</v>
      </c>
      <c r="C279" s="13">
        <v>212</v>
      </c>
      <c r="D279" s="13">
        <v>26.11</v>
      </c>
    </row>
    <row r="280" spans="1:4" x14ac:dyDescent="0.25">
      <c r="A280" s="13" t="s">
        <v>524</v>
      </c>
      <c r="B280" s="13">
        <v>78</v>
      </c>
      <c r="C280" s="13">
        <v>225</v>
      </c>
      <c r="D280" s="13">
        <v>27.55</v>
      </c>
    </row>
    <row r="281" spans="1:4" x14ac:dyDescent="0.25">
      <c r="A281" s="13" t="s">
        <v>525</v>
      </c>
      <c r="B281" s="13">
        <v>76</v>
      </c>
      <c r="C281" s="13">
        <v>170</v>
      </c>
      <c r="D281" s="13">
        <v>24.63</v>
      </c>
    </row>
    <row r="282" spans="1:4" x14ac:dyDescent="0.25">
      <c r="A282" s="13" t="s">
        <v>526</v>
      </c>
      <c r="B282" s="13">
        <v>70</v>
      </c>
      <c r="C282" s="13">
        <v>190</v>
      </c>
      <c r="D282" s="13">
        <v>23.58</v>
      </c>
    </row>
    <row r="283" spans="1:4" x14ac:dyDescent="0.25">
      <c r="A283" s="13" t="s">
        <v>527</v>
      </c>
      <c r="B283" s="13">
        <v>72</v>
      </c>
      <c r="C283" s="13">
        <v>200</v>
      </c>
      <c r="D283" s="13">
        <v>30.73</v>
      </c>
    </row>
    <row r="284" spans="1:4" x14ac:dyDescent="0.25">
      <c r="A284" s="13" t="s">
        <v>528</v>
      </c>
      <c r="B284" s="13">
        <v>80</v>
      </c>
      <c r="C284" s="13">
        <v>237</v>
      </c>
      <c r="D284" s="13">
        <v>32.17</v>
      </c>
    </row>
    <row r="285" spans="1:4" x14ac:dyDescent="0.25">
      <c r="A285" s="13" t="s">
        <v>529</v>
      </c>
      <c r="B285" s="13">
        <v>74</v>
      </c>
      <c r="C285" s="13">
        <v>220</v>
      </c>
      <c r="D285" s="13">
        <v>30.43</v>
      </c>
    </row>
    <row r="286" spans="1:4" x14ac:dyDescent="0.25">
      <c r="A286" s="13" t="s">
        <v>530</v>
      </c>
      <c r="B286" s="13">
        <v>74</v>
      </c>
      <c r="C286" s="13">
        <v>170</v>
      </c>
      <c r="D286" s="13">
        <v>23.27</v>
      </c>
    </row>
    <row r="287" spans="1:4" x14ac:dyDescent="0.25">
      <c r="A287" s="13" t="s">
        <v>531</v>
      </c>
      <c r="B287" s="13">
        <v>71</v>
      </c>
      <c r="C287" s="13">
        <v>193</v>
      </c>
      <c r="D287" s="13">
        <v>32.51</v>
      </c>
    </row>
    <row r="288" spans="1:4" x14ac:dyDescent="0.25">
      <c r="A288" s="13" t="s">
        <v>532</v>
      </c>
      <c r="B288" s="13">
        <v>70</v>
      </c>
      <c r="C288" s="13">
        <v>190</v>
      </c>
      <c r="D288" s="13">
        <v>25.08</v>
      </c>
    </row>
    <row r="289" spans="1:4" x14ac:dyDescent="0.25">
      <c r="A289" s="13" t="s">
        <v>533</v>
      </c>
      <c r="B289" s="13">
        <v>72</v>
      </c>
      <c r="C289" s="13">
        <v>150</v>
      </c>
      <c r="D289" s="13">
        <v>22.41</v>
      </c>
    </row>
    <row r="290" spans="1:4" x14ac:dyDescent="0.25">
      <c r="A290" s="13" t="s">
        <v>534</v>
      </c>
      <c r="B290" s="13">
        <v>71</v>
      </c>
      <c r="C290" s="13">
        <v>220</v>
      </c>
      <c r="D290" s="13">
        <v>27.9</v>
      </c>
    </row>
    <row r="291" spans="1:4" x14ac:dyDescent="0.25">
      <c r="A291" s="13" t="s">
        <v>535</v>
      </c>
      <c r="B291" s="13">
        <v>74</v>
      </c>
      <c r="C291" s="13">
        <v>200</v>
      </c>
      <c r="D291" s="13">
        <v>34.74</v>
      </c>
    </row>
    <row r="292" spans="1:4" x14ac:dyDescent="0.25">
      <c r="A292" s="13" t="s">
        <v>536</v>
      </c>
      <c r="B292" s="13">
        <v>71</v>
      </c>
      <c r="C292" s="13">
        <v>190</v>
      </c>
      <c r="D292" s="13">
        <v>30.79</v>
      </c>
    </row>
    <row r="293" spans="1:4" x14ac:dyDescent="0.25">
      <c r="A293" s="13" t="s">
        <v>537</v>
      </c>
      <c r="B293" s="13">
        <v>72</v>
      </c>
      <c r="C293" s="13">
        <v>185</v>
      </c>
      <c r="D293" s="13">
        <v>25.71</v>
      </c>
    </row>
    <row r="294" spans="1:4" x14ac:dyDescent="0.25">
      <c r="A294" s="13" t="s">
        <v>538</v>
      </c>
      <c r="B294" s="13">
        <v>71</v>
      </c>
      <c r="C294" s="13">
        <v>185</v>
      </c>
      <c r="D294" s="13">
        <v>29.26</v>
      </c>
    </row>
    <row r="295" spans="1:4" x14ac:dyDescent="0.25">
      <c r="A295" s="13" t="s">
        <v>539</v>
      </c>
      <c r="B295" s="13">
        <v>74</v>
      </c>
      <c r="C295" s="13">
        <v>200</v>
      </c>
      <c r="D295" s="13">
        <v>21.58</v>
      </c>
    </row>
    <row r="296" spans="1:4" x14ac:dyDescent="0.25">
      <c r="A296" s="13" t="s">
        <v>540</v>
      </c>
      <c r="B296" s="13">
        <v>69</v>
      </c>
      <c r="C296" s="13">
        <v>172</v>
      </c>
      <c r="D296" s="13">
        <v>33.36</v>
      </c>
    </row>
    <row r="297" spans="1:4" x14ac:dyDescent="0.25">
      <c r="A297" s="13" t="s">
        <v>541</v>
      </c>
      <c r="B297" s="13">
        <v>76</v>
      </c>
      <c r="C297" s="13">
        <v>220</v>
      </c>
      <c r="D297" s="13">
        <v>24.94</v>
      </c>
    </row>
    <row r="298" spans="1:4" x14ac:dyDescent="0.25">
      <c r="A298" s="13" t="s">
        <v>542</v>
      </c>
      <c r="B298" s="13">
        <v>75</v>
      </c>
      <c r="C298" s="13">
        <v>225</v>
      </c>
      <c r="D298" s="13">
        <v>20.9</v>
      </c>
    </row>
    <row r="299" spans="1:4" x14ac:dyDescent="0.25">
      <c r="A299" s="13" t="s">
        <v>543</v>
      </c>
      <c r="B299" s="13">
        <v>75</v>
      </c>
      <c r="C299" s="13">
        <v>190</v>
      </c>
      <c r="D299" s="13">
        <v>21.52</v>
      </c>
    </row>
    <row r="300" spans="1:4" x14ac:dyDescent="0.25">
      <c r="A300" s="13" t="s">
        <v>544</v>
      </c>
      <c r="B300" s="13">
        <v>76</v>
      </c>
      <c r="C300" s="13">
        <v>195</v>
      </c>
      <c r="D300" s="13">
        <v>25.85</v>
      </c>
    </row>
    <row r="301" spans="1:4" x14ac:dyDescent="0.25">
      <c r="A301" s="13" t="s">
        <v>545</v>
      </c>
      <c r="B301" s="13">
        <v>73</v>
      </c>
      <c r="C301" s="13">
        <v>219</v>
      </c>
      <c r="D301" s="13">
        <v>27.27</v>
      </c>
    </row>
    <row r="302" spans="1:4" x14ac:dyDescent="0.25">
      <c r="A302" s="13" t="s">
        <v>546</v>
      </c>
      <c r="B302" s="13">
        <v>76</v>
      </c>
      <c r="C302" s="13">
        <v>190</v>
      </c>
      <c r="D302" s="13">
        <v>26.75</v>
      </c>
    </row>
    <row r="303" spans="1:4" x14ac:dyDescent="0.25">
      <c r="A303" s="13" t="s">
        <v>547</v>
      </c>
      <c r="B303" s="13">
        <v>73</v>
      </c>
      <c r="C303" s="13">
        <v>197</v>
      </c>
      <c r="D303" s="13">
        <v>36.03</v>
      </c>
    </row>
    <row r="304" spans="1:4" x14ac:dyDescent="0.25">
      <c r="A304" s="13" t="s">
        <v>548</v>
      </c>
      <c r="B304" s="13">
        <v>77</v>
      </c>
      <c r="C304" s="13">
        <v>200</v>
      </c>
      <c r="D304" s="13">
        <v>30.52</v>
      </c>
    </row>
    <row r="305" spans="1:4" x14ac:dyDescent="0.25">
      <c r="A305" s="13" t="s">
        <v>549</v>
      </c>
      <c r="B305" s="13">
        <v>73</v>
      </c>
      <c r="C305" s="13">
        <v>195</v>
      </c>
      <c r="D305" s="13">
        <v>32.549999999999997</v>
      </c>
    </row>
    <row r="306" spans="1:4" x14ac:dyDescent="0.25">
      <c r="A306" s="13" t="s">
        <v>550</v>
      </c>
      <c r="B306" s="13">
        <v>72</v>
      </c>
      <c r="C306" s="13">
        <v>210</v>
      </c>
      <c r="D306" s="13">
        <v>29.86</v>
      </c>
    </row>
    <row r="307" spans="1:4" x14ac:dyDescent="0.25">
      <c r="A307" s="13" t="s">
        <v>551</v>
      </c>
      <c r="B307" s="13">
        <v>72</v>
      </c>
      <c r="C307" s="13">
        <v>177</v>
      </c>
      <c r="D307" s="13">
        <v>29.58</v>
      </c>
    </row>
    <row r="308" spans="1:4" x14ac:dyDescent="0.25">
      <c r="A308" s="13" t="s">
        <v>552</v>
      </c>
      <c r="B308" s="13">
        <v>77</v>
      </c>
      <c r="C308" s="13">
        <v>220</v>
      </c>
      <c r="D308" s="13">
        <v>30.02</v>
      </c>
    </row>
    <row r="309" spans="1:4" x14ac:dyDescent="0.25">
      <c r="A309" s="13" t="s">
        <v>553</v>
      </c>
      <c r="B309" s="13">
        <v>77</v>
      </c>
      <c r="C309" s="13">
        <v>235</v>
      </c>
      <c r="D309" s="13">
        <v>29.16</v>
      </c>
    </row>
    <row r="310" spans="1:4" x14ac:dyDescent="0.25">
      <c r="A310" s="13" t="s">
        <v>554</v>
      </c>
      <c r="B310" s="13">
        <v>71</v>
      </c>
      <c r="C310" s="13">
        <v>180</v>
      </c>
      <c r="D310" s="13">
        <v>22.3</v>
      </c>
    </row>
    <row r="311" spans="1:4" x14ac:dyDescent="0.25">
      <c r="A311" s="13" t="s">
        <v>555</v>
      </c>
      <c r="B311" s="13">
        <v>74</v>
      </c>
      <c r="C311" s="13">
        <v>195</v>
      </c>
      <c r="D311" s="13">
        <v>22.06</v>
      </c>
    </row>
    <row r="312" spans="1:4" x14ac:dyDescent="0.25">
      <c r="A312" s="13" t="s">
        <v>556</v>
      </c>
      <c r="B312" s="13">
        <v>74</v>
      </c>
      <c r="C312" s="13">
        <v>195</v>
      </c>
      <c r="D312" s="13">
        <v>25.65</v>
      </c>
    </row>
    <row r="313" spans="1:4" x14ac:dyDescent="0.25">
      <c r="A313" s="13" t="s">
        <v>557</v>
      </c>
      <c r="B313" s="13">
        <v>73</v>
      </c>
      <c r="C313" s="13">
        <v>190</v>
      </c>
      <c r="D313" s="13">
        <v>25.49</v>
      </c>
    </row>
    <row r="314" spans="1:4" x14ac:dyDescent="0.25">
      <c r="A314" s="13" t="s">
        <v>558</v>
      </c>
      <c r="B314" s="13">
        <v>78</v>
      </c>
      <c r="C314" s="13">
        <v>230</v>
      </c>
      <c r="D314" s="13">
        <v>27.86</v>
      </c>
    </row>
    <row r="315" spans="1:4" x14ac:dyDescent="0.25">
      <c r="A315" s="13" t="s">
        <v>559</v>
      </c>
      <c r="B315" s="13">
        <v>75</v>
      </c>
      <c r="C315" s="13">
        <v>190</v>
      </c>
      <c r="D315" s="13">
        <v>23.73</v>
      </c>
    </row>
    <row r="316" spans="1:4" x14ac:dyDescent="0.25">
      <c r="A316" s="13" t="s">
        <v>560</v>
      </c>
      <c r="B316" s="13">
        <v>73</v>
      </c>
      <c r="C316" s="13">
        <v>200</v>
      </c>
      <c r="D316" s="13">
        <v>31.78</v>
      </c>
    </row>
    <row r="317" spans="1:4" x14ac:dyDescent="0.25">
      <c r="A317" s="13" t="s">
        <v>561</v>
      </c>
      <c r="B317" s="13">
        <v>70</v>
      </c>
      <c r="C317" s="13">
        <v>190</v>
      </c>
      <c r="D317" s="13">
        <v>23.06</v>
      </c>
    </row>
    <row r="318" spans="1:4" x14ac:dyDescent="0.25">
      <c r="A318" s="13" t="s">
        <v>562</v>
      </c>
      <c r="B318" s="13">
        <v>74</v>
      </c>
      <c r="C318" s="13">
        <v>190</v>
      </c>
      <c r="D318" s="13">
        <v>26.6</v>
      </c>
    </row>
    <row r="319" spans="1:4" x14ac:dyDescent="0.25">
      <c r="A319" s="13" t="s">
        <v>563</v>
      </c>
      <c r="B319" s="13">
        <v>72</v>
      </c>
      <c r="C319" s="13">
        <v>200</v>
      </c>
      <c r="D319" s="13">
        <v>29.39</v>
      </c>
    </row>
    <row r="320" spans="1:4" x14ac:dyDescent="0.25">
      <c r="A320" s="13" t="s">
        <v>564</v>
      </c>
      <c r="B320" s="13">
        <v>73</v>
      </c>
      <c r="C320" s="13">
        <v>200</v>
      </c>
      <c r="D320" s="13">
        <v>26.51</v>
      </c>
    </row>
    <row r="321" spans="1:4" x14ac:dyDescent="0.25">
      <c r="A321" s="13" t="s">
        <v>565</v>
      </c>
      <c r="B321" s="13">
        <v>73</v>
      </c>
      <c r="C321" s="13">
        <v>184</v>
      </c>
      <c r="D321" s="13">
        <v>25.08</v>
      </c>
    </row>
    <row r="322" spans="1:4" x14ac:dyDescent="0.25">
      <c r="A322" s="13" t="s">
        <v>566</v>
      </c>
      <c r="B322" s="13">
        <v>75</v>
      </c>
      <c r="C322" s="13">
        <v>200</v>
      </c>
      <c r="D322" s="13">
        <v>25.76</v>
      </c>
    </row>
    <row r="323" spans="1:4" x14ac:dyDescent="0.25">
      <c r="A323" s="13" t="s">
        <v>567</v>
      </c>
      <c r="B323" s="13">
        <v>75</v>
      </c>
      <c r="C323" s="13">
        <v>180</v>
      </c>
      <c r="D323" s="13">
        <v>22.52</v>
      </c>
    </row>
    <row r="324" spans="1:4" x14ac:dyDescent="0.25">
      <c r="A324" s="13" t="s">
        <v>568</v>
      </c>
      <c r="B324" s="13">
        <v>74</v>
      </c>
      <c r="C324" s="13">
        <v>219</v>
      </c>
      <c r="D324" s="13">
        <v>25.57</v>
      </c>
    </row>
    <row r="325" spans="1:4" x14ac:dyDescent="0.25">
      <c r="A325" s="13" t="s">
        <v>569</v>
      </c>
      <c r="B325" s="13">
        <v>76</v>
      </c>
      <c r="C325" s="13">
        <v>187</v>
      </c>
      <c r="D325" s="13">
        <v>25.43</v>
      </c>
    </row>
    <row r="326" spans="1:4" x14ac:dyDescent="0.25">
      <c r="A326" s="13" t="s">
        <v>570</v>
      </c>
      <c r="B326" s="13">
        <v>73</v>
      </c>
      <c r="C326" s="13">
        <v>200</v>
      </c>
      <c r="D326" s="13">
        <v>34.65</v>
      </c>
    </row>
    <row r="327" spans="1:4" x14ac:dyDescent="0.25">
      <c r="A327" s="13" t="s">
        <v>571</v>
      </c>
      <c r="B327" s="13">
        <v>74</v>
      </c>
      <c r="C327" s="13">
        <v>220</v>
      </c>
      <c r="D327" s="13">
        <v>22.68</v>
      </c>
    </row>
    <row r="328" spans="1:4" x14ac:dyDescent="0.25">
      <c r="A328" s="13" t="s">
        <v>572</v>
      </c>
      <c r="B328" s="13">
        <v>75</v>
      </c>
      <c r="C328" s="13">
        <v>205</v>
      </c>
      <c r="D328" s="13">
        <v>21.46</v>
      </c>
    </row>
    <row r="329" spans="1:4" x14ac:dyDescent="0.25">
      <c r="A329" s="13" t="s">
        <v>573</v>
      </c>
      <c r="B329" s="13">
        <v>73</v>
      </c>
      <c r="C329" s="13">
        <v>205</v>
      </c>
      <c r="D329" s="13">
        <v>26.27</v>
      </c>
    </row>
    <row r="330" spans="1:4" x14ac:dyDescent="0.25">
      <c r="A330" s="13" t="s">
        <v>574</v>
      </c>
      <c r="B330" s="13">
        <v>75</v>
      </c>
      <c r="C330" s="13">
        <v>190</v>
      </c>
      <c r="D330" s="13">
        <v>23.47</v>
      </c>
    </row>
    <row r="331" spans="1:4" x14ac:dyDescent="0.25">
      <c r="A331" s="13" t="s">
        <v>575</v>
      </c>
      <c r="B331" s="13">
        <v>72</v>
      </c>
      <c r="C331" s="13">
        <v>170</v>
      </c>
      <c r="D331" s="13">
        <v>23.1</v>
      </c>
    </row>
    <row r="332" spans="1:4" x14ac:dyDescent="0.25">
      <c r="A332" s="13" t="s">
        <v>576</v>
      </c>
      <c r="B332" s="13">
        <v>73</v>
      </c>
      <c r="C332" s="13">
        <v>160</v>
      </c>
      <c r="D332" s="13">
        <v>29.14</v>
      </c>
    </row>
    <row r="333" spans="1:4" x14ac:dyDescent="0.25">
      <c r="A333" s="13" t="s">
        <v>577</v>
      </c>
      <c r="B333" s="13">
        <v>73</v>
      </c>
      <c r="C333" s="13">
        <v>215</v>
      </c>
      <c r="D333" s="13">
        <v>29.77</v>
      </c>
    </row>
    <row r="334" spans="1:4" x14ac:dyDescent="0.25">
      <c r="A334" s="13" t="s">
        <v>578</v>
      </c>
      <c r="B334" s="13">
        <v>72</v>
      </c>
      <c r="C334" s="13">
        <v>175</v>
      </c>
      <c r="D334" s="13">
        <v>23.85</v>
      </c>
    </row>
    <row r="335" spans="1:4" x14ac:dyDescent="0.25">
      <c r="A335" s="13" t="s">
        <v>579</v>
      </c>
      <c r="B335" s="13">
        <v>74</v>
      </c>
      <c r="C335" s="13">
        <v>205</v>
      </c>
      <c r="D335" s="13">
        <v>28.88</v>
      </c>
    </row>
    <row r="336" spans="1:4" x14ac:dyDescent="0.25">
      <c r="A336" s="13" t="s">
        <v>580</v>
      </c>
      <c r="B336" s="13">
        <v>78</v>
      </c>
      <c r="C336" s="13">
        <v>200</v>
      </c>
      <c r="D336" s="13">
        <v>24.49</v>
      </c>
    </row>
    <row r="337" spans="1:4" x14ac:dyDescent="0.25">
      <c r="A337" s="13" t="s">
        <v>581</v>
      </c>
      <c r="B337" s="13">
        <v>76</v>
      </c>
      <c r="C337" s="13">
        <v>214</v>
      </c>
      <c r="D337" s="13">
        <v>25.19</v>
      </c>
    </row>
    <row r="338" spans="1:4" x14ac:dyDescent="0.25">
      <c r="A338" s="13" t="s">
        <v>582</v>
      </c>
      <c r="B338" s="13">
        <v>73</v>
      </c>
      <c r="C338" s="13">
        <v>200</v>
      </c>
      <c r="D338" s="13">
        <v>27.48</v>
      </c>
    </row>
    <row r="339" spans="1:4" x14ac:dyDescent="0.25">
      <c r="A339" s="13" t="s">
        <v>583</v>
      </c>
      <c r="B339" s="13">
        <v>74</v>
      </c>
      <c r="C339" s="13">
        <v>190</v>
      </c>
      <c r="D339" s="13">
        <v>28.31</v>
      </c>
    </row>
    <row r="340" spans="1:4" x14ac:dyDescent="0.25">
      <c r="A340" s="13" t="s">
        <v>584</v>
      </c>
      <c r="B340" s="13">
        <v>75</v>
      </c>
      <c r="C340" s="13">
        <v>180</v>
      </c>
      <c r="D340" s="13">
        <v>26.54</v>
      </c>
    </row>
    <row r="341" spans="1:4" x14ac:dyDescent="0.25">
      <c r="A341" s="13" t="s">
        <v>585</v>
      </c>
      <c r="B341" s="13">
        <v>70</v>
      </c>
      <c r="C341" s="13">
        <v>205</v>
      </c>
      <c r="D341" s="13">
        <v>26.77</v>
      </c>
    </row>
    <row r="342" spans="1:4" x14ac:dyDescent="0.25">
      <c r="A342" s="13" t="s">
        <v>586</v>
      </c>
      <c r="B342" s="13">
        <v>75</v>
      </c>
      <c r="C342" s="13">
        <v>220</v>
      </c>
      <c r="D342" s="13">
        <v>23.75</v>
      </c>
    </row>
    <row r="343" spans="1:4" x14ac:dyDescent="0.25">
      <c r="A343" s="13" t="s">
        <v>587</v>
      </c>
      <c r="B343" s="13">
        <v>71</v>
      </c>
      <c r="C343" s="13">
        <v>190</v>
      </c>
      <c r="D343" s="13">
        <v>26.41</v>
      </c>
    </row>
    <row r="344" spans="1:4" x14ac:dyDescent="0.25">
      <c r="A344" s="13" t="s">
        <v>588</v>
      </c>
      <c r="B344" s="13">
        <v>72</v>
      </c>
      <c r="C344" s="13">
        <v>215</v>
      </c>
      <c r="D344" s="13">
        <v>36.47</v>
      </c>
    </row>
    <row r="345" spans="1:4" x14ac:dyDescent="0.25">
      <c r="A345" s="13" t="s">
        <v>589</v>
      </c>
      <c r="B345" s="13">
        <v>78</v>
      </c>
      <c r="C345" s="13">
        <v>235</v>
      </c>
      <c r="D345" s="13">
        <v>26.06</v>
      </c>
    </row>
    <row r="346" spans="1:4" x14ac:dyDescent="0.25">
      <c r="A346" s="13" t="s">
        <v>590</v>
      </c>
      <c r="B346" s="13">
        <v>75</v>
      </c>
      <c r="C346" s="13">
        <v>191</v>
      </c>
      <c r="D346" s="13">
        <v>27.55</v>
      </c>
    </row>
    <row r="347" spans="1:4" x14ac:dyDescent="0.25">
      <c r="A347" s="13" t="s">
        <v>591</v>
      </c>
      <c r="B347" s="13">
        <v>73</v>
      </c>
      <c r="C347" s="13">
        <v>200</v>
      </c>
      <c r="D347" s="13">
        <v>31.28</v>
      </c>
    </row>
    <row r="348" spans="1:4" x14ac:dyDescent="0.25">
      <c r="A348" s="13" t="s">
        <v>592</v>
      </c>
      <c r="B348" s="13">
        <v>73</v>
      </c>
      <c r="C348" s="13">
        <v>181</v>
      </c>
      <c r="D348" s="13">
        <v>29.04</v>
      </c>
    </row>
    <row r="349" spans="1:4" x14ac:dyDescent="0.25">
      <c r="A349" s="13" t="s">
        <v>593</v>
      </c>
      <c r="B349" s="13">
        <v>71</v>
      </c>
      <c r="C349" s="13">
        <v>200</v>
      </c>
      <c r="D349" s="13">
        <v>32.950000000000003</v>
      </c>
    </row>
    <row r="350" spans="1:4" x14ac:dyDescent="0.25">
      <c r="A350" s="13" t="s">
        <v>594</v>
      </c>
      <c r="B350" s="13">
        <v>75</v>
      </c>
      <c r="C350" s="13">
        <v>210</v>
      </c>
      <c r="D350" s="13">
        <v>26.65</v>
      </c>
    </row>
    <row r="351" spans="1:4" x14ac:dyDescent="0.25">
      <c r="A351" s="13" t="s">
        <v>595</v>
      </c>
      <c r="B351" s="13">
        <v>77</v>
      </c>
      <c r="C351" s="13">
        <v>240</v>
      </c>
      <c r="D351" s="13">
        <v>27.5</v>
      </c>
    </row>
    <row r="352" spans="1:4" x14ac:dyDescent="0.25">
      <c r="A352" s="13" t="s">
        <v>596</v>
      </c>
      <c r="B352" s="13">
        <v>72</v>
      </c>
      <c r="C352" s="13">
        <v>185</v>
      </c>
      <c r="D352" s="13">
        <v>30.9</v>
      </c>
    </row>
    <row r="353" spans="1:4" x14ac:dyDescent="0.25">
      <c r="A353" s="13" t="s">
        <v>597</v>
      </c>
      <c r="B353" s="13">
        <v>69</v>
      </c>
      <c r="C353" s="13">
        <v>165</v>
      </c>
      <c r="D353" s="13">
        <v>29.09</v>
      </c>
    </row>
    <row r="354" spans="1:4" x14ac:dyDescent="0.25">
      <c r="A354" s="13" t="s">
        <v>598</v>
      </c>
      <c r="B354" s="13">
        <v>73</v>
      </c>
      <c r="C354" s="13">
        <v>190</v>
      </c>
      <c r="D354" s="13">
        <v>36.67</v>
      </c>
    </row>
    <row r="355" spans="1:4" x14ac:dyDescent="0.25">
      <c r="A355" s="13" t="s">
        <v>599</v>
      </c>
      <c r="B355" s="13">
        <v>74</v>
      </c>
      <c r="C355" s="13">
        <v>185</v>
      </c>
      <c r="D355" s="13">
        <v>23.44</v>
      </c>
    </row>
    <row r="356" spans="1:4" x14ac:dyDescent="0.25">
      <c r="A356" s="13" t="s">
        <v>600</v>
      </c>
      <c r="B356" s="13">
        <v>72</v>
      </c>
      <c r="C356" s="13">
        <v>175</v>
      </c>
      <c r="D356" s="13">
        <v>29.09</v>
      </c>
    </row>
    <row r="357" spans="1:4" x14ac:dyDescent="0.25">
      <c r="A357" s="13" t="s">
        <v>601</v>
      </c>
      <c r="B357" s="13">
        <v>70</v>
      </c>
      <c r="C357" s="13">
        <v>155</v>
      </c>
      <c r="D357" s="13">
        <v>22.89</v>
      </c>
    </row>
    <row r="358" spans="1:4" x14ac:dyDescent="0.25">
      <c r="A358" s="13" t="s">
        <v>602</v>
      </c>
      <c r="B358" s="13">
        <v>75</v>
      </c>
      <c r="C358" s="13">
        <v>210</v>
      </c>
      <c r="D358" s="13">
        <v>25.48</v>
      </c>
    </row>
    <row r="359" spans="1:4" x14ac:dyDescent="0.25">
      <c r="A359" s="13" t="s">
        <v>603</v>
      </c>
      <c r="B359" s="13">
        <v>70</v>
      </c>
      <c r="C359" s="13">
        <v>170</v>
      </c>
      <c r="D359" s="13">
        <v>25.84</v>
      </c>
    </row>
    <row r="360" spans="1:4" x14ac:dyDescent="0.25">
      <c r="A360" s="13" t="s">
        <v>604</v>
      </c>
      <c r="B360" s="13">
        <v>72</v>
      </c>
      <c r="C360" s="13">
        <v>175</v>
      </c>
      <c r="D360" s="13">
        <v>27.2</v>
      </c>
    </row>
    <row r="361" spans="1:4" x14ac:dyDescent="0.25">
      <c r="A361" s="13" t="s">
        <v>605</v>
      </c>
      <c r="B361" s="13">
        <v>72</v>
      </c>
      <c r="C361" s="13">
        <v>220</v>
      </c>
      <c r="D361" s="13">
        <v>25.22</v>
      </c>
    </row>
    <row r="362" spans="1:4" x14ac:dyDescent="0.25">
      <c r="A362" s="13" t="s">
        <v>606</v>
      </c>
      <c r="B362" s="13">
        <v>74</v>
      </c>
      <c r="C362" s="13">
        <v>210</v>
      </c>
      <c r="D362" s="13">
        <v>24.67</v>
      </c>
    </row>
    <row r="363" spans="1:4" x14ac:dyDescent="0.25">
      <c r="A363" s="13" t="s">
        <v>607</v>
      </c>
      <c r="B363" s="13">
        <v>73</v>
      </c>
      <c r="C363" s="13">
        <v>205</v>
      </c>
      <c r="D363" s="13">
        <v>39.25</v>
      </c>
    </row>
    <row r="364" spans="1:4" x14ac:dyDescent="0.25">
      <c r="A364" s="13" t="s">
        <v>608</v>
      </c>
      <c r="B364" s="13">
        <v>74</v>
      </c>
      <c r="C364" s="13">
        <v>200</v>
      </c>
      <c r="D364" s="13">
        <v>32.17</v>
      </c>
    </row>
    <row r="365" spans="1:4" x14ac:dyDescent="0.25">
      <c r="A365" s="13" t="s">
        <v>609</v>
      </c>
      <c r="B365" s="13">
        <v>75</v>
      </c>
      <c r="C365" s="13">
        <v>225</v>
      </c>
      <c r="D365" s="13">
        <v>33.61</v>
      </c>
    </row>
    <row r="366" spans="1:4" x14ac:dyDescent="0.25">
      <c r="A366" s="13" t="s">
        <v>610</v>
      </c>
      <c r="B366" s="13">
        <v>76</v>
      </c>
      <c r="C366" s="13">
        <v>205</v>
      </c>
      <c r="D366" s="13">
        <v>32.770000000000003</v>
      </c>
    </row>
    <row r="367" spans="1:4" x14ac:dyDescent="0.25">
      <c r="A367" s="13" t="s">
        <v>611</v>
      </c>
      <c r="B367" s="13">
        <v>75</v>
      </c>
      <c r="C367" s="13">
        <v>195</v>
      </c>
      <c r="D367" s="13">
        <v>29.83</v>
      </c>
    </row>
    <row r="368" spans="1:4" x14ac:dyDescent="0.25">
      <c r="A368" s="13" t="s">
        <v>612</v>
      </c>
      <c r="B368" s="13">
        <v>80</v>
      </c>
      <c r="C368" s="13">
        <v>240</v>
      </c>
      <c r="D368" s="13">
        <v>31.02</v>
      </c>
    </row>
    <row r="369" spans="1:4" x14ac:dyDescent="0.25">
      <c r="A369" s="13" t="s">
        <v>613</v>
      </c>
      <c r="B369" s="13">
        <v>72</v>
      </c>
      <c r="C369" s="13">
        <v>150</v>
      </c>
      <c r="D369" s="13">
        <v>29.73</v>
      </c>
    </row>
    <row r="370" spans="1:4" x14ac:dyDescent="0.25">
      <c r="A370" s="13" t="s">
        <v>614</v>
      </c>
      <c r="B370" s="13">
        <v>75</v>
      </c>
      <c r="C370" s="13">
        <v>200</v>
      </c>
      <c r="D370" s="13">
        <v>28.48</v>
      </c>
    </row>
    <row r="371" spans="1:4" x14ac:dyDescent="0.25">
      <c r="A371" s="13" t="s">
        <v>615</v>
      </c>
      <c r="B371" s="13">
        <v>73</v>
      </c>
      <c r="C371" s="13">
        <v>215</v>
      </c>
      <c r="D371" s="13">
        <v>26.51</v>
      </c>
    </row>
    <row r="372" spans="1:4" x14ac:dyDescent="0.25">
      <c r="A372" s="13" t="s">
        <v>616</v>
      </c>
      <c r="B372" s="13">
        <v>74</v>
      </c>
      <c r="C372" s="13">
        <v>202</v>
      </c>
      <c r="D372" s="13">
        <v>26</v>
      </c>
    </row>
    <row r="373" spans="1:4" x14ac:dyDescent="0.25">
      <c r="A373" s="13" t="s">
        <v>617</v>
      </c>
      <c r="B373" s="13">
        <v>74</v>
      </c>
      <c r="C373" s="13">
        <v>200</v>
      </c>
      <c r="D373" s="13">
        <v>23.36</v>
      </c>
    </row>
    <row r="374" spans="1:4" x14ac:dyDescent="0.25">
      <c r="A374" s="13" t="s">
        <v>618</v>
      </c>
      <c r="B374" s="13">
        <v>73</v>
      </c>
      <c r="C374" s="13">
        <v>190</v>
      </c>
      <c r="D374" s="13">
        <v>25.9</v>
      </c>
    </row>
    <row r="375" spans="1:4" x14ac:dyDescent="0.25">
      <c r="A375" s="13" t="s">
        <v>619</v>
      </c>
      <c r="B375" s="13">
        <v>75</v>
      </c>
      <c r="C375" s="13">
        <v>205</v>
      </c>
      <c r="D375" s="13">
        <v>28.5</v>
      </c>
    </row>
    <row r="376" spans="1:4" x14ac:dyDescent="0.25">
      <c r="A376" s="13" t="s">
        <v>620</v>
      </c>
      <c r="B376" s="13">
        <v>75</v>
      </c>
      <c r="C376" s="13">
        <v>190</v>
      </c>
      <c r="D376" s="13">
        <v>25.62</v>
      </c>
    </row>
    <row r="377" spans="1:4" x14ac:dyDescent="0.25">
      <c r="A377" s="13" t="s">
        <v>621</v>
      </c>
      <c r="B377" s="13">
        <v>71</v>
      </c>
      <c r="C377" s="13">
        <v>160</v>
      </c>
      <c r="D377" s="13">
        <v>30.94</v>
      </c>
    </row>
    <row r="378" spans="1:4" x14ac:dyDescent="0.25">
      <c r="A378" s="13" t="s">
        <v>622</v>
      </c>
      <c r="B378" s="13">
        <v>73</v>
      </c>
      <c r="C378" s="13">
        <v>215</v>
      </c>
      <c r="D378" s="13">
        <v>26.59</v>
      </c>
    </row>
    <row r="379" spans="1:4" x14ac:dyDescent="0.25">
      <c r="A379" s="13" t="s">
        <v>623</v>
      </c>
      <c r="B379" s="13">
        <v>75</v>
      </c>
      <c r="C379" s="13">
        <v>185</v>
      </c>
      <c r="D379" s="13">
        <v>22.78</v>
      </c>
    </row>
    <row r="380" spans="1:4" x14ac:dyDescent="0.25">
      <c r="A380" s="13" t="s">
        <v>624</v>
      </c>
      <c r="B380" s="13">
        <v>74</v>
      </c>
      <c r="C380" s="13">
        <v>200</v>
      </c>
      <c r="D380" s="13">
        <v>32.26</v>
      </c>
    </row>
    <row r="381" spans="1:4" x14ac:dyDescent="0.25">
      <c r="A381" s="13" t="s">
        <v>625</v>
      </c>
      <c r="B381" s="13">
        <v>74</v>
      </c>
      <c r="C381" s="13">
        <v>190</v>
      </c>
      <c r="D381" s="13">
        <v>30.35</v>
      </c>
    </row>
    <row r="382" spans="1:4" x14ac:dyDescent="0.25">
      <c r="A382" s="13" t="s">
        <v>626</v>
      </c>
      <c r="B382" s="13">
        <v>72</v>
      </c>
      <c r="C382" s="13">
        <v>210</v>
      </c>
      <c r="D382" s="13">
        <v>33.26</v>
      </c>
    </row>
    <row r="383" spans="1:4" x14ac:dyDescent="0.25">
      <c r="A383" s="13" t="s">
        <v>627</v>
      </c>
      <c r="B383" s="13">
        <v>74</v>
      </c>
      <c r="C383" s="13">
        <v>185</v>
      </c>
      <c r="D383" s="13">
        <v>32.35</v>
      </c>
    </row>
    <row r="384" spans="1:4" x14ac:dyDescent="0.25">
      <c r="A384" s="13" t="s">
        <v>628</v>
      </c>
      <c r="B384" s="13">
        <v>74</v>
      </c>
      <c r="C384" s="13">
        <v>220</v>
      </c>
      <c r="D384" s="13">
        <v>27.3</v>
      </c>
    </row>
    <row r="385" spans="1:4" x14ac:dyDescent="0.25">
      <c r="A385" s="13" t="s">
        <v>629</v>
      </c>
      <c r="B385" s="13">
        <v>74</v>
      </c>
      <c r="C385" s="13">
        <v>190</v>
      </c>
      <c r="D385" s="13">
        <v>32.08</v>
      </c>
    </row>
    <row r="386" spans="1:4" x14ac:dyDescent="0.25">
      <c r="A386" s="13" t="s">
        <v>630</v>
      </c>
      <c r="B386" s="13">
        <v>73</v>
      </c>
      <c r="C386" s="13">
        <v>202</v>
      </c>
      <c r="D386" s="13">
        <v>25.25</v>
      </c>
    </row>
    <row r="387" spans="1:4" x14ac:dyDescent="0.25">
      <c r="A387" s="13" t="s">
        <v>631</v>
      </c>
      <c r="B387" s="13">
        <v>76</v>
      </c>
      <c r="C387" s="13">
        <v>205</v>
      </c>
      <c r="D387" s="13">
        <v>25.03</v>
      </c>
    </row>
    <row r="388" spans="1:4" x14ac:dyDescent="0.25">
      <c r="A388" s="13" t="s">
        <v>632</v>
      </c>
      <c r="B388" s="13">
        <v>75</v>
      </c>
      <c r="C388" s="13">
        <v>220</v>
      </c>
      <c r="D388" s="13">
        <v>26.89</v>
      </c>
    </row>
    <row r="389" spans="1:4" x14ac:dyDescent="0.25">
      <c r="A389" s="13" t="s">
        <v>633</v>
      </c>
      <c r="B389" s="13">
        <v>72</v>
      </c>
      <c r="C389" s="13">
        <v>175</v>
      </c>
      <c r="D389" s="13">
        <v>24.69</v>
      </c>
    </row>
    <row r="390" spans="1:4" x14ac:dyDescent="0.25">
      <c r="A390" s="13" t="s">
        <v>634</v>
      </c>
      <c r="B390" s="13">
        <v>73</v>
      </c>
      <c r="C390" s="13">
        <v>160</v>
      </c>
      <c r="D390" s="13">
        <v>22.44</v>
      </c>
    </row>
    <row r="391" spans="1:4" x14ac:dyDescent="0.25">
      <c r="A391" s="13" t="s">
        <v>635</v>
      </c>
      <c r="B391" s="13">
        <v>73</v>
      </c>
      <c r="C391" s="13">
        <v>190</v>
      </c>
      <c r="D391" s="13">
        <v>30.36</v>
      </c>
    </row>
    <row r="392" spans="1:4" x14ac:dyDescent="0.25">
      <c r="A392" s="13" t="s">
        <v>636</v>
      </c>
      <c r="B392" s="13">
        <v>73</v>
      </c>
      <c r="C392" s="13">
        <v>200</v>
      </c>
      <c r="D392" s="13">
        <v>26.27</v>
      </c>
    </row>
    <row r="393" spans="1:4" x14ac:dyDescent="0.25">
      <c r="A393" s="13" t="s">
        <v>637</v>
      </c>
      <c r="B393" s="13">
        <v>72</v>
      </c>
      <c r="C393" s="13">
        <v>229</v>
      </c>
      <c r="D393" s="13">
        <v>29.5</v>
      </c>
    </row>
    <row r="394" spans="1:4" x14ac:dyDescent="0.25">
      <c r="A394" s="13" t="s">
        <v>638</v>
      </c>
      <c r="B394" s="13">
        <v>72</v>
      </c>
      <c r="C394" s="13">
        <v>206</v>
      </c>
      <c r="D394" s="13">
        <v>29.75</v>
      </c>
    </row>
    <row r="395" spans="1:4" x14ac:dyDescent="0.25">
      <c r="A395" s="13" t="s">
        <v>639</v>
      </c>
      <c r="B395" s="13">
        <v>72</v>
      </c>
      <c r="C395" s="13">
        <v>220</v>
      </c>
      <c r="D395" s="13">
        <v>38.299999999999997</v>
      </c>
    </row>
    <row r="396" spans="1:4" x14ac:dyDescent="0.25">
      <c r="A396" s="13" t="s">
        <v>640</v>
      </c>
      <c r="B396" s="13">
        <v>72</v>
      </c>
      <c r="C396" s="13">
        <v>180</v>
      </c>
      <c r="D396" s="13">
        <v>39.75</v>
      </c>
    </row>
    <row r="397" spans="1:4" x14ac:dyDescent="0.25">
      <c r="A397" s="13" t="s">
        <v>641</v>
      </c>
      <c r="B397" s="13">
        <v>71</v>
      </c>
      <c r="C397" s="13">
        <v>195</v>
      </c>
      <c r="D397" s="13">
        <v>32.840000000000003</v>
      </c>
    </row>
    <row r="398" spans="1:4" x14ac:dyDescent="0.25">
      <c r="A398" s="13" t="s">
        <v>642</v>
      </c>
      <c r="B398" s="13">
        <v>75</v>
      </c>
      <c r="C398" s="13">
        <v>175</v>
      </c>
      <c r="D398" s="13">
        <v>26.66</v>
      </c>
    </row>
    <row r="399" spans="1:4" x14ac:dyDescent="0.25">
      <c r="A399" s="13" t="s">
        <v>643</v>
      </c>
      <c r="B399" s="13">
        <v>77</v>
      </c>
      <c r="C399" s="13">
        <v>250</v>
      </c>
      <c r="D399" s="13">
        <v>26.6</v>
      </c>
    </row>
    <row r="400" spans="1:4" x14ac:dyDescent="0.25">
      <c r="A400" s="13" t="s">
        <v>644</v>
      </c>
      <c r="B400" s="13">
        <v>75</v>
      </c>
      <c r="C400" s="13">
        <v>188</v>
      </c>
      <c r="D400" s="13">
        <v>24.94</v>
      </c>
    </row>
    <row r="401" spans="1:4" x14ac:dyDescent="0.25">
      <c r="A401" s="13" t="s">
        <v>645</v>
      </c>
      <c r="B401" s="13">
        <v>74</v>
      </c>
      <c r="C401" s="13">
        <v>230</v>
      </c>
      <c r="D401" s="13">
        <v>27.76</v>
      </c>
    </row>
    <row r="402" spans="1:4" x14ac:dyDescent="0.25">
      <c r="A402" s="13" t="s">
        <v>646</v>
      </c>
      <c r="B402" s="13">
        <v>73</v>
      </c>
      <c r="C402" s="13">
        <v>190</v>
      </c>
      <c r="D402" s="13">
        <v>23.66</v>
      </c>
    </row>
    <row r="403" spans="1:4" x14ac:dyDescent="0.25">
      <c r="A403" s="13" t="s">
        <v>647</v>
      </c>
      <c r="B403" s="13">
        <v>75</v>
      </c>
      <c r="C403" s="13">
        <v>200</v>
      </c>
      <c r="D403" s="13">
        <v>24.96</v>
      </c>
    </row>
    <row r="404" spans="1:4" x14ac:dyDescent="0.25">
      <c r="A404" s="13" t="s">
        <v>648</v>
      </c>
      <c r="B404" s="13">
        <v>79</v>
      </c>
      <c r="C404" s="13">
        <v>190</v>
      </c>
      <c r="D404" s="13">
        <v>23.65</v>
      </c>
    </row>
    <row r="405" spans="1:4" x14ac:dyDescent="0.25">
      <c r="A405" s="13" t="s">
        <v>649</v>
      </c>
      <c r="B405" s="13">
        <v>74</v>
      </c>
      <c r="C405" s="13">
        <v>219</v>
      </c>
      <c r="D405" s="13">
        <v>29.42</v>
      </c>
    </row>
    <row r="406" spans="1:4" x14ac:dyDescent="0.25">
      <c r="A406" s="13" t="s">
        <v>650</v>
      </c>
      <c r="B406" s="13">
        <v>76</v>
      </c>
      <c r="C406" s="13">
        <v>235</v>
      </c>
      <c r="D406" s="13">
        <v>32.18</v>
      </c>
    </row>
    <row r="407" spans="1:4" x14ac:dyDescent="0.25">
      <c r="A407" s="13" t="s">
        <v>651</v>
      </c>
      <c r="B407" s="13">
        <v>73</v>
      </c>
      <c r="C407" s="13">
        <v>180</v>
      </c>
      <c r="D407" s="13">
        <v>26.66</v>
      </c>
    </row>
    <row r="408" spans="1:4" x14ac:dyDescent="0.25">
      <c r="A408" s="13" t="s">
        <v>652</v>
      </c>
      <c r="B408" s="13">
        <v>74</v>
      </c>
      <c r="C408" s="13">
        <v>180</v>
      </c>
      <c r="D408" s="13">
        <v>27.47</v>
      </c>
    </row>
    <row r="409" spans="1:4" x14ac:dyDescent="0.25">
      <c r="A409" s="13" t="s">
        <v>653</v>
      </c>
      <c r="B409" s="13">
        <v>74</v>
      </c>
      <c r="C409" s="13">
        <v>180</v>
      </c>
      <c r="D409" s="13">
        <v>25.66</v>
      </c>
    </row>
    <row r="410" spans="1:4" x14ac:dyDescent="0.25">
      <c r="A410" s="13" t="s">
        <v>654</v>
      </c>
      <c r="B410" s="13">
        <v>72</v>
      </c>
      <c r="C410" s="13">
        <v>200</v>
      </c>
      <c r="D410" s="13">
        <v>35.130000000000003</v>
      </c>
    </row>
    <row r="411" spans="1:4" x14ac:dyDescent="0.25">
      <c r="A411" s="13" t="s">
        <v>655</v>
      </c>
      <c r="B411" s="13">
        <v>74</v>
      </c>
      <c r="C411" s="13">
        <v>234</v>
      </c>
      <c r="D411" s="13">
        <v>31.15</v>
      </c>
    </row>
    <row r="412" spans="1:4" x14ac:dyDescent="0.25">
      <c r="A412" s="13" t="s">
        <v>656</v>
      </c>
      <c r="B412" s="13">
        <v>74</v>
      </c>
      <c r="C412" s="13">
        <v>185</v>
      </c>
      <c r="D412" s="13">
        <v>35.67</v>
      </c>
    </row>
    <row r="413" spans="1:4" x14ac:dyDescent="0.25">
      <c r="A413" s="13" t="s">
        <v>657</v>
      </c>
      <c r="B413" s="13">
        <v>75</v>
      </c>
      <c r="C413" s="13">
        <v>220</v>
      </c>
      <c r="D413" s="13">
        <v>29.6</v>
      </c>
    </row>
    <row r="414" spans="1:4" x14ac:dyDescent="0.25">
      <c r="A414" s="13" t="s">
        <v>658</v>
      </c>
      <c r="B414" s="13">
        <v>78</v>
      </c>
      <c r="C414" s="13">
        <v>223</v>
      </c>
      <c r="D414" s="13">
        <v>30.14</v>
      </c>
    </row>
    <row r="415" spans="1:4" x14ac:dyDescent="0.25">
      <c r="A415" s="13" t="s">
        <v>659</v>
      </c>
      <c r="B415" s="13">
        <v>74</v>
      </c>
      <c r="C415" s="13">
        <v>200</v>
      </c>
      <c r="D415" s="13">
        <v>24.53</v>
      </c>
    </row>
    <row r="416" spans="1:4" x14ac:dyDescent="0.25">
      <c r="A416" s="13" t="s">
        <v>660</v>
      </c>
      <c r="B416" s="13">
        <v>74</v>
      </c>
      <c r="C416" s="13">
        <v>210</v>
      </c>
      <c r="D416" s="13">
        <v>24.49</v>
      </c>
    </row>
    <row r="417" spans="1:4" x14ac:dyDescent="0.25">
      <c r="A417" s="13" t="s">
        <v>661</v>
      </c>
      <c r="B417" s="13">
        <v>74</v>
      </c>
      <c r="C417" s="13">
        <v>200</v>
      </c>
      <c r="D417" s="13">
        <v>26.28</v>
      </c>
    </row>
    <row r="418" spans="1:4" x14ac:dyDescent="0.25">
      <c r="A418" s="13" t="s">
        <v>662</v>
      </c>
      <c r="B418" s="13">
        <v>77</v>
      </c>
      <c r="C418" s="13">
        <v>210</v>
      </c>
      <c r="D418" s="13">
        <v>24.06</v>
      </c>
    </row>
    <row r="419" spans="1:4" x14ac:dyDescent="0.25">
      <c r="A419" s="13" t="s">
        <v>663</v>
      </c>
      <c r="B419" s="13">
        <v>70</v>
      </c>
      <c r="C419" s="13">
        <v>190</v>
      </c>
      <c r="D419" s="13">
        <v>35.880000000000003</v>
      </c>
    </row>
    <row r="420" spans="1:4" x14ac:dyDescent="0.25">
      <c r="A420" s="13" t="s">
        <v>664</v>
      </c>
      <c r="B420" s="13">
        <v>73</v>
      </c>
      <c r="C420" s="13">
        <v>177</v>
      </c>
      <c r="D420" s="13">
        <v>30.42</v>
      </c>
    </row>
    <row r="421" spans="1:4" x14ac:dyDescent="0.25">
      <c r="A421" s="13" t="s">
        <v>665</v>
      </c>
      <c r="B421" s="13">
        <v>74</v>
      </c>
      <c r="C421" s="13">
        <v>227</v>
      </c>
      <c r="D421" s="13">
        <v>30.09</v>
      </c>
    </row>
    <row r="422" spans="1:4" x14ac:dyDescent="0.25">
      <c r="A422" s="13" t="s">
        <v>666</v>
      </c>
      <c r="B422" s="13">
        <v>73</v>
      </c>
      <c r="C422" s="13">
        <v>180</v>
      </c>
      <c r="D422" s="13">
        <v>26.5</v>
      </c>
    </row>
    <row r="423" spans="1:4" x14ac:dyDescent="0.25">
      <c r="A423" s="13" t="s">
        <v>667</v>
      </c>
      <c r="B423" s="13">
        <v>71</v>
      </c>
      <c r="C423" s="13">
        <v>195</v>
      </c>
      <c r="D423" s="13">
        <v>24.94</v>
      </c>
    </row>
    <row r="424" spans="1:4" x14ac:dyDescent="0.25">
      <c r="A424" s="13" t="s">
        <v>668</v>
      </c>
      <c r="B424" s="13">
        <v>75</v>
      </c>
      <c r="C424" s="13">
        <v>199</v>
      </c>
      <c r="D424" s="13">
        <v>29.6</v>
      </c>
    </row>
    <row r="425" spans="1:4" x14ac:dyDescent="0.25">
      <c r="A425" s="13" t="s">
        <v>669</v>
      </c>
      <c r="B425" s="13">
        <v>71</v>
      </c>
      <c r="C425" s="13">
        <v>175</v>
      </c>
      <c r="D425" s="13">
        <v>32.43</v>
      </c>
    </row>
    <row r="426" spans="1:4" x14ac:dyDescent="0.25">
      <c r="A426" s="13" t="s">
        <v>670</v>
      </c>
      <c r="B426" s="13">
        <v>72</v>
      </c>
      <c r="C426" s="13">
        <v>185</v>
      </c>
      <c r="D426" s="13">
        <v>37.159999999999997</v>
      </c>
    </row>
    <row r="427" spans="1:4" x14ac:dyDescent="0.25">
      <c r="A427" s="13" t="s">
        <v>671</v>
      </c>
      <c r="B427" s="13">
        <v>77</v>
      </c>
      <c r="C427" s="13">
        <v>240</v>
      </c>
      <c r="D427" s="13">
        <v>30.57</v>
      </c>
    </row>
    <row r="428" spans="1:4" x14ac:dyDescent="0.25">
      <c r="A428" s="13" t="s">
        <v>672</v>
      </c>
      <c r="B428" s="13">
        <v>74</v>
      </c>
      <c r="C428" s="13">
        <v>210</v>
      </c>
      <c r="D428" s="13">
        <v>27.01</v>
      </c>
    </row>
    <row r="429" spans="1:4" x14ac:dyDescent="0.25">
      <c r="A429" s="13" t="s">
        <v>673</v>
      </c>
      <c r="B429" s="13">
        <v>70</v>
      </c>
      <c r="C429" s="13">
        <v>180</v>
      </c>
      <c r="D429" s="13">
        <v>30.23</v>
      </c>
    </row>
    <row r="430" spans="1:4" x14ac:dyDescent="0.25">
      <c r="A430" s="13" t="s">
        <v>674</v>
      </c>
      <c r="B430" s="13">
        <v>77</v>
      </c>
      <c r="C430" s="13">
        <v>194</v>
      </c>
      <c r="D430" s="13">
        <v>26.03</v>
      </c>
    </row>
    <row r="431" spans="1:4" x14ac:dyDescent="0.25">
      <c r="A431" s="13" t="s">
        <v>675</v>
      </c>
      <c r="B431" s="13">
        <v>73</v>
      </c>
      <c r="C431" s="13">
        <v>225</v>
      </c>
      <c r="D431" s="13">
        <v>28.23</v>
      </c>
    </row>
    <row r="432" spans="1:4" x14ac:dyDescent="0.25">
      <c r="A432" s="13" t="s">
        <v>676</v>
      </c>
      <c r="B432" s="13">
        <v>77</v>
      </c>
      <c r="C432" s="13">
        <v>275</v>
      </c>
      <c r="D432" s="13">
        <v>38.76</v>
      </c>
    </row>
    <row r="433" spans="1:4" x14ac:dyDescent="0.25">
      <c r="A433" s="13" t="s">
        <v>677</v>
      </c>
      <c r="B433" s="13">
        <v>74</v>
      </c>
      <c r="C433" s="13">
        <v>195</v>
      </c>
      <c r="D433" s="13">
        <v>23.62</v>
      </c>
    </row>
    <row r="434" spans="1:4" x14ac:dyDescent="0.25">
      <c r="A434" s="13" t="s">
        <v>678</v>
      </c>
      <c r="B434" s="13">
        <v>72</v>
      </c>
      <c r="C434" s="13">
        <v>180</v>
      </c>
      <c r="D434" s="13">
        <v>25.21</v>
      </c>
    </row>
    <row r="435" spans="1:4" x14ac:dyDescent="0.25">
      <c r="A435" s="13" t="s">
        <v>679</v>
      </c>
      <c r="B435" s="13">
        <v>76</v>
      </c>
      <c r="C435" s="13">
        <v>205</v>
      </c>
      <c r="D435" s="13">
        <v>25.45</v>
      </c>
    </row>
    <row r="436" spans="1:4" x14ac:dyDescent="0.25">
      <c r="A436" s="13" t="s">
        <v>680</v>
      </c>
      <c r="B436" s="13">
        <v>71</v>
      </c>
      <c r="C436" s="13">
        <v>193</v>
      </c>
      <c r="D436" s="13">
        <v>26.24</v>
      </c>
    </row>
    <row r="437" spans="1:4" x14ac:dyDescent="0.25">
      <c r="A437" s="13" t="s">
        <v>681</v>
      </c>
      <c r="B437" s="13">
        <v>76</v>
      </c>
      <c r="C437" s="13">
        <v>230</v>
      </c>
      <c r="D437" s="13">
        <v>30.15</v>
      </c>
    </row>
    <row r="438" spans="1:4" x14ac:dyDescent="0.25">
      <c r="A438" s="13" t="s">
        <v>682</v>
      </c>
      <c r="B438" s="13">
        <v>78</v>
      </c>
      <c r="C438" s="13">
        <v>230</v>
      </c>
      <c r="D438" s="13">
        <v>29.8</v>
      </c>
    </row>
    <row r="439" spans="1:4" x14ac:dyDescent="0.25">
      <c r="A439" s="13" t="s">
        <v>683</v>
      </c>
      <c r="B439" s="13">
        <v>75</v>
      </c>
      <c r="C439" s="13">
        <v>220</v>
      </c>
      <c r="D439" s="13">
        <v>33.409999999999997</v>
      </c>
    </row>
    <row r="440" spans="1:4" x14ac:dyDescent="0.25">
      <c r="A440" s="13" t="s">
        <v>684</v>
      </c>
      <c r="B440" s="13">
        <v>73</v>
      </c>
      <c r="C440" s="13">
        <v>200</v>
      </c>
      <c r="D440" s="13">
        <v>30.95</v>
      </c>
    </row>
    <row r="441" spans="1:4" x14ac:dyDescent="0.25">
      <c r="A441" s="13" t="s">
        <v>685</v>
      </c>
      <c r="B441" s="13">
        <v>78</v>
      </c>
      <c r="C441" s="13">
        <v>249</v>
      </c>
      <c r="D441" s="13">
        <v>31.17</v>
      </c>
    </row>
    <row r="442" spans="1:4" x14ac:dyDescent="0.25">
      <c r="A442" s="13" t="s">
        <v>686</v>
      </c>
      <c r="B442" s="13">
        <v>74</v>
      </c>
      <c r="C442" s="13">
        <v>190</v>
      </c>
      <c r="D442" s="13">
        <v>30.95</v>
      </c>
    </row>
    <row r="443" spans="1:4" x14ac:dyDescent="0.25">
      <c r="A443" s="13" t="s">
        <v>687</v>
      </c>
      <c r="B443" s="13">
        <v>79</v>
      </c>
      <c r="C443" s="13">
        <v>208</v>
      </c>
      <c r="D443" s="13">
        <v>29.44</v>
      </c>
    </row>
    <row r="444" spans="1:4" x14ac:dyDescent="0.25">
      <c r="A444" s="13" t="s">
        <v>688</v>
      </c>
      <c r="B444" s="13">
        <v>75</v>
      </c>
      <c r="C444" s="13">
        <v>245</v>
      </c>
      <c r="D444" s="13">
        <v>27.14</v>
      </c>
    </row>
    <row r="445" spans="1:4" x14ac:dyDescent="0.25">
      <c r="A445" s="13" t="s">
        <v>689</v>
      </c>
      <c r="B445" s="13">
        <v>76</v>
      </c>
      <c r="C445" s="13">
        <v>250</v>
      </c>
      <c r="D445" s="13">
        <v>26.21</v>
      </c>
    </row>
    <row r="446" spans="1:4" x14ac:dyDescent="0.25">
      <c r="A446" s="13" t="s">
        <v>690</v>
      </c>
      <c r="B446" s="13">
        <v>72</v>
      </c>
      <c r="C446" s="13">
        <v>160</v>
      </c>
      <c r="D446" s="13">
        <v>24.08</v>
      </c>
    </row>
    <row r="447" spans="1:4" x14ac:dyDescent="0.25">
      <c r="A447" s="13" t="s">
        <v>691</v>
      </c>
      <c r="B447" s="13">
        <v>75</v>
      </c>
      <c r="C447" s="13">
        <v>192</v>
      </c>
      <c r="D447" s="13">
        <v>23.96</v>
      </c>
    </row>
    <row r="448" spans="1:4" x14ac:dyDescent="0.25">
      <c r="A448" s="13" t="s">
        <v>692</v>
      </c>
      <c r="B448" s="13">
        <v>75</v>
      </c>
      <c r="C448" s="13">
        <v>220</v>
      </c>
      <c r="D448" s="13">
        <v>24.94</v>
      </c>
    </row>
    <row r="449" spans="1:4" x14ac:dyDescent="0.25">
      <c r="A449" s="13" t="s">
        <v>693</v>
      </c>
      <c r="B449" s="13">
        <v>70</v>
      </c>
      <c r="C449" s="13">
        <v>170</v>
      </c>
      <c r="D449" s="13">
        <v>29.56</v>
      </c>
    </row>
    <row r="450" spans="1:4" x14ac:dyDescent="0.25">
      <c r="A450" s="13" t="s">
        <v>694</v>
      </c>
      <c r="B450" s="13">
        <v>72</v>
      </c>
      <c r="C450" s="13">
        <v>197</v>
      </c>
      <c r="D450" s="13">
        <v>26.42</v>
      </c>
    </row>
    <row r="451" spans="1:4" x14ac:dyDescent="0.25">
      <c r="A451" s="13" t="s">
        <v>695</v>
      </c>
      <c r="B451" s="13">
        <v>70</v>
      </c>
      <c r="C451" s="13">
        <v>155</v>
      </c>
      <c r="D451" s="13">
        <v>23.92</v>
      </c>
    </row>
    <row r="452" spans="1:4" x14ac:dyDescent="0.25">
      <c r="A452" s="13" t="s">
        <v>696</v>
      </c>
      <c r="B452" s="13">
        <v>74</v>
      </c>
      <c r="C452" s="13">
        <v>190</v>
      </c>
      <c r="D452" s="13">
        <v>25.23</v>
      </c>
    </row>
    <row r="453" spans="1:4" x14ac:dyDescent="0.25">
      <c r="A453" s="13" t="s">
        <v>697</v>
      </c>
      <c r="B453" s="13">
        <v>71</v>
      </c>
      <c r="C453" s="13">
        <v>200</v>
      </c>
      <c r="D453" s="13">
        <v>35.82</v>
      </c>
    </row>
    <row r="454" spans="1:4" x14ac:dyDescent="0.25">
      <c r="A454" s="13" t="s">
        <v>698</v>
      </c>
      <c r="B454" s="13">
        <v>76</v>
      </c>
      <c r="C454" s="13">
        <v>220</v>
      </c>
      <c r="D454" s="13">
        <v>23.87</v>
      </c>
    </row>
    <row r="455" spans="1:4" x14ac:dyDescent="0.25">
      <c r="A455" s="13" t="s">
        <v>699</v>
      </c>
      <c r="B455" s="13">
        <v>73</v>
      </c>
      <c r="C455" s="13">
        <v>210</v>
      </c>
      <c r="D455" s="13">
        <v>32.57</v>
      </c>
    </row>
    <row r="456" spans="1:4" x14ac:dyDescent="0.25">
      <c r="A456" s="13" t="s">
        <v>700</v>
      </c>
      <c r="B456" s="13">
        <v>76</v>
      </c>
      <c r="C456" s="13">
        <v>228</v>
      </c>
      <c r="D456" s="13">
        <v>25.79</v>
      </c>
    </row>
    <row r="457" spans="1:4" x14ac:dyDescent="0.25">
      <c r="A457" s="13" t="s">
        <v>701</v>
      </c>
      <c r="B457" s="13">
        <v>71</v>
      </c>
      <c r="C457" s="13">
        <v>190</v>
      </c>
      <c r="D457" s="13">
        <v>31.47</v>
      </c>
    </row>
    <row r="458" spans="1:4" x14ac:dyDescent="0.25">
      <c r="A458" s="13" t="s">
        <v>702</v>
      </c>
      <c r="B458" s="13">
        <v>69</v>
      </c>
      <c r="C458" s="13">
        <v>160</v>
      </c>
      <c r="D458" s="13">
        <v>22.61</v>
      </c>
    </row>
    <row r="459" spans="1:4" x14ac:dyDescent="0.25">
      <c r="A459" s="13" t="s">
        <v>703</v>
      </c>
      <c r="B459" s="13">
        <v>72</v>
      </c>
      <c r="C459" s="13">
        <v>184</v>
      </c>
      <c r="D459" s="13">
        <v>24.85</v>
      </c>
    </row>
    <row r="460" spans="1:4" x14ac:dyDescent="0.25">
      <c r="A460" s="13" t="s">
        <v>704</v>
      </c>
      <c r="B460" s="13">
        <v>72</v>
      </c>
      <c r="C460" s="13">
        <v>180</v>
      </c>
      <c r="D460" s="13">
        <v>27.33</v>
      </c>
    </row>
    <row r="461" spans="1:4" x14ac:dyDescent="0.25">
      <c r="A461" s="13" t="s">
        <v>705</v>
      </c>
      <c r="B461" s="13">
        <v>69</v>
      </c>
      <c r="C461" s="13">
        <v>180</v>
      </c>
      <c r="D461" s="13">
        <v>26.67</v>
      </c>
    </row>
    <row r="462" spans="1:4" x14ac:dyDescent="0.25">
      <c r="A462" s="13" t="s">
        <v>706</v>
      </c>
      <c r="B462" s="13">
        <v>73</v>
      </c>
      <c r="C462" s="13">
        <v>200</v>
      </c>
      <c r="D462" s="13">
        <v>37.43</v>
      </c>
    </row>
    <row r="463" spans="1:4" x14ac:dyDescent="0.25">
      <c r="A463" s="13" t="s">
        <v>707</v>
      </c>
      <c r="B463" s="13">
        <v>69</v>
      </c>
      <c r="C463" s="13">
        <v>176</v>
      </c>
      <c r="D463" s="13">
        <v>29.31</v>
      </c>
    </row>
    <row r="464" spans="1:4" x14ac:dyDescent="0.25">
      <c r="A464" s="13" t="s">
        <v>708</v>
      </c>
      <c r="B464" s="13">
        <v>73</v>
      </c>
      <c r="C464" s="13">
        <v>160</v>
      </c>
      <c r="D464" s="13">
        <v>29.85</v>
      </c>
    </row>
    <row r="465" spans="1:4" x14ac:dyDescent="0.25">
      <c r="A465" s="13" t="s">
        <v>709</v>
      </c>
      <c r="B465" s="13">
        <v>74</v>
      </c>
      <c r="C465" s="13">
        <v>222</v>
      </c>
      <c r="D465" s="13">
        <v>27.93</v>
      </c>
    </row>
    <row r="466" spans="1:4" x14ac:dyDescent="0.25">
      <c r="A466" s="13" t="s">
        <v>710</v>
      </c>
      <c r="B466" s="13">
        <v>74</v>
      </c>
      <c r="C466" s="13">
        <v>211</v>
      </c>
      <c r="D466" s="13">
        <v>31.62</v>
      </c>
    </row>
    <row r="467" spans="1:4" x14ac:dyDescent="0.25">
      <c r="A467" s="13" t="s">
        <v>711</v>
      </c>
      <c r="B467" s="13">
        <v>72</v>
      </c>
      <c r="C467" s="13">
        <v>195</v>
      </c>
      <c r="D467" s="13">
        <v>30.55</v>
      </c>
    </row>
    <row r="468" spans="1:4" x14ac:dyDescent="0.25">
      <c r="A468" s="13" t="s">
        <v>712</v>
      </c>
      <c r="B468" s="13">
        <v>71</v>
      </c>
      <c r="C468" s="13">
        <v>200</v>
      </c>
      <c r="D468" s="13">
        <v>24.77</v>
      </c>
    </row>
    <row r="469" spans="1:4" x14ac:dyDescent="0.25">
      <c r="A469" s="13" t="s">
        <v>713</v>
      </c>
      <c r="B469" s="13">
        <v>74</v>
      </c>
      <c r="C469" s="13">
        <v>210</v>
      </c>
      <c r="D469" s="13">
        <v>28.38</v>
      </c>
    </row>
    <row r="470" spans="1:4" x14ac:dyDescent="0.25">
      <c r="A470" s="13" t="s">
        <v>714</v>
      </c>
      <c r="B470" s="13">
        <v>73</v>
      </c>
      <c r="C470" s="13">
        <v>225</v>
      </c>
      <c r="D470" s="13">
        <v>35.020000000000003</v>
      </c>
    </row>
    <row r="471" spans="1:4" x14ac:dyDescent="0.25">
      <c r="A471" s="13" t="s">
        <v>715</v>
      </c>
      <c r="B471" s="13">
        <v>72</v>
      </c>
      <c r="C471" s="13">
        <v>175</v>
      </c>
      <c r="D471" s="13">
        <v>33.770000000000003</v>
      </c>
    </row>
    <row r="472" spans="1:4" x14ac:dyDescent="0.25">
      <c r="A472" s="13" t="s">
        <v>716</v>
      </c>
      <c r="B472" s="13">
        <v>72</v>
      </c>
      <c r="C472" s="13">
        <v>206</v>
      </c>
      <c r="D472" s="13">
        <v>27.97</v>
      </c>
    </row>
    <row r="473" spans="1:4" x14ac:dyDescent="0.25">
      <c r="A473" s="13" t="s">
        <v>717</v>
      </c>
      <c r="B473" s="13">
        <v>76</v>
      </c>
      <c r="C473" s="13">
        <v>240</v>
      </c>
      <c r="D473" s="13">
        <v>27.85</v>
      </c>
    </row>
    <row r="474" spans="1:4" x14ac:dyDescent="0.25">
      <c r="A474" s="13" t="s">
        <v>718</v>
      </c>
      <c r="B474" s="13">
        <v>76</v>
      </c>
      <c r="C474" s="13">
        <v>185</v>
      </c>
      <c r="D474" s="13">
        <v>23.26</v>
      </c>
    </row>
    <row r="475" spans="1:4" x14ac:dyDescent="0.25">
      <c r="A475" s="13" t="s">
        <v>719</v>
      </c>
      <c r="B475" s="13">
        <v>76</v>
      </c>
      <c r="C475" s="13">
        <v>260</v>
      </c>
      <c r="D475" s="13">
        <v>25.38</v>
      </c>
    </row>
    <row r="476" spans="1:4" x14ac:dyDescent="0.25">
      <c r="A476" s="13" t="s">
        <v>720</v>
      </c>
      <c r="B476" s="13">
        <v>74</v>
      </c>
      <c r="C476" s="13">
        <v>185</v>
      </c>
      <c r="D476" s="13">
        <v>23.35</v>
      </c>
    </row>
    <row r="477" spans="1:4" x14ac:dyDescent="0.25">
      <c r="A477" s="13" t="s">
        <v>721</v>
      </c>
      <c r="B477" s="13">
        <v>76</v>
      </c>
      <c r="C477" s="13">
        <v>221</v>
      </c>
      <c r="D477" s="13">
        <v>25.45</v>
      </c>
    </row>
    <row r="478" spans="1:4" x14ac:dyDescent="0.25">
      <c r="A478" s="13" t="s">
        <v>722</v>
      </c>
      <c r="B478" s="13">
        <v>75</v>
      </c>
      <c r="C478" s="13">
        <v>205</v>
      </c>
      <c r="D478" s="13">
        <v>26.49</v>
      </c>
    </row>
    <row r="479" spans="1:4" x14ac:dyDescent="0.25">
      <c r="A479" s="13" t="s">
        <v>723</v>
      </c>
      <c r="B479" s="13">
        <v>71</v>
      </c>
      <c r="C479" s="13">
        <v>200</v>
      </c>
      <c r="D479" s="13">
        <v>24</v>
      </c>
    </row>
    <row r="480" spans="1:4" x14ac:dyDescent="0.25">
      <c r="A480" s="13" t="s">
        <v>724</v>
      </c>
      <c r="B480" s="13">
        <v>72</v>
      </c>
      <c r="C480" s="13">
        <v>170</v>
      </c>
      <c r="D480" s="13">
        <v>24.16</v>
      </c>
    </row>
    <row r="481" spans="1:4" x14ac:dyDescent="0.25">
      <c r="A481" s="13" t="s">
        <v>725</v>
      </c>
      <c r="B481" s="13">
        <v>71</v>
      </c>
      <c r="C481" s="13">
        <v>201</v>
      </c>
      <c r="D481" s="13">
        <v>28.1</v>
      </c>
    </row>
    <row r="482" spans="1:4" x14ac:dyDescent="0.25">
      <c r="A482" s="13" t="s">
        <v>726</v>
      </c>
      <c r="B482" s="13">
        <v>73</v>
      </c>
      <c r="C482" s="13">
        <v>205</v>
      </c>
      <c r="D482" s="13">
        <v>25.65</v>
      </c>
    </row>
    <row r="483" spans="1:4" x14ac:dyDescent="0.25">
      <c r="A483" s="13" t="s">
        <v>727</v>
      </c>
      <c r="B483" s="13">
        <v>75</v>
      </c>
      <c r="C483" s="13">
        <v>185</v>
      </c>
      <c r="D483" s="13">
        <v>28.58</v>
      </c>
    </row>
    <row r="484" spans="1:4" x14ac:dyDescent="0.25">
      <c r="A484" s="13" t="s">
        <v>728</v>
      </c>
      <c r="B484" s="13">
        <v>76</v>
      </c>
      <c r="C484" s="13">
        <v>205</v>
      </c>
      <c r="D484" s="13">
        <v>32.270000000000003</v>
      </c>
    </row>
    <row r="485" spans="1:4" x14ac:dyDescent="0.25">
      <c r="A485" s="13" t="s">
        <v>729</v>
      </c>
      <c r="B485" s="13">
        <v>75</v>
      </c>
      <c r="C485" s="13">
        <v>245</v>
      </c>
      <c r="D485" s="13">
        <v>29.86</v>
      </c>
    </row>
    <row r="486" spans="1:4" x14ac:dyDescent="0.25">
      <c r="A486" s="13" t="s">
        <v>730</v>
      </c>
      <c r="B486" s="13">
        <v>71</v>
      </c>
      <c r="C486" s="13">
        <v>220</v>
      </c>
      <c r="D486" s="13">
        <v>25.14</v>
      </c>
    </row>
    <row r="487" spans="1:4" x14ac:dyDescent="0.25">
      <c r="A487" s="13" t="s">
        <v>731</v>
      </c>
      <c r="B487" s="13">
        <v>75</v>
      </c>
      <c r="C487" s="13">
        <v>210</v>
      </c>
      <c r="D487" s="13">
        <v>23.03</v>
      </c>
    </row>
    <row r="488" spans="1:4" x14ac:dyDescent="0.25">
      <c r="A488" s="13" t="s">
        <v>732</v>
      </c>
      <c r="B488" s="13">
        <v>74</v>
      </c>
      <c r="C488" s="13">
        <v>220</v>
      </c>
      <c r="D488" s="13">
        <v>30.25</v>
      </c>
    </row>
    <row r="489" spans="1:4" x14ac:dyDescent="0.25">
      <c r="A489" s="13" t="s">
        <v>733</v>
      </c>
      <c r="B489" s="13">
        <v>72</v>
      </c>
      <c r="C489" s="13">
        <v>185</v>
      </c>
      <c r="D489" s="13">
        <v>30.67</v>
      </c>
    </row>
    <row r="490" spans="1:4" x14ac:dyDescent="0.25">
      <c r="A490" s="13" t="s">
        <v>734</v>
      </c>
      <c r="B490" s="13">
        <v>73</v>
      </c>
      <c r="C490" s="13">
        <v>175</v>
      </c>
      <c r="D490" s="13">
        <v>27.73</v>
      </c>
    </row>
    <row r="491" spans="1:4" x14ac:dyDescent="0.25">
      <c r="A491" s="13" t="s">
        <v>735</v>
      </c>
      <c r="B491" s="13">
        <v>73</v>
      </c>
      <c r="C491" s="13">
        <v>170</v>
      </c>
      <c r="D491" s="13">
        <v>23.34</v>
      </c>
    </row>
    <row r="492" spans="1:4" x14ac:dyDescent="0.25">
      <c r="A492" s="13" t="s">
        <v>736</v>
      </c>
      <c r="B492" s="13">
        <v>73</v>
      </c>
      <c r="C492" s="13">
        <v>180</v>
      </c>
      <c r="D492" s="13">
        <v>25.94</v>
      </c>
    </row>
    <row r="493" spans="1:4" x14ac:dyDescent="0.25">
      <c r="A493" s="13" t="s">
        <v>737</v>
      </c>
      <c r="B493" s="13">
        <v>73</v>
      </c>
      <c r="C493" s="13">
        <v>200</v>
      </c>
      <c r="D493" s="13">
        <v>31.56</v>
      </c>
    </row>
    <row r="494" spans="1:4" x14ac:dyDescent="0.25">
      <c r="A494" s="13" t="s">
        <v>738</v>
      </c>
      <c r="B494" s="13">
        <v>76</v>
      </c>
      <c r="C494" s="13">
        <v>210</v>
      </c>
      <c r="D494" s="13">
        <v>34.85</v>
      </c>
    </row>
    <row r="495" spans="1:4" x14ac:dyDescent="0.25">
      <c r="A495" s="13" t="s">
        <v>739</v>
      </c>
      <c r="B495" s="13">
        <v>72</v>
      </c>
      <c r="C495" s="13">
        <v>175</v>
      </c>
      <c r="D495" s="13">
        <v>23.98</v>
      </c>
    </row>
    <row r="496" spans="1:4" x14ac:dyDescent="0.25">
      <c r="A496" s="13" t="s">
        <v>740</v>
      </c>
      <c r="B496" s="13">
        <v>76</v>
      </c>
      <c r="C496" s="13">
        <v>220</v>
      </c>
      <c r="D496" s="13">
        <v>23.14</v>
      </c>
    </row>
    <row r="497" spans="1:4" x14ac:dyDescent="0.25">
      <c r="A497" s="13" t="s">
        <v>741</v>
      </c>
      <c r="B497" s="13">
        <v>73</v>
      </c>
      <c r="C497" s="13">
        <v>206</v>
      </c>
      <c r="D497" s="13">
        <v>28.99</v>
      </c>
    </row>
    <row r="498" spans="1:4" x14ac:dyDescent="0.25">
      <c r="A498" s="13" t="s">
        <v>742</v>
      </c>
      <c r="B498" s="13">
        <v>73</v>
      </c>
      <c r="C498" s="13">
        <v>180</v>
      </c>
      <c r="D498" s="13">
        <v>25.02</v>
      </c>
    </row>
    <row r="499" spans="1:4" x14ac:dyDescent="0.25">
      <c r="A499" s="13" t="s">
        <v>743</v>
      </c>
      <c r="B499" s="13">
        <v>73</v>
      </c>
      <c r="C499" s="13">
        <v>210</v>
      </c>
      <c r="D499" s="13">
        <v>29.85</v>
      </c>
    </row>
    <row r="500" spans="1:4" x14ac:dyDescent="0.25">
      <c r="A500" s="13" t="s">
        <v>744</v>
      </c>
      <c r="B500" s="13">
        <v>75</v>
      </c>
      <c r="C500" s="13">
        <v>195</v>
      </c>
      <c r="D500" s="13">
        <v>27.03</v>
      </c>
    </row>
    <row r="501" spans="1:4" x14ac:dyDescent="0.25">
      <c r="A501" s="13" t="s">
        <v>745</v>
      </c>
      <c r="B501" s="13">
        <v>75</v>
      </c>
      <c r="C501" s="13">
        <v>200</v>
      </c>
      <c r="D501" s="13">
        <v>25.15</v>
      </c>
    </row>
    <row r="502" spans="1:4" x14ac:dyDescent="0.25">
      <c r="A502" s="13" t="s">
        <v>746</v>
      </c>
      <c r="B502" s="13">
        <v>77</v>
      </c>
      <c r="C502" s="13">
        <v>200</v>
      </c>
      <c r="D502" s="13">
        <v>27.12</v>
      </c>
    </row>
    <row r="503" spans="1:4" x14ac:dyDescent="0.25">
      <c r="A503" s="13" t="s">
        <v>747</v>
      </c>
      <c r="B503" s="13">
        <v>73</v>
      </c>
      <c r="C503" s="13">
        <v>164</v>
      </c>
      <c r="D503" s="13">
        <v>31.63</v>
      </c>
    </row>
    <row r="504" spans="1:4" x14ac:dyDescent="0.25">
      <c r="A504" s="13" t="s">
        <v>748</v>
      </c>
      <c r="B504" s="13">
        <v>72</v>
      </c>
      <c r="C504" s="13">
        <v>180</v>
      </c>
      <c r="D504" s="13">
        <v>32.619999999999997</v>
      </c>
    </row>
    <row r="505" spans="1:4" x14ac:dyDescent="0.25">
      <c r="A505" s="13" t="s">
        <v>749</v>
      </c>
      <c r="B505" s="13">
        <v>75</v>
      </c>
      <c r="C505" s="13">
        <v>220</v>
      </c>
      <c r="D505" s="13">
        <v>39.79</v>
      </c>
    </row>
    <row r="506" spans="1:4" x14ac:dyDescent="0.25">
      <c r="A506" s="13" t="s">
        <v>750</v>
      </c>
      <c r="B506" s="13">
        <v>70</v>
      </c>
      <c r="C506" s="13">
        <v>195</v>
      </c>
      <c r="D506" s="13">
        <v>34.47</v>
      </c>
    </row>
    <row r="507" spans="1:4" x14ac:dyDescent="0.25">
      <c r="A507" s="13" t="s">
        <v>751</v>
      </c>
      <c r="B507" s="13">
        <v>74</v>
      </c>
      <c r="C507" s="13">
        <v>205</v>
      </c>
      <c r="D507" s="13">
        <v>23.47</v>
      </c>
    </row>
    <row r="508" spans="1:4" x14ac:dyDescent="0.25">
      <c r="A508" s="13" t="s">
        <v>752</v>
      </c>
      <c r="B508" s="13">
        <v>72</v>
      </c>
      <c r="C508" s="13">
        <v>170</v>
      </c>
      <c r="D508" s="13">
        <v>25.31</v>
      </c>
    </row>
    <row r="509" spans="1:4" x14ac:dyDescent="0.25">
      <c r="A509" s="13" t="s">
        <v>753</v>
      </c>
      <c r="B509" s="13">
        <v>80</v>
      </c>
      <c r="C509" s="13">
        <v>240</v>
      </c>
      <c r="D509" s="13">
        <v>27.1</v>
      </c>
    </row>
    <row r="510" spans="1:4" x14ac:dyDescent="0.25">
      <c r="A510" s="13" t="s">
        <v>754</v>
      </c>
      <c r="B510" s="13">
        <v>71</v>
      </c>
      <c r="C510" s="13">
        <v>210</v>
      </c>
      <c r="D510" s="13">
        <v>24.35</v>
      </c>
    </row>
    <row r="511" spans="1:4" x14ac:dyDescent="0.25">
      <c r="A511" s="13" t="s">
        <v>755</v>
      </c>
      <c r="B511" s="13">
        <v>71</v>
      </c>
      <c r="C511" s="13">
        <v>195</v>
      </c>
      <c r="D511" s="13">
        <v>23.45</v>
      </c>
    </row>
    <row r="512" spans="1:4" x14ac:dyDescent="0.25">
      <c r="A512" s="13" t="s">
        <v>756</v>
      </c>
      <c r="B512" s="13">
        <v>74</v>
      </c>
      <c r="C512" s="13">
        <v>200</v>
      </c>
      <c r="D512" s="13">
        <v>28.24</v>
      </c>
    </row>
    <row r="513" spans="1:4" x14ac:dyDescent="0.25">
      <c r="A513" s="13" t="s">
        <v>757</v>
      </c>
      <c r="B513" s="13">
        <v>74</v>
      </c>
      <c r="C513" s="13">
        <v>205</v>
      </c>
      <c r="D513" s="13">
        <v>28.77</v>
      </c>
    </row>
    <row r="514" spans="1:4" x14ac:dyDescent="0.25">
      <c r="A514" s="13" t="s">
        <v>758</v>
      </c>
      <c r="B514" s="13">
        <v>73</v>
      </c>
      <c r="C514" s="13">
        <v>192</v>
      </c>
      <c r="D514" s="13">
        <v>26.53</v>
      </c>
    </row>
    <row r="515" spans="1:4" x14ac:dyDescent="0.25">
      <c r="A515" s="13" t="s">
        <v>759</v>
      </c>
      <c r="B515" s="13">
        <v>75</v>
      </c>
      <c r="C515" s="13">
        <v>190</v>
      </c>
      <c r="D515" s="13">
        <v>25.64</v>
      </c>
    </row>
    <row r="516" spans="1:4" x14ac:dyDescent="0.25">
      <c r="A516" s="13" t="s">
        <v>760</v>
      </c>
      <c r="B516" s="13">
        <v>76</v>
      </c>
      <c r="C516" s="13">
        <v>170</v>
      </c>
      <c r="D516" s="13">
        <v>25.83</v>
      </c>
    </row>
    <row r="517" spans="1:4" x14ac:dyDescent="0.25">
      <c r="A517" s="13" t="s">
        <v>761</v>
      </c>
      <c r="B517" s="13">
        <v>73</v>
      </c>
      <c r="C517" s="13">
        <v>240</v>
      </c>
      <c r="D517" s="13">
        <v>38.06</v>
      </c>
    </row>
    <row r="518" spans="1:4" x14ac:dyDescent="0.25">
      <c r="A518" s="13" t="s">
        <v>762</v>
      </c>
      <c r="B518" s="13">
        <v>77</v>
      </c>
      <c r="C518" s="13">
        <v>200</v>
      </c>
      <c r="D518" s="13">
        <v>36.380000000000003</v>
      </c>
    </row>
    <row r="519" spans="1:4" x14ac:dyDescent="0.25">
      <c r="A519" s="13" t="s">
        <v>763</v>
      </c>
      <c r="B519" s="13">
        <v>72</v>
      </c>
      <c r="C519" s="13">
        <v>205</v>
      </c>
      <c r="D519" s="13">
        <v>25.27</v>
      </c>
    </row>
    <row r="520" spans="1:4" x14ac:dyDescent="0.25">
      <c r="A520" s="13" t="s">
        <v>764</v>
      </c>
      <c r="B520" s="13">
        <v>73</v>
      </c>
      <c r="C520" s="13">
        <v>175</v>
      </c>
      <c r="D520" s="13">
        <v>27.2</v>
      </c>
    </row>
    <row r="521" spans="1:4" x14ac:dyDescent="0.25">
      <c r="A521" s="13" t="s">
        <v>765</v>
      </c>
      <c r="B521" s="13">
        <v>77</v>
      </c>
      <c r="C521" s="13">
        <v>250</v>
      </c>
      <c r="D521" s="13">
        <v>31.59</v>
      </c>
    </row>
    <row r="522" spans="1:4" x14ac:dyDescent="0.25">
      <c r="A522" s="13" t="s">
        <v>766</v>
      </c>
      <c r="B522" s="13">
        <v>76</v>
      </c>
      <c r="C522" s="13">
        <v>220</v>
      </c>
      <c r="D522" s="13">
        <v>29.56</v>
      </c>
    </row>
    <row r="523" spans="1:4" x14ac:dyDescent="0.25">
      <c r="A523" s="13" t="s">
        <v>767</v>
      </c>
      <c r="B523" s="13">
        <v>71</v>
      </c>
      <c r="C523" s="13">
        <v>224</v>
      </c>
      <c r="D523" s="13">
        <v>35.5</v>
      </c>
    </row>
    <row r="524" spans="1:4" x14ac:dyDescent="0.25">
      <c r="A524" s="13" t="s">
        <v>768</v>
      </c>
      <c r="B524" s="13">
        <v>75</v>
      </c>
      <c r="C524" s="13">
        <v>210</v>
      </c>
      <c r="D524" s="13">
        <v>30.35</v>
      </c>
    </row>
    <row r="525" spans="1:4" x14ac:dyDescent="0.25">
      <c r="A525" s="13" t="s">
        <v>769</v>
      </c>
      <c r="B525" s="13">
        <v>73</v>
      </c>
      <c r="C525" s="13">
        <v>195</v>
      </c>
      <c r="D525" s="13">
        <v>24.11</v>
      </c>
    </row>
    <row r="526" spans="1:4" x14ac:dyDescent="0.25">
      <c r="A526" s="13" t="s">
        <v>770</v>
      </c>
      <c r="B526" s="13">
        <v>74</v>
      </c>
      <c r="C526" s="13">
        <v>180</v>
      </c>
      <c r="D526" s="13">
        <v>23.29</v>
      </c>
    </row>
    <row r="527" spans="1:4" x14ac:dyDescent="0.25">
      <c r="A527" s="13" t="s">
        <v>771</v>
      </c>
      <c r="B527" s="13">
        <v>77</v>
      </c>
      <c r="C527" s="13">
        <v>245</v>
      </c>
      <c r="D527" s="13">
        <v>31.48</v>
      </c>
    </row>
    <row r="528" spans="1:4" x14ac:dyDescent="0.25">
      <c r="A528" s="13" t="s">
        <v>772</v>
      </c>
      <c r="B528" s="13">
        <v>71</v>
      </c>
      <c r="C528" s="13">
        <v>175</v>
      </c>
      <c r="D528" s="13">
        <v>27.23</v>
      </c>
    </row>
    <row r="529" spans="1:4" x14ac:dyDescent="0.25">
      <c r="A529" s="13" t="s">
        <v>773</v>
      </c>
      <c r="B529" s="13">
        <v>72</v>
      </c>
      <c r="C529" s="13">
        <v>180</v>
      </c>
      <c r="D529" s="13">
        <v>24.07</v>
      </c>
    </row>
    <row r="530" spans="1:4" x14ac:dyDescent="0.25">
      <c r="A530" s="13" t="s">
        <v>774</v>
      </c>
      <c r="B530" s="13">
        <v>73</v>
      </c>
      <c r="C530" s="13">
        <v>215</v>
      </c>
      <c r="D530" s="13">
        <v>28.68</v>
      </c>
    </row>
    <row r="531" spans="1:4" x14ac:dyDescent="0.25">
      <c r="A531" s="13" t="s">
        <v>775</v>
      </c>
      <c r="B531" s="13">
        <v>69</v>
      </c>
      <c r="C531" s="13">
        <v>175</v>
      </c>
      <c r="D531" s="13">
        <v>27.05</v>
      </c>
    </row>
    <row r="532" spans="1:4" x14ac:dyDescent="0.25">
      <c r="A532" s="13" t="s">
        <v>776</v>
      </c>
      <c r="B532" s="13">
        <v>73</v>
      </c>
      <c r="C532" s="13">
        <v>180</v>
      </c>
      <c r="D532" s="13">
        <v>31.15</v>
      </c>
    </row>
    <row r="533" spans="1:4" x14ac:dyDescent="0.25">
      <c r="A533" s="13" t="s">
        <v>777</v>
      </c>
      <c r="B533" s="13">
        <v>70</v>
      </c>
      <c r="C533" s="13">
        <v>195</v>
      </c>
      <c r="D533" s="13">
        <v>31.85</v>
      </c>
    </row>
    <row r="534" spans="1:4" x14ac:dyDescent="0.25">
      <c r="A534" s="13" t="s">
        <v>778</v>
      </c>
      <c r="B534" s="13">
        <v>74</v>
      </c>
      <c r="C534" s="13">
        <v>230</v>
      </c>
      <c r="D534" s="13">
        <v>31.68</v>
      </c>
    </row>
    <row r="535" spans="1:4" x14ac:dyDescent="0.25">
      <c r="A535" s="13" t="s">
        <v>779</v>
      </c>
      <c r="B535" s="13">
        <v>76</v>
      </c>
      <c r="C535" s="13">
        <v>230</v>
      </c>
      <c r="D535" s="13">
        <v>34.229999999999997</v>
      </c>
    </row>
    <row r="536" spans="1:4" x14ac:dyDescent="0.25">
      <c r="A536" s="13" t="s">
        <v>780</v>
      </c>
      <c r="B536" s="13">
        <v>73</v>
      </c>
      <c r="C536" s="13">
        <v>205</v>
      </c>
      <c r="D536" s="13">
        <v>32.01</v>
      </c>
    </row>
    <row r="537" spans="1:4" x14ac:dyDescent="0.25">
      <c r="A537" s="13" t="s">
        <v>781</v>
      </c>
      <c r="B537" s="13">
        <v>73</v>
      </c>
      <c r="C537" s="13">
        <v>215</v>
      </c>
      <c r="D537" s="13">
        <v>25.41</v>
      </c>
    </row>
    <row r="538" spans="1:4" x14ac:dyDescent="0.25">
      <c r="A538" s="13" t="s">
        <v>782</v>
      </c>
      <c r="B538" s="13">
        <v>75</v>
      </c>
      <c r="C538" s="13">
        <v>195</v>
      </c>
      <c r="D538" s="13">
        <v>24.73</v>
      </c>
    </row>
    <row r="539" spans="1:4" x14ac:dyDescent="0.25">
      <c r="A539" s="13" t="s">
        <v>783</v>
      </c>
      <c r="B539" s="13">
        <v>73</v>
      </c>
      <c r="C539" s="13">
        <v>180</v>
      </c>
      <c r="D539" s="13">
        <v>25.66</v>
      </c>
    </row>
    <row r="540" spans="1:4" x14ac:dyDescent="0.25">
      <c r="A540" s="13" t="s">
        <v>784</v>
      </c>
      <c r="B540" s="13">
        <v>79</v>
      </c>
      <c r="C540" s="13">
        <v>205</v>
      </c>
      <c r="D540" s="13">
        <v>24.5</v>
      </c>
    </row>
    <row r="541" spans="1:4" x14ac:dyDescent="0.25">
      <c r="A541" s="13" t="s">
        <v>785</v>
      </c>
      <c r="B541" s="13">
        <v>74</v>
      </c>
      <c r="C541" s="13">
        <v>180</v>
      </c>
      <c r="D541" s="13">
        <v>24.38</v>
      </c>
    </row>
    <row r="542" spans="1:4" x14ac:dyDescent="0.25">
      <c r="A542" s="13" t="s">
        <v>786</v>
      </c>
      <c r="B542" s="13">
        <v>73</v>
      </c>
      <c r="C542" s="13">
        <v>190</v>
      </c>
      <c r="D542" s="13">
        <v>26.89</v>
      </c>
    </row>
    <row r="543" spans="1:4" x14ac:dyDescent="0.25">
      <c r="A543" s="13" t="s">
        <v>787</v>
      </c>
      <c r="B543" s="13">
        <v>74</v>
      </c>
      <c r="C543" s="13">
        <v>180</v>
      </c>
      <c r="D543" s="13">
        <v>24.2</v>
      </c>
    </row>
    <row r="544" spans="1:4" x14ac:dyDescent="0.25">
      <c r="A544" s="13" t="s">
        <v>788</v>
      </c>
      <c r="B544" s="13">
        <v>77</v>
      </c>
      <c r="C544" s="13">
        <v>190</v>
      </c>
      <c r="D544" s="13">
        <v>26.97</v>
      </c>
    </row>
    <row r="545" spans="1:4" x14ac:dyDescent="0.25">
      <c r="A545" s="13" t="s">
        <v>789</v>
      </c>
      <c r="B545" s="13">
        <v>75</v>
      </c>
      <c r="C545" s="13">
        <v>190</v>
      </c>
      <c r="D545" s="13">
        <v>25.21</v>
      </c>
    </row>
    <row r="546" spans="1:4" x14ac:dyDescent="0.25">
      <c r="A546" s="13" t="s">
        <v>790</v>
      </c>
      <c r="B546" s="13">
        <v>74</v>
      </c>
      <c r="C546" s="13">
        <v>220</v>
      </c>
      <c r="D546" s="13">
        <v>30.46</v>
      </c>
    </row>
    <row r="547" spans="1:4" x14ac:dyDescent="0.25">
      <c r="A547" s="13" t="s">
        <v>791</v>
      </c>
      <c r="B547" s="13">
        <v>73</v>
      </c>
      <c r="C547" s="13">
        <v>210</v>
      </c>
      <c r="D547" s="13">
        <v>28.53</v>
      </c>
    </row>
    <row r="548" spans="1:4" x14ac:dyDescent="0.25">
      <c r="A548" s="13" t="s">
        <v>792</v>
      </c>
      <c r="B548" s="13">
        <v>77</v>
      </c>
      <c r="C548" s="13">
        <v>255</v>
      </c>
      <c r="D548" s="13">
        <v>25.75</v>
      </c>
    </row>
    <row r="549" spans="1:4" x14ac:dyDescent="0.25">
      <c r="A549" s="13" t="s">
        <v>793</v>
      </c>
      <c r="B549" s="13">
        <v>73</v>
      </c>
      <c r="C549" s="13">
        <v>190</v>
      </c>
      <c r="D549" s="13">
        <v>31.15</v>
      </c>
    </row>
    <row r="550" spans="1:4" x14ac:dyDescent="0.25">
      <c r="A550" s="13" t="s">
        <v>794</v>
      </c>
      <c r="B550" s="13">
        <v>77</v>
      </c>
      <c r="C550" s="13">
        <v>230</v>
      </c>
      <c r="D550" s="13">
        <v>26.48</v>
      </c>
    </row>
    <row r="551" spans="1:4" x14ac:dyDescent="0.25">
      <c r="A551" s="13" t="s">
        <v>795</v>
      </c>
      <c r="B551" s="13">
        <v>74</v>
      </c>
      <c r="C551" s="13">
        <v>200</v>
      </c>
      <c r="D551" s="13">
        <v>26.93</v>
      </c>
    </row>
    <row r="552" spans="1:4" x14ac:dyDescent="0.25">
      <c r="A552" s="13" t="s">
        <v>796</v>
      </c>
      <c r="B552" s="13">
        <v>74</v>
      </c>
      <c r="C552" s="13">
        <v>205</v>
      </c>
      <c r="D552" s="13">
        <v>29.55</v>
      </c>
    </row>
    <row r="553" spans="1:4" x14ac:dyDescent="0.25">
      <c r="A553" s="13" t="s">
        <v>797</v>
      </c>
      <c r="B553" s="13">
        <v>73</v>
      </c>
      <c r="C553" s="13">
        <v>210</v>
      </c>
      <c r="D553" s="13">
        <v>34.75</v>
      </c>
    </row>
    <row r="554" spans="1:4" x14ac:dyDescent="0.25">
      <c r="A554" s="13" t="s">
        <v>798</v>
      </c>
      <c r="B554" s="13">
        <v>77</v>
      </c>
      <c r="C554" s="13">
        <v>225</v>
      </c>
      <c r="D554" s="13">
        <v>29.71</v>
      </c>
    </row>
    <row r="555" spans="1:4" x14ac:dyDescent="0.25">
      <c r="A555" s="13" t="s">
        <v>799</v>
      </c>
      <c r="B555" s="13">
        <v>74</v>
      </c>
      <c r="C555" s="13">
        <v>215</v>
      </c>
      <c r="D555" s="13">
        <v>29.83</v>
      </c>
    </row>
    <row r="556" spans="1:4" x14ac:dyDescent="0.25">
      <c r="A556" s="13" t="s">
        <v>800</v>
      </c>
      <c r="B556" s="13">
        <v>77</v>
      </c>
      <c r="C556" s="13">
        <v>220</v>
      </c>
      <c r="D556" s="13">
        <v>33.57</v>
      </c>
    </row>
    <row r="557" spans="1:4" x14ac:dyDescent="0.25">
      <c r="A557" s="13" t="s">
        <v>801</v>
      </c>
      <c r="B557" s="13">
        <v>75</v>
      </c>
      <c r="C557" s="13">
        <v>205</v>
      </c>
      <c r="D557" s="13">
        <v>28.21</v>
      </c>
    </row>
    <row r="558" spans="1:4" x14ac:dyDescent="0.25">
      <c r="A558" s="13" t="s">
        <v>802</v>
      </c>
      <c r="B558" s="13">
        <v>77</v>
      </c>
      <c r="C558" s="13">
        <v>200</v>
      </c>
      <c r="D558" s="13">
        <v>27.54</v>
      </c>
    </row>
    <row r="559" spans="1:4" x14ac:dyDescent="0.25">
      <c r="A559" s="13" t="s">
        <v>803</v>
      </c>
      <c r="B559" s="13">
        <v>75</v>
      </c>
      <c r="C559" s="13">
        <v>220</v>
      </c>
      <c r="D559" s="13">
        <v>26.05</v>
      </c>
    </row>
    <row r="560" spans="1:4" x14ac:dyDescent="0.25">
      <c r="A560" s="13" t="s">
        <v>804</v>
      </c>
      <c r="B560" s="13">
        <v>71</v>
      </c>
      <c r="C560" s="13">
        <v>197</v>
      </c>
      <c r="D560" s="13">
        <v>23.64</v>
      </c>
    </row>
    <row r="561" spans="1:4" x14ac:dyDescent="0.25">
      <c r="A561" s="13" t="s">
        <v>805</v>
      </c>
      <c r="B561" s="13">
        <v>74</v>
      </c>
      <c r="C561" s="13">
        <v>225</v>
      </c>
      <c r="D561" s="13">
        <v>24.82</v>
      </c>
    </row>
    <row r="562" spans="1:4" x14ac:dyDescent="0.25">
      <c r="A562" s="13" t="s">
        <v>806</v>
      </c>
      <c r="B562" s="13">
        <v>70</v>
      </c>
      <c r="C562" s="13">
        <v>187</v>
      </c>
      <c r="D562" s="13">
        <v>29.8</v>
      </c>
    </row>
    <row r="563" spans="1:4" x14ac:dyDescent="0.25">
      <c r="A563" s="13" t="s">
        <v>807</v>
      </c>
      <c r="B563" s="13">
        <v>79</v>
      </c>
      <c r="C563" s="13">
        <v>245</v>
      </c>
      <c r="D563" s="13">
        <v>34.71</v>
      </c>
    </row>
    <row r="564" spans="1:4" x14ac:dyDescent="0.25">
      <c r="A564" s="13" t="s">
        <v>808</v>
      </c>
      <c r="B564" s="13">
        <v>72</v>
      </c>
      <c r="C564" s="13">
        <v>185</v>
      </c>
      <c r="D564" s="13">
        <v>29.22</v>
      </c>
    </row>
    <row r="565" spans="1:4" x14ac:dyDescent="0.25">
      <c r="A565" s="13" t="s">
        <v>809</v>
      </c>
      <c r="B565" s="13">
        <v>72</v>
      </c>
      <c r="C565" s="13">
        <v>185</v>
      </c>
      <c r="D565" s="13">
        <v>23.96</v>
      </c>
    </row>
    <row r="566" spans="1:4" x14ac:dyDescent="0.25">
      <c r="A566" s="13" t="s">
        <v>810</v>
      </c>
      <c r="B566" s="13">
        <v>70</v>
      </c>
      <c r="C566" s="13">
        <v>175</v>
      </c>
      <c r="D566" s="13">
        <v>23.87</v>
      </c>
    </row>
    <row r="567" spans="1:4" x14ac:dyDescent="0.25">
      <c r="A567" s="13" t="s">
        <v>811</v>
      </c>
      <c r="B567" s="13">
        <v>74</v>
      </c>
      <c r="C567" s="13">
        <v>200</v>
      </c>
      <c r="D567" s="13">
        <v>26.77</v>
      </c>
    </row>
    <row r="568" spans="1:4" x14ac:dyDescent="0.25">
      <c r="A568" s="13" t="s">
        <v>812</v>
      </c>
      <c r="B568" s="13">
        <v>74</v>
      </c>
      <c r="C568" s="13">
        <v>180</v>
      </c>
      <c r="D568" s="13">
        <v>23.49</v>
      </c>
    </row>
    <row r="569" spans="1:4" x14ac:dyDescent="0.25">
      <c r="A569" s="13" t="s">
        <v>813</v>
      </c>
      <c r="B569" s="13">
        <v>72</v>
      </c>
      <c r="C569" s="13">
        <v>188</v>
      </c>
      <c r="D569" s="13">
        <v>26.77</v>
      </c>
    </row>
    <row r="570" spans="1:4" x14ac:dyDescent="0.25">
      <c r="A570" s="13" t="s">
        <v>814</v>
      </c>
      <c r="B570" s="13">
        <v>73</v>
      </c>
      <c r="C570" s="13">
        <v>225</v>
      </c>
      <c r="D570" s="13">
        <v>24.51</v>
      </c>
    </row>
    <row r="571" spans="1:4" x14ac:dyDescent="0.25">
      <c r="A571" s="13" t="s">
        <v>815</v>
      </c>
      <c r="B571" s="13">
        <v>72</v>
      </c>
      <c r="C571" s="13">
        <v>200</v>
      </c>
      <c r="D571" s="13">
        <v>33.229999999999997</v>
      </c>
    </row>
    <row r="572" spans="1:4" x14ac:dyDescent="0.25">
      <c r="A572" s="13" t="s">
        <v>816</v>
      </c>
      <c r="B572" s="13">
        <v>74</v>
      </c>
      <c r="C572" s="13">
        <v>210</v>
      </c>
      <c r="D572" s="13">
        <v>31.04</v>
      </c>
    </row>
    <row r="573" spans="1:4" x14ac:dyDescent="0.25">
      <c r="A573" s="13" t="s">
        <v>817</v>
      </c>
      <c r="B573" s="13">
        <v>74</v>
      </c>
      <c r="C573" s="13">
        <v>245</v>
      </c>
      <c r="D573" s="13">
        <v>32.020000000000003</v>
      </c>
    </row>
    <row r="574" spans="1:4" x14ac:dyDescent="0.25">
      <c r="A574" s="13" t="s">
        <v>818</v>
      </c>
      <c r="B574" s="13">
        <v>76</v>
      </c>
      <c r="C574" s="13">
        <v>213</v>
      </c>
      <c r="D574" s="13">
        <v>31.44</v>
      </c>
    </row>
    <row r="575" spans="1:4" x14ac:dyDescent="0.25">
      <c r="A575" s="13" t="s">
        <v>819</v>
      </c>
      <c r="B575" s="13">
        <v>82</v>
      </c>
      <c r="C575" s="13">
        <v>231</v>
      </c>
      <c r="D575" s="13">
        <v>43.47</v>
      </c>
    </row>
    <row r="576" spans="1:4" x14ac:dyDescent="0.25">
      <c r="A576" s="13" t="s">
        <v>820</v>
      </c>
      <c r="B576" s="13">
        <v>74</v>
      </c>
      <c r="C576" s="13">
        <v>165</v>
      </c>
      <c r="D576" s="13">
        <v>28.38</v>
      </c>
    </row>
    <row r="577" spans="1:4" x14ac:dyDescent="0.25">
      <c r="A577" s="13" t="s">
        <v>821</v>
      </c>
      <c r="B577" s="13">
        <v>74</v>
      </c>
      <c r="C577" s="13">
        <v>228</v>
      </c>
      <c r="D577" s="13">
        <v>27.81</v>
      </c>
    </row>
    <row r="578" spans="1:4" x14ac:dyDescent="0.25">
      <c r="A578" s="13" t="s">
        <v>822</v>
      </c>
      <c r="B578" s="13">
        <v>70</v>
      </c>
      <c r="C578" s="13">
        <v>210</v>
      </c>
      <c r="D578" s="13">
        <v>24.57</v>
      </c>
    </row>
    <row r="579" spans="1:4" x14ac:dyDescent="0.25">
      <c r="A579" s="13" t="s">
        <v>823</v>
      </c>
      <c r="B579" s="13">
        <v>73</v>
      </c>
      <c r="C579" s="13">
        <v>250</v>
      </c>
      <c r="D579" s="13">
        <v>23.34</v>
      </c>
    </row>
    <row r="580" spans="1:4" x14ac:dyDescent="0.25">
      <c r="A580" s="13" t="s">
        <v>824</v>
      </c>
      <c r="B580" s="13">
        <v>73</v>
      </c>
      <c r="C580" s="13">
        <v>191</v>
      </c>
      <c r="D580" s="13">
        <v>27.09</v>
      </c>
    </row>
    <row r="581" spans="1:4" x14ac:dyDescent="0.25">
      <c r="A581" s="13" t="s">
        <v>736</v>
      </c>
      <c r="B581" s="13">
        <v>74</v>
      </c>
      <c r="C581" s="13">
        <v>190</v>
      </c>
      <c r="D581" s="13">
        <v>25.14</v>
      </c>
    </row>
    <row r="582" spans="1:4" x14ac:dyDescent="0.25">
      <c r="A582" s="13" t="s">
        <v>825</v>
      </c>
      <c r="B582" s="13">
        <v>77</v>
      </c>
      <c r="C582" s="13">
        <v>200</v>
      </c>
      <c r="D582" s="13">
        <v>27.07</v>
      </c>
    </row>
    <row r="583" spans="1:4" x14ac:dyDescent="0.25">
      <c r="A583" s="13" t="s">
        <v>826</v>
      </c>
      <c r="B583" s="13">
        <v>72</v>
      </c>
      <c r="C583" s="13">
        <v>215</v>
      </c>
      <c r="D583" s="13">
        <v>24.02</v>
      </c>
    </row>
    <row r="584" spans="1:4" x14ac:dyDescent="0.25">
      <c r="A584" s="13" t="s">
        <v>827</v>
      </c>
      <c r="B584" s="13">
        <v>76</v>
      </c>
      <c r="C584" s="13">
        <v>254</v>
      </c>
      <c r="D584" s="13">
        <v>27.6</v>
      </c>
    </row>
    <row r="585" spans="1:4" x14ac:dyDescent="0.25">
      <c r="A585" s="13" t="s">
        <v>828</v>
      </c>
      <c r="B585" s="13">
        <v>73</v>
      </c>
      <c r="C585" s="13">
        <v>232</v>
      </c>
      <c r="D585" s="13">
        <v>27.99</v>
      </c>
    </row>
    <row r="586" spans="1:4" x14ac:dyDescent="0.25">
      <c r="A586" s="13" t="s">
        <v>829</v>
      </c>
      <c r="B586" s="13">
        <v>73</v>
      </c>
      <c r="C586" s="13">
        <v>180</v>
      </c>
      <c r="D586" s="13">
        <v>27.56</v>
      </c>
    </row>
    <row r="587" spans="1:4" x14ac:dyDescent="0.25">
      <c r="A587" s="13" t="s">
        <v>830</v>
      </c>
      <c r="B587" s="13">
        <v>72</v>
      </c>
      <c r="C587" s="13">
        <v>215</v>
      </c>
      <c r="D587" s="13">
        <v>28.63</v>
      </c>
    </row>
    <row r="588" spans="1:4" x14ac:dyDescent="0.25">
      <c r="A588" s="13" t="s">
        <v>831</v>
      </c>
      <c r="B588" s="13">
        <v>74</v>
      </c>
      <c r="C588" s="13">
        <v>220</v>
      </c>
      <c r="D588" s="13">
        <v>30.99</v>
      </c>
    </row>
    <row r="589" spans="1:4" x14ac:dyDescent="0.25">
      <c r="A589" s="13" t="s">
        <v>832</v>
      </c>
      <c r="B589" s="13">
        <v>74</v>
      </c>
      <c r="C589" s="13">
        <v>180</v>
      </c>
      <c r="D589" s="13">
        <v>26.33</v>
      </c>
    </row>
    <row r="590" spans="1:4" x14ac:dyDescent="0.25">
      <c r="A590" s="13" t="s">
        <v>833</v>
      </c>
      <c r="B590" s="13">
        <v>71</v>
      </c>
      <c r="C590" s="13">
        <v>200</v>
      </c>
      <c r="D590" s="13">
        <v>26.97</v>
      </c>
    </row>
    <row r="591" spans="1:4" x14ac:dyDescent="0.25">
      <c r="A591" s="13" t="s">
        <v>834</v>
      </c>
      <c r="B591" s="13">
        <v>72</v>
      </c>
      <c r="C591" s="13">
        <v>170</v>
      </c>
      <c r="D591" s="13">
        <v>22.85</v>
      </c>
    </row>
    <row r="592" spans="1:4" x14ac:dyDescent="0.25">
      <c r="A592" s="13" t="s">
        <v>835</v>
      </c>
      <c r="B592" s="13">
        <v>75</v>
      </c>
      <c r="C592" s="13">
        <v>195</v>
      </c>
      <c r="D592" s="13">
        <v>23.19</v>
      </c>
    </row>
    <row r="593" spans="1:4" x14ac:dyDescent="0.25">
      <c r="A593" s="13" t="s">
        <v>836</v>
      </c>
      <c r="B593" s="13">
        <v>74</v>
      </c>
      <c r="C593" s="13">
        <v>210</v>
      </c>
      <c r="D593" s="13">
        <v>23.87</v>
      </c>
    </row>
    <row r="594" spans="1:4" x14ac:dyDescent="0.25">
      <c r="A594" s="13" t="s">
        <v>837</v>
      </c>
      <c r="B594" s="13">
        <v>74</v>
      </c>
      <c r="C594" s="13">
        <v>200</v>
      </c>
      <c r="D594" s="13">
        <v>33.979999999999997</v>
      </c>
    </row>
    <row r="595" spans="1:4" x14ac:dyDescent="0.25">
      <c r="A595" s="13" t="s">
        <v>838</v>
      </c>
      <c r="B595" s="13">
        <v>77</v>
      </c>
      <c r="C595" s="13">
        <v>220</v>
      </c>
      <c r="D595" s="13">
        <v>28.26</v>
      </c>
    </row>
    <row r="596" spans="1:4" x14ac:dyDescent="0.25">
      <c r="A596" s="13" t="s">
        <v>839</v>
      </c>
      <c r="B596" s="13">
        <v>70</v>
      </c>
      <c r="C596" s="13">
        <v>165</v>
      </c>
      <c r="D596" s="13">
        <v>29.12</v>
      </c>
    </row>
    <row r="597" spans="1:4" x14ac:dyDescent="0.25">
      <c r="A597" s="13" t="s">
        <v>840</v>
      </c>
      <c r="B597" s="13">
        <v>71</v>
      </c>
      <c r="C597" s="13">
        <v>180</v>
      </c>
      <c r="D597" s="13">
        <v>26.18</v>
      </c>
    </row>
    <row r="598" spans="1:4" x14ac:dyDescent="0.25">
      <c r="A598" s="13" t="s">
        <v>841</v>
      </c>
      <c r="B598" s="13">
        <v>73</v>
      </c>
      <c r="C598" s="13">
        <v>200</v>
      </c>
      <c r="D598" s="13">
        <v>28.03</v>
      </c>
    </row>
    <row r="599" spans="1:4" x14ac:dyDescent="0.25">
      <c r="A599" s="13" t="s">
        <v>842</v>
      </c>
      <c r="B599" s="13">
        <v>76</v>
      </c>
      <c r="C599" s="13">
        <v>200</v>
      </c>
      <c r="D599" s="13">
        <v>23.08</v>
      </c>
    </row>
    <row r="600" spans="1:4" x14ac:dyDescent="0.25">
      <c r="A600" s="13" t="s">
        <v>843</v>
      </c>
      <c r="B600" s="13">
        <v>71</v>
      </c>
      <c r="C600" s="13">
        <v>170</v>
      </c>
      <c r="D600" s="13">
        <v>26.24</v>
      </c>
    </row>
    <row r="601" spans="1:4" x14ac:dyDescent="0.25">
      <c r="A601" s="13" t="s">
        <v>844</v>
      </c>
      <c r="B601" s="13">
        <v>75</v>
      </c>
      <c r="C601" s="13">
        <v>224</v>
      </c>
      <c r="D601" s="13">
        <v>26.63</v>
      </c>
    </row>
    <row r="602" spans="1:4" x14ac:dyDescent="0.25">
      <c r="A602" s="13" t="s">
        <v>845</v>
      </c>
      <c r="B602" s="13">
        <v>74</v>
      </c>
      <c r="C602" s="13">
        <v>220</v>
      </c>
      <c r="D602" s="13">
        <v>24.21</v>
      </c>
    </row>
    <row r="603" spans="1:4" x14ac:dyDescent="0.25">
      <c r="A603" s="13" t="s">
        <v>846</v>
      </c>
      <c r="B603" s="13">
        <v>72</v>
      </c>
      <c r="C603" s="13">
        <v>180</v>
      </c>
      <c r="D603" s="13">
        <v>23.01</v>
      </c>
    </row>
    <row r="604" spans="1:4" x14ac:dyDescent="0.25">
      <c r="A604" s="13" t="s">
        <v>847</v>
      </c>
      <c r="B604" s="13">
        <v>76</v>
      </c>
      <c r="C604" s="13">
        <v>198</v>
      </c>
      <c r="D604" s="13">
        <v>23.13</v>
      </c>
    </row>
    <row r="605" spans="1:4" x14ac:dyDescent="0.25">
      <c r="A605" s="13" t="s">
        <v>848</v>
      </c>
      <c r="B605" s="13">
        <v>79</v>
      </c>
      <c r="C605" s="13">
        <v>240</v>
      </c>
      <c r="D605" s="13">
        <v>23.08</v>
      </c>
    </row>
    <row r="606" spans="1:4" x14ac:dyDescent="0.25">
      <c r="A606" s="13" t="s">
        <v>849</v>
      </c>
      <c r="B606" s="13">
        <v>76</v>
      </c>
      <c r="C606" s="13">
        <v>239</v>
      </c>
      <c r="D606" s="13">
        <v>25.13</v>
      </c>
    </row>
    <row r="607" spans="1:4" x14ac:dyDescent="0.25">
      <c r="A607" s="13" t="s">
        <v>850</v>
      </c>
      <c r="B607" s="13">
        <v>73</v>
      </c>
      <c r="C607" s="13">
        <v>185</v>
      </c>
      <c r="D607" s="13">
        <v>24.66</v>
      </c>
    </row>
    <row r="608" spans="1:4" x14ac:dyDescent="0.25">
      <c r="A608" s="13" t="s">
        <v>851</v>
      </c>
      <c r="B608" s="13">
        <v>76</v>
      </c>
      <c r="C608" s="13">
        <v>210</v>
      </c>
      <c r="D608" s="13">
        <v>26.03</v>
      </c>
    </row>
    <row r="609" spans="1:4" x14ac:dyDescent="0.25">
      <c r="A609" s="13" t="s">
        <v>852</v>
      </c>
      <c r="B609" s="13">
        <v>78</v>
      </c>
      <c r="C609" s="13">
        <v>220</v>
      </c>
      <c r="D609" s="13">
        <v>28.7</v>
      </c>
    </row>
    <row r="610" spans="1:4" x14ac:dyDescent="0.25">
      <c r="A610" s="13" t="s">
        <v>853</v>
      </c>
      <c r="B610" s="13">
        <v>75</v>
      </c>
      <c r="C610" s="13">
        <v>200</v>
      </c>
      <c r="D610" s="13">
        <v>25.57</v>
      </c>
    </row>
    <row r="611" spans="1:4" x14ac:dyDescent="0.25">
      <c r="A611" s="13" t="s">
        <v>854</v>
      </c>
      <c r="B611" s="13">
        <v>76</v>
      </c>
      <c r="C611" s="13">
        <v>195</v>
      </c>
      <c r="D611" s="13">
        <v>24.65</v>
      </c>
    </row>
    <row r="612" spans="1:4" x14ac:dyDescent="0.25">
      <c r="A612" s="13" t="s">
        <v>855</v>
      </c>
      <c r="B612" s="13">
        <v>72</v>
      </c>
      <c r="C612" s="13">
        <v>220</v>
      </c>
      <c r="D612" s="13">
        <v>25.55</v>
      </c>
    </row>
    <row r="613" spans="1:4" x14ac:dyDescent="0.25">
      <c r="A613" s="13" t="s">
        <v>856</v>
      </c>
      <c r="B613" s="13">
        <v>72</v>
      </c>
      <c r="C613" s="13">
        <v>230</v>
      </c>
      <c r="D613" s="13">
        <v>22.27</v>
      </c>
    </row>
    <row r="614" spans="1:4" x14ac:dyDescent="0.25">
      <c r="A614" s="13" t="s">
        <v>857</v>
      </c>
      <c r="B614" s="13">
        <v>73</v>
      </c>
      <c r="C614" s="13">
        <v>170</v>
      </c>
      <c r="D614" s="13">
        <v>24.76</v>
      </c>
    </row>
    <row r="615" spans="1:4" x14ac:dyDescent="0.25">
      <c r="A615" s="13" t="s">
        <v>858</v>
      </c>
      <c r="B615" s="13">
        <v>73</v>
      </c>
      <c r="C615" s="13">
        <v>220</v>
      </c>
      <c r="D615" s="13">
        <v>23.98</v>
      </c>
    </row>
    <row r="616" spans="1:4" x14ac:dyDescent="0.25">
      <c r="A616" s="13" t="s">
        <v>859</v>
      </c>
      <c r="B616" s="13">
        <v>75</v>
      </c>
      <c r="C616" s="13">
        <v>230</v>
      </c>
      <c r="D616" s="13">
        <v>27.85</v>
      </c>
    </row>
    <row r="617" spans="1:4" x14ac:dyDescent="0.25">
      <c r="A617" s="13" t="s">
        <v>860</v>
      </c>
      <c r="B617" s="13">
        <v>71</v>
      </c>
      <c r="C617" s="13">
        <v>165</v>
      </c>
      <c r="D617" s="13">
        <v>22.14</v>
      </c>
    </row>
    <row r="618" spans="1:4" x14ac:dyDescent="0.25">
      <c r="A618" s="13" t="s">
        <v>861</v>
      </c>
      <c r="B618" s="13">
        <v>76</v>
      </c>
      <c r="C618" s="13">
        <v>205</v>
      </c>
      <c r="D618" s="13">
        <v>27.05</v>
      </c>
    </row>
    <row r="619" spans="1:4" x14ac:dyDescent="0.25">
      <c r="A619" s="13" t="s">
        <v>862</v>
      </c>
      <c r="B619" s="13">
        <v>70</v>
      </c>
      <c r="C619" s="13">
        <v>192</v>
      </c>
      <c r="D619" s="13">
        <v>31.45</v>
      </c>
    </row>
    <row r="620" spans="1:4" x14ac:dyDescent="0.25">
      <c r="A620" s="13" t="s">
        <v>863</v>
      </c>
      <c r="B620" s="13">
        <v>75</v>
      </c>
      <c r="C620" s="13">
        <v>210</v>
      </c>
      <c r="D620" s="13">
        <v>32.03</v>
      </c>
    </row>
    <row r="621" spans="1:4" x14ac:dyDescent="0.25">
      <c r="A621" s="13" t="s">
        <v>864</v>
      </c>
      <c r="B621" s="13">
        <v>74</v>
      </c>
      <c r="C621" s="13">
        <v>205</v>
      </c>
      <c r="D621" s="13">
        <v>29.95</v>
      </c>
    </row>
    <row r="622" spans="1:4" x14ac:dyDescent="0.25">
      <c r="A622" s="13" t="s">
        <v>865</v>
      </c>
      <c r="B622" s="13">
        <v>75</v>
      </c>
      <c r="C622" s="13">
        <v>200</v>
      </c>
      <c r="D622" s="13">
        <v>23.47</v>
      </c>
    </row>
    <row r="623" spans="1:4" x14ac:dyDescent="0.25">
      <c r="A623" s="13" t="s">
        <v>866</v>
      </c>
      <c r="B623" s="13">
        <v>73</v>
      </c>
      <c r="C623" s="13">
        <v>210</v>
      </c>
      <c r="D623" s="13">
        <v>37.21</v>
      </c>
    </row>
    <row r="624" spans="1:4" x14ac:dyDescent="0.25">
      <c r="A624" s="13" t="s">
        <v>867</v>
      </c>
      <c r="B624" s="13">
        <v>71</v>
      </c>
      <c r="C624" s="13">
        <v>185</v>
      </c>
      <c r="D624" s="13">
        <v>25.67</v>
      </c>
    </row>
    <row r="625" spans="1:4" x14ac:dyDescent="0.25">
      <c r="A625" s="13" t="s">
        <v>868</v>
      </c>
      <c r="B625" s="13">
        <v>71</v>
      </c>
      <c r="C625" s="13">
        <v>195</v>
      </c>
      <c r="D625" s="13">
        <v>34.69</v>
      </c>
    </row>
    <row r="626" spans="1:4" x14ac:dyDescent="0.25">
      <c r="A626" s="13" t="s">
        <v>869</v>
      </c>
      <c r="B626" s="13">
        <v>72</v>
      </c>
      <c r="C626" s="13">
        <v>202</v>
      </c>
      <c r="D626" s="13">
        <v>30.04</v>
      </c>
    </row>
    <row r="627" spans="1:4" x14ac:dyDescent="0.25">
      <c r="A627" s="13" t="s">
        <v>870</v>
      </c>
      <c r="B627" s="13">
        <v>73</v>
      </c>
      <c r="C627" s="13">
        <v>205</v>
      </c>
      <c r="D627" s="13">
        <v>32.520000000000003</v>
      </c>
    </row>
    <row r="628" spans="1:4" x14ac:dyDescent="0.25">
      <c r="A628" s="13" t="s">
        <v>871</v>
      </c>
      <c r="B628" s="13">
        <v>73</v>
      </c>
      <c r="C628" s="13">
        <v>195</v>
      </c>
      <c r="D628" s="13">
        <v>24.15</v>
      </c>
    </row>
    <row r="629" spans="1:4" x14ac:dyDescent="0.25">
      <c r="A629" s="13" t="s">
        <v>872</v>
      </c>
      <c r="B629" s="13">
        <v>72</v>
      </c>
      <c r="C629" s="13">
        <v>180</v>
      </c>
      <c r="D629" s="13">
        <v>26.86</v>
      </c>
    </row>
    <row r="630" spans="1:4" x14ac:dyDescent="0.25">
      <c r="A630" s="13" t="s">
        <v>873</v>
      </c>
      <c r="B630" s="13">
        <v>69</v>
      </c>
      <c r="C630" s="13">
        <v>200</v>
      </c>
      <c r="D630" s="13">
        <v>27.94</v>
      </c>
    </row>
    <row r="631" spans="1:4" x14ac:dyDescent="0.25">
      <c r="A631" s="13" t="s">
        <v>874</v>
      </c>
      <c r="B631" s="13">
        <v>73</v>
      </c>
      <c r="C631" s="13">
        <v>185</v>
      </c>
      <c r="D631" s="13">
        <v>26.63</v>
      </c>
    </row>
    <row r="632" spans="1:4" x14ac:dyDescent="0.25">
      <c r="A632" s="13" t="s">
        <v>875</v>
      </c>
      <c r="B632" s="13">
        <v>78</v>
      </c>
      <c r="C632" s="13">
        <v>240</v>
      </c>
      <c r="D632" s="13">
        <v>27.31</v>
      </c>
    </row>
    <row r="633" spans="1:4" x14ac:dyDescent="0.25">
      <c r="A633" s="13" t="s">
        <v>876</v>
      </c>
      <c r="B633" s="13">
        <v>71</v>
      </c>
      <c r="C633" s="13">
        <v>185</v>
      </c>
      <c r="D633" s="13">
        <v>30.55</v>
      </c>
    </row>
    <row r="634" spans="1:4" x14ac:dyDescent="0.25">
      <c r="A634" s="13" t="s">
        <v>877</v>
      </c>
      <c r="B634" s="13">
        <v>73</v>
      </c>
      <c r="C634" s="13">
        <v>220</v>
      </c>
      <c r="D634" s="13">
        <v>40.68</v>
      </c>
    </row>
    <row r="635" spans="1:4" x14ac:dyDescent="0.25">
      <c r="A635" s="13" t="s">
        <v>878</v>
      </c>
      <c r="B635" s="13">
        <v>75</v>
      </c>
      <c r="C635" s="13">
        <v>205</v>
      </c>
      <c r="D635" s="13">
        <v>37.270000000000003</v>
      </c>
    </row>
    <row r="636" spans="1:4" x14ac:dyDescent="0.25">
      <c r="A636" s="13" t="s">
        <v>879</v>
      </c>
      <c r="B636" s="13">
        <v>76</v>
      </c>
      <c r="C636" s="13">
        <v>205</v>
      </c>
      <c r="D636" s="13">
        <v>25.78</v>
      </c>
    </row>
    <row r="637" spans="1:4" x14ac:dyDescent="0.25">
      <c r="A637" s="13" t="s">
        <v>880</v>
      </c>
      <c r="B637" s="13">
        <v>70</v>
      </c>
      <c r="C637" s="13">
        <v>180</v>
      </c>
      <c r="D637" s="13">
        <v>30.98</v>
      </c>
    </row>
    <row r="638" spans="1:4" x14ac:dyDescent="0.25">
      <c r="A638" s="13" t="s">
        <v>881</v>
      </c>
      <c r="B638" s="13">
        <v>74</v>
      </c>
      <c r="C638" s="13">
        <v>201</v>
      </c>
      <c r="D638" s="13">
        <v>28.41</v>
      </c>
    </row>
    <row r="639" spans="1:4" x14ac:dyDescent="0.25">
      <c r="A639" s="13" t="s">
        <v>882</v>
      </c>
      <c r="B639" s="13">
        <v>77</v>
      </c>
      <c r="C639" s="13">
        <v>190</v>
      </c>
      <c r="D639" s="13">
        <v>30.01</v>
      </c>
    </row>
    <row r="640" spans="1:4" x14ac:dyDescent="0.25">
      <c r="A640" s="13" t="s">
        <v>883</v>
      </c>
      <c r="B640" s="13">
        <v>75</v>
      </c>
      <c r="C640" s="13">
        <v>208</v>
      </c>
      <c r="D640" s="13">
        <v>31.57</v>
      </c>
    </row>
    <row r="641" spans="1:4" x14ac:dyDescent="0.25">
      <c r="A641" s="13" t="s">
        <v>884</v>
      </c>
      <c r="B641" s="13">
        <v>79</v>
      </c>
      <c r="C641" s="13">
        <v>240</v>
      </c>
      <c r="D641" s="13">
        <v>28.81</v>
      </c>
    </row>
    <row r="642" spans="1:4" x14ac:dyDescent="0.25">
      <c r="A642" s="13" t="s">
        <v>885</v>
      </c>
      <c r="B642" s="13">
        <v>72</v>
      </c>
      <c r="D642" s="13">
        <v>27.77</v>
      </c>
    </row>
    <row r="643" spans="1:4" x14ac:dyDescent="0.25">
      <c r="A643" s="13" t="s">
        <v>886</v>
      </c>
      <c r="B643" s="13">
        <v>72</v>
      </c>
      <c r="C643" s="13">
        <v>180</v>
      </c>
      <c r="D643" s="13">
        <v>24.09</v>
      </c>
    </row>
    <row r="644" spans="1:4" x14ac:dyDescent="0.25">
      <c r="A644" s="13" t="s">
        <v>887</v>
      </c>
      <c r="B644" s="13">
        <v>77</v>
      </c>
      <c r="C644" s="13">
        <v>230</v>
      </c>
      <c r="D644" s="13">
        <v>26.47</v>
      </c>
    </row>
    <row r="645" spans="1:4" x14ac:dyDescent="0.25">
      <c r="A645" s="13" t="s">
        <v>888</v>
      </c>
      <c r="B645" s="13">
        <v>73</v>
      </c>
      <c r="C645" s="13">
        <v>195</v>
      </c>
      <c r="D645" s="13">
        <v>30.5</v>
      </c>
    </row>
    <row r="646" spans="1:4" x14ac:dyDescent="0.25">
      <c r="A646" s="13" t="s">
        <v>889</v>
      </c>
      <c r="B646" s="13">
        <v>75</v>
      </c>
      <c r="C646" s="13">
        <v>215</v>
      </c>
      <c r="D646" s="13">
        <v>23.74</v>
      </c>
    </row>
    <row r="647" spans="1:4" x14ac:dyDescent="0.25">
      <c r="A647" s="13" t="s">
        <v>890</v>
      </c>
      <c r="B647" s="13">
        <v>75</v>
      </c>
      <c r="C647" s="13">
        <v>190</v>
      </c>
      <c r="D647" s="13">
        <v>24.49</v>
      </c>
    </row>
    <row r="648" spans="1:4" x14ac:dyDescent="0.25">
      <c r="A648" s="13" t="s">
        <v>891</v>
      </c>
      <c r="B648" s="13">
        <v>75</v>
      </c>
      <c r="C648" s="13">
        <v>195</v>
      </c>
      <c r="D648" s="13">
        <v>26.73</v>
      </c>
    </row>
    <row r="649" spans="1:4" x14ac:dyDescent="0.25">
      <c r="A649" s="13" t="s">
        <v>892</v>
      </c>
      <c r="B649" s="13">
        <v>73</v>
      </c>
      <c r="C649" s="13">
        <v>215</v>
      </c>
      <c r="D649" s="13">
        <v>27.01</v>
      </c>
    </row>
    <row r="650" spans="1:4" x14ac:dyDescent="0.25">
      <c r="A650" s="13" t="s">
        <v>893</v>
      </c>
      <c r="B650" s="13">
        <v>73</v>
      </c>
      <c r="C650" s="13">
        <v>215</v>
      </c>
      <c r="D650" s="13">
        <v>39.75</v>
      </c>
    </row>
    <row r="651" spans="1:4" x14ac:dyDescent="0.25">
      <c r="A651" s="13" t="s">
        <v>894</v>
      </c>
      <c r="B651" s="13">
        <v>76</v>
      </c>
      <c r="C651" s="13">
        <v>220</v>
      </c>
      <c r="D651" s="13">
        <v>27.16</v>
      </c>
    </row>
    <row r="652" spans="1:4" x14ac:dyDescent="0.25">
      <c r="A652" s="13" t="s">
        <v>895</v>
      </c>
      <c r="B652" s="13">
        <v>77</v>
      </c>
      <c r="C652" s="13">
        <v>220</v>
      </c>
      <c r="D652" s="13">
        <v>25.74</v>
      </c>
    </row>
    <row r="653" spans="1:4" x14ac:dyDescent="0.25">
      <c r="A653" s="13" t="s">
        <v>896</v>
      </c>
      <c r="B653" s="13">
        <v>75</v>
      </c>
      <c r="C653" s="13">
        <v>230</v>
      </c>
      <c r="D653" s="13">
        <v>37.43</v>
      </c>
    </row>
    <row r="654" spans="1:4" x14ac:dyDescent="0.25">
      <c r="A654" s="13" t="s">
        <v>897</v>
      </c>
      <c r="B654" s="13">
        <v>70</v>
      </c>
      <c r="C654" s="13">
        <v>195</v>
      </c>
      <c r="D654" s="13">
        <v>39.85</v>
      </c>
    </row>
    <row r="655" spans="1:4" x14ac:dyDescent="0.25">
      <c r="A655" s="13" t="s">
        <v>898</v>
      </c>
      <c r="B655" s="13">
        <v>71</v>
      </c>
      <c r="C655" s="13">
        <v>190</v>
      </c>
      <c r="D655" s="13">
        <v>28.62</v>
      </c>
    </row>
    <row r="656" spans="1:4" x14ac:dyDescent="0.25">
      <c r="A656" s="13" t="s">
        <v>899</v>
      </c>
      <c r="B656" s="13">
        <v>71</v>
      </c>
      <c r="C656" s="13">
        <v>195</v>
      </c>
      <c r="D656" s="13">
        <v>23.9</v>
      </c>
    </row>
    <row r="657" spans="1:4" x14ac:dyDescent="0.25">
      <c r="A657" s="13" t="s">
        <v>900</v>
      </c>
      <c r="B657" s="13">
        <v>75</v>
      </c>
      <c r="C657" s="13">
        <v>209</v>
      </c>
      <c r="D657" s="13">
        <v>25.18</v>
      </c>
    </row>
    <row r="658" spans="1:4" x14ac:dyDescent="0.25">
      <c r="A658" s="13" t="s">
        <v>901</v>
      </c>
      <c r="B658" s="13">
        <v>74</v>
      </c>
      <c r="C658" s="13">
        <v>204</v>
      </c>
      <c r="D658" s="13">
        <v>33.53</v>
      </c>
    </row>
    <row r="659" spans="1:4" x14ac:dyDescent="0.25">
      <c r="A659" s="13" t="s">
        <v>902</v>
      </c>
      <c r="B659" s="13">
        <v>69</v>
      </c>
      <c r="C659" s="13">
        <v>170</v>
      </c>
      <c r="D659" s="13">
        <v>33.03</v>
      </c>
    </row>
    <row r="660" spans="1:4" x14ac:dyDescent="0.25">
      <c r="A660" s="13" t="s">
        <v>903</v>
      </c>
      <c r="B660" s="13">
        <v>70</v>
      </c>
      <c r="C660" s="13">
        <v>185</v>
      </c>
      <c r="D660" s="13">
        <v>31.35</v>
      </c>
    </row>
    <row r="661" spans="1:4" x14ac:dyDescent="0.25">
      <c r="A661" s="13" t="s">
        <v>904</v>
      </c>
      <c r="B661" s="13">
        <v>75</v>
      </c>
      <c r="C661" s="13">
        <v>205</v>
      </c>
      <c r="D661" s="13">
        <v>22.39</v>
      </c>
    </row>
    <row r="662" spans="1:4" x14ac:dyDescent="0.25">
      <c r="A662" s="13" t="s">
        <v>905</v>
      </c>
      <c r="B662" s="13">
        <v>72</v>
      </c>
      <c r="C662" s="13">
        <v>175</v>
      </c>
      <c r="D662" s="13">
        <v>27.99</v>
      </c>
    </row>
    <row r="663" spans="1:4" x14ac:dyDescent="0.25">
      <c r="A663" s="13" t="s">
        <v>906</v>
      </c>
      <c r="B663" s="13">
        <v>75</v>
      </c>
      <c r="C663" s="13">
        <v>210</v>
      </c>
      <c r="D663" s="13">
        <v>27.22</v>
      </c>
    </row>
    <row r="664" spans="1:4" x14ac:dyDescent="0.25">
      <c r="A664" s="13" t="s">
        <v>907</v>
      </c>
      <c r="B664" s="13">
        <v>73</v>
      </c>
      <c r="C664" s="13">
        <v>190</v>
      </c>
      <c r="D664" s="13">
        <v>27.49</v>
      </c>
    </row>
    <row r="665" spans="1:4" x14ac:dyDescent="0.25">
      <c r="A665" s="13" t="s">
        <v>908</v>
      </c>
      <c r="B665" s="13">
        <v>72</v>
      </c>
      <c r="C665" s="13">
        <v>180</v>
      </c>
      <c r="D665" s="13">
        <v>27.53</v>
      </c>
    </row>
    <row r="666" spans="1:4" x14ac:dyDescent="0.25">
      <c r="A666" s="13" t="s">
        <v>909</v>
      </c>
      <c r="B666" s="13">
        <v>72</v>
      </c>
      <c r="C666" s="13">
        <v>180</v>
      </c>
      <c r="D666" s="13">
        <v>26.26</v>
      </c>
    </row>
    <row r="667" spans="1:4" x14ac:dyDescent="0.25">
      <c r="A667" s="13" t="s">
        <v>910</v>
      </c>
      <c r="B667" s="13">
        <v>72</v>
      </c>
      <c r="C667" s="13">
        <v>160</v>
      </c>
      <c r="D667" s="13">
        <v>25.18</v>
      </c>
    </row>
    <row r="668" spans="1:4" x14ac:dyDescent="0.25">
      <c r="A668" s="13" t="s">
        <v>911</v>
      </c>
      <c r="B668" s="13">
        <v>76</v>
      </c>
      <c r="C668" s="13">
        <v>235</v>
      </c>
      <c r="D668" s="13">
        <v>27.12</v>
      </c>
    </row>
    <row r="669" spans="1:4" x14ac:dyDescent="0.25">
      <c r="A669" s="13" t="s">
        <v>912</v>
      </c>
      <c r="B669" s="13">
        <v>75</v>
      </c>
      <c r="C669" s="13">
        <v>200</v>
      </c>
      <c r="D669" s="13">
        <v>27.69</v>
      </c>
    </row>
    <row r="670" spans="1:4" x14ac:dyDescent="0.25">
      <c r="A670" s="13" t="s">
        <v>913</v>
      </c>
      <c r="B670" s="13">
        <v>74</v>
      </c>
      <c r="C670" s="13">
        <v>210</v>
      </c>
      <c r="D670" s="13">
        <v>25.69</v>
      </c>
    </row>
    <row r="671" spans="1:4" x14ac:dyDescent="0.25">
      <c r="A671" s="13" t="s">
        <v>914</v>
      </c>
      <c r="B671" s="13">
        <v>75</v>
      </c>
      <c r="C671" s="13">
        <v>224</v>
      </c>
      <c r="D671" s="13">
        <v>36.32</v>
      </c>
    </row>
    <row r="672" spans="1:4" x14ac:dyDescent="0.25">
      <c r="A672" s="13" t="s">
        <v>915</v>
      </c>
      <c r="B672" s="13">
        <v>69</v>
      </c>
      <c r="C672" s="13">
        <v>180</v>
      </c>
      <c r="D672" s="13">
        <v>28.11</v>
      </c>
    </row>
    <row r="673" spans="1:4" x14ac:dyDescent="0.25">
      <c r="A673" s="13" t="s">
        <v>916</v>
      </c>
      <c r="B673" s="13">
        <v>73</v>
      </c>
      <c r="C673" s="13">
        <v>190</v>
      </c>
      <c r="D673" s="13">
        <v>31.21</v>
      </c>
    </row>
    <row r="674" spans="1:4" x14ac:dyDescent="0.25">
      <c r="A674" s="13" t="s">
        <v>917</v>
      </c>
      <c r="B674" s="13">
        <v>72</v>
      </c>
      <c r="C674" s="13">
        <v>197</v>
      </c>
      <c r="D674" s="13">
        <v>30.8</v>
      </c>
    </row>
    <row r="675" spans="1:4" x14ac:dyDescent="0.25">
      <c r="A675" s="13" t="s">
        <v>918</v>
      </c>
      <c r="B675" s="13">
        <v>72</v>
      </c>
      <c r="C675" s="13">
        <v>203</v>
      </c>
      <c r="D675" s="13">
        <v>30.21</v>
      </c>
    </row>
    <row r="676" spans="1:4" x14ac:dyDescent="0.25">
      <c r="A676" s="13" t="s">
        <v>919</v>
      </c>
      <c r="B676" s="13">
        <v>75</v>
      </c>
      <c r="C676" s="13">
        <v>205</v>
      </c>
      <c r="D676" s="13">
        <v>28.06</v>
      </c>
    </row>
    <row r="677" spans="1:4" x14ac:dyDescent="0.25">
      <c r="A677" s="13" t="s">
        <v>920</v>
      </c>
      <c r="B677" s="13">
        <v>77</v>
      </c>
      <c r="C677" s="13">
        <v>170</v>
      </c>
      <c r="D677" s="13">
        <v>26.52</v>
      </c>
    </row>
    <row r="678" spans="1:4" x14ac:dyDescent="0.25">
      <c r="A678" s="13" t="s">
        <v>921</v>
      </c>
      <c r="B678" s="13">
        <v>76</v>
      </c>
      <c r="C678" s="13">
        <v>200</v>
      </c>
      <c r="D678" s="13">
        <v>23.1</v>
      </c>
    </row>
    <row r="679" spans="1:4" x14ac:dyDescent="0.25">
      <c r="A679" s="13" t="s">
        <v>922</v>
      </c>
      <c r="B679" s="13">
        <v>80</v>
      </c>
      <c r="C679" s="13">
        <v>250</v>
      </c>
      <c r="D679" s="13">
        <v>25.02</v>
      </c>
    </row>
    <row r="680" spans="1:4" x14ac:dyDescent="0.25">
      <c r="A680" s="13" t="s">
        <v>923</v>
      </c>
      <c r="B680" s="13">
        <v>77</v>
      </c>
      <c r="C680" s="13">
        <v>200</v>
      </c>
      <c r="D680" s="13">
        <v>26.14</v>
      </c>
    </row>
    <row r="681" spans="1:4" x14ac:dyDescent="0.25">
      <c r="A681" s="13" t="s">
        <v>924</v>
      </c>
      <c r="B681" s="13">
        <v>76</v>
      </c>
      <c r="C681" s="13">
        <v>220</v>
      </c>
      <c r="D681" s="13">
        <v>25.38</v>
      </c>
    </row>
    <row r="682" spans="1:4" x14ac:dyDescent="0.25">
      <c r="A682" s="13" t="s">
        <v>925</v>
      </c>
      <c r="B682" s="13">
        <v>79</v>
      </c>
      <c r="C682" s="13">
        <v>200</v>
      </c>
      <c r="D682" s="13">
        <v>27.6</v>
      </c>
    </row>
    <row r="683" spans="1:4" x14ac:dyDescent="0.25">
      <c r="A683" s="13" t="s">
        <v>926</v>
      </c>
      <c r="B683" s="13">
        <v>71</v>
      </c>
      <c r="C683" s="13">
        <v>190</v>
      </c>
      <c r="D683" s="13">
        <v>25.5</v>
      </c>
    </row>
    <row r="684" spans="1:4" x14ac:dyDescent="0.25">
      <c r="A684" s="13" t="s">
        <v>927</v>
      </c>
      <c r="B684" s="13">
        <v>75</v>
      </c>
      <c r="C684" s="13">
        <v>170</v>
      </c>
      <c r="D684" s="13">
        <v>24.24</v>
      </c>
    </row>
    <row r="685" spans="1:4" x14ac:dyDescent="0.25">
      <c r="A685" s="13" t="s">
        <v>928</v>
      </c>
      <c r="B685" s="13">
        <v>73</v>
      </c>
      <c r="C685" s="13">
        <v>190</v>
      </c>
      <c r="D685" s="13">
        <v>23.32</v>
      </c>
    </row>
    <row r="686" spans="1:4" x14ac:dyDescent="0.25">
      <c r="A686" s="13" t="s">
        <v>929</v>
      </c>
      <c r="B686" s="13">
        <v>76</v>
      </c>
      <c r="C686" s="13">
        <v>220</v>
      </c>
      <c r="D686" s="13">
        <v>31.56</v>
      </c>
    </row>
    <row r="687" spans="1:4" x14ac:dyDescent="0.25">
      <c r="A687" s="13" t="s">
        <v>930</v>
      </c>
      <c r="B687" s="13">
        <v>77</v>
      </c>
      <c r="C687" s="13">
        <v>215</v>
      </c>
      <c r="D687" s="13">
        <v>34.19</v>
      </c>
    </row>
    <row r="688" spans="1:4" x14ac:dyDescent="0.25">
      <c r="A688" s="13" t="s">
        <v>931</v>
      </c>
      <c r="B688" s="13">
        <v>73</v>
      </c>
      <c r="C688" s="13">
        <v>206</v>
      </c>
      <c r="D688" s="13">
        <v>36.78</v>
      </c>
    </row>
    <row r="689" spans="1:4" x14ac:dyDescent="0.25">
      <c r="A689" s="13" t="s">
        <v>932</v>
      </c>
      <c r="B689" s="13">
        <v>76</v>
      </c>
      <c r="C689" s="13">
        <v>215</v>
      </c>
      <c r="D689" s="13">
        <v>27.73</v>
      </c>
    </row>
    <row r="690" spans="1:4" x14ac:dyDescent="0.25">
      <c r="A690" s="13" t="s">
        <v>933</v>
      </c>
      <c r="B690" s="13">
        <v>70</v>
      </c>
      <c r="C690" s="13">
        <v>185</v>
      </c>
      <c r="D690" s="13">
        <v>34.880000000000003</v>
      </c>
    </row>
    <row r="691" spans="1:4" x14ac:dyDescent="0.25">
      <c r="A691" s="13" t="s">
        <v>934</v>
      </c>
      <c r="B691" s="13">
        <v>75</v>
      </c>
      <c r="C691" s="13">
        <v>235</v>
      </c>
      <c r="D691" s="13">
        <v>31</v>
      </c>
    </row>
    <row r="692" spans="1:4" x14ac:dyDescent="0.25">
      <c r="A692" s="13" t="s">
        <v>935</v>
      </c>
      <c r="B692" s="13">
        <v>73</v>
      </c>
      <c r="C692" s="13">
        <v>188</v>
      </c>
      <c r="D692" s="13">
        <v>48.52</v>
      </c>
    </row>
    <row r="693" spans="1:4" x14ac:dyDescent="0.25">
      <c r="A693" s="13" t="s">
        <v>936</v>
      </c>
      <c r="B693" s="13">
        <v>75</v>
      </c>
      <c r="C693" s="13">
        <v>230</v>
      </c>
      <c r="D693" s="13">
        <v>34.68</v>
      </c>
    </row>
    <row r="694" spans="1:4" x14ac:dyDescent="0.25">
      <c r="A694" s="13" t="s">
        <v>937</v>
      </c>
      <c r="B694" s="13">
        <v>70</v>
      </c>
      <c r="C694" s="13">
        <v>195</v>
      </c>
      <c r="D694" s="13">
        <v>37.380000000000003</v>
      </c>
    </row>
    <row r="695" spans="1:4" x14ac:dyDescent="0.25">
      <c r="A695" s="13" t="s">
        <v>938</v>
      </c>
      <c r="B695" s="13">
        <v>69</v>
      </c>
      <c r="C695" s="13">
        <v>168</v>
      </c>
      <c r="D695" s="13">
        <v>24.33</v>
      </c>
    </row>
    <row r="696" spans="1:4" x14ac:dyDescent="0.25">
      <c r="A696" s="13" t="s">
        <v>939</v>
      </c>
      <c r="B696" s="13">
        <v>71</v>
      </c>
      <c r="C696" s="13">
        <v>190</v>
      </c>
      <c r="D696" s="13">
        <v>37.299999999999997</v>
      </c>
    </row>
    <row r="697" spans="1:4" x14ac:dyDescent="0.25">
      <c r="A697" s="13" t="s">
        <v>940</v>
      </c>
      <c r="B697" s="13">
        <v>72</v>
      </c>
      <c r="C697" s="13">
        <v>160</v>
      </c>
      <c r="D697" s="13">
        <v>23.72</v>
      </c>
    </row>
    <row r="698" spans="1:4" x14ac:dyDescent="0.25">
      <c r="A698" s="13" t="s">
        <v>941</v>
      </c>
      <c r="B698" s="13">
        <v>72</v>
      </c>
      <c r="C698" s="13">
        <v>200</v>
      </c>
      <c r="D698" s="13">
        <v>24.19</v>
      </c>
    </row>
    <row r="699" spans="1:4" x14ac:dyDescent="0.25">
      <c r="A699" s="13" t="s">
        <v>942</v>
      </c>
      <c r="B699" s="13">
        <v>73</v>
      </c>
      <c r="C699" s="13">
        <v>200</v>
      </c>
      <c r="D699" s="13">
        <v>25.7</v>
      </c>
    </row>
    <row r="700" spans="1:4" x14ac:dyDescent="0.25">
      <c r="A700" s="13" t="s">
        <v>943</v>
      </c>
      <c r="B700" s="13">
        <v>70</v>
      </c>
      <c r="C700" s="13">
        <v>189</v>
      </c>
      <c r="D700" s="13">
        <v>29.06</v>
      </c>
    </row>
    <row r="701" spans="1:4" x14ac:dyDescent="0.25">
      <c r="A701" s="13" t="s">
        <v>944</v>
      </c>
      <c r="B701" s="13">
        <v>70</v>
      </c>
      <c r="C701" s="13">
        <v>180</v>
      </c>
      <c r="D701" s="13">
        <v>33.479999999999997</v>
      </c>
    </row>
    <row r="702" spans="1:4" x14ac:dyDescent="0.25">
      <c r="A702" s="13" t="s">
        <v>945</v>
      </c>
      <c r="B702" s="13">
        <v>73</v>
      </c>
      <c r="C702" s="13">
        <v>190</v>
      </c>
      <c r="D702" s="13">
        <v>29.85</v>
      </c>
    </row>
    <row r="703" spans="1:4" x14ac:dyDescent="0.25">
      <c r="A703" s="13" t="s">
        <v>946</v>
      </c>
      <c r="B703" s="13">
        <v>76</v>
      </c>
      <c r="C703" s="13">
        <v>200</v>
      </c>
      <c r="D703" s="13">
        <v>34.299999999999997</v>
      </c>
    </row>
    <row r="704" spans="1:4" x14ac:dyDescent="0.25">
      <c r="A704" s="13" t="s">
        <v>947</v>
      </c>
      <c r="B704" s="13">
        <v>75</v>
      </c>
      <c r="C704" s="13">
        <v>220</v>
      </c>
      <c r="D704" s="13">
        <v>40.659999999999997</v>
      </c>
    </row>
    <row r="705" spans="1:4" x14ac:dyDescent="0.25">
      <c r="A705" s="13" t="s">
        <v>948</v>
      </c>
      <c r="B705" s="13">
        <v>72</v>
      </c>
      <c r="C705" s="13">
        <v>187</v>
      </c>
      <c r="D705" s="13">
        <v>21.9</v>
      </c>
    </row>
    <row r="706" spans="1:4" x14ac:dyDescent="0.25">
      <c r="A706" s="13" t="s">
        <v>949</v>
      </c>
      <c r="B706" s="13">
        <v>73</v>
      </c>
      <c r="C706" s="13">
        <v>240</v>
      </c>
      <c r="D706" s="13">
        <v>27.39</v>
      </c>
    </row>
    <row r="707" spans="1:4" x14ac:dyDescent="0.25">
      <c r="A707" s="13" t="s">
        <v>950</v>
      </c>
      <c r="B707" s="13">
        <v>79</v>
      </c>
      <c r="C707" s="13">
        <v>190</v>
      </c>
      <c r="D707" s="13">
        <v>23.13</v>
      </c>
    </row>
    <row r="708" spans="1:4" x14ac:dyDescent="0.25">
      <c r="A708" s="13" t="s">
        <v>951</v>
      </c>
      <c r="B708" s="13">
        <v>71</v>
      </c>
      <c r="C708" s="13">
        <v>180</v>
      </c>
      <c r="D708" s="13">
        <v>35.35</v>
      </c>
    </row>
    <row r="709" spans="1:4" x14ac:dyDescent="0.25">
      <c r="A709" s="13" t="s">
        <v>952</v>
      </c>
      <c r="B709" s="13">
        <v>72</v>
      </c>
      <c r="C709" s="13">
        <v>185</v>
      </c>
      <c r="D709" s="13">
        <v>40.93</v>
      </c>
    </row>
    <row r="710" spans="1:4" x14ac:dyDescent="0.25">
      <c r="A710" s="13" t="s">
        <v>953</v>
      </c>
      <c r="B710" s="13">
        <v>74</v>
      </c>
      <c r="C710" s="13">
        <v>210</v>
      </c>
      <c r="D710" s="13">
        <v>33.67</v>
      </c>
    </row>
    <row r="711" spans="1:4" x14ac:dyDescent="0.25">
      <c r="A711" s="13" t="s">
        <v>954</v>
      </c>
      <c r="B711" s="13">
        <v>74</v>
      </c>
      <c r="C711" s="13">
        <v>220</v>
      </c>
      <c r="D711" s="13">
        <v>37.39</v>
      </c>
    </row>
    <row r="712" spans="1:4" x14ac:dyDescent="0.25">
      <c r="A712" s="13" t="s">
        <v>955</v>
      </c>
      <c r="B712" s="13">
        <v>74</v>
      </c>
      <c r="C712" s="13">
        <v>219</v>
      </c>
      <c r="D712" s="13">
        <v>27.97</v>
      </c>
    </row>
    <row r="713" spans="1:4" x14ac:dyDescent="0.25">
      <c r="A713" s="13" t="s">
        <v>956</v>
      </c>
      <c r="B713" s="13">
        <v>72</v>
      </c>
      <c r="C713" s="13">
        <v>190</v>
      </c>
      <c r="D713" s="13">
        <v>25.54</v>
      </c>
    </row>
    <row r="714" spans="1:4" x14ac:dyDescent="0.25">
      <c r="A714" s="13" t="s">
        <v>957</v>
      </c>
      <c r="B714" s="13">
        <v>76</v>
      </c>
      <c r="C714" s="13">
        <v>193</v>
      </c>
      <c r="D714" s="13">
        <v>25.81</v>
      </c>
    </row>
    <row r="715" spans="1:4" x14ac:dyDescent="0.25">
      <c r="A715" s="13" t="s">
        <v>958</v>
      </c>
      <c r="B715" s="13">
        <v>76</v>
      </c>
      <c r="C715" s="13">
        <v>175</v>
      </c>
      <c r="D715" s="13">
        <v>22.53</v>
      </c>
    </row>
    <row r="716" spans="1:4" x14ac:dyDescent="0.25">
      <c r="A716" s="13" t="s">
        <v>959</v>
      </c>
      <c r="B716" s="13">
        <v>72</v>
      </c>
      <c r="C716" s="13">
        <v>180</v>
      </c>
      <c r="D716" s="13">
        <v>22.86</v>
      </c>
    </row>
    <row r="717" spans="1:4" x14ac:dyDescent="0.25">
      <c r="A717" s="13" t="s">
        <v>960</v>
      </c>
      <c r="B717" s="13">
        <v>72</v>
      </c>
      <c r="C717" s="13">
        <v>215</v>
      </c>
      <c r="D717" s="13">
        <v>24.07</v>
      </c>
    </row>
    <row r="718" spans="1:4" x14ac:dyDescent="0.25">
      <c r="A718" s="13" t="s">
        <v>961</v>
      </c>
      <c r="B718" s="13">
        <v>71</v>
      </c>
      <c r="C718" s="13">
        <v>210</v>
      </c>
      <c r="D718" s="13">
        <v>29.5</v>
      </c>
    </row>
    <row r="719" spans="1:4" x14ac:dyDescent="0.25">
      <c r="A719" s="13" t="s">
        <v>962</v>
      </c>
      <c r="B719" s="13">
        <v>72</v>
      </c>
      <c r="C719" s="13">
        <v>200</v>
      </c>
      <c r="D719" s="13">
        <v>30.03</v>
      </c>
    </row>
    <row r="720" spans="1:4" x14ac:dyDescent="0.25">
      <c r="A720" s="13" t="s">
        <v>963</v>
      </c>
      <c r="B720" s="13">
        <v>72</v>
      </c>
      <c r="C720" s="13">
        <v>190</v>
      </c>
      <c r="D720" s="13">
        <v>27.38</v>
      </c>
    </row>
    <row r="721" spans="1:4" x14ac:dyDescent="0.25">
      <c r="A721" s="13" t="s">
        <v>964</v>
      </c>
      <c r="B721" s="13">
        <v>70</v>
      </c>
      <c r="C721" s="13">
        <v>185</v>
      </c>
      <c r="D721" s="13">
        <v>30.51</v>
      </c>
    </row>
    <row r="722" spans="1:4" x14ac:dyDescent="0.25">
      <c r="A722" s="13" t="s">
        <v>965</v>
      </c>
      <c r="B722" s="13">
        <v>77</v>
      </c>
      <c r="C722" s="13">
        <v>220</v>
      </c>
      <c r="D722" s="13">
        <v>28.3</v>
      </c>
    </row>
    <row r="723" spans="1:4" x14ac:dyDescent="0.25">
      <c r="A723" s="13" t="s">
        <v>966</v>
      </c>
      <c r="B723" s="13">
        <v>74</v>
      </c>
      <c r="C723" s="13">
        <v>170</v>
      </c>
      <c r="D723" s="13">
        <v>29.84</v>
      </c>
    </row>
    <row r="724" spans="1:4" x14ac:dyDescent="0.25">
      <c r="A724" s="13" t="s">
        <v>967</v>
      </c>
      <c r="B724" s="13">
        <v>72</v>
      </c>
      <c r="C724" s="13">
        <v>195</v>
      </c>
      <c r="D724" s="13">
        <v>33.409999999999997</v>
      </c>
    </row>
    <row r="725" spans="1:4" x14ac:dyDescent="0.25">
      <c r="A725" s="13" t="s">
        <v>968</v>
      </c>
      <c r="B725" s="13">
        <v>76</v>
      </c>
      <c r="C725" s="13">
        <v>205</v>
      </c>
      <c r="D725" s="13">
        <v>33.6</v>
      </c>
    </row>
    <row r="726" spans="1:4" x14ac:dyDescent="0.25">
      <c r="A726" s="13" t="s">
        <v>969</v>
      </c>
      <c r="B726" s="13">
        <v>71</v>
      </c>
      <c r="C726" s="13">
        <v>195</v>
      </c>
      <c r="D726" s="13">
        <v>35.6</v>
      </c>
    </row>
    <row r="727" spans="1:4" x14ac:dyDescent="0.25">
      <c r="A727" s="13" t="s">
        <v>970</v>
      </c>
      <c r="B727" s="13">
        <v>76</v>
      </c>
      <c r="C727" s="13">
        <v>210</v>
      </c>
      <c r="D727" s="13">
        <v>24.19</v>
      </c>
    </row>
    <row r="728" spans="1:4" x14ac:dyDescent="0.25">
      <c r="A728" s="13" t="s">
        <v>971</v>
      </c>
      <c r="B728" s="13">
        <v>71</v>
      </c>
      <c r="C728" s="13">
        <v>190</v>
      </c>
      <c r="D728" s="13">
        <v>37.880000000000003</v>
      </c>
    </row>
    <row r="729" spans="1:4" x14ac:dyDescent="0.25">
      <c r="A729" s="13" t="s">
        <v>972</v>
      </c>
      <c r="B729" s="13">
        <v>73</v>
      </c>
      <c r="C729" s="13">
        <v>190</v>
      </c>
      <c r="D729" s="13">
        <v>27.56</v>
      </c>
    </row>
    <row r="730" spans="1:4" x14ac:dyDescent="0.25">
      <c r="A730" s="13" t="s">
        <v>973</v>
      </c>
      <c r="B730" s="13">
        <v>70</v>
      </c>
      <c r="C730" s="13">
        <v>180</v>
      </c>
      <c r="D730" s="13">
        <v>24.42</v>
      </c>
    </row>
    <row r="731" spans="1:4" x14ac:dyDescent="0.25">
      <c r="A731" s="13" t="s">
        <v>974</v>
      </c>
      <c r="B731" s="13">
        <v>73</v>
      </c>
      <c r="C731" s="13">
        <v>220</v>
      </c>
      <c r="D731" s="13">
        <v>31.05</v>
      </c>
    </row>
    <row r="732" spans="1:4" x14ac:dyDescent="0.25">
      <c r="A732" s="13" t="s">
        <v>975</v>
      </c>
      <c r="B732" s="13">
        <v>73</v>
      </c>
      <c r="C732" s="13">
        <v>190</v>
      </c>
      <c r="D732" s="13">
        <v>31.56</v>
      </c>
    </row>
    <row r="733" spans="1:4" x14ac:dyDescent="0.25">
      <c r="A733" s="13" t="s">
        <v>976</v>
      </c>
      <c r="B733" s="13">
        <v>72</v>
      </c>
      <c r="C733" s="13">
        <v>186</v>
      </c>
      <c r="D733" s="13">
        <v>35.549999999999997</v>
      </c>
    </row>
    <row r="734" spans="1:4" x14ac:dyDescent="0.25">
      <c r="A734" s="13" t="s">
        <v>977</v>
      </c>
      <c r="B734" s="13">
        <v>71</v>
      </c>
      <c r="C734" s="13">
        <v>185</v>
      </c>
      <c r="D734" s="13">
        <v>41.21</v>
      </c>
    </row>
    <row r="735" spans="1:4" x14ac:dyDescent="0.25">
      <c r="A735" s="13" t="s">
        <v>978</v>
      </c>
      <c r="B735" s="13">
        <v>71</v>
      </c>
      <c r="C735" s="13">
        <v>190</v>
      </c>
      <c r="D735" s="13">
        <v>27.12</v>
      </c>
    </row>
    <row r="736" spans="1:4" x14ac:dyDescent="0.25">
      <c r="A736" s="13" t="s">
        <v>979</v>
      </c>
      <c r="B736" s="13">
        <v>71</v>
      </c>
      <c r="C736" s="13">
        <v>180</v>
      </c>
      <c r="D736" s="13">
        <v>26.97</v>
      </c>
    </row>
    <row r="737" spans="1:4" x14ac:dyDescent="0.25">
      <c r="A737" s="13" t="s">
        <v>980</v>
      </c>
      <c r="B737" s="13">
        <v>72</v>
      </c>
      <c r="C737" s="13">
        <v>190</v>
      </c>
      <c r="D737" s="13">
        <v>28.92</v>
      </c>
    </row>
    <row r="738" spans="1:4" x14ac:dyDescent="0.25">
      <c r="A738" s="13" t="s">
        <v>981</v>
      </c>
      <c r="B738" s="13">
        <v>72</v>
      </c>
      <c r="C738" s="13">
        <v>170</v>
      </c>
      <c r="D738" s="13">
        <v>30.06</v>
      </c>
    </row>
    <row r="739" spans="1:4" x14ac:dyDescent="0.25">
      <c r="A739" s="13" t="s">
        <v>982</v>
      </c>
      <c r="B739" s="13">
        <v>74</v>
      </c>
      <c r="C739" s="13">
        <v>210</v>
      </c>
      <c r="D739" s="13">
        <v>31.51</v>
      </c>
    </row>
    <row r="740" spans="1:4" x14ac:dyDescent="0.25">
      <c r="A740" s="13" t="s">
        <v>983</v>
      </c>
      <c r="B740" s="13">
        <v>74</v>
      </c>
      <c r="C740" s="13">
        <v>240</v>
      </c>
      <c r="D740" s="13">
        <v>30.69</v>
      </c>
    </row>
    <row r="741" spans="1:4" x14ac:dyDescent="0.25">
      <c r="A741" s="13" t="s">
        <v>984</v>
      </c>
      <c r="B741" s="13">
        <v>74</v>
      </c>
      <c r="C741" s="13">
        <v>220</v>
      </c>
      <c r="D741" s="13">
        <v>30.19</v>
      </c>
    </row>
    <row r="742" spans="1:4" x14ac:dyDescent="0.25">
      <c r="A742" s="13" t="s">
        <v>985</v>
      </c>
      <c r="B742" s="13">
        <v>71</v>
      </c>
      <c r="C742" s="13">
        <v>180</v>
      </c>
      <c r="D742" s="13">
        <v>38.11</v>
      </c>
    </row>
    <row r="743" spans="1:4" x14ac:dyDescent="0.25">
      <c r="A743" s="13" t="s">
        <v>986</v>
      </c>
      <c r="B743" s="13">
        <v>72</v>
      </c>
      <c r="C743" s="13">
        <v>210</v>
      </c>
      <c r="D743" s="13">
        <v>28.68</v>
      </c>
    </row>
    <row r="744" spans="1:4" x14ac:dyDescent="0.25">
      <c r="A744" s="13" t="s">
        <v>987</v>
      </c>
      <c r="B744" s="13">
        <v>75</v>
      </c>
      <c r="C744" s="13">
        <v>210</v>
      </c>
      <c r="D744" s="13">
        <v>27.44</v>
      </c>
    </row>
    <row r="745" spans="1:4" x14ac:dyDescent="0.25">
      <c r="A745" s="13" t="s">
        <v>988</v>
      </c>
      <c r="B745" s="13">
        <v>72</v>
      </c>
      <c r="C745" s="13">
        <v>195</v>
      </c>
      <c r="D745" s="13">
        <v>24.63</v>
      </c>
    </row>
    <row r="746" spans="1:4" x14ac:dyDescent="0.25">
      <c r="A746" s="13" t="s">
        <v>989</v>
      </c>
      <c r="B746" s="13">
        <v>71</v>
      </c>
      <c r="C746" s="13">
        <v>160</v>
      </c>
      <c r="D746" s="13">
        <v>28.11</v>
      </c>
    </row>
    <row r="747" spans="1:4" x14ac:dyDescent="0.25">
      <c r="A747" s="13" t="s">
        <v>990</v>
      </c>
      <c r="B747" s="13">
        <v>72</v>
      </c>
      <c r="C747" s="13">
        <v>180</v>
      </c>
      <c r="D747" s="13">
        <v>28.9</v>
      </c>
    </row>
    <row r="748" spans="1:4" x14ac:dyDescent="0.25">
      <c r="A748" s="13" t="s">
        <v>991</v>
      </c>
      <c r="B748" s="13">
        <v>72</v>
      </c>
      <c r="C748" s="13">
        <v>205</v>
      </c>
      <c r="D748" s="13">
        <v>24.11</v>
      </c>
    </row>
    <row r="749" spans="1:4" x14ac:dyDescent="0.25">
      <c r="A749" s="13" t="s">
        <v>992</v>
      </c>
      <c r="B749" s="13">
        <v>72</v>
      </c>
      <c r="C749" s="13">
        <v>200</v>
      </c>
      <c r="D749" s="13">
        <v>40.53</v>
      </c>
    </row>
    <row r="750" spans="1:4" x14ac:dyDescent="0.25">
      <c r="A750" s="13" t="s">
        <v>993</v>
      </c>
      <c r="B750" s="13">
        <v>72</v>
      </c>
      <c r="C750" s="13">
        <v>185</v>
      </c>
      <c r="D750" s="13">
        <v>29.5</v>
      </c>
    </row>
    <row r="751" spans="1:4" x14ac:dyDescent="0.25">
      <c r="A751" s="13" t="s">
        <v>994</v>
      </c>
      <c r="B751" s="13">
        <v>74</v>
      </c>
      <c r="C751" s="13">
        <v>245</v>
      </c>
      <c r="D751" s="13">
        <v>28.62</v>
      </c>
    </row>
    <row r="752" spans="1:4" x14ac:dyDescent="0.25">
      <c r="A752" s="13" t="s">
        <v>995</v>
      </c>
      <c r="B752" s="13">
        <v>74</v>
      </c>
      <c r="C752" s="13">
        <v>190</v>
      </c>
      <c r="D752" s="13">
        <v>26.42</v>
      </c>
    </row>
    <row r="753" spans="1:4" x14ac:dyDescent="0.25">
      <c r="A753" s="13" t="s">
        <v>996</v>
      </c>
      <c r="B753" s="13">
        <v>77</v>
      </c>
      <c r="C753" s="13">
        <v>210</v>
      </c>
      <c r="D753" s="13">
        <v>30.18</v>
      </c>
    </row>
    <row r="754" spans="1:4" x14ac:dyDescent="0.25">
      <c r="A754" s="13" t="s">
        <v>997</v>
      </c>
      <c r="B754" s="13">
        <v>75</v>
      </c>
      <c r="C754" s="13">
        <v>200</v>
      </c>
      <c r="D754" s="13">
        <v>33.75</v>
      </c>
    </row>
    <row r="755" spans="1:4" x14ac:dyDescent="0.25">
      <c r="A755" s="13" t="s">
        <v>998</v>
      </c>
      <c r="B755" s="13">
        <v>73</v>
      </c>
      <c r="C755" s="13">
        <v>200</v>
      </c>
      <c r="D755" s="13">
        <v>30.06</v>
      </c>
    </row>
    <row r="756" spans="1:4" x14ac:dyDescent="0.25">
      <c r="A756" s="13" t="s">
        <v>999</v>
      </c>
      <c r="B756" s="13">
        <v>75</v>
      </c>
      <c r="C756" s="13">
        <v>222</v>
      </c>
      <c r="D756" s="13">
        <v>29.22</v>
      </c>
    </row>
    <row r="757" spans="1:4" x14ac:dyDescent="0.25">
      <c r="A757" s="13" t="s">
        <v>1000</v>
      </c>
      <c r="B757" s="13">
        <v>73</v>
      </c>
      <c r="C757" s="13">
        <v>215</v>
      </c>
      <c r="D757" s="13">
        <v>24.47</v>
      </c>
    </row>
    <row r="758" spans="1:4" x14ac:dyDescent="0.25">
      <c r="A758" s="13" t="s">
        <v>1001</v>
      </c>
      <c r="B758" s="13">
        <v>76</v>
      </c>
      <c r="C758" s="13">
        <v>240</v>
      </c>
      <c r="D758" s="13">
        <v>24.94</v>
      </c>
    </row>
    <row r="759" spans="1:4" x14ac:dyDescent="0.25">
      <c r="A759" s="13" t="s">
        <v>1002</v>
      </c>
      <c r="B759" s="13">
        <v>72</v>
      </c>
      <c r="C759" s="13">
        <v>170</v>
      </c>
      <c r="D759" s="13">
        <v>28.77</v>
      </c>
    </row>
    <row r="760" spans="1:4" x14ac:dyDescent="0.25">
      <c r="A760" s="13" t="s">
        <v>1003</v>
      </c>
      <c r="B760" s="13">
        <v>77</v>
      </c>
      <c r="C760" s="13">
        <v>220</v>
      </c>
      <c r="D760" s="13">
        <v>28.54</v>
      </c>
    </row>
    <row r="761" spans="1:4" x14ac:dyDescent="0.25">
      <c r="A761" s="13" t="s">
        <v>1004</v>
      </c>
      <c r="B761" s="13">
        <v>75</v>
      </c>
      <c r="C761" s="13">
        <v>156</v>
      </c>
      <c r="D761" s="13">
        <v>27.32</v>
      </c>
    </row>
    <row r="762" spans="1:4" x14ac:dyDescent="0.25">
      <c r="A762" s="13" t="s">
        <v>1005</v>
      </c>
      <c r="B762" s="13">
        <v>72</v>
      </c>
      <c r="C762" s="13">
        <v>190</v>
      </c>
      <c r="D762" s="13">
        <v>35.119999999999997</v>
      </c>
    </row>
    <row r="763" spans="1:4" x14ac:dyDescent="0.25">
      <c r="A763" s="13" t="s">
        <v>1006</v>
      </c>
      <c r="B763" s="13">
        <v>71</v>
      </c>
      <c r="C763" s="13">
        <v>202</v>
      </c>
      <c r="D763" s="13">
        <v>24.04</v>
      </c>
    </row>
    <row r="764" spans="1:4" x14ac:dyDescent="0.25">
      <c r="A764" s="13" t="s">
        <v>1007</v>
      </c>
      <c r="B764" s="13">
        <v>71</v>
      </c>
      <c r="C764" s="13">
        <v>221</v>
      </c>
      <c r="D764" s="13">
        <v>36.39</v>
      </c>
    </row>
    <row r="765" spans="1:4" x14ac:dyDescent="0.25">
      <c r="A765" s="13" t="s">
        <v>1008</v>
      </c>
      <c r="B765" s="13">
        <v>75</v>
      </c>
      <c r="C765" s="13">
        <v>200</v>
      </c>
      <c r="D765" s="13">
        <v>22.81</v>
      </c>
    </row>
    <row r="766" spans="1:4" x14ac:dyDescent="0.25">
      <c r="A766" s="13" t="s">
        <v>1009</v>
      </c>
      <c r="B766" s="13">
        <v>72</v>
      </c>
      <c r="C766" s="13">
        <v>190</v>
      </c>
      <c r="D766" s="13">
        <v>33.6</v>
      </c>
    </row>
    <row r="767" spans="1:4" x14ac:dyDescent="0.25">
      <c r="A767" s="13" t="s">
        <v>1010</v>
      </c>
      <c r="B767" s="13">
        <v>73</v>
      </c>
      <c r="C767" s="13">
        <v>210</v>
      </c>
      <c r="D767" s="13">
        <v>38.979999999999997</v>
      </c>
    </row>
    <row r="768" spans="1:4" x14ac:dyDescent="0.25">
      <c r="A768" s="13" t="s">
        <v>1011</v>
      </c>
      <c r="B768" s="13">
        <v>73</v>
      </c>
      <c r="C768" s="13">
        <v>190</v>
      </c>
      <c r="D768" s="13">
        <v>34.39</v>
      </c>
    </row>
    <row r="769" spans="1:4" x14ac:dyDescent="0.25">
      <c r="A769" s="13" t="s">
        <v>1012</v>
      </c>
      <c r="B769" s="13">
        <v>71</v>
      </c>
      <c r="C769" s="13">
        <v>200</v>
      </c>
      <c r="D769" s="13">
        <v>33.15</v>
      </c>
    </row>
    <row r="770" spans="1:4" x14ac:dyDescent="0.25">
      <c r="A770" s="13" t="s">
        <v>1013</v>
      </c>
      <c r="B770" s="13">
        <v>70</v>
      </c>
      <c r="C770" s="13">
        <v>165</v>
      </c>
      <c r="D770" s="13">
        <v>29.35</v>
      </c>
    </row>
    <row r="771" spans="1:4" x14ac:dyDescent="0.25">
      <c r="A771" s="13" t="s">
        <v>1014</v>
      </c>
      <c r="B771" s="13">
        <v>75</v>
      </c>
      <c r="C771" s="13">
        <v>190</v>
      </c>
      <c r="D771" s="13">
        <v>26.59</v>
      </c>
    </row>
    <row r="772" spans="1:4" x14ac:dyDescent="0.25">
      <c r="A772" s="13" t="s">
        <v>1015</v>
      </c>
      <c r="B772" s="13">
        <v>71</v>
      </c>
      <c r="C772" s="13">
        <v>185</v>
      </c>
      <c r="D772" s="13">
        <v>23.46</v>
      </c>
    </row>
    <row r="773" spans="1:4" x14ac:dyDescent="0.25">
      <c r="A773" s="13" t="s">
        <v>1016</v>
      </c>
      <c r="B773" s="13">
        <v>76</v>
      </c>
      <c r="C773" s="13">
        <v>230</v>
      </c>
      <c r="D773" s="13">
        <v>22.43</v>
      </c>
    </row>
    <row r="774" spans="1:4" x14ac:dyDescent="0.25">
      <c r="A774" s="13" t="s">
        <v>1017</v>
      </c>
      <c r="B774" s="13">
        <v>73</v>
      </c>
      <c r="C774" s="13">
        <v>208</v>
      </c>
      <c r="D774" s="13">
        <v>24.89</v>
      </c>
    </row>
    <row r="775" spans="1:4" x14ac:dyDescent="0.25">
      <c r="A775" s="13" t="s">
        <v>1018</v>
      </c>
      <c r="B775" s="13">
        <v>68</v>
      </c>
      <c r="C775" s="13">
        <v>209</v>
      </c>
      <c r="D775" s="13">
        <v>24.67</v>
      </c>
    </row>
    <row r="776" spans="1:4" x14ac:dyDescent="0.25">
      <c r="A776" s="13" t="s">
        <v>1019</v>
      </c>
      <c r="B776" s="13">
        <v>71</v>
      </c>
      <c r="C776" s="13">
        <v>175</v>
      </c>
      <c r="D776" s="13">
        <v>26.17</v>
      </c>
    </row>
    <row r="777" spans="1:4" x14ac:dyDescent="0.25">
      <c r="A777" s="13" t="s">
        <v>1020</v>
      </c>
      <c r="B777" s="13">
        <v>72</v>
      </c>
      <c r="C777" s="13">
        <v>180</v>
      </c>
      <c r="D777" s="13">
        <v>29.54</v>
      </c>
    </row>
    <row r="778" spans="1:4" x14ac:dyDescent="0.25">
      <c r="A778" s="13" t="s">
        <v>1021</v>
      </c>
      <c r="B778" s="13">
        <v>74</v>
      </c>
      <c r="C778" s="13">
        <v>200</v>
      </c>
      <c r="D778" s="13">
        <v>39.49</v>
      </c>
    </row>
    <row r="779" spans="1:4" x14ac:dyDescent="0.25">
      <c r="A779" s="13" t="s">
        <v>1022</v>
      </c>
      <c r="B779" s="13">
        <v>77</v>
      </c>
      <c r="C779" s="13">
        <v>205</v>
      </c>
      <c r="D779" s="13">
        <v>34.08</v>
      </c>
    </row>
    <row r="780" spans="1:4" x14ac:dyDescent="0.25">
      <c r="A780" s="13" t="s">
        <v>1023</v>
      </c>
      <c r="B780" s="13">
        <v>72</v>
      </c>
      <c r="C780" s="13">
        <v>200</v>
      </c>
      <c r="D780" s="13">
        <v>30.52</v>
      </c>
    </row>
    <row r="781" spans="1:4" x14ac:dyDescent="0.25">
      <c r="A781" s="13" t="s">
        <v>1024</v>
      </c>
      <c r="B781" s="13">
        <v>76</v>
      </c>
      <c r="C781" s="13">
        <v>250</v>
      </c>
      <c r="D781" s="13">
        <v>28.77</v>
      </c>
    </row>
    <row r="782" spans="1:4" x14ac:dyDescent="0.25">
      <c r="A782" s="13" t="s">
        <v>1025</v>
      </c>
      <c r="B782" s="13">
        <v>78</v>
      </c>
      <c r="C782" s="13">
        <v>210</v>
      </c>
      <c r="D782" s="13">
        <v>33.75</v>
      </c>
    </row>
    <row r="783" spans="1:4" x14ac:dyDescent="0.25">
      <c r="A783" s="13" t="s">
        <v>1026</v>
      </c>
      <c r="B783" s="13">
        <v>81</v>
      </c>
      <c r="C783" s="13">
        <v>230</v>
      </c>
      <c r="D783" s="13">
        <v>32.69</v>
      </c>
    </row>
    <row r="784" spans="1:4" x14ac:dyDescent="0.25">
      <c r="A784" s="13" t="s">
        <v>1027</v>
      </c>
      <c r="B784" s="13">
        <v>72</v>
      </c>
      <c r="C784" s="13">
        <v>244</v>
      </c>
      <c r="D784" s="13">
        <v>22.59</v>
      </c>
    </row>
    <row r="785" spans="1:4" x14ac:dyDescent="0.25">
      <c r="A785" s="13" t="s">
        <v>1028</v>
      </c>
      <c r="B785" s="13">
        <v>73</v>
      </c>
      <c r="C785" s="13">
        <v>202</v>
      </c>
      <c r="D785" s="13">
        <v>37.04</v>
      </c>
    </row>
    <row r="786" spans="1:4" x14ac:dyDescent="0.25">
      <c r="A786" s="13" t="s">
        <v>1029</v>
      </c>
      <c r="B786" s="13">
        <v>76</v>
      </c>
      <c r="C786" s="13">
        <v>240</v>
      </c>
      <c r="D786" s="13">
        <v>22.7</v>
      </c>
    </row>
    <row r="787" spans="1:4" x14ac:dyDescent="0.25">
      <c r="A787" s="13" t="s">
        <v>1030</v>
      </c>
      <c r="B787" s="13">
        <v>72</v>
      </c>
      <c r="C787" s="13">
        <v>200</v>
      </c>
      <c r="D787" s="13">
        <v>25.6</v>
      </c>
    </row>
    <row r="788" spans="1:4" x14ac:dyDescent="0.25">
      <c r="A788" s="13" t="s">
        <v>1031</v>
      </c>
      <c r="B788" s="13">
        <v>72</v>
      </c>
      <c r="C788" s="13">
        <v>215</v>
      </c>
      <c r="D788" s="13">
        <v>27.23</v>
      </c>
    </row>
    <row r="789" spans="1:4" x14ac:dyDescent="0.25">
      <c r="A789" s="13" t="s">
        <v>1032</v>
      </c>
      <c r="B789" s="13">
        <v>74</v>
      </c>
      <c r="C789" s="13">
        <v>177</v>
      </c>
      <c r="D789" s="13">
        <v>25.74</v>
      </c>
    </row>
    <row r="790" spans="1:4" x14ac:dyDescent="0.25">
      <c r="A790" s="13" t="s">
        <v>1033</v>
      </c>
      <c r="B790" s="13">
        <v>76</v>
      </c>
      <c r="C790" s="13">
        <v>210</v>
      </c>
      <c r="D790" s="13">
        <v>30.29</v>
      </c>
    </row>
    <row r="791" spans="1:4" x14ac:dyDescent="0.25">
      <c r="A791" s="13" t="s">
        <v>1034</v>
      </c>
      <c r="B791" s="13">
        <v>73</v>
      </c>
      <c r="C791" s="13">
        <v>170</v>
      </c>
      <c r="D791" s="13">
        <v>26.72</v>
      </c>
    </row>
    <row r="792" spans="1:4" x14ac:dyDescent="0.25">
      <c r="A792" s="13" t="s">
        <v>1035</v>
      </c>
      <c r="B792" s="13">
        <v>76</v>
      </c>
      <c r="C792" s="13">
        <v>215</v>
      </c>
      <c r="D792" s="13">
        <v>33.9</v>
      </c>
    </row>
    <row r="793" spans="1:4" x14ac:dyDescent="0.25">
      <c r="A793" s="13" t="s">
        <v>1036</v>
      </c>
      <c r="B793" s="13">
        <v>75</v>
      </c>
      <c r="C793" s="13">
        <v>217</v>
      </c>
      <c r="D793" s="13">
        <v>29.86</v>
      </c>
    </row>
    <row r="794" spans="1:4" x14ac:dyDescent="0.25">
      <c r="A794" s="13" t="s">
        <v>1037</v>
      </c>
      <c r="B794" s="13">
        <v>70</v>
      </c>
      <c r="C794" s="13">
        <v>198</v>
      </c>
      <c r="D794" s="13">
        <v>36.130000000000003</v>
      </c>
    </row>
    <row r="795" spans="1:4" x14ac:dyDescent="0.25">
      <c r="A795" s="13" t="s">
        <v>1038</v>
      </c>
      <c r="B795" s="13">
        <v>71</v>
      </c>
      <c r="C795" s="13">
        <v>200</v>
      </c>
      <c r="D795" s="13">
        <v>27.54</v>
      </c>
    </row>
    <row r="796" spans="1:4" x14ac:dyDescent="0.25">
      <c r="A796" s="13" t="s">
        <v>1039</v>
      </c>
      <c r="B796" s="13">
        <v>74</v>
      </c>
      <c r="C796" s="13">
        <v>220</v>
      </c>
      <c r="D796" s="13">
        <v>31.49</v>
      </c>
    </row>
    <row r="797" spans="1:4" x14ac:dyDescent="0.25">
      <c r="A797" s="13" t="s">
        <v>1040</v>
      </c>
      <c r="B797" s="13">
        <v>72</v>
      </c>
      <c r="C797" s="13">
        <v>170</v>
      </c>
      <c r="D797" s="13">
        <v>28.1</v>
      </c>
    </row>
    <row r="798" spans="1:4" x14ac:dyDescent="0.25">
      <c r="A798" s="13" t="s">
        <v>1041</v>
      </c>
      <c r="B798" s="13">
        <v>73</v>
      </c>
      <c r="C798" s="13">
        <v>200</v>
      </c>
      <c r="D798" s="13">
        <v>34.07</v>
      </c>
    </row>
    <row r="799" spans="1:4" x14ac:dyDescent="0.25">
      <c r="A799" s="13" t="s">
        <v>1042</v>
      </c>
      <c r="B799" s="13">
        <v>76</v>
      </c>
      <c r="C799" s="13">
        <v>230</v>
      </c>
      <c r="D799" s="13">
        <v>27.28</v>
      </c>
    </row>
    <row r="800" spans="1:4" x14ac:dyDescent="0.25">
      <c r="A800" s="13" t="s">
        <v>1043</v>
      </c>
      <c r="B800" s="13">
        <v>76</v>
      </c>
      <c r="C800" s="13">
        <v>231</v>
      </c>
      <c r="D800" s="13">
        <v>30.8</v>
      </c>
    </row>
    <row r="801" spans="1:4" x14ac:dyDescent="0.25">
      <c r="A801" s="13" t="s">
        <v>1044</v>
      </c>
      <c r="B801" s="13">
        <v>73</v>
      </c>
      <c r="C801" s="13">
        <v>183</v>
      </c>
      <c r="D801" s="13">
        <v>28.2</v>
      </c>
    </row>
    <row r="802" spans="1:4" x14ac:dyDescent="0.25">
      <c r="A802" s="13" t="s">
        <v>1045</v>
      </c>
      <c r="B802" s="13">
        <v>71</v>
      </c>
      <c r="C802" s="13">
        <v>192</v>
      </c>
      <c r="D802" s="13">
        <v>27.9</v>
      </c>
    </row>
    <row r="803" spans="1:4" x14ac:dyDescent="0.25">
      <c r="A803" s="13" t="s">
        <v>1046</v>
      </c>
      <c r="B803" s="13">
        <v>68</v>
      </c>
      <c r="C803" s="13">
        <v>167</v>
      </c>
      <c r="D803" s="13">
        <v>28.26</v>
      </c>
    </row>
    <row r="804" spans="1:4" x14ac:dyDescent="0.25">
      <c r="A804" s="13" t="s">
        <v>1047</v>
      </c>
      <c r="B804" s="13">
        <v>71</v>
      </c>
      <c r="C804" s="13">
        <v>190</v>
      </c>
      <c r="D804" s="13">
        <v>30.96</v>
      </c>
    </row>
    <row r="805" spans="1:4" x14ac:dyDescent="0.25">
      <c r="A805" s="13" t="s">
        <v>1048</v>
      </c>
      <c r="B805" s="13">
        <v>71</v>
      </c>
      <c r="C805" s="13">
        <v>180</v>
      </c>
      <c r="D805" s="13">
        <v>24.18</v>
      </c>
    </row>
    <row r="806" spans="1:4" x14ac:dyDescent="0.25">
      <c r="A806" s="13" t="s">
        <v>1049</v>
      </c>
      <c r="B806" s="13">
        <v>74</v>
      </c>
      <c r="C806" s="13">
        <v>180</v>
      </c>
      <c r="D806" s="13">
        <v>27.52</v>
      </c>
    </row>
    <row r="807" spans="1:4" x14ac:dyDescent="0.25">
      <c r="A807" s="13" t="s">
        <v>1050</v>
      </c>
      <c r="B807" s="13">
        <v>77</v>
      </c>
      <c r="C807" s="13">
        <v>215</v>
      </c>
      <c r="D807" s="13">
        <v>27.78</v>
      </c>
    </row>
    <row r="808" spans="1:4" x14ac:dyDescent="0.25">
      <c r="A808" s="13" t="s">
        <v>1051</v>
      </c>
      <c r="B808" s="13">
        <v>69</v>
      </c>
      <c r="C808" s="13">
        <v>160</v>
      </c>
      <c r="D808" s="13">
        <v>26.25</v>
      </c>
    </row>
    <row r="809" spans="1:4" x14ac:dyDescent="0.25">
      <c r="A809" s="13" t="s">
        <v>1052</v>
      </c>
      <c r="B809" s="13">
        <v>72</v>
      </c>
      <c r="C809" s="13">
        <v>205</v>
      </c>
      <c r="D809" s="13">
        <v>29.5</v>
      </c>
    </row>
    <row r="810" spans="1:4" x14ac:dyDescent="0.25">
      <c r="A810" s="13" t="s">
        <v>1053</v>
      </c>
      <c r="B810" s="13">
        <v>76</v>
      </c>
      <c r="C810" s="13">
        <v>223</v>
      </c>
      <c r="D810" s="13">
        <v>30.39</v>
      </c>
    </row>
    <row r="811" spans="1:4" x14ac:dyDescent="0.25">
      <c r="A811" s="13" t="s">
        <v>1054</v>
      </c>
      <c r="B811" s="13">
        <v>73</v>
      </c>
      <c r="C811" s="13">
        <v>205</v>
      </c>
      <c r="D811" s="13">
        <v>28.66</v>
      </c>
    </row>
    <row r="812" spans="1:4" x14ac:dyDescent="0.25">
      <c r="A812" s="13" t="s">
        <v>1055</v>
      </c>
      <c r="B812" s="13">
        <v>75</v>
      </c>
      <c r="C812" s="13">
        <v>175</v>
      </c>
      <c r="D812" s="13">
        <v>23.18</v>
      </c>
    </row>
    <row r="813" spans="1:4" x14ac:dyDescent="0.25">
      <c r="A813" s="13" t="s">
        <v>1056</v>
      </c>
      <c r="B813" s="13">
        <v>76</v>
      </c>
      <c r="C813" s="13">
        <v>170</v>
      </c>
      <c r="D813" s="13">
        <v>25.81</v>
      </c>
    </row>
    <row r="814" spans="1:4" x14ac:dyDescent="0.25">
      <c r="A814" s="13" t="s">
        <v>1057</v>
      </c>
      <c r="B814" s="13">
        <v>75</v>
      </c>
      <c r="C814" s="13">
        <v>190</v>
      </c>
      <c r="D814" s="13">
        <v>23.01</v>
      </c>
    </row>
    <row r="815" spans="1:4" x14ac:dyDescent="0.25">
      <c r="A815" s="13" t="s">
        <v>1058</v>
      </c>
      <c r="B815" s="13">
        <v>76</v>
      </c>
      <c r="C815" s="13">
        <v>240</v>
      </c>
      <c r="D815" s="13">
        <v>31.72</v>
      </c>
    </row>
    <row r="816" spans="1:4" x14ac:dyDescent="0.25">
      <c r="A816" s="13" t="s">
        <v>1059</v>
      </c>
      <c r="B816" s="13">
        <v>72</v>
      </c>
      <c r="C816" s="13">
        <v>175</v>
      </c>
      <c r="D816" s="13">
        <v>44.28</v>
      </c>
    </row>
    <row r="817" spans="1:4" x14ac:dyDescent="0.25">
      <c r="A817" s="13" t="s">
        <v>1060</v>
      </c>
      <c r="B817" s="13">
        <v>74</v>
      </c>
      <c r="C817" s="13">
        <v>230</v>
      </c>
      <c r="D817" s="13">
        <v>36.909999999999997</v>
      </c>
    </row>
    <row r="818" spans="1:4" x14ac:dyDescent="0.25">
      <c r="A818" s="13" t="s">
        <v>1061</v>
      </c>
      <c r="B818" s="13">
        <v>76</v>
      </c>
      <c r="C818" s="13">
        <v>223</v>
      </c>
      <c r="D818" s="13">
        <v>26.54</v>
      </c>
    </row>
    <row r="819" spans="1:4" x14ac:dyDescent="0.25">
      <c r="A819" s="13" t="s">
        <v>1062</v>
      </c>
      <c r="B819" s="13">
        <v>74</v>
      </c>
      <c r="C819" s="13">
        <v>196</v>
      </c>
      <c r="D819" s="13">
        <v>29.27</v>
      </c>
    </row>
    <row r="820" spans="1:4" x14ac:dyDescent="0.25">
      <c r="A820" s="13" t="s">
        <v>1063</v>
      </c>
      <c r="B820" s="13">
        <v>72</v>
      </c>
      <c r="C820" s="13">
        <v>167</v>
      </c>
      <c r="D820" s="13">
        <v>30.51</v>
      </c>
    </row>
    <row r="821" spans="1:4" x14ac:dyDescent="0.25">
      <c r="A821" s="13" t="s">
        <v>1064</v>
      </c>
      <c r="B821" s="13">
        <v>75</v>
      </c>
      <c r="C821" s="13">
        <v>195</v>
      </c>
      <c r="D821" s="13">
        <v>31.28</v>
      </c>
    </row>
    <row r="822" spans="1:4" x14ac:dyDescent="0.25">
      <c r="A822" s="13" t="s">
        <v>1065</v>
      </c>
      <c r="B822" s="13">
        <v>78</v>
      </c>
      <c r="C822" s="13">
        <v>190</v>
      </c>
      <c r="D822" s="13">
        <v>26.51</v>
      </c>
    </row>
    <row r="823" spans="1:4" x14ac:dyDescent="0.25">
      <c r="A823" s="13" t="s">
        <v>1066</v>
      </c>
      <c r="B823" s="13">
        <v>77</v>
      </c>
      <c r="C823" s="13">
        <v>250</v>
      </c>
      <c r="D823" s="13">
        <v>34.869999999999997</v>
      </c>
    </row>
    <row r="824" spans="1:4" x14ac:dyDescent="0.25">
      <c r="A824" s="13" t="s">
        <v>1067</v>
      </c>
      <c r="B824" s="13">
        <v>70</v>
      </c>
      <c r="C824" s="13">
        <v>190</v>
      </c>
      <c r="D824" s="13">
        <v>39.28</v>
      </c>
    </row>
    <row r="825" spans="1:4" x14ac:dyDescent="0.25">
      <c r="A825" s="13" t="s">
        <v>1068</v>
      </c>
      <c r="B825" s="13">
        <v>72</v>
      </c>
      <c r="C825" s="13">
        <v>190</v>
      </c>
      <c r="D825" s="13">
        <v>28.56</v>
      </c>
    </row>
    <row r="826" spans="1:4" x14ac:dyDescent="0.25">
      <c r="A826" s="13" t="s">
        <v>1069</v>
      </c>
      <c r="B826" s="13">
        <v>79</v>
      </c>
      <c r="C826" s="13">
        <v>190</v>
      </c>
      <c r="D826" s="13">
        <v>27.82</v>
      </c>
    </row>
    <row r="827" spans="1:4" x14ac:dyDescent="0.25">
      <c r="A827" s="13" t="s">
        <v>1070</v>
      </c>
      <c r="B827" s="13">
        <v>74</v>
      </c>
      <c r="C827" s="13">
        <v>170</v>
      </c>
      <c r="D827" s="13">
        <v>25.94</v>
      </c>
    </row>
    <row r="828" spans="1:4" x14ac:dyDescent="0.25">
      <c r="A828" s="13" t="s">
        <v>1071</v>
      </c>
      <c r="B828" s="13">
        <v>71</v>
      </c>
      <c r="C828" s="13">
        <v>160</v>
      </c>
      <c r="D828" s="13">
        <v>28.53</v>
      </c>
    </row>
    <row r="829" spans="1:4" x14ac:dyDescent="0.25">
      <c r="A829" s="13" t="s">
        <v>1072</v>
      </c>
      <c r="B829" s="13">
        <v>68</v>
      </c>
      <c r="C829" s="13">
        <v>150</v>
      </c>
      <c r="D829" s="13">
        <v>22.11</v>
      </c>
    </row>
    <row r="830" spans="1:4" x14ac:dyDescent="0.25">
      <c r="A830" s="13" t="s">
        <v>1073</v>
      </c>
      <c r="B830" s="13">
        <v>77</v>
      </c>
      <c r="C830" s="13">
        <v>225</v>
      </c>
      <c r="D830" s="13">
        <v>27.71</v>
      </c>
    </row>
    <row r="831" spans="1:4" x14ac:dyDescent="0.25">
      <c r="A831" s="13" t="s">
        <v>1074</v>
      </c>
      <c r="B831" s="13">
        <v>75</v>
      </c>
      <c r="C831" s="13">
        <v>220</v>
      </c>
      <c r="D831" s="13">
        <v>37.380000000000003</v>
      </c>
    </row>
    <row r="832" spans="1:4" x14ac:dyDescent="0.25">
      <c r="A832" s="13" t="s">
        <v>1075</v>
      </c>
      <c r="B832" s="13">
        <v>71</v>
      </c>
      <c r="C832" s="13">
        <v>209</v>
      </c>
      <c r="D832" s="13">
        <v>30.67</v>
      </c>
    </row>
    <row r="833" spans="1:4" x14ac:dyDescent="0.25">
      <c r="A833" s="13" t="s">
        <v>1076</v>
      </c>
      <c r="B833" s="13">
        <v>72</v>
      </c>
      <c r="C833" s="13">
        <v>210</v>
      </c>
      <c r="D833" s="13">
        <v>30.48</v>
      </c>
    </row>
    <row r="834" spans="1:4" x14ac:dyDescent="0.25">
      <c r="A834" s="13" t="s">
        <v>1077</v>
      </c>
      <c r="B834" s="13">
        <v>70</v>
      </c>
      <c r="C834" s="13">
        <v>176</v>
      </c>
      <c r="D834" s="13">
        <v>27.12</v>
      </c>
    </row>
    <row r="835" spans="1:4" x14ac:dyDescent="0.25">
      <c r="A835" s="13" t="s">
        <v>1078</v>
      </c>
      <c r="B835" s="13">
        <v>72</v>
      </c>
      <c r="C835" s="13">
        <v>260</v>
      </c>
      <c r="D835" s="13">
        <v>22.81</v>
      </c>
    </row>
    <row r="836" spans="1:4" x14ac:dyDescent="0.25">
      <c r="A836" s="13" t="s">
        <v>1079</v>
      </c>
      <c r="B836" s="13">
        <v>72</v>
      </c>
      <c r="C836" s="13">
        <v>195</v>
      </c>
      <c r="D836" s="13">
        <v>24.46</v>
      </c>
    </row>
    <row r="837" spans="1:4" x14ac:dyDescent="0.25">
      <c r="A837" s="13" t="s">
        <v>1080</v>
      </c>
      <c r="B837" s="13">
        <v>73</v>
      </c>
      <c r="C837" s="13">
        <v>190</v>
      </c>
      <c r="D837" s="13">
        <v>34.729999999999997</v>
      </c>
    </row>
    <row r="838" spans="1:4" x14ac:dyDescent="0.25">
      <c r="A838" s="13" t="s">
        <v>1081</v>
      </c>
      <c r="B838" s="13">
        <v>72</v>
      </c>
      <c r="C838" s="13">
        <v>184</v>
      </c>
      <c r="D838" s="13">
        <v>36.53</v>
      </c>
    </row>
    <row r="839" spans="1:4" x14ac:dyDescent="0.25">
      <c r="A839" s="13" t="s">
        <v>1082</v>
      </c>
      <c r="B839" s="13">
        <v>74</v>
      </c>
      <c r="C839" s="13">
        <v>180</v>
      </c>
      <c r="D839" s="13">
        <v>24.53</v>
      </c>
    </row>
    <row r="840" spans="1:4" x14ac:dyDescent="0.25">
      <c r="A840" s="13" t="s">
        <v>1083</v>
      </c>
      <c r="B840" s="13">
        <v>72</v>
      </c>
      <c r="C840" s="13">
        <v>195</v>
      </c>
      <c r="D840" s="13">
        <v>27.17</v>
      </c>
    </row>
    <row r="841" spans="1:4" x14ac:dyDescent="0.25">
      <c r="A841" s="13" t="s">
        <v>1084</v>
      </c>
      <c r="B841" s="13">
        <v>72</v>
      </c>
      <c r="C841" s="13">
        <v>195</v>
      </c>
      <c r="D841" s="13">
        <v>26.9</v>
      </c>
    </row>
    <row r="842" spans="1:4" x14ac:dyDescent="0.25">
      <c r="A842" s="13" t="s">
        <v>1085</v>
      </c>
      <c r="B842" s="13">
        <v>75</v>
      </c>
      <c r="C842" s="13">
        <v>219</v>
      </c>
      <c r="D842" s="13">
        <v>33.67</v>
      </c>
    </row>
    <row r="843" spans="1:4" x14ac:dyDescent="0.25">
      <c r="A843" s="13" t="s">
        <v>1086</v>
      </c>
      <c r="B843" s="13">
        <v>72</v>
      </c>
      <c r="C843" s="13">
        <v>225</v>
      </c>
      <c r="D843" s="13">
        <v>29.14</v>
      </c>
    </row>
    <row r="844" spans="1:4" x14ac:dyDescent="0.25">
      <c r="A844" s="13" t="s">
        <v>1087</v>
      </c>
      <c r="B844" s="13">
        <v>73</v>
      </c>
      <c r="C844" s="13">
        <v>212</v>
      </c>
      <c r="D844" s="13">
        <v>32.61</v>
      </c>
    </row>
    <row r="845" spans="1:4" x14ac:dyDescent="0.25">
      <c r="A845" s="13" t="s">
        <v>1088</v>
      </c>
      <c r="B845" s="13">
        <v>74</v>
      </c>
      <c r="C845" s="13">
        <v>202</v>
      </c>
      <c r="D845" s="13">
        <v>33.869999999999997</v>
      </c>
    </row>
    <row r="846" spans="1:4" x14ac:dyDescent="0.25">
      <c r="A846" s="13" t="s">
        <v>1089</v>
      </c>
      <c r="B846" s="13">
        <v>72</v>
      </c>
      <c r="C846" s="13">
        <v>185</v>
      </c>
      <c r="D846" s="13">
        <v>24.41</v>
      </c>
    </row>
    <row r="847" spans="1:4" x14ac:dyDescent="0.25">
      <c r="A847" s="13" t="s">
        <v>1090</v>
      </c>
      <c r="B847" s="13">
        <v>78</v>
      </c>
      <c r="C847" s="13">
        <v>200</v>
      </c>
      <c r="D847" s="13">
        <v>24.94</v>
      </c>
    </row>
    <row r="848" spans="1:4" x14ac:dyDescent="0.25">
      <c r="A848" s="13" t="s">
        <v>1091</v>
      </c>
      <c r="B848" s="13">
        <v>75</v>
      </c>
      <c r="C848" s="13">
        <v>209</v>
      </c>
      <c r="D848" s="13">
        <v>27.36</v>
      </c>
    </row>
    <row r="849" spans="1:4" x14ac:dyDescent="0.25">
      <c r="A849" s="13" t="s">
        <v>1092</v>
      </c>
      <c r="B849" s="13">
        <v>72</v>
      </c>
      <c r="C849" s="13">
        <v>200</v>
      </c>
      <c r="D849" s="13">
        <v>26.33</v>
      </c>
    </row>
    <row r="850" spans="1:4" x14ac:dyDescent="0.25">
      <c r="A850" s="13" t="s">
        <v>1093</v>
      </c>
      <c r="B850" s="13">
        <v>74</v>
      </c>
      <c r="C850" s="13">
        <v>195</v>
      </c>
      <c r="D850" s="13">
        <v>25.72</v>
      </c>
    </row>
    <row r="851" spans="1:4" x14ac:dyDescent="0.25">
      <c r="A851" s="13" t="s">
        <v>1094</v>
      </c>
      <c r="B851" s="13">
        <v>75</v>
      </c>
      <c r="C851" s="13">
        <v>228</v>
      </c>
      <c r="D851" s="13">
        <v>28.7</v>
      </c>
    </row>
    <row r="852" spans="1:4" x14ac:dyDescent="0.25">
      <c r="A852" s="13" t="s">
        <v>1095</v>
      </c>
      <c r="B852" s="13">
        <v>75</v>
      </c>
      <c r="C852" s="13">
        <v>210</v>
      </c>
      <c r="D852" s="13">
        <v>28.53</v>
      </c>
    </row>
    <row r="853" spans="1:4" x14ac:dyDescent="0.25">
      <c r="A853" s="13" t="s">
        <v>1096</v>
      </c>
      <c r="B853" s="13">
        <v>76</v>
      </c>
      <c r="C853" s="13">
        <v>190</v>
      </c>
      <c r="D853" s="13">
        <v>26.07</v>
      </c>
    </row>
    <row r="854" spans="1:4" x14ac:dyDescent="0.25">
      <c r="A854" s="13" t="s">
        <v>1097</v>
      </c>
      <c r="B854" s="13">
        <v>74</v>
      </c>
      <c r="C854" s="13">
        <v>212</v>
      </c>
      <c r="D854" s="13">
        <v>27.31</v>
      </c>
    </row>
    <row r="855" spans="1:4" x14ac:dyDescent="0.25">
      <c r="A855" s="13" t="s">
        <v>1098</v>
      </c>
      <c r="B855" s="13">
        <v>74</v>
      </c>
      <c r="C855" s="13">
        <v>190</v>
      </c>
      <c r="D855" s="13">
        <v>23.26</v>
      </c>
    </row>
    <row r="856" spans="1:4" x14ac:dyDescent="0.25">
      <c r="A856" s="13" t="s">
        <v>1099</v>
      </c>
      <c r="B856" s="13">
        <v>73</v>
      </c>
      <c r="C856" s="13">
        <v>218</v>
      </c>
      <c r="D856" s="13">
        <v>28.62</v>
      </c>
    </row>
    <row r="857" spans="1:4" x14ac:dyDescent="0.25">
      <c r="A857" s="13" t="s">
        <v>1100</v>
      </c>
      <c r="B857" s="13">
        <v>74</v>
      </c>
      <c r="C857" s="13">
        <v>220</v>
      </c>
      <c r="D857" s="13">
        <v>32.159999999999997</v>
      </c>
    </row>
    <row r="858" spans="1:4" x14ac:dyDescent="0.25">
      <c r="A858" s="13" t="s">
        <v>1101</v>
      </c>
      <c r="B858" s="13">
        <v>71</v>
      </c>
      <c r="C858" s="13">
        <v>190</v>
      </c>
      <c r="D858" s="13">
        <v>38.43</v>
      </c>
    </row>
    <row r="859" spans="1:4" x14ac:dyDescent="0.25">
      <c r="A859" s="13" t="s">
        <v>1102</v>
      </c>
      <c r="B859" s="13">
        <v>74</v>
      </c>
      <c r="C859" s="13">
        <v>235</v>
      </c>
      <c r="D859" s="13">
        <v>31.81</v>
      </c>
    </row>
    <row r="860" spans="1:4" x14ac:dyDescent="0.25">
      <c r="A860" s="13" t="s">
        <v>1103</v>
      </c>
      <c r="B860" s="13">
        <v>75</v>
      </c>
      <c r="C860" s="13">
        <v>210</v>
      </c>
      <c r="D860" s="13">
        <v>29.1</v>
      </c>
    </row>
    <row r="861" spans="1:4" x14ac:dyDescent="0.25">
      <c r="A861" s="13" t="s">
        <v>1104</v>
      </c>
      <c r="B861" s="13">
        <v>76</v>
      </c>
      <c r="C861" s="13">
        <v>200</v>
      </c>
      <c r="D861" s="13">
        <v>31.28</v>
      </c>
    </row>
    <row r="862" spans="1:4" x14ac:dyDescent="0.25">
      <c r="A862" s="13" t="s">
        <v>1105</v>
      </c>
      <c r="B862" s="13">
        <v>74</v>
      </c>
      <c r="C862" s="13">
        <v>188</v>
      </c>
      <c r="D862" s="13">
        <v>29.17</v>
      </c>
    </row>
    <row r="863" spans="1:4" x14ac:dyDescent="0.25">
      <c r="A863" s="13" t="s">
        <v>1106</v>
      </c>
      <c r="B863" s="13">
        <v>76</v>
      </c>
      <c r="C863" s="13">
        <v>210</v>
      </c>
      <c r="D863" s="13">
        <v>25.89</v>
      </c>
    </row>
    <row r="864" spans="1:4" x14ac:dyDescent="0.25">
      <c r="A864" s="13" t="s">
        <v>1107</v>
      </c>
      <c r="B864" s="13">
        <v>76</v>
      </c>
      <c r="C864" s="13">
        <v>235</v>
      </c>
      <c r="D864" s="13">
        <v>26.13</v>
      </c>
    </row>
    <row r="865" spans="1:4" x14ac:dyDescent="0.25">
      <c r="A865" s="13" t="s">
        <v>1108</v>
      </c>
      <c r="B865" s="13">
        <v>73</v>
      </c>
      <c r="C865" s="13">
        <v>188</v>
      </c>
      <c r="D865" s="13">
        <v>29.13</v>
      </c>
    </row>
    <row r="866" spans="1:4" x14ac:dyDescent="0.25">
      <c r="A866" s="13" t="s">
        <v>1109</v>
      </c>
      <c r="B866" s="13">
        <v>75</v>
      </c>
      <c r="C866" s="13">
        <v>215</v>
      </c>
      <c r="D866" s="13">
        <v>28.92</v>
      </c>
    </row>
    <row r="867" spans="1:4" x14ac:dyDescent="0.25">
      <c r="A867" s="13" t="s">
        <v>1110</v>
      </c>
      <c r="B867" s="13">
        <v>75</v>
      </c>
      <c r="C867" s="13">
        <v>216</v>
      </c>
      <c r="D867" s="13">
        <v>26.01</v>
      </c>
    </row>
    <row r="868" spans="1:4" x14ac:dyDescent="0.25">
      <c r="A868" s="13" t="s">
        <v>1111</v>
      </c>
      <c r="B868" s="13">
        <v>74</v>
      </c>
      <c r="C868" s="13">
        <v>220</v>
      </c>
      <c r="D868" s="13">
        <v>24.81</v>
      </c>
    </row>
    <row r="869" spans="1:4" x14ac:dyDescent="0.25">
      <c r="A869" s="13" t="s">
        <v>1112</v>
      </c>
      <c r="B869" s="13">
        <v>68</v>
      </c>
      <c r="C869" s="13">
        <v>180</v>
      </c>
      <c r="D869" s="13">
        <v>28.79</v>
      </c>
    </row>
    <row r="870" spans="1:4" x14ac:dyDescent="0.25">
      <c r="A870" s="13" t="s">
        <v>1113</v>
      </c>
      <c r="B870" s="13">
        <v>72</v>
      </c>
      <c r="C870" s="13">
        <v>185</v>
      </c>
      <c r="D870" s="13">
        <v>33.770000000000003</v>
      </c>
    </row>
    <row r="871" spans="1:4" x14ac:dyDescent="0.25">
      <c r="A871" s="13" t="s">
        <v>1114</v>
      </c>
      <c r="B871" s="13">
        <v>75</v>
      </c>
      <c r="C871" s="13">
        <v>200</v>
      </c>
      <c r="D871" s="13">
        <v>33.85</v>
      </c>
    </row>
    <row r="872" spans="1:4" x14ac:dyDescent="0.25">
      <c r="A872" s="13" t="s">
        <v>1115</v>
      </c>
      <c r="B872" s="13">
        <v>71</v>
      </c>
      <c r="C872" s="13">
        <v>210</v>
      </c>
      <c r="D872" s="13">
        <v>27.36</v>
      </c>
    </row>
    <row r="873" spans="1:4" x14ac:dyDescent="0.25">
      <c r="A873" s="13" t="s">
        <v>1116</v>
      </c>
      <c r="B873" s="13">
        <v>70</v>
      </c>
      <c r="C873" s="13">
        <v>220</v>
      </c>
      <c r="D873" s="13">
        <v>26.01</v>
      </c>
    </row>
    <row r="874" spans="1:4" x14ac:dyDescent="0.25">
      <c r="A874" s="13" t="s">
        <v>1117</v>
      </c>
      <c r="B874" s="13">
        <v>72</v>
      </c>
      <c r="C874" s="13">
        <v>185</v>
      </c>
      <c r="D874" s="13">
        <v>29.95</v>
      </c>
    </row>
    <row r="875" spans="1:4" x14ac:dyDescent="0.25">
      <c r="A875" s="13" t="s">
        <v>1118</v>
      </c>
      <c r="B875" s="13">
        <v>73</v>
      </c>
      <c r="C875" s="13">
        <v>231</v>
      </c>
      <c r="D875" s="13">
        <v>28.12</v>
      </c>
    </row>
    <row r="876" spans="1:4" x14ac:dyDescent="0.25">
      <c r="A876" s="13" t="s">
        <v>1119</v>
      </c>
      <c r="B876" s="13">
        <v>72</v>
      </c>
      <c r="C876" s="13">
        <v>210</v>
      </c>
      <c r="D876" s="13">
        <v>32.869999999999997</v>
      </c>
    </row>
    <row r="877" spans="1:4" x14ac:dyDescent="0.25">
      <c r="A877" s="13" t="s">
        <v>1120</v>
      </c>
      <c r="B877" s="13">
        <v>75</v>
      </c>
      <c r="C877" s="13">
        <v>195</v>
      </c>
      <c r="D877" s="13">
        <v>31.2</v>
      </c>
    </row>
    <row r="878" spans="1:4" x14ac:dyDescent="0.25">
      <c r="A878" s="13" t="s">
        <v>1121</v>
      </c>
      <c r="B878" s="13">
        <v>74</v>
      </c>
      <c r="C878" s="13">
        <v>200</v>
      </c>
      <c r="D878" s="13">
        <v>34.14</v>
      </c>
    </row>
    <row r="879" spans="1:4" x14ac:dyDescent="0.25">
      <c r="A879" s="13" t="s">
        <v>1122</v>
      </c>
      <c r="B879" s="13">
        <v>70</v>
      </c>
      <c r="C879" s="13">
        <v>205</v>
      </c>
      <c r="D879" s="13">
        <v>36.11</v>
      </c>
    </row>
    <row r="880" spans="1:4" x14ac:dyDescent="0.25">
      <c r="A880" s="13" t="s">
        <v>1123</v>
      </c>
      <c r="B880" s="13">
        <v>73</v>
      </c>
      <c r="C880" s="13">
        <v>200</v>
      </c>
      <c r="D880" s="13">
        <v>25.6</v>
      </c>
    </row>
    <row r="881" spans="1:4" x14ac:dyDescent="0.25">
      <c r="A881" s="13" t="s">
        <v>1124</v>
      </c>
      <c r="B881" s="13">
        <v>76</v>
      </c>
      <c r="C881" s="13">
        <v>200</v>
      </c>
      <c r="D881" s="13">
        <v>26.31</v>
      </c>
    </row>
    <row r="882" spans="1:4" x14ac:dyDescent="0.25">
      <c r="A882" s="13" t="s">
        <v>1125</v>
      </c>
      <c r="B882" s="13">
        <v>71</v>
      </c>
      <c r="C882" s="13">
        <v>190</v>
      </c>
      <c r="D882" s="13">
        <v>27.5</v>
      </c>
    </row>
    <row r="883" spans="1:4" x14ac:dyDescent="0.25">
      <c r="A883" s="13" t="s">
        <v>812</v>
      </c>
      <c r="B883" s="13">
        <v>82</v>
      </c>
      <c r="C883" s="13">
        <v>250</v>
      </c>
      <c r="D883" s="13">
        <v>27.77</v>
      </c>
    </row>
    <row r="884" spans="1:4" x14ac:dyDescent="0.25">
      <c r="A884" s="13" t="s">
        <v>1126</v>
      </c>
      <c r="B884" s="13">
        <v>72</v>
      </c>
      <c r="C884" s="13">
        <v>185</v>
      </c>
      <c r="D884" s="13">
        <v>40.880000000000003</v>
      </c>
    </row>
    <row r="885" spans="1:4" x14ac:dyDescent="0.25">
      <c r="A885" s="13" t="s">
        <v>1127</v>
      </c>
      <c r="B885" s="13">
        <v>73</v>
      </c>
      <c r="C885" s="13">
        <v>180</v>
      </c>
      <c r="D885" s="13">
        <v>25.75</v>
      </c>
    </row>
    <row r="886" spans="1:4" x14ac:dyDescent="0.25">
      <c r="A886" s="13" t="s">
        <v>1128</v>
      </c>
      <c r="B886" s="13">
        <v>74</v>
      </c>
      <c r="C886" s="13">
        <v>170</v>
      </c>
      <c r="D886" s="13">
        <v>31.41</v>
      </c>
    </row>
    <row r="887" spans="1:4" x14ac:dyDescent="0.25">
      <c r="A887" s="13" t="s">
        <v>1129</v>
      </c>
      <c r="B887" s="13">
        <v>71</v>
      </c>
      <c r="C887" s="13">
        <v>180</v>
      </c>
      <c r="D887" s="13">
        <v>30.84</v>
      </c>
    </row>
    <row r="888" spans="1:4" x14ac:dyDescent="0.25">
      <c r="A888" s="13" t="s">
        <v>1130</v>
      </c>
      <c r="B888" s="13">
        <v>75</v>
      </c>
      <c r="C888" s="13">
        <v>208</v>
      </c>
      <c r="D888" s="13">
        <v>30.57</v>
      </c>
    </row>
    <row r="889" spans="1:4" x14ac:dyDescent="0.25">
      <c r="A889" s="13" t="s">
        <v>1131</v>
      </c>
      <c r="B889" s="13">
        <v>77</v>
      </c>
      <c r="C889" s="13">
        <v>235</v>
      </c>
      <c r="D889" s="13">
        <v>39.79</v>
      </c>
    </row>
    <row r="890" spans="1:4" x14ac:dyDescent="0.25">
      <c r="A890" s="13" t="s">
        <v>1132</v>
      </c>
      <c r="B890" s="13">
        <v>72</v>
      </c>
      <c r="C890" s="13">
        <v>215</v>
      </c>
      <c r="D890" s="13">
        <v>39.380000000000003</v>
      </c>
    </row>
    <row r="891" spans="1:4" x14ac:dyDescent="0.25">
      <c r="A891" s="13" t="s">
        <v>1133</v>
      </c>
      <c r="B891" s="13">
        <v>74</v>
      </c>
      <c r="C891" s="13">
        <v>244</v>
      </c>
      <c r="D891" s="13">
        <v>29.42</v>
      </c>
    </row>
    <row r="892" spans="1:4" x14ac:dyDescent="0.25">
      <c r="A892" s="13" t="s">
        <v>1134</v>
      </c>
      <c r="B892" s="13">
        <v>72</v>
      </c>
      <c r="C892" s="13">
        <v>220</v>
      </c>
      <c r="D892" s="13">
        <v>26.19</v>
      </c>
    </row>
    <row r="893" spans="1:4" x14ac:dyDescent="0.25">
      <c r="A893" s="13" t="s">
        <v>1135</v>
      </c>
      <c r="B893" s="13">
        <v>73</v>
      </c>
      <c r="C893" s="13">
        <v>185</v>
      </c>
      <c r="D893" s="13">
        <v>23.74</v>
      </c>
    </row>
    <row r="894" spans="1:4" x14ac:dyDescent="0.25">
      <c r="A894" s="13" t="s">
        <v>1136</v>
      </c>
      <c r="B894" s="13">
        <v>78</v>
      </c>
      <c r="C894" s="13">
        <v>230</v>
      </c>
      <c r="D894" s="13">
        <v>26.03</v>
      </c>
    </row>
    <row r="895" spans="1:4" x14ac:dyDescent="0.25">
      <c r="A895" s="13" t="s">
        <v>1137</v>
      </c>
      <c r="B895" s="13">
        <v>77</v>
      </c>
      <c r="C895" s="13">
        <v>190</v>
      </c>
      <c r="D895" s="13">
        <v>28.59</v>
      </c>
    </row>
    <row r="896" spans="1:4" x14ac:dyDescent="0.25">
      <c r="A896" s="13" t="s">
        <v>1138</v>
      </c>
      <c r="B896" s="13">
        <v>73</v>
      </c>
      <c r="C896" s="13">
        <v>200</v>
      </c>
      <c r="D896" s="13">
        <v>26.77</v>
      </c>
    </row>
    <row r="897" spans="1:4" x14ac:dyDescent="0.25">
      <c r="A897" s="13" t="s">
        <v>1139</v>
      </c>
      <c r="B897" s="13">
        <v>73</v>
      </c>
      <c r="C897" s="13">
        <v>180</v>
      </c>
      <c r="D897" s="13">
        <v>27.21</v>
      </c>
    </row>
    <row r="898" spans="1:4" x14ac:dyDescent="0.25">
      <c r="A898" s="13" t="s">
        <v>1140</v>
      </c>
      <c r="B898" s="13">
        <v>73</v>
      </c>
      <c r="C898" s="13">
        <v>190</v>
      </c>
      <c r="D898" s="13">
        <v>24.87</v>
      </c>
    </row>
    <row r="899" spans="1:4" x14ac:dyDescent="0.25">
      <c r="A899" s="13" t="s">
        <v>1141</v>
      </c>
      <c r="B899" s="13">
        <v>73</v>
      </c>
      <c r="C899" s="13">
        <v>196</v>
      </c>
      <c r="D899" s="13">
        <v>30.26</v>
      </c>
    </row>
    <row r="900" spans="1:4" x14ac:dyDescent="0.25">
      <c r="A900" s="13" t="s">
        <v>1142</v>
      </c>
      <c r="B900" s="13">
        <v>73</v>
      </c>
      <c r="C900" s="13">
        <v>180</v>
      </c>
      <c r="D900" s="13">
        <v>22.34</v>
      </c>
    </row>
    <row r="901" spans="1:4" x14ac:dyDescent="0.25">
      <c r="A901" s="13" t="s">
        <v>1143</v>
      </c>
      <c r="B901" s="13">
        <v>76</v>
      </c>
      <c r="C901" s="13">
        <v>230</v>
      </c>
      <c r="D901" s="13">
        <v>26.2</v>
      </c>
    </row>
    <row r="902" spans="1:4" x14ac:dyDescent="0.25">
      <c r="A902" s="13" t="s">
        <v>1144</v>
      </c>
      <c r="B902" s="13">
        <v>75</v>
      </c>
      <c r="C902" s="13">
        <v>224</v>
      </c>
      <c r="D902" s="13">
        <v>28.45</v>
      </c>
    </row>
    <row r="903" spans="1:4" x14ac:dyDescent="0.25">
      <c r="A903" s="13" t="s">
        <v>1145</v>
      </c>
      <c r="B903" s="13">
        <v>70</v>
      </c>
      <c r="C903" s="13">
        <v>160</v>
      </c>
      <c r="D903" s="13">
        <v>27.63</v>
      </c>
    </row>
    <row r="904" spans="1:4" x14ac:dyDescent="0.25">
      <c r="A904" s="13" t="s">
        <v>1146</v>
      </c>
      <c r="B904" s="13">
        <v>73</v>
      </c>
      <c r="C904" s="13">
        <v>178</v>
      </c>
      <c r="D904" s="13">
        <v>25.93</v>
      </c>
    </row>
    <row r="905" spans="1:4" x14ac:dyDescent="0.25">
      <c r="A905" s="13" t="s">
        <v>1147</v>
      </c>
      <c r="B905" s="13">
        <v>72</v>
      </c>
      <c r="C905" s="13">
        <v>205</v>
      </c>
      <c r="D905" s="13">
        <v>28.94</v>
      </c>
    </row>
    <row r="906" spans="1:4" x14ac:dyDescent="0.25">
      <c r="A906" s="13" t="s">
        <v>1148</v>
      </c>
      <c r="B906" s="13">
        <v>73</v>
      </c>
      <c r="C906" s="13">
        <v>185</v>
      </c>
      <c r="D906" s="13">
        <v>26.8</v>
      </c>
    </row>
    <row r="907" spans="1:4" x14ac:dyDescent="0.25">
      <c r="A907" s="13" t="s">
        <v>1149</v>
      </c>
      <c r="B907" s="13">
        <v>75</v>
      </c>
      <c r="C907" s="13">
        <v>210</v>
      </c>
      <c r="D907" s="13">
        <v>22.42</v>
      </c>
    </row>
    <row r="908" spans="1:4" x14ac:dyDescent="0.25">
      <c r="A908" s="13" t="s">
        <v>1150</v>
      </c>
      <c r="B908" s="13">
        <v>74</v>
      </c>
      <c r="C908" s="13">
        <v>180</v>
      </c>
      <c r="D908" s="13">
        <v>27.26</v>
      </c>
    </row>
    <row r="909" spans="1:4" x14ac:dyDescent="0.25">
      <c r="A909" s="13" t="s">
        <v>1151</v>
      </c>
      <c r="B909" s="13">
        <v>73</v>
      </c>
      <c r="C909" s="13">
        <v>190</v>
      </c>
      <c r="D909" s="13">
        <v>28.38</v>
      </c>
    </row>
    <row r="910" spans="1:4" x14ac:dyDescent="0.25">
      <c r="A910" s="13" t="s">
        <v>1152</v>
      </c>
      <c r="B910" s="13">
        <v>73</v>
      </c>
      <c r="C910" s="13">
        <v>200</v>
      </c>
      <c r="D910" s="13">
        <v>25.23</v>
      </c>
    </row>
    <row r="911" spans="1:4" x14ac:dyDescent="0.25">
      <c r="A911" s="13" t="s">
        <v>1153</v>
      </c>
      <c r="B911" s="13">
        <v>76</v>
      </c>
      <c r="C911" s="13">
        <v>257</v>
      </c>
      <c r="D911" s="13">
        <v>28.16</v>
      </c>
    </row>
    <row r="912" spans="1:4" x14ac:dyDescent="0.25">
      <c r="A912" s="13" t="s">
        <v>1154</v>
      </c>
      <c r="B912" s="13">
        <v>73</v>
      </c>
      <c r="C912" s="13">
        <v>190</v>
      </c>
      <c r="D912" s="13">
        <v>28.48</v>
      </c>
    </row>
    <row r="913" spans="1:4" x14ac:dyDescent="0.25">
      <c r="A913" s="13" t="s">
        <v>1155</v>
      </c>
      <c r="B913" s="13">
        <v>75</v>
      </c>
      <c r="C913" s="13">
        <v>220</v>
      </c>
      <c r="D913" s="13">
        <v>26.78</v>
      </c>
    </row>
    <row r="914" spans="1:4" x14ac:dyDescent="0.25">
      <c r="A914" s="13" t="s">
        <v>1156</v>
      </c>
      <c r="B914" s="13">
        <v>70</v>
      </c>
      <c r="C914" s="13">
        <v>165</v>
      </c>
      <c r="D914" s="13">
        <v>25.24</v>
      </c>
    </row>
    <row r="915" spans="1:4" x14ac:dyDescent="0.25">
      <c r="A915" s="13" t="s">
        <v>1157</v>
      </c>
      <c r="B915" s="13">
        <v>77</v>
      </c>
      <c r="C915" s="13">
        <v>205</v>
      </c>
      <c r="D915" s="13">
        <v>27.45</v>
      </c>
    </row>
    <row r="916" spans="1:4" x14ac:dyDescent="0.25">
      <c r="A916" s="13" t="s">
        <v>1158</v>
      </c>
      <c r="B916" s="13">
        <v>72</v>
      </c>
      <c r="C916" s="13">
        <v>200</v>
      </c>
      <c r="D916" s="13">
        <v>29.05</v>
      </c>
    </row>
    <row r="917" spans="1:4" x14ac:dyDescent="0.25">
      <c r="A917" s="13" t="s">
        <v>1159</v>
      </c>
      <c r="B917" s="13">
        <v>77</v>
      </c>
      <c r="C917" s="13">
        <v>208</v>
      </c>
      <c r="D917" s="13">
        <v>29.08</v>
      </c>
    </row>
    <row r="918" spans="1:4" x14ac:dyDescent="0.25">
      <c r="A918" s="13" t="s">
        <v>1160</v>
      </c>
      <c r="B918" s="13">
        <v>74</v>
      </c>
      <c r="C918" s="13">
        <v>185</v>
      </c>
      <c r="D918" s="13">
        <v>25.84</v>
      </c>
    </row>
    <row r="919" spans="1:4" x14ac:dyDescent="0.25">
      <c r="A919" s="13" t="s">
        <v>1161</v>
      </c>
      <c r="B919" s="13">
        <v>75</v>
      </c>
      <c r="C919" s="13">
        <v>215</v>
      </c>
      <c r="D919" s="13">
        <v>25.4</v>
      </c>
    </row>
    <row r="920" spans="1:4" x14ac:dyDescent="0.25">
      <c r="A920" s="13" t="s">
        <v>1162</v>
      </c>
      <c r="B920" s="13">
        <v>75</v>
      </c>
      <c r="C920" s="13">
        <v>170</v>
      </c>
      <c r="D920" s="13">
        <v>26.54</v>
      </c>
    </row>
    <row r="921" spans="1:4" x14ac:dyDescent="0.25">
      <c r="A921" s="13" t="s">
        <v>1163</v>
      </c>
      <c r="B921" s="13">
        <v>75</v>
      </c>
      <c r="C921" s="13">
        <v>235</v>
      </c>
      <c r="D921" s="13">
        <v>22.73</v>
      </c>
    </row>
    <row r="922" spans="1:4" x14ac:dyDescent="0.25">
      <c r="A922" s="13" t="s">
        <v>1164</v>
      </c>
      <c r="B922" s="13">
        <v>75</v>
      </c>
      <c r="C922" s="13">
        <v>210</v>
      </c>
      <c r="D922" s="13">
        <v>28.53</v>
      </c>
    </row>
    <row r="923" spans="1:4" x14ac:dyDescent="0.25">
      <c r="A923" s="13" t="s">
        <v>1165</v>
      </c>
      <c r="B923" s="13">
        <v>72</v>
      </c>
      <c r="C923" s="13">
        <v>170</v>
      </c>
      <c r="D923" s="13">
        <v>25.37</v>
      </c>
    </row>
    <row r="924" spans="1:4" x14ac:dyDescent="0.25">
      <c r="A924" s="13" t="s">
        <v>1166</v>
      </c>
      <c r="B924" s="13">
        <v>74</v>
      </c>
      <c r="C924" s="13">
        <v>180</v>
      </c>
      <c r="D924" s="13">
        <v>25.35</v>
      </c>
    </row>
    <row r="925" spans="1:4" x14ac:dyDescent="0.25">
      <c r="A925" s="13" t="s">
        <v>1167</v>
      </c>
      <c r="B925" s="13">
        <v>71</v>
      </c>
      <c r="C925" s="13">
        <v>170</v>
      </c>
      <c r="D925" s="13">
        <v>26.43</v>
      </c>
    </row>
    <row r="926" spans="1:4" x14ac:dyDescent="0.25">
      <c r="A926" s="13" t="s">
        <v>1168</v>
      </c>
      <c r="B926" s="13">
        <v>76</v>
      </c>
      <c r="C926" s="13">
        <v>190</v>
      </c>
      <c r="D926" s="13">
        <v>25.43</v>
      </c>
    </row>
    <row r="927" spans="1:4" x14ac:dyDescent="0.25">
      <c r="A927" s="13" t="s">
        <v>1169</v>
      </c>
      <c r="B927" s="13">
        <v>71</v>
      </c>
      <c r="C927" s="13">
        <v>150</v>
      </c>
      <c r="D927" s="13">
        <v>29.23</v>
      </c>
    </row>
    <row r="928" spans="1:4" x14ac:dyDescent="0.25">
      <c r="A928" s="13" t="s">
        <v>1170</v>
      </c>
      <c r="B928" s="13">
        <v>75</v>
      </c>
      <c r="C928" s="13">
        <v>230</v>
      </c>
      <c r="D928" s="13">
        <v>30.22</v>
      </c>
    </row>
    <row r="929" spans="1:4" x14ac:dyDescent="0.25">
      <c r="A929" s="13" t="s">
        <v>1171</v>
      </c>
      <c r="B929" s="13">
        <v>76</v>
      </c>
      <c r="C929" s="13">
        <v>203</v>
      </c>
      <c r="D929" s="13">
        <v>32.299999999999997</v>
      </c>
    </row>
    <row r="930" spans="1:4" x14ac:dyDescent="0.25">
      <c r="A930" s="13" t="s">
        <v>1172</v>
      </c>
      <c r="B930" s="13">
        <v>83</v>
      </c>
      <c r="C930" s="13">
        <v>260</v>
      </c>
      <c r="D930" s="13">
        <v>28.42</v>
      </c>
    </row>
    <row r="931" spans="1:4" x14ac:dyDescent="0.25">
      <c r="A931" s="13" t="s">
        <v>1173</v>
      </c>
      <c r="B931" s="13">
        <v>75</v>
      </c>
      <c r="C931" s="13">
        <v>246</v>
      </c>
      <c r="D931" s="13">
        <v>25.24</v>
      </c>
    </row>
    <row r="932" spans="1:4" x14ac:dyDescent="0.25">
      <c r="A932" s="13" t="s">
        <v>1174</v>
      </c>
      <c r="B932" s="13">
        <v>74</v>
      </c>
      <c r="C932" s="13">
        <v>186</v>
      </c>
      <c r="D932" s="13">
        <v>29.13</v>
      </c>
    </row>
    <row r="933" spans="1:4" x14ac:dyDescent="0.25">
      <c r="A933" s="13" t="s">
        <v>1175</v>
      </c>
      <c r="B933" s="13">
        <v>76</v>
      </c>
      <c r="C933" s="13">
        <v>210</v>
      </c>
      <c r="D933" s="13">
        <v>24.63</v>
      </c>
    </row>
    <row r="934" spans="1:4" x14ac:dyDescent="0.25">
      <c r="A934" s="13" t="s">
        <v>1176</v>
      </c>
      <c r="B934" s="13">
        <v>72</v>
      </c>
      <c r="C934" s="13">
        <v>198</v>
      </c>
      <c r="D934" s="13">
        <v>24.95</v>
      </c>
    </row>
    <row r="935" spans="1:4" x14ac:dyDescent="0.25">
      <c r="A935" s="13" t="s">
        <v>1177</v>
      </c>
      <c r="B935" s="13">
        <v>72</v>
      </c>
      <c r="C935" s="13">
        <v>210</v>
      </c>
      <c r="D935" s="13">
        <v>28.06</v>
      </c>
    </row>
    <row r="936" spans="1:4" x14ac:dyDescent="0.25">
      <c r="A936" s="13" t="s">
        <v>1178</v>
      </c>
      <c r="B936" s="13">
        <v>75</v>
      </c>
      <c r="C936" s="13">
        <v>215</v>
      </c>
      <c r="D936" s="13">
        <v>25.86</v>
      </c>
    </row>
    <row r="937" spans="1:4" x14ac:dyDescent="0.25">
      <c r="A937" s="13" t="s">
        <v>1179</v>
      </c>
      <c r="B937" s="13">
        <v>75</v>
      </c>
      <c r="C937" s="13">
        <v>180</v>
      </c>
      <c r="D937" s="13">
        <v>27.32</v>
      </c>
    </row>
    <row r="938" spans="1:4" x14ac:dyDescent="0.25">
      <c r="A938" s="13" t="s">
        <v>1180</v>
      </c>
      <c r="B938" s="13">
        <v>72</v>
      </c>
      <c r="C938" s="13">
        <v>200</v>
      </c>
      <c r="D938" s="13">
        <v>25.91</v>
      </c>
    </row>
    <row r="939" spans="1:4" x14ac:dyDescent="0.25">
      <c r="A939" s="13" t="s">
        <v>1181</v>
      </c>
      <c r="B939" s="13">
        <v>77</v>
      </c>
      <c r="C939" s="13">
        <v>245</v>
      </c>
      <c r="D939" s="13">
        <v>26.63</v>
      </c>
    </row>
    <row r="940" spans="1:4" x14ac:dyDescent="0.25">
      <c r="A940" s="13" t="s">
        <v>1182</v>
      </c>
      <c r="B940" s="13">
        <v>73</v>
      </c>
      <c r="C940" s="13">
        <v>200</v>
      </c>
      <c r="D940" s="13">
        <v>25.95</v>
      </c>
    </row>
    <row r="941" spans="1:4" x14ac:dyDescent="0.25">
      <c r="A941" s="13" t="s">
        <v>1183</v>
      </c>
      <c r="B941" s="13">
        <v>72</v>
      </c>
      <c r="C941" s="13">
        <v>192</v>
      </c>
      <c r="D941" s="13">
        <v>29.17</v>
      </c>
    </row>
    <row r="942" spans="1:4" x14ac:dyDescent="0.25">
      <c r="A942" s="13" t="s">
        <v>1184</v>
      </c>
      <c r="B942" s="13">
        <v>70</v>
      </c>
      <c r="C942" s="13">
        <v>192</v>
      </c>
      <c r="D942" s="13">
        <v>29.19</v>
      </c>
    </row>
    <row r="943" spans="1:4" x14ac:dyDescent="0.25">
      <c r="A943" s="13" t="s">
        <v>1185</v>
      </c>
      <c r="B943" s="13">
        <v>74</v>
      </c>
      <c r="C943" s="13">
        <v>200</v>
      </c>
      <c r="D943" s="13">
        <v>28.44</v>
      </c>
    </row>
    <row r="944" spans="1:4" x14ac:dyDescent="0.25">
      <c r="A944" s="13" t="s">
        <v>1186</v>
      </c>
      <c r="B944" s="13">
        <v>72</v>
      </c>
      <c r="C944" s="13">
        <v>192</v>
      </c>
      <c r="D944" s="13">
        <v>26.36</v>
      </c>
    </row>
    <row r="945" spans="1:4" x14ac:dyDescent="0.25">
      <c r="A945" s="13" t="s">
        <v>1187</v>
      </c>
      <c r="B945" s="13">
        <v>74</v>
      </c>
      <c r="C945" s="13">
        <v>205</v>
      </c>
      <c r="D945" s="13">
        <v>28.29</v>
      </c>
    </row>
    <row r="946" spans="1:4" x14ac:dyDescent="0.25">
      <c r="A946" s="13" t="s">
        <v>1188</v>
      </c>
      <c r="B946" s="13">
        <v>72</v>
      </c>
      <c r="C946" s="13">
        <v>190</v>
      </c>
      <c r="D946" s="13">
        <v>29.45</v>
      </c>
    </row>
    <row r="947" spans="1:4" x14ac:dyDescent="0.25">
      <c r="A947" s="13" t="s">
        <v>1189</v>
      </c>
      <c r="B947" s="13">
        <v>71</v>
      </c>
      <c r="C947" s="13">
        <v>186</v>
      </c>
      <c r="D947" s="13">
        <v>25.34</v>
      </c>
    </row>
    <row r="948" spans="1:4" x14ac:dyDescent="0.25">
      <c r="A948" s="13" t="s">
        <v>1190</v>
      </c>
      <c r="B948" s="13">
        <v>70</v>
      </c>
      <c r="C948" s="13">
        <v>170</v>
      </c>
      <c r="D948" s="13">
        <v>26.86</v>
      </c>
    </row>
    <row r="949" spans="1:4" x14ac:dyDescent="0.25">
      <c r="A949" s="13" t="s">
        <v>1191</v>
      </c>
      <c r="B949" s="13">
        <v>71</v>
      </c>
      <c r="C949" s="13">
        <v>197</v>
      </c>
      <c r="D949" s="13">
        <v>26.36</v>
      </c>
    </row>
    <row r="950" spans="1:4" x14ac:dyDescent="0.25">
      <c r="A950" s="13" t="s">
        <v>1192</v>
      </c>
      <c r="B950" s="13">
        <v>76</v>
      </c>
      <c r="C950" s="13">
        <v>219</v>
      </c>
      <c r="D950" s="13">
        <v>27.39</v>
      </c>
    </row>
    <row r="951" spans="1:4" x14ac:dyDescent="0.25">
      <c r="A951" s="13" t="s">
        <v>1193</v>
      </c>
      <c r="B951" s="13">
        <v>74</v>
      </c>
      <c r="C951" s="13">
        <v>200</v>
      </c>
      <c r="D951" s="13">
        <v>25.84</v>
      </c>
    </row>
    <row r="952" spans="1:4" x14ac:dyDescent="0.25">
      <c r="A952" s="13" t="s">
        <v>1194</v>
      </c>
      <c r="B952" s="13">
        <v>76</v>
      </c>
      <c r="C952" s="13">
        <v>220</v>
      </c>
      <c r="D952" s="13">
        <v>25.08</v>
      </c>
    </row>
    <row r="953" spans="1:4" x14ac:dyDescent="0.25">
      <c r="A953" s="13" t="s">
        <v>1195</v>
      </c>
      <c r="B953" s="13">
        <v>74</v>
      </c>
      <c r="C953" s="13">
        <v>207</v>
      </c>
      <c r="D953" s="13">
        <v>23.87</v>
      </c>
    </row>
    <row r="954" spans="1:4" x14ac:dyDescent="0.25">
      <c r="A954" s="13" t="s">
        <v>1196</v>
      </c>
      <c r="B954" s="13">
        <v>74</v>
      </c>
      <c r="C954" s="13">
        <v>225</v>
      </c>
      <c r="D954" s="13">
        <v>24.68</v>
      </c>
    </row>
    <row r="955" spans="1:4" x14ac:dyDescent="0.25">
      <c r="A955" s="13" t="s">
        <v>1197</v>
      </c>
      <c r="B955" s="13">
        <v>74</v>
      </c>
      <c r="C955" s="13">
        <v>207</v>
      </c>
      <c r="D955" s="13">
        <v>24.64</v>
      </c>
    </row>
    <row r="956" spans="1:4" x14ac:dyDescent="0.25">
      <c r="A956" s="13" t="s">
        <v>1198</v>
      </c>
      <c r="B956" s="13">
        <v>75</v>
      </c>
      <c r="C956" s="13">
        <v>212</v>
      </c>
      <c r="D956" s="13">
        <v>29.19</v>
      </c>
    </row>
    <row r="957" spans="1:4" x14ac:dyDescent="0.25">
      <c r="A957" s="13" t="s">
        <v>1199</v>
      </c>
      <c r="B957" s="13">
        <v>75</v>
      </c>
      <c r="C957" s="13">
        <v>225</v>
      </c>
      <c r="D957" s="13">
        <v>28.84</v>
      </c>
    </row>
    <row r="958" spans="1:4" x14ac:dyDescent="0.25">
      <c r="A958" s="13" t="s">
        <v>1200</v>
      </c>
      <c r="B958" s="13">
        <v>71</v>
      </c>
      <c r="C958" s="13">
        <v>170</v>
      </c>
      <c r="D958" s="13">
        <v>25.33</v>
      </c>
    </row>
    <row r="959" spans="1:4" x14ac:dyDescent="0.25">
      <c r="A959" s="13" t="s">
        <v>1201</v>
      </c>
      <c r="B959" s="13">
        <v>71</v>
      </c>
      <c r="C959" s="13">
        <v>190</v>
      </c>
      <c r="D959" s="13">
        <v>24.45</v>
      </c>
    </row>
    <row r="960" spans="1:4" x14ac:dyDescent="0.25">
      <c r="A960" s="13" t="s">
        <v>1202</v>
      </c>
      <c r="B960" s="13">
        <v>74</v>
      </c>
      <c r="C960" s="13">
        <v>210</v>
      </c>
      <c r="D960" s="13">
        <v>28.32</v>
      </c>
    </row>
    <row r="961" spans="1:4" x14ac:dyDescent="0.25">
      <c r="A961" s="13" t="s">
        <v>1203</v>
      </c>
      <c r="B961" s="13">
        <v>77</v>
      </c>
      <c r="C961" s="13">
        <v>230</v>
      </c>
      <c r="D961" s="13">
        <v>32.340000000000003</v>
      </c>
    </row>
    <row r="962" spans="1:4" x14ac:dyDescent="0.25">
      <c r="A962" s="13" t="s">
        <v>1204</v>
      </c>
      <c r="B962" s="13">
        <v>71</v>
      </c>
      <c r="C962" s="13">
        <v>210</v>
      </c>
      <c r="D962" s="13">
        <v>34.97</v>
      </c>
    </row>
    <row r="963" spans="1:4" x14ac:dyDescent="0.25">
      <c r="A963" s="13" t="s">
        <v>1205</v>
      </c>
      <c r="B963" s="13">
        <v>74</v>
      </c>
      <c r="C963" s="13">
        <v>200</v>
      </c>
      <c r="D963" s="13">
        <v>32.04</v>
      </c>
    </row>
    <row r="964" spans="1:4" x14ac:dyDescent="0.25">
      <c r="A964" s="13" t="s">
        <v>1206</v>
      </c>
      <c r="B964" s="13">
        <v>75</v>
      </c>
      <c r="C964" s="13">
        <v>238</v>
      </c>
      <c r="D964" s="13">
        <v>23.49</v>
      </c>
    </row>
    <row r="965" spans="1:4" x14ac:dyDescent="0.25">
      <c r="A965" s="13" t="s">
        <v>1207</v>
      </c>
      <c r="B965" s="13">
        <v>77</v>
      </c>
      <c r="C965" s="13">
        <v>234</v>
      </c>
      <c r="D965" s="13">
        <v>26.09</v>
      </c>
    </row>
    <row r="966" spans="1:4" x14ac:dyDescent="0.25">
      <c r="A966" s="13" t="s">
        <v>1208</v>
      </c>
      <c r="B966" s="13">
        <v>76</v>
      </c>
      <c r="C966" s="13">
        <v>222</v>
      </c>
      <c r="D966" s="13">
        <v>26.41</v>
      </c>
    </row>
    <row r="967" spans="1:4" x14ac:dyDescent="0.25">
      <c r="A967" s="13" t="s">
        <v>1209</v>
      </c>
      <c r="B967" s="13">
        <v>74</v>
      </c>
      <c r="C967" s="13">
        <v>200</v>
      </c>
      <c r="D967" s="13">
        <v>26.55</v>
      </c>
    </row>
    <row r="968" spans="1:4" x14ac:dyDescent="0.25">
      <c r="A968" s="13" t="s">
        <v>1210</v>
      </c>
      <c r="B968" s="13">
        <v>76</v>
      </c>
      <c r="C968" s="13">
        <v>190</v>
      </c>
      <c r="D968" s="13">
        <v>24.62</v>
      </c>
    </row>
    <row r="969" spans="1:4" x14ac:dyDescent="0.25">
      <c r="A969" s="13" t="s">
        <v>1211</v>
      </c>
      <c r="B969" s="13">
        <v>72</v>
      </c>
      <c r="C969" s="13">
        <v>170</v>
      </c>
      <c r="D969" s="13">
        <v>28.49</v>
      </c>
    </row>
    <row r="970" spans="1:4" x14ac:dyDescent="0.25">
      <c r="A970" s="13" t="s">
        <v>1212</v>
      </c>
      <c r="B970" s="13">
        <v>71</v>
      </c>
      <c r="C970" s="13">
        <v>220</v>
      </c>
      <c r="D970" s="13">
        <v>32.61</v>
      </c>
    </row>
    <row r="971" spans="1:4" x14ac:dyDescent="0.25">
      <c r="A971" s="13" t="s">
        <v>1213</v>
      </c>
      <c r="B971" s="13">
        <v>72</v>
      </c>
      <c r="C971" s="13">
        <v>223</v>
      </c>
      <c r="D971" s="13">
        <v>28.06</v>
      </c>
    </row>
    <row r="972" spans="1:4" x14ac:dyDescent="0.25">
      <c r="A972" s="13" t="s">
        <v>1214</v>
      </c>
      <c r="B972" s="13">
        <v>75</v>
      </c>
      <c r="C972" s="13">
        <v>210</v>
      </c>
      <c r="D972" s="13">
        <v>28.08</v>
      </c>
    </row>
    <row r="973" spans="1:4" x14ac:dyDescent="0.25">
      <c r="A973" s="13" t="s">
        <v>1215</v>
      </c>
      <c r="B973" s="13">
        <v>73</v>
      </c>
      <c r="C973" s="13">
        <v>215</v>
      </c>
      <c r="D973" s="13">
        <v>37.340000000000003</v>
      </c>
    </row>
    <row r="974" spans="1:4" x14ac:dyDescent="0.25">
      <c r="A974" s="13" t="s">
        <v>1216</v>
      </c>
      <c r="B974" s="13">
        <v>68</v>
      </c>
      <c r="C974" s="13">
        <v>196</v>
      </c>
      <c r="D974" s="13">
        <v>35.25</v>
      </c>
    </row>
    <row r="975" spans="1:4" x14ac:dyDescent="0.25">
      <c r="A975" s="13" t="s">
        <v>1217</v>
      </c>
      <c r="B975" s="13">
        <v>72</v>
      </c>
      <c r="C975" s="13">
        <v>175</v>
      </c>
      <c r="D975" s="13">
        <v>24.77</v>
      </c>
    </row>
    <row r="976" spans="1:4" x14ac:dyDescent="0.25">
      <c r="A976" s="13" t="s">
        <v>1218</v>
      </c>
      <c r="B976" s="13">
        <v>69</v>
      </c>
      <c r="C976" s="13">
        <v>175</v>
      </c>
      <c r="D976" s="13">
        <v>39.85</v>
      </c>
    </row>
    <row r="977" spans="1:4" x14ac:dyDescent="0.25">
      <c r="A977" s="13" t="s">
        <v>1219</v>
      </c>
      <c r="B977" s="13">
        <v>73</v>
      </c>
      <c r="C977" s="13">
        <v>189</v>
      </c>
      <c r="D977" s="13">
        <v>35.49</v>
      </c>
    </row>
    <row r="978" spans="1:4" x14ac:dyDescent="0.25">
      <c r="A978" s="13" t="s">
        <v>1220</v>
      </c>
      <c r="B978" s="13">
        <v>73</v>
      </c>
      <c r="C978" s="13">
        <v>205</v>
      </c>
      <c r="D978" s="13">
        <v>31.84</v>
      </c>
    </row>
    <row r="979" spans="1:4" x14ac:dyDescent="0.25">
      <c r="A979" s="13" t="s">
        <v>1221</v>
      </c>
      <c r="B979" s="13">
        <v>75</v>
      </c>
      <c r="C979" s="13">
        <v>210</v>
      </c>
      <c r="D979" s="13">
        <v>26.67</v>
      </c>
    </row>
    <row r="980" spans="1:4" x14ac:dyDescent="0.25">
      <c r="A980" s="13" t="s">
        <v>1222</v>
      </c>
      <c r="B980" s="13">
        <v>70</v>
      </c>
      <c r="C980" s="13">
        <v>180</v>
      </c>
      <c r="D980" s="13">
        <v>34.75</v>
      </c>
    </row>
    <row r="981" spans="1:4" x14ac:dyDescent="0.25">
      <c r="A981" s="13" t="s">
        <v>1223</v>
      </c>
      <c r="B981" s="13">
        <v>70</v>
      </c>
      <c r="C981" s="13">
        <v>180</v>
      </c>
      <c r="D981" s="13">
        <v>28.91</v>
      </c>
    </row>
    <row r="982" spans="1:4" x14ac:dyDescent="0.25">
      <c r="A982" s="13" t="s">
        <v>1224</v>
      </c>
      <c r="B982" s="13">
        <v>74</v>
      </c>
      <c r="C982" s="13">
        <v>197</v>
      </c>
      <c r="D982" s="13">
        <v>32.729999999999997</v>
      </c>
    </row>
    <row r="983" spans="1:4" x14ac:dyDescent="0.25">
      <c r="A983" s="13" t="s">
        <v>1225</v>
      </c>
      <c r="B983" s="13">
        <v>75</v>
      </c>
      <c r="C983" s="13">
        <v>220</v>
      </c>
      <c r="D983" s="13">
        <v>35.72</v>
      </c>
    </row>
    <row r="984" spans="1:4" x14ac:dyDescent="0.25">
      <c r="A984" s="13" t="s">
        <v>1226</v>
      </c>
      <c r="B984" s="13">
        <v>74</v>
      </c>
      <c r="C984" s="13">
        <v>228</v>
      </c>
      <c r="D984" s="13">
        <v>42.6</v>
      </c>
    </row>
    <row r="985" spans="1:4" x14ac:dyDescent="0.25">
      <c r="A985" s="13" t="s">
        <v>1227</v>
      </c>
      <c r="B985" s="13">
        <v>74</v>
      </c>
      <c r="C985" s="13">
        <v>190</v>
      </c>
      <c r="D985" s="13">
        <v>26.22</v>
      </c>
    </row>
    <row r="986" spans="1:4" x14ac:dyDescent="0.25">
      <c r="A986" s="13" t="s">
        <v>1228</v>
      </c>
      <c r="B986" s="13">
        <v>73</v>
      </c>
      <c r="C986" s="13">
        <v>204</v>
      </c>
      <c r="D986" s="13">
        <v>21.85</v>
      </c>
    </row>
    <row r="987" spans="1:4" x14ac:dyDescent="0.25">
      <c r="A987" s="13" t="s">
        <v>1229</v>
      </c>
      <c r="B987" s="13">
        <v>74</v>
      </c>
      <c r="C987" s="13">
        <v>165</v>
      </c>
      <c r="D987" s="13">
        <v>24.28</v>
      </c>
    </row>
    <row r="988" spans="1:4" x14ac:dyDescent="0.25">
      <c r="A988" s="13" t="s">
        <v>1230</v>
      </c>
      <c r="B988" s="13">
        <v>75</v>
      </c>
      <c r="C988" s="13">
        <v>216</v>
      </c>
      <c r="D988" s="13">
        <v>22.41</v>
      </c>
    </row>
    <row r="989" spans="1:4" x14ac:dyDescent="0.25">
      <c r="A989" s="13" t="s">
        <v>1231</v>
      </c>
      <c r="B989" s="13">
        <v>77</v>
      </c>
      <c r="C989" s="13">
        <v>220</v>
      </c>
      <c r="D989" s="13">
        <v>32.56</v>
      </c>
    </row>
    <row r="990" spans="1:4" x14ac:dyDescent="0.25">
      <c r="A990" s="13" t="s">
        <v>1232</v>
      </c>
      <c r="B990" s="13">
        <v>73</v>
      </c>
      <c r="C990" s="13">
        <v>208</v>
      </c>
      <c r="D990" s="13">
        <v>32.74</v>
      </c>
    </row>
    <row r="991" spans="1:4" x14ac:dyDescent="0.25">
      <c r="A991" s="13" t="s">
        <v>1233</v>
      </c>
      <c r="B991" s="13">
        <v>74</v>
      </c>
      <c r="C991" s="13">
        <v>210</v>
      </c>
      <c r="D991" s="13">
        <v>26.39</v>
      </c>
    </row>
    <row r="992" spans="1:4" x14ac:dyDescent="0.25">
      <c r="A992" s="13" t="s">
        <v>1234</v>
      </c>
      <c r="B992" s="13">
        <v>76</v>
      </c>
      <c r="C992" s="13">
        <v>215</v>
      </c>
      <c r="D992" s="13">
        <v>28.8</v>
      </c>
    </row>
    <row r="993" spans="1:4" x14ac:dyDescent="0.25">
      <c r="A993" s="13" t="s">
        <v>1235</v>
      </c>
      <c r="B993" s="13">
        <v>74</v>
      </c>
      <c r="C993" s="13">
        <v>195</v>
      </c>
      <c r="D993" s="13">
        <v>28.2</v>
      </c>
    </row>
    <row r="994" spans="1:4" x14ac:dyDescent="0.25">
      <c r="A994" s="13" t="s">
        <v>1236</v>
      </c>
      <c r="B994" s="13">
        <v>75</v>
      </c>
      <c r="C994" s="13">
        <v>200</v>
      </c>
      <c r="D994" s="13">
        <v>26.52</v>
      </c>
    </row>
    <row r="995" spans="1:4" x14ac:dyDescent="0.25">
      <c r="A995" s="13" t="s">
        <v>1237</v>
      </c>
      <c r="B995" s="13">
        <v>73</v>
      </c>
      <c r="C995" s="13">
        <v>215</v>
      </c>
      <c r="D995" s="13">
        <v>34.520000000000003</v>
      </c>
    </row>
    <row r="996" spans="1:4" x14ac:dyDescent="0.25">
      <c r="A996" s="13" t="s">
        <v>1238</v>
      </c>
      <c r="B996" s="13">
        <v>76</v>
      </c>
      <c r="C996" s="13">
        <v>229</v>
      </c>
      <c r="D996" s="13">
        <v>34.32</v>
      </c>
    </row>
    <row r="997" spans="1:4" x14ac:dyDescent="0.25">
      <c r="A997" s="13" t="s">
        <v>1239</v>
      </c>
      <c r="B997" s="13">
        <v>78</v>
      </c>
      <c r="C997" s="13">
        <v>240</v>
      </c>
      <c r="D997" s="13">
        <v>26.98</v>
      </c>
    </row>
    <row r="998" spans="1:4" x14ac:dyDescent="0.25">
      <c r="A998" s="13" t="s">
        <v>1240</v>
      </c>
      <c r="B998" s="13">
        <v>75</v>
      </c>
      <c r="C998" s="13">
        <v>207</v>
      </c>
      <c r="D998" s="13">
        <v>28.86</v>
      </c>
    </row>
    <row r="999" spans="1:4" x14ac:dyDescent="0.25">
      <c r="A999" s="13" t="s">
        <v>1241</v>
      </c>
      <c r="B999" s="13">
        <v>73</v>
      </c>
      <c r="C999" s="13">
        <v>205</v>
      </c>
      <c r="D999" s="13">
        <v>24.96</v>
      </c>
    </row>
    <row r="1000" spans="1:4" x14ac:dyDescent="0.25">
      <c r="A1000" s="13" t="s">
        <v>1242</v>
      </c>
      <c r="B1000" s="13">
        <v>77</v>
      </c>
      <c r="C1000" s="13">
        <v>208</v>
      </c>
      <c r="D1000" s="13">
        <v>25.3</v>
      </c>
    </row>
    <row r="1001" spans="1:4" x14ac:dyDescent="0.25">
      <c r="A1001" s="13" t="s">
        <v>1243</v>
      </c>
      <c r="B1001" s="13">
        <v>74</v>
      </c>
      <c r="C1001" s="13">
        <v>185</v>
      </c>
      <c r="D1001" s="13">
        <v>27.06</v>
      </c>
    </row>
    <row r="1002" spans="1:4" x14ac:dyDescent="0.25">
      <c r="A1002" s="13" t="s">
        <v>1244</v>
      </c>
      <c r="B1002" s="13">
        <v>72</v>
      </c>
      <c r="C1002" s="13">
        <v>190</v>
      </c>
      <c r="D1002" s="13">
        <v>25.44</v>
      </c>
    </row>
    <row r="1003" spans="1:4" x14ac:dyDescent="0.25">
      <c r="A1003" s="13" t="s">
        <v>1245</v>
      </c>
      <c r="B1003" s="13">
        <v>74</v>
      </c>
      <c r="C1003" s="13">
        <v>170</v>
      </c>
      <c r="D1003" s="13">
        <v>25.53</v>
      </c>
    </row>
    <row r="1004" spans="1:4" x14ac:dyDescent="0.25">
      <c r="A1004" s="13" t="s">
        <v>1246</v>
      </c>
      <c r="B1004" s="13">
        <v>72</v>
      </c>
      <c r="C1004" s="13">
        <v>208</v>
      </c>
      <c r="D1004" s="13">
        <v>34.869999999999997</v>
      </c>
    </row>
    <row r="1005" spans="1:4" x14ac:dyDescent="0.25">
      <c r="A1005" s="13" t="s">
        <v>1247</v>
      </c>
      <c r="B1005" s="13">
        <v>71</v>
      </c>
      <c r="C1005" s="13">
        <v>225</v>
      </c>
      <c r="D1005" s="13">
        <v>24.63</v>
      </c>
    </row>
    <row r="1006" spans="1:4" x14ac:dyDescent="0.25">
      <c r="A1006" s="13" t="s">
        <v>1248</v>
      </c>
      <c r="B1006" s="13">
        <v>73</v>
      </c>
      <c r="C1006" s="13">
        <v>190</v>
      </c>
      <c r="D1006" s="13">
        <v>27.99</v>
      </c>
    </row>
    <row r="1007" spans="1:4" x14ac:dyDescent="0.25">
      <c r="A1007" s="13" t="s">
        <v>1249</v>
      </c>
      <c r="B1007" s="13">
        <v>75</v>
      </c>
      <c r="C1007" s="13">
        <v>225</v>
      </c>
      <c r="D1007" s="13">
        <v>27.12</v>
      </c>
    </row>
    <row r="1008" spans="1:4" x14ac:dyDescent="0.25">
      <c r="A1008" s="13" t="s">
        <v>1250</v>
      </c>
      <c r="B1008" s="13">
        <v>73</v>
      </c>
      <c r="C1008" s="13">
        <v>185</v>
      </c>
      <c r="D1008" s="13">
        <v>31.14</v>
      </c>
    </row>
    <row r="1009" spans="1:4" x14ac:dyDescent="0.25">
      <c r="A1009" s="13" t="s">
        <v>1251</v>
      </c>
      <c r="B1009" s="13">
        <v>67</v>
      </c>
      <c r="C1009" s="13">
        <v>180</v>
      </c>
      <c r="D1009" s="13">
        <v>30.21</v>
      </c>
    </row>
    <row r="1010" spans="1:4" x14ac:dyDescent="0.25">
      <c r="A1010" s="13" t="s">
        <v>1252</v>
      </c>
      <c r="B1010" s="13">
        <v>67</v>
      </c>
      <c r="C1010" s="13">
        <v>165</v>
      </c>
      <c r="D1010" s="13">
        <v>32.11</v>
      </c>
    </row>
    <row r="1011" spans="1:4" x14ac:dyDescent="0.25">
      <c r="A1011" s="13" t="s">
        <v>1253</v>
      </c>
      <c r="B1011" s="13">
        <v>76</v>
      </c>
      <c r="C1011" s="13">
        <v>240</v>
      </c>
      <c r="D1011" s="13">
        <v>31.91</v>
      </c>
    </row>
    <row r="1012" spans="1:4" x14ac:dyDescent="0.25">
      <c r="A1012" s="13" t="s">
        <v>1254</v>
      </c>
      <c r="B1012" s="13">
        <v>74</v>
      </c>
      <c r="C1012" s="13">
        <v>220</v>
      </c>
      <c r="D1012" s="13">
        <v>34.44</v>
      </c>
    </row>
    <row r="1013" spans="1:4" x14ac:dyDescent="0.25">
      <c r="A1013" s="13" t="s">
        <v>1255</v>
      </c>
      <c r="B1013" s="13">
        <v>73</v>
      </c>
      <c r="C1013" s="13">
        <v>212</v>
      </c>
      <c r="D1013" s="13">
        <v>36.68</v>
      </c>
    </row>
    <row r="1014" spans="1:4" x14ac:dyDescent="0.25">
      <c r="A1014" s="13" t="s">
        <v>1256</v>
      </c>
      <c r="B1014" s="13">
        <v>70</v>
      </c>
      <c r="C1014" s="13">
        <v>163</v>
      </c>
      <c r="D1014" s="13">
        <v>37.659999999999997</v>
      </c>
    </row>
    <row r="1015" spans="1:4" x14ac:dyDescent="0.25">
      <c r="A1015" s="13" t="s">
        <v>1257</v>
      </c>
      <c r="B1015" s="13">
        <v>75</v>
      </c>
      <c r="C1015" s="13">
        <v>215</v>
      </c>
      <c r="D1015" s="13">
        <v>30.98</v>
      </c>
    </row>
    <row r="1016" spans="1:4" x14ac:dyDescent="0.25">
      <c r="A1016" s="13" t="s">
        <v>1258</v>
      </c>
      <c r="B1016" s="13">
        <v>70</v>
      </c>
      <c r="C1016" s="13">
        <v>175</v>
      </c>
      <c r="D1016" s="13">
        <v>27.07</v>
      </c>
    </row>
    <row r="1017" spans="1:4" x14ac:dyDescent="0.25">
      <c r="A1017" s="13" t="s">
        <v>1259</v>
      </c>
      <c r="B1017" s="13">
        <v>72</v>
      </c>
      <c r="C1017" s="13">
        <v>205</v>
      </c>
      <c r="D1017" s="13">
        <v>29.11</v>
      </c>
    </row>
    <row r="1018" spans="1:4" x14ac:dyDescent="0.25">
      <c r="A1018" s="13" t="s">
        <v>1260</v>
      </c>
      <c r="B1018" s="13">
        <v>77</v>
      </c>
      <c r="C1018" s="13">
        <v>210</v>
      </c>
      <c r="D1018" s="13">
        <v>25.82</v>
      </c>
    </row>
    <row r="1019" spans="1:4" x14ac:dyDescent="0.25">
      <c r="A1019" s="13" t="s">
        <v>1261</v>
      </c>
      <c r="B1019" s="13">
        <v>79</v>
      </c>
      <c r="C1019" s="13">
        <v>205</v>
      </c>
      <c r="D1019" s="13">
        <v>25.5</v>
      </c>
    </row>
    <row r="1020" spans="1:4" x14ac:dyDescent="0.25">
      <c r="A1020" s="13" t="s">
        <v>1262</v>
      </c>
      <c r="B1020" s="13">
        <v>78</v>
      </c>
      <c r="C1020" s="13">
        <v>208</v>
      </c>
      <c r="D1020" s="13">
        <v>29.57</v>
      </c>
    </row>
    <row r="1021" spans="1:4" x14ac:dyDescent="0.25">
      <c r="A1021" s="13" t="s">
        <v>1263</v>
      </c>
      <c r="B1021" s="13">
        <v>74</v>
      </c>
      <c r="C1021" s="13">
        <v>215</v>
      </c>
      <c r="D1021" s="13">
        <v>25.37</v>
      </c>
    </row>
    <row r="1022" spans="1:4" x14ac:dyDescent="0.25">
      <c r="A1022" s="13" t="s">
        <v>1264</v>
      </c>
      <c r="B1022" s="13">
        <v>75</v>
      </c>
      <c r="C1022" s="13">
        <v>180</v>
      </c>
      <c r="D1022" s="13">
        <v>33.99</v>
      </c>
    </row>
    <row r="1023" spans="1:4" x14ac:dyDescent="0.25">
      <c r="A1023" s="13" t="s">
        <v>1265</v>
      </c>
      <c r="B1023" s="13">
        <v>75</v>
      </c>
      <c r="C1023" s="13">
        <v>200</v>
      </c>
      <c r="D1023" s="13">
        <v>29.86</v>
      </c>
    </row>
    <row r="1024" spans="1:4" x14ac:dyDescent="0.25">
      <c r="A1024" s="13" t="s">
        <v>1266</v>
      </c>
      <c r="B1024" s="13">
        <v>78</v>
      </c>
      <c r="C1024" s="13">
        <v>230</v>
      </c>
      <c r="D1024" s="13">
        <v>31.84</v>
      </c>
    </row>
    <row r="1025" spans="1:4" x14ac:dyDescent="0.25">
      <c r="A1025" s="13" t="s">
        <v>1267</v>
      </c>
      <c r="B1025" s="13">
        <v>76</v>
      </c>
      <c r="C1025" s="13">
        <v>211</v>
      </c>
      <c r="D1025" s="13">
        <v>38.31</v>
      </c>
    </row>
    <row r="1026" spans="1:4" x14ac:dyDescent="0.25">
      <c r="A1026" s="13" t="s">
        <v>1268</v>
      </c>
      <c r="B1026" s="13">
        <v>75</v>
      </c>
      <c r="C1026" s="13">
        <v>230</v>
      </c>
      <c r="D1026" s="13">
        <v>34.479999999999997</v>
      </c>
    </row>
    <row r="1027" spans="1:4" x14ac:dyDescent="0.25">
      <c r="A1027" s="13" t="s">
        <v>1269</v>
      </c>
      <c r="B1027" s="13">
        <v>69</v>
      </c>
      <c r="C1027" s="13">
        <v>190</v>
      </c>
      <c r="D1027" s="13">
        <v>36.880000000000003</v>
      </c>
    </row>
    <row r="1028" spans="1:4" x14ac:dyDescent="0.25">
      <c r="A1028" s="13" t="s">
        <v>1270</v>
      </c>
      <c r="B1028" s="13">
        <v>75</v>
      </c>
      <c r="C1028" s="13">
        <v>220</v>
      </c>
      <c r="D1028" s="13">
        <v>32.340000000000003</v>
      </c>
    </row>
    <row r="1029" spans="1:4" x14ac:dyDescent="0.25">
      <c r="A1029" s="13" t="s">
        <v>1271</v>
      </c>
      <c r="B1029" s="13">
        <v>72</v>
      </c>
      <c r="C1029" s="13">
        <v>180</v>
      </c>
      <c r="D1029" s="13">
        <v>31.58</v>
      </c>
    </row>
    <row r="1030" spans="1:4" x14ac:dyDescent="0.25">
      <c r="A1030" s="13" t="s">
        <v>1272</v>
      </c>
      <c r="B1030" s="13">
        <v>75</v>
      </c>
      <c r="C1030" s="13">
        <v>205</v>
      </c>
      <c r="D1030" s="13">
        <v>28.89</v>
      </c>
    </row>
    <row r="1031" spans="1:4" x14ac:dyDescent="0.25">
      <c r="A1031" s="13" t="s">
        <v>1273</v>
      </c>
      <c r="B1031" s="13">
        <v>73</v>
      </c>
      <c r="C1031" s="13">
        <v>190</v>
      </c>
      <c r="D1031" s="13">
        <v>25.08</v>
      </c>
    </row>
    <row r="1032" spans="1:4" x14ac:dyDescent="0.25">
      <c r="A1032" s="13" t="s">
        <v>1274</v>
      </c>
      <c r="B1032" s="13">
        <v>74</v>
      </c>
      <c r="C1032" s="13">
        <v>180</v>
      </c>
      <c r="D1032" s="13">
        <v>25.73</v>
      </c>
    </row>
    <row r="1033" spans="1:4" x14ac:dyDescent="0.25">
      <c r="A1033" s="13" t="s">
        <v>1275</v>
      </c>
      <c r="B1033" s="13">
        <v>75</v>
      </c>
      <c r="C1033" s="13">
        <v>205</v>
      </c>
      <c r="D1033" s="13">
        <v>25.19</v>
      </c>
    </row>
    <row r="1034" spans="1:4" x14ac:dyDescent="0.25">
      <c r="A1034" s="13" t="s">
        <v>1276</v>
      </c>
      <c r="B1034" s="13">
        <v>75</v>
      </c>
      <c r="C1034" s="13">
        <v>190</v>
      </c>
      <c r="D1034" s="13">
        <v>31.01</v>
      </c>
    </row>
    <row r="1035" spans="1:4" x14ac:dyDescent="0.25">
      <c r="A1035" s="13" t="s">
        <v>1277</v>
      </c>
      <c r="B1035" s="13">
        <v>73</v>
      </c>
      <c r="C1035" s="13">
        <v>195</v>
      </c>
      <c r="D1035" s="13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V29" sqref="V29"/>
    </sheetView>
  </sheetViews>
  <sheetFormatPr defaultRowHeight="15" x14ac:dyDescent="0.25"/>
  <cols>
    <col min="1" max="1" width="11.42578125" style="35" customWidth="1"/>
    <col min="2" max="2" width="10.7109375" style="30" customWidth="1"/>
    <col min="3" max="3" width="12.85546875" style="30" customWidth="1"/>
  </cols>
  <sheetData>
    <row r="1" spans="1:3" x14ac:dyDescent="0.25">
      <c r="A1" s="67" t="s">
        <v>100</v>
      </c>
      <c r="B1" s="29" t="s">
        <v>1278</v>
      </c>
      <c r="C1" s="29" t="s">
        <v>1279</v>
      </c>
    </row>
    <row r="2" spans="1:3" x14ac:dyDescent="0.25">
      <c r="A2" s="35">
        <v>42159</v>
      </c>
      <c r="B2" s="30">
        <v>555.29</v>
      </c>
      <c r="C2" s="30">
        <v>436.59</v>
      </c>
    </row>
    <row r="3" spans="1:3" x14ac:dyDescent="0.25">
      <c r="A3" s="35">
        <v>42160</v>
      </c>
      <c r="B3" s="30">
        <v>551.69000000000005</v>
      </c>
      <c r="C3" s="30">
        <v>430.78</v>
      </c>
    </row>
    <row r="4" spans="1:3" x14ac:dyDescent="0.25">
      <c r="A4" s="35">
        <v>42163</v>
      </c>
      <c r="B4" s="30">
        <v>549.53</v>
      </c>
      <c r="C4" s="30">
        <v>426.95</v>
      </c>
    </row>
    <row r="5" spans="1:3" x14ac:dyDescent="0.25">
      <c r="A5" s="35">
        <v>42164</v>
      </c>
      <c r="B5" s="30">
        <v>543.48</v>
      </c>
      <c r="C5" s="30">
        <v>423.5</v>
      </c>
    </row>
    <row r="6" spans="1:3" x14ac:dyDescent="0.25">
      <c r="A6" s="35">
        <v>42165</v>
      </c>
      <c r="B6" s="30">
        <v>542.16</v>
      </c>
      <c r="C6" s="30">
        <v>425.48</v>
      </c>
    </row>
    <row r="7" spans="1:3" x14ac:dyDescent="0.25">
      <c r="A7" s="35">
        <v>42166</v>
      </c>
      <c r="B7" s="30">
        <v>552.6</v>
      </c>
      <c r="C7" s="30">
        <v>430.77</v>
      </c>
    </row>
    <row r="8" spans="1:3" x14ac:dyDescent="0.25">
      <c r="A8" s="35">
        <v>42167</v>
      </c>
      <c r="B8" s="30">
        <v>550.04</v>
      </c>
      <c r="C8" s="30">
        <v>432.97</v>
      </c>
    </row>
    <row r="9" spans="1:3" x14ac:dyDescent="0.25">
      <c r="A9" s="35">
        <v>42170</v>
      </c>
      <c r="B9" s="30">
        <v>547.47</v>
      </c>
      <c r="C9" s="30">
        <v>429.92</v>
      </c>
    </row>
    <row r="10" spans="1:3" x14ac:dyDescent="0.25">
      <c r="A10" s="35">
        <v>42171</v>
      </c>
      <c r="B10" s="30">
        <v>543</v>
      </c>
      <c r="C10" s="30">
        <v>423.67</v>
      </c>
    </row>
    <row r="11" spans="1:3" x14ac:dyDescent="0.25">
      <c r="A11" s="35">
        <v>42172</v>
      </c>
      <c r="B11" s="30">
        <v>544.87</v>
      </c>
      <c r="C11" s="30">
        <v>427.26</v>
      </c>
    </row>
    <row r="12" spans="1:3" x14ac:dyDescent="0.25">
      <c r="A12" s="35">
        <v>42173</v>
      </c>
      <c r="B12" s="30">
        <v>546.6</v>
      </c>
      <c r="C12" s="30">
        <v>427.81</v>
      </c>
    </row>
    <row r="13" spans="1:3" x14ac:dyDescent="0.25">
      <c r="A13" s="35">
        <v>42174</v>
      </c>
      <c r="B13" s="30">
        <v>556.17999999999995</v>
      </c>
      <c r="C13" s="30">
        <v>439.7</v>
      </c>
    </row>
    <row r="14" spans="1:3" x14ac:dyDescent="0.25">
      <c r="A14" s="35">
        <v>42177</v>
      </c>
      <c r="B14" s="30">
        <v>557.52</v>
      </c>
      <c r="C14" s="30">
        <v>434.92</v>
      </c>
    </row>
    <row r="15" spans="1:3" x14ac:dyDescent="0.25">
      <c r="A15" s="35">
        <v>42178</v>
      </c>
      <c r="B15" s="30">
        <v>559.67999999999995</v>
      </c>
      <c r="C15" s="30">
        <v>436.29</v>
      </c>
    </row>
    <row r="16" spans="1:3" x14ac:dyDescent="0.25">
      <c r="A16" s="35">
        <v>42179</v>
      </c>
      <c r="B16" s="30">
        <v>563.39</v>
      </c>
      <c r="C16" s="30">
        <v>445.99</v>
      </c>
    </row>
    <row r="17" spans="1:3" x14ac:dyDescent="0.25">
      <c r="A17" s="35">
        <v>42180</v>
      </c>
      <c r="B17" s="30">
        <v>558.57000000000005</v>
      </c>
      <c r="C17" s="30">
        <v>440.84</v>
      </c>
    </row>
    <row r="18" spans="1:3" x14ac:dyDescent="0.25">
      <c r="A18" s="35">
        <v>42181</v>
      </c>
      <c r="B18" s="30">
        <v>557.95000000000005</v>
      </c>
      <c r="C18" s="30">
        <v>440.1</v>
      </c>
    </row>
    <row r="19" spans="1:3" x14ac:dyDescent="0.25">
      <c r="A19" s="35">
        <v>42184</v>
      </c>
      <c r="B19" s="30">
        <v>553.05999999999995</v>
      </c>
      <c r="C19" s="30">
        <v>438.57</v>
      </c>
    </row>
    <row r="20" spans="1:3" x14ac:dyDescent="0.25">
      <c r="A20" s="35">
        <v>42185</v>
      </c>
      <c r="B20" s="30">
        <v>541.25</v>
      </c>
      <c r="C20" s="30">
        <v>429.86</v>
      </c>
    </row>
    <row r="21" spans="1:3" x14ac:dyDescent="0.25">
      <c r="A21" s="35">
        <v>42186</v>
      </c>
      <c r="B21" s="30">
        <v>540.04</v>
      </c>
      <c r="C21" s="30">
        <v>434.09</v>
      </c>
    </row>
    <row r="22" spans="1:3" x14ac:dyDescent="0.25">
      <c r="A22" s="35">
        <v>42187</v>
      </c>
      <c r="B22" s="30">
        <v>543.29999999999995</v>
      </c>
      <c r="C22" s="30">
        <v>437.39</v>
      </c>
    </row>
    <row r="23" spans="1:3" x14ac:dyDescent="0.25">
      <c r="A23" s="35">
        <v>42191</v>
      </c>
      <c r="B23" s="30">
        <v>547.34</v>
      </c>
      <c r="C23" s="30">
        <v>437.71</v>
      </c>
    </row>
    <row r="24" spans="1:3" x14ac:dyDescent="0.25">
      <c r="A24" s="35">
        <v>42192</v>
      </c>
      <c r="B24" s="30">
        <v>545.62</v>
      </c>
      <c r="C24" s="30">
        <v>436.04</v>
      </c>
    </row>
    <row r="25" spans="1:3" x14ac:dyDescent="0.25">
      <c r="A25" s="35">
        <v>42193</v>
      </c>
      <c r="B25" s="30">
        <v>550.03</v>
      </c>
      <c r="C25" s="30">
        <v>436.72</v>
      </c>
    </row>
    <row r="26" spans="1:3" x14ac:dyDescent="0.25">
      <c r="A26" s="35">
        <v>42194</v>
      </c>
      <c r="B26" s="30">
        <v>541.70000000000005</v>
      </c>
      <c r="C26" s="30">
        <v>429.7</v>
      </c>
    </row>
    <row r="27" spans="1:3" x14ac:dyDescent="0.25">
      <c r="A27" s="35">
        <v>42195</v>
      </c>
      <c r="B27" s="30">
        <v>544.65</v>
      </c>
      <c r="C27" s="30">
        <v>434.39</v>
      </c>
    </row>
    <row r="28" spans="1:3" x14ac:dyDescent="0.25">
      <c r="A28" s="35">
        <v>42198</v>
      </c>
      <c r="B28" s="30">
        <v>556.11</v>
      </c>
      <c r="C28" s="30">
        <v>443.51</v>
      </c>
    </row>
    <row r="29" spans="1:3" x14ac:dyDescent="0.25">
      <c r="A29" s="35">
        <v>42199</v>
      </c>
      <c r="B29" s="30">
        <v>584.17999999999995</v>
      </c>
      <c r="C29" s="30">
        <v>465.57</v>
      </c>
    </row>
    <row r="30" spans="1:3" x14ac:dyDescent="0.25">
      <c r="A30" s="35">
        <v>42200</v>
      </c>
      <c r="B30" s="30">
        <v>583.96</v>
      </c>
      <c r="C30" s="30">
        <v>461.19</v>
      </c>
    </row>
    <row r="31" spans="1:3" x14ac:dyDescent="0.25">
      <c r="A31" s="35">
        <v>42201</v>
      </c>
      <c r="B31" s="30">
        <v>601.78</v>
      </c>
      <c r="C31" s="30">
        <v>475.48</v>
      </c>
    </row>
    <row r="32" spans="1:3" x14ac:dyDescent="0.25">
      <c r="A32" s="35">
        <v>42202</v>
      </c>
      <c r="B32" s="30">
        <v>699.62</v>
      </c>
      <c r="C32" s="30">
        <v>483.01</v>
      </c>
    </row>
    <row r="33" spans="1:3" x14ac:dyDescent="0.25">
      <c r="A33" s="35">
        <v>42205</v>
      </c>
      <c r="B33" s="30">
        <v>692.84</v>
      </c>
      <c r="C33" s="30">
        <v>488.1</v>
      </c>
    </row>
    <row r="34" spans="1:3" x14ac:dyDescent="0.25">
      <c r="A34" s="35">
        <v>42206</v>
      </c>
      <c r="B34" s="30">
        <v>695.35</v>
      </c>
      <c r="C34" s="30">
        <v>488</v>
      </c>
    </row>
    <row r="35" spans="1:3" x14ac:dyDescent="0.25">
      <c r="A35" s="35">
        <v>42207</v>
      </c>
      <c r="B35" s="30">
        <v>695.1</v>
      </c>
      <c r="C35" s="30">
        <v>488.27</v>
      </c>
    </row>
    <row r="36" spans="1:3" x14ac:dyDescent="0.25">
      <c r="A36" s="35">
        <v>42208</v>
      </c>
      <c r="B36" s="30">
        <v>674.73</v>
      </c>
      <c r="C36" s="30">
        <v>482.18</v>
      </c>
    </row>
    <row r="37" spans="1:3" x14ac:dyDescent="0.25">
      <c r="A37" s="35">
        <v>42209</v>
      </c>
      <c r="B37" s="30">
        <v>654.77</v>
      </c>
      <c r="C37" s="30">
        <v>530.5</v>
      </c>
    </row>
    <row r="38" spans="1:3" x14ac:dyDescent="0.25">
      <c r="A38" s="35">
        <v>42212</v>
      </c>
      <c r="B38" s="30">
        <v>658.27</v>
      </c>
      <c r="C38" s="30">
        <v>531.41</v>
      </c>
    </row>
    <row r="39" spans="1:3" x14ac:dyDescent="0.25">
      <c r="A39" s="35">
        <v>42213</v>
      </c>
      <c r="B39" s="30">
        <v>659.66</v>
      </c>
      <c r="C39" s="30">
        <v>526.03</v>
      </c>
    </row>
    <row r="40" spans="1:3" x14ac:dyDescent="0.25">
      <c r="A40" s="35">
        <v>42214</v>
      </c>
      <c r="B40" s="30">
        <v>661.43</v>
      </c>
      <c r="C40" s="30">
        <v>529</v>
      </c>
    </row>
    <row r="41" spans="1:3" x14ac:dyDescent="0.25">
      <c r="A41" s="35">
        <v>42215</v>
      </c>
      <c r="B41" s="30">
        <v>664.56</v>
      </c>
      <c r="C41" s="30">
        <v>536.76</v>
      </c>
    </row>
    <row r="42" spans="1:3" x14ac:dyDescent="0.25">
      <c r="A42" s="35">
        <v>42216</v>
      </c>
      <c r="B42" s="30">
        <v>657.5</v>
      </c>
      <c r="C42" s="30">
        <v>536.35</v>
      </c>
    </row>
    <row r="43" spans="1:3" x14ac:dyDescent="0.25">
      <c r="A43" s="35">
        <v>42219</v>
      </c>
      <c r="B43" s="30">
        <v>664.72</v>
      </c>
      <c r="C43" s="30">
        <v>534.59</v>
      </c>
    </row>
    <row r="44" spans="1:3" x14ac:dyDescent="0.25">
      <c r="A44" s="35">
        <v>42220</v>
      </c>
      <c r="B44" s="30">
        <v>661.28</v>
      </c>
      <c r="C44" s="30">
        <v>531.9</v>
      </c>
    </row>
    <row r="45" spans="1:3" x14ac:dyDescent="0.25">
      <c r="A45" s="35">
        <v>42221</v>
      </c>
      <c r="B45" s="30">
        <v>673.29</v>
      </c>
      <c r="C45" s="30">
        <v>537.01</v>
      </c>
    </row>
    <row r="46" spans="1:3" x14ac:dyDescent="0.25">
      <c r="A46" s="35">
        <v>42222</v>
      </c>
      <c r="B46" s="30">
        <v>670.15</v>
      </c>
      <c r="C46" s="30">
        <v>529.46</v>
      </c>
    </row>
    <row r="47" spans="1:3" x14ac:dyDescent="0.25">
      <c r="A47" s="35">
        <v>42223</v>
      </c>
      <c r="B47" s="30">
        <v>664.39</v>
      </c>
      <c r="C47" s="30">
        <v>522.62</v>
      </c>
    </row>
    <row r="48" spans="1:3" x14ac:dyDescent="0.25">
      <c r="A48" s="35">
        <v>42226</v>
      </c>
      <c r="B48" s="30">
        <v>663.14</v>
      </c>
      <c r="C48" s="30">
        <v>524</v>
      </c>
    </row>
    <row r="49" spans="1:3" x14ac:dyDescent="0.25">
      <c r="A49" s="35">
        <v>42227</v>
      </c>
      <c r="B49" s="30">
        <v>690.3</v>
      </c>
      <c r="C49" s="30">
        <v>527.46</v>
      </c>
    </row>
    <row r="50" spans="1:3" x14ac:dyDescent="0.25">
      <c r="A50" s="35">
        <v>42228</v>
      </c>
      <c r="B50" s="30">
        <v>691.47</v>
      </c>
      <c r="C50" s="30">
        <v>525.91</v>
      </c>
    </row>
    <row r="51" spans="1:3" x14ac:dyDescent="0.25">
      <c r="A51" s="35">
        <v>42229</v>
      </c>
      <c r="B51" s="30">
        <v>686.51</v>
      </c>
      <c r="C51" s="30">
        <v>529.66</v>
      </c>
    </row>
    <row r="52" spans="1:3" x14ac:dyDescent="0.25">
      <c r="A52" s="35">
        <v>42230</v>
      </c>
      <c r="B52" s="30">
        <v>689.37</v>
      </c>
      <c r="C52" s="30">
        <v>531.52</v>
      </c>
    </row>
    <row r="53" spans="1:3" x14ac:dyDescent="0.25">
      <c r="A53" s="35">
        <v>42233</v>
      </c>
      <c r="B53" s="30">
        <v>694.11</v>
      </c>
      <c r="C53" s="30">
        <v>535.22</v>
      </c>
    </row>
    <row r="54" spans="1:3" x14ac:dyDescent="0.25">
      <c r="A54" s="35">
        <v>42234</v>
      </c>
      <c r="B54" s="30">
        <v>688.73</v>
      </c>
      <c r="C54" s="30">
        <v>535.02</v>
      </c>
    </row>
    <row r="55" spans="1:3" x14ac:dyDescent="0.25">
      <c r="A55" s="35">
        <v>42235</v>
      </c>
      <c r="B55" s="30">
        <v>694.04</v>
      </c>
      <c r="C55" s="30">
        <v>532.91999999999996</v>
      </c>
    </row>
    <row r="56" spans="1:3" x14ac:dyDescent="0.25">
      <c r="A56" s="35">
        <v>42236</v>
      </c>
      <c r="B56" s="30">
        <v>679.48</v>
      </c>
      <c r="C56" s="30">
        <v>515.78</v>
      </c>
    </row>
    <row r="57" spans="1:3" x14ac:dyDescent="0.25">
      <c r="A57" s="35">
        <v>42237</v>
      </c>
      <c r="B57" s="30">
        <v>645.87</v>
      </c>
      <c r="C57" s="30">
        <v>496.38</v>
      </c>
    </row>
    <row r="58" spans="1:3" x14ac:dyDescent="0.25">
      <c r="A58" s="35">
        <v>42240</v>
      </c>
      <c r="B58" s="30">
        <v>620.58000000000004</v>
      </c>
      <c r="C58" s="30">
        <v>465.78</v>
      </c>
    </row>
    <row r="59" spans="1:3" x14ac:dyDescent="0.25">
      <c r="A59" s="35">
        <v>42241</v>
      </c>
      <c r="B59" s="30">
        <v>626.37</v>
      </c>
      <c r="C59" s="30">
        <v>474</v>
      </c>
    </row>
    <row r="60" spans="1:3" x14ac:dyDescent="0.25">
      <c r="A60" s="35">
        <v>42242</v>
      </c>
      <c r="B60" s="30">
        <v>659.74</v>
      </c>
      <c r="C60" s="30">
        <v>501.19</v>
      </c>
    </row>
    <row r="61" spans="1:3" x14ac:dyDescent="0.25">
      <c r="A61" s="35">
        <v>42243</v>
      </c>
      <c r="B61" s="30">
        <v>667.96</v>
      </c>
      <c r="C61" s="30">
        <v>518.37</v>
      </c>
    </row>
    <row r="62" spans="1:3" x14ac:dyDescent="0.25">
      <c r="A62" s="35">
        <v>42244</v>
      </c>
      <c r="B62" s="30">
        <v>659.69</v>
      </c>
      <c r="C62" s="30">
        <v>518.01</v>
      </c>
    </row>
    <row r="63" spans="1:3" x14ac:dyDescent="0.25">
      <c r="A63" s="35">
        <v>42247</v>
      </c>
      <c r="B63" s="30">
        <v>647.82000000000005</v>
      </c>
      <c r="C63" s="30">
        <v>512.89</v>
      </c>
    </row>
    <row r="64" spans="1:3" x14ac:dyDescent="0.25">
      <c r="A64" s="35">
        <v>42248</v>
      </c>
      <c r="B64" s="30">
        <v>629.55999999999995</v>
      </c>
      <c r="C64" s="30">
        <v>496.54</v>
      </c>
    </row>
    <row r="65" spans="1:3" x14ac:dyDescent="0.25">
      <c r="A65" s="35">
        <v>42249</v>
      </c>
      <c r="B65" s="30">
        <v>644.91</v>
      </c>
      <c r="C65" s="30">
        <v>510.55</v>
      </c>
    </row>
    <row r="66" spans="1:3" x14ac:dyDescent="0.25">
      <c r="A66" s="35">
        <v>42250</v>
      </c>
      <c r="B66" s="30">
        <v>637.04999999999995</v>
      </c>
      <c r="C66" s="30">
        <v>504.72</v>
      </c>
    </row>
    <row r="67" spans="1:3" x14ac:dyDescent="0.25">
      <c r="A67" s="35">
        <v>42251</v>
      </c>
      <c r="B67" s="30">
        <v>628.96</v>
      </c>
      <c r="C67" s="30">
        <v>499</v>
      </c>
    </row>
    <row r="68" spans="1:3" x14ac:dyDescent="0.25">
      <c r="A68" s="35">
        <v>42255</v>
      </c>
      <c r="B68" s="30">
        <v>643.88</v>
      </c>
      <c r="C68" s="30">
        <v>517.54</v>
      </c>
    </row>
    <row r="69" spans="1:3" x14ac:dyDescent="0.25">
      <c r="A69" s="35">
        <v>42256</v>
      </c>
      <c r="B69" s="30">
        <v>643.41</v>
      </c>
      <c r="C69" s="30">
        <v>516.89</v>
      </c>
    </row>
    <row r="70" spans="1:3" x14ac:dyDescent="0.25">
      <c r="A70" s="35">
        <v>42257</v>
      </c>
      <c r="B70" s="30">
        <v>651.08000000000004</v>
      </c>
      <c r="C70" s="30">
        <v>522.24</v>
      </c>
    </row>
    <row r="71" spans="1:3" x14ac:dyDescent="0.25">
      <c r="A71" s="35">
        <v>42258</v>
      </c>
      <c r="B71" s="30">
        <v>655.29999999999995</v>
      </c>
      <c r="C71" s="30">
        <v>529.44000000000005</v>
      </c>
    </row>
    <row r="72" spans="1:3" x14ac:dyDescent="0.25">
      <c r="A72" s="35">
        <v>42261</v>
      </c>
      <c r="B72" s="30">
        <v>652.47</v>
      </c>
      <c r="C72" s="30">
        <v>521.38</v>
      </c>
    </row>
    <row r="73" spans="1:3" x14ac:dyDescent="0.25">
      <c r="A73" s="35">
        <v>42262</v>
      </c>
      <c r="B73" s="30">
        <v>665.07</v>
      </c>
      <c r="C73" s="30">
        <v>522.37</v>
      </c>
    </row>
    <row r="74" spans="1:3" x14ac:dyDescent="0.25">
      <c r="A74" s="35">
        <v>42263</v>
      </c>
      <c r="B74" s="30">
        <v>665.52</v>
      </c>
      <c r="C74" s="30">
        <v>527.24</v>
      </c>
    </row>
    <row r="75" spans="1:3" x14ac:dyDescent="0.25">
      <c r="A75" s="35">
        <v>42264</v>
      </c>
      <c r="B75" s="30">
        <v>671.67</v>
      </c>
      <c r="C75" s="30">
        <v>538.87</v>
      </c>
    </row>
    <row r="76" spans="1:3" x14ac:dyDescent="0.25">
      <c r="A76" s="35">
        <v>42265</v>
      </c>
      <c r="B76" s="30">
        <v>660.92</v>
      </c>
      <c r="C76" s="30">
        <v>540.26</v>
      </c>
    </row>
    <row r="77" spans="1:3" x14ac:dyDescent="0.25">
      <c r="A77" s="35">
        <v>42268</v>
      </c>
      <c r="B77" s="30">
        <v>666.98</v>
      </c>
      <c r="C77" s="30">
        <v>548.39</v>
      </c>
    </row>
    <row r="78" spans="1:3" x14ac:dyDescent="0.25">
      <c r="A78" s="35">
        <v>42269</v>
      </c>
      <c r="B78" s="30">
        <v>653.20000000000005</v>
      </c>
      <c r="C78" s="30">
        <v>538.4</v>
      </c>
    </row>
    <row r="79" spans="1:3" x14ac:dyDescent="0.25">
      <c r="A79" s="35">
        <v>42270</v>
      </c>
      <c r="B79" s="30">
        <v>653.29</v>
      </c>
      <c r="C79" s="30">
        <v>536.07000000000005</v>
      </c>
    </row>
    <row r="80" spans="1:3" x14ac:dyDescent="0.25">
      <c r="A80" s="35">
        <v>42271</v>
      </c>
      <c r="B80" s="30">
        <v>654.91</v>
      </c>
      <c r="C80" s="30">
        <v>533.75</v>
      </c>
    </row>
    <row r="81" spans="1:3" x14ac:dyDescent="0.25">
      <c r="A81" s="35">
        <v>42272</v>
      </c>
      <c r="B81" s="30">
        <v>640.15</v>
      </c>
      <c r="C81" s="30">
        <v>524.25</v>
      </c>
    </row>
    <row r="82" spans="1:3" x14ac:dyDescent="0.25">
      <c r="A82" s="35">
        <v>42275</v>
      </c>
      <c r="B82" s="30">
        <v>624.25</v>
      </c>
      <c r="C82" s="30">
        <v>504.06</v>
      </c>
    </row>
    <row r="83" spans="1:3" x14ac:dyDescent="0.25">
      <c r="A83" s="35">
        <v>42276</v>
      </c>
      <c r="B83" s="30">
        <v>622.61</v>
      </c>
      <c r="C83" s="30">
        <v>496.07</v>
      </c>
    </row>
    <row r="84" spans="1:3" x14ac:dyDescent="0.25">
      <c r="A84" s="35">
        <v>42277</v>
      </c>
      <c r="B84" s="30">
        <v>637.20000000000005</v>
      </c>
      <c r="C84" s="30">
        <v>511.67</v>
      </c>
    </row>
    <row r="85" spans="1:3" x14ac:dyDescent="0.25">
      <c r="A85" s="35">
        <v>42278</v>
      </c>
      <c r="B85" s="30">
        <v>642</v>
      </c>
      <c r="C85" s="30">
        <v>520.72</v>
      </c>
    </row>
    <row r="86" spans="1:3" x14ac:dyDescent="0.25">
      <c r="A86" s="35">
        <v>42279</v>
      </c>
      <c r="B86" s="30">
        <v>656.99</v>
      </c>
      <c r="C86" s="30">
        <v>532.54</v>
      </c>
    </row>
    <row r="87" spans="1:3" x14ac:dyDescent="0.25">
      <c r="A87" s="35">
        <v>42282</v>
      </c>
      <c r="B87" s="30">
        <v>671.68</v>
      </c>
      <c r="C87" s="30">
        <v>543.67999999999995</v>
      </c>
    </row>
    <row r="88" spans="1:3" x14ac:dyDescent="0.25">
      <c r="A88" s="35">
        <v>42283</v>
      </c>
      <c r="B88" s="30">
        <v>671.64</v>
      </c>
      <c r="C88" s="30">
        <v>537.48</v>
      </c>
    </row>
    <row r="89" spans="1:3" x14ac:dyDescent="0.25">
      <c r="A89" s="35">
        <v>42284</v>
      </c>
      <c r="B89" s="30">
        <v>670</v>
      </c>
      <c r="C89" s="30">
        <v>541.66</v>
      </c>
    </row>
    <row r="90" spans="1:3" x14ac:dyDescent="0.25">
      <c r="A90" s="35">
        <v>42285</v>
      </c>
      <c r="B90" s="30">
        <v>667</v>
      </c>
      <c r="C90" s="30">
        <v>533.16</v>
      </c>
    </row>
    <row r="91" spans="1:3" x14ac:dyDescent="0.25">
      <c r="A91" s="35">
        <v>42286</v>
      </c>
      <c r="B91" s="30">
        <v>671.24</v>
      </c>
      <c r="C91" s="30">
        <v>539.79999999999995</v>
      </c>
    </row>
    <row r="92" spans="1:3" x14ac:dyDescent="0.25">
      <c r="A92" s="35">
        <v>42289</v>
      </c>
      <c r="B92" s="30">
        <v>676.43</v>
      </c>
      <c r="C92" s="30">
        <v>550.19000000000005</v>
      </c>
    </row>
    <row r="93" spans="1:3" x14ac:dyDescent="0.25">
      <c r="A93" s="35">
        <v>42290</v>
      </c>
      <c r="B93" s="30">
        <v>683.17</v>
      </c>
      <c r="C93" s="30">
        <v>548.9</v>
      </c>
    </row>
    <row r="94" spans="1:3" x14ac:dyDescent="0.25">
      <c r="A94" s="35">
        <v>42291</v>
      </c>
      <c r="B94" s="30">
        <v>680.41</v>
      </c>
      <c r="C94" s="30">
        <v>544.83000000000004</v>
      </c>
    </row>
    <row r="95" spans="1:3" x14ac:dyDescent="0.25">
      <c r="A95" s="35">
        <v>42292</v>
      </c>
      <c r="B95" s="30">
        <v>693.17</v>
      </c>
      <c r="C95" s="30">
        <v>562.36</v>
      </c>
    </row>
    <row r="96" spans="1:3" x14ac:dyDescent="0.25">
      <c r="A96" s="35">
        <v>42293</v>
      </c>
      <c r="B96" s="30">
        <v>695.32</v>
      </c>
      <c r="C96" s="30">
        <v>570.73</v>
      </c>
    </row>
    <row r="97" spans="1:3" x14ac:dyDescent="0.25">
      <c r="A97" s="35">
        <v>42296</v>
      </c>
      <c r="B97" s="30">
        <v>699.95</v>
      </c>
      <c r="C97" s="30">
        <v>573.15</v>
      </c>
    </row>
    <row r="98" spans="1:3" x14ac:dyDescent="0.25">
      <c r="A98" s="35">
        <v>42297</v>
      </c>
      <c r="B98" s="30">
        <v>680</v>
      </c>
      <c r="C98" s="30">
        <v>560.81010000000003</v>
      </c>
    </row>
    <row r="99" spans="1:3" x14ac:dyDescent="0.25">
      <c r="A99" s="35">
        <v>42298</v>
      </c>
      <c r="B99" s="30">
        <v>671.8</v>
      </c>
      <c r="C99" s="30">
        <v>555.77</v>
      </c>
    </row>
    <row r="100" spans="1:3" x14ac:dyDescent="0.25">
      <c r="A100" s="35">
        <v>42299</v>
      </c>
      <c r="B100" s="30">
        <v>681.14</v>
      </c>
      <c r="C100" s="30">
        <v>563.91</v>
      </c>
    </row>
    <row r="101" spans="1:3" x14ac:dyDescent="0.25">
      <c r="A101" s="35">
        <v>42300</v>
      </c>
      <c r="B101" s="30">
        <v>719.33</v>
      </c>
      <c r="C101" s="30">
        <v>599.03</v>
      </c>
    </row>
    <row r="102" spans="1:3" x14ac:dyDescent="0.25">
      <c r="A102" s="35">
        <v>42303</v>
      </c>
      <c r="B102" s="30">
        <v>731.12</v>
      </c>
      <c r="C102" s="30">
        <v>608.61</v>
      </c>
    </row>
    <row r="103" spans="1:3" x14ac:dyDescent="0.25">
      <c r="A103" s="35">
        <v>42304</v>
      </c>
      <c r="B103" s="30">
        <v>732.82</v>
      </c>
      <c r="C103" s="30">
        <v>610.48</v>
      </c>
    </row>
    <row r="104" spans="1:3" x14ac:dyDescent="0.25">
      <c r="A104" s="35">
        <v>42305</v>
      </c>
      <c r="B104" s="30">
        <v>736.92</v>
      </c>
      <c r="C104" s="30">
        <v>617.1</v>
      </c>
    </row>
    <row r="105" spans="1:3" x14ac:dyDescent="0.25">
      <c r="A105" s="35">
        <v>42306</v>
      </c>
      <c r="B105" s="30">
        <v>744.85</v>
      </c>
      <c r="C105" s="30">
        <v>626.54999999999995</v>
      </c>
    </row>
    <row r="106" spans="1:3" x14ac:dyDescent="0.25">
      <c r="A106" s="35">
        <v>42307</v>
      </c>
      <c r="B106" s="30">
        <v>737.39</v>
      </c>
      <c r="C106" s="30">
        <v>625.9</v>
      </c>
    </row>
    <row r="107" spans="1:3" x14ac:dyDescent="0.25">
      <c r="A107" s="35">
        <v>42310</v>
      </c>
      <c r="B107" s="30">
        <v>747.74</v>
      </c>
      <c r="C107" s="30">
        <v>628.35</v>
      </c>
    </row>
    <row r="108" spans="1:3" x14ac:dyDescent="0.25">
      <c r="A108" s="35">
        <v>42311</v>
      </c>
      <c r="B108" s="30">
        <v>748.82</v>
      </c>
      <c r="C108" s="30">
        <v>625.30999999999995</v>
      </c>
    </row>
    <row r="109" spans="1:3" x14ac:dyDescent="0.25">
      <c r="A109" s="35">
        <v>42312</v>
      </c>
      <c r="B109" s="30">
        <v>755.28</v>
      </c>
      <c r="C109" s="30">
        <v>640.95000000000005</v>
      </c>
    </row>
    <row r="110" spans="1:3" x14ac:dyDescent="0.25">
      <c r="A110" s="35">
        <v>42313</v>
      </c>
      <c r="B110" s="30">
        <v>760.67</v>
      </c>
      <c r="C110" s="30">
        <v>655.65</v>
      </c>
    </row>
    <row r="111" spans="1:3" x14ac:dyDescent="0.25">
      <c r="A111" s="35">
        <v>42314</v>
      </c>
      <c r="B111" s="30">
        <v>761.6</v>
      </c>
      <c r="C111" s="30">
        <v>659.37</v>
      </c>
    </row>
    <row r="112" spans="1:3" x14ac:dyDescent="0.25">
      <c r="A112" s="35">
        <v>42317</v>
      </c>
      <c r="B112" s="30">
        <v>754.77</v>
      </c>
      <c r="C112" s="30">
        <v>655.49</v>
      </c>
    </row>
    <row r="113" spans="1:3" x14ac:dyDescent="0.25">
      <c r="A113" s="35">
        <v>42318</v>
      </c>
      <c r="B113" s="30">
        <v>758.26</v>
      </c>
      <c r="C113" s="30">
        <v>659.68</v>
      </c>
    </row>
    <row r="114" spans="1:3" x14ac:dyDescent="0.25">
      <c r="A114" s="35">
        <v>42319</v>
      </c>
      <c r="B114" s="30">
        <v>765.25</v>
      </c>
      <c r="C114" s="30">
        <v>673.86</v>
      </c>
    </row>
    <row r="115" spans="1:3" x14ac:dyDescent="0.25">
      <c r="A115" s="35">
        <v>42320</v>
      </c>
      <c r="B115" s="30">
        <v>756.37</v>
      </c>
      <c r="C115" s="30">
        <v>665.6</v>
      </c>
    </row>
    <row r="116" spans="1:3" x14ac:dyDescent="0.25">
      <c r="A116" s="35">
        <v>42321</v>
      </c>
      <c r="B116" s="30">
        <v>740.07</v>
      </c>
      <c r="C116" s="30">
        <v>642.35</v>
      </c>
    </row>
    <row r="117" spans="1:3" x14ac:dyDescent="0.25">
      <c r="A117" s="35">
        <v>42324</v>
      </c>
      <c r="B117" s="30">
        <v>750.42</v>
      </c>
      <c r="C117" s="30">
        <v>647.80999999999995</v>
      </c>
    </row>
    <row r="118" spans="1:3" x14ac:dyDescent="0.25">
      <c r="A118" s="35">
        <v>42325</v>
      </c>
      <c r="B118" s="30">
        <v>745.98</v>
      </c>
      <c r="C118" s="30">
        <v>643.29999999999995</v>
      </c>
    </row>
    <row r="119" spans="1:3" x14ac:dyDescent="0.25">
      <c r="A119" s="35">
        <v>42326</v>
      </c>
      <c r="B119" s="30">
        <v>760.01</v>
      </c>
      <c r="C119" s="30">
        <v>663.54</v>
      </c>
    </row>
    <row r="120" spans="1:3" x14ac:dyDescent="0.25">
      <c r="A120" s="35">
        <v>42327</v>
      </c>
      <c r="B120" s="30">
        <v>759.52</v>
      </c>
      <c r="C120" s="30">
        <v>661.27</v>
      </c>
    </row>
    <row r="121" spans="1:3" x14ac:dyDescent="0.25">
      <c r="A121" s="35">
        <v>42328</v>
      </c>
      <c r="B121" s="30">
        <v>777</v>
      </c>
      <c r="C121" s="30">
        <v>668.45</v>
      </c>
    </row>
    <row r="122" spans="1:3" x14ac:dyDescent="0.25">
      <c r="A122" s="35">
        <v>42331</v>
      </c>
      <c r="B122" s="30">
        <v>776.7</v>
      </c>
      <c r="C122" s="30">
        <v>678.99</v>
      </c>
    </row>
    <row r="123" spans="1:3" x14ac:dyDescent="0.25">
      <c r="A123" s="35">
        <v>42332</v>
      </c>
      <c r="B123" s="30">
        <v>769.63</v>
      </c>
      <c r="C123" s="30">
        <v>671.15</v>
      </c>
    </row>
    <row r="124" spans="1:3" x14ac:dyDescent="0.25">
      <c r="A124" s="35">
        <v>42333</v>
      </c>
      <c r="B124" s="30">
        <v>769.26</v>
      </c>
      <c r="C124" s="30">
        <v>675.34</v>
      </c>
    </row>
    <row r="125" spans="1:3" x14ac:dyDescent="0.25">
      <c r="A125" s="35">
        <v>42335</v>
      </c>
      <c r="B125" s="30">
        <v>771.97</v>
      </c>
      <c r="C125" s="30">
        <v>673.26</v>
      </c>
    </row>
    <row r="126" spans="1:3" x14ac:dyDescent="0.25">
      <c r="A126" s="35">
        <v>42338</v>
      </c>
      <c r="B126" s="30">
        <v>762.85</v>
      </c>
      <c r="C126" s="30">
        <v>664.8</v>
      </c>
    </row>
    <row r="127" spans="1:3" x14ac:dyDescent="0.25">
      <c r="A127" s="35">
        <v>42339</v>
      </c>
      <c r="B127" s="30">
        <v>783.79</v>
      </c>
      <c r="C127" s="30">
        <v>679.06</v>
      </c>
    </row>
    <row r="128" spans="1:3" x14ac:dyDescent="0.25">
      <c r="A128" s="35">
        <v>42340</v>
      </c>
      <c r="B128" s="30">
        <v>777.85</v>
      </c>
      <c r="C128" s="30">
        <v>676.01</v>
      </c>
    </row>
    <row r="129" spans="1:3" x14ac:dyDescent="0.25">
      <c r="A129" s="35">
        <v>42341</v>
      </c>
      <c r="B129" s="30">
        <v>768.2</v>
      </c>
      <c r="C129" s="30">
        <v>666.25</v>
      </c>
    </row>
    <row r="130" spans="1:3" x14ac:dyDescent="0.25">
      <c r="A130" s="35">
        <v>42342</v>
      </c>
      <c r="B130" s="30">
        <v>779.21</v>
      </c>
      <c r="C130" s="30">
        <v>672.64</v>
      </c>
    </row>
    <row r="131" spans="1:3" x14ac:dyDescent="0.25">
      <c r="A131" s="35">
        <v>42345</v>
      </c>
      <c r="B131" s="30">
        <v>772.99</v>
      </c>
      <c r="C131" s="30">
        <v>669.83</v>
      </c>
    </row>
    <row r="132" spans="1:3" x14ac:dyDescent="0.25">
      <c r="A132" s="35">
        <v>42346</v>
      </c>
      <c r="B132" s="30">
        <v>775.14</v>
      </c>
      <c r="C132" s="30">
        <v>677.33</v>
      </c>
    </row>
    <row r="133" spans="1:3" x14ac:dyDescent="0.25">
      <c r="A133" s="35">
        <v>42347</v>
      </c>
      <c r="B133" s="30">
        <v>762.55</v>
      </c>
      <c r="C133" s="30">
        <v>664.79</v>
      </c>
    </row>
    <row r="134" spans="1:3" x14ac:dyDescent="0.25">
      <c r="A134" s="35">
        <v>42348</v>
      </c>
      <c r="B134" s="30">
        <v>760.04</v>
      </c>
      <c r="C134" s="30">
        <v>662.32</v>
      </c>
    </row>
    <row r="135" spans="1:3" x14ac:dyDescent="0.25">
      <c r="A135" s="35">
        <v>42349</v>
      </c>
      <c r="B135" s="30">
        <v>750.42</v>
      </c>
      <c r="C135" s="30">
        <v>640.15</v>
      </c>
    </row>
    <row r="136" spans="1:3" x14ac:dyDescent="0.25">
      <c r="A136" s="35">
        <v>42352</v>
      </c>
      <c r="B136" s="30">
        <v>762.54</v>
      </c>
      <c r="C136" s="30">
        <v>657.91</v>
      </c>
    </row>
    <row r="137" spans="1:3" x14ac:dyDescent="0.25">
      <c r="A137" s="35">
        <v>42353</v>
      </c>
      <c r="B137" s="30">
        <v>760.09</v>
      </c>
      <c r="C137" s="30">
        <v>658.64</v>
      </c>
    </row>
    <row r="138" spans="1:3" x14ac:dyDescent="0.25">
      <c r="A138" s="35">
        <v>42354</v>
      </c>
      <c r="B138" s="30">
        <v>776.59</v>
      </c>
      <c r="C138" s="30">
        <v>675.77</v>
      </c>
    </row>
    <row r="139" spans="1:3" x14ac:dyDescent="0.25">
      <c r="A139" s="35">
        <v>42355</v>
      </c>
      <c r="B139" s="30">
        <v>769.83</v>
      </c>
      <c r="C139" s="30">
        <v>670.65</v>
      </c>
    </row>
    <row r="140" spans="1:3" x14ac:dyDescent="0.25">
      <c r="A140" s="35">
        <v>42356</v>
      </c>
      <c r="B140" s="30">
        <v>756.85</v>
      </c>
      <c r="C140" s="30">
        <v>664.74</v>
      </c>
    </row>
    <row r="141" spans="1:3" x14ac:dyDescent="0.25">
      <c r="A141" s="35">
        <v>42359</v>
      </c>
      <c r="B141" s="30">
        <v>760.8</v>
      </c>
      <c r="C141" s="30">
        <v>664.51</v>
      </c>
    </row>
    <row r="142" spans="1:3" x14ac:dyDescent="0.25">
      <c r="A142" s="35">
        <v>42360</v>
      </c>
      <c r="B142" s="30">
        <v>767.13</v>
      </c>
      <c r="C142" s="30">
        <v>663.15</v>
      </c>
    </row>
    <row r="143" spans="1:3" x14ac:dyDescent="0.25">
      <c r="A143" s="35">
        <v>42361</v>
      </c>
      <c r="B143" s="30">
        <v>768.51</v>
      </c>
      <c r="C143" s="30">
        <v>663.54</v>
      </c>
    </row>
    <row r="144" spans="1:3" x14ac:dyDescent="0.25">
      <c r="A144" s="35">
        <v>42362</v>
      </c>
      <c r="B144" s="30">
        <v>765.84</v>
      </c>
      <c r="C144" s="30">
        <v>662.79</v>
      </c>
    </row>
    <row r="145" spans="1:3" x14ac:dyDescent="0.25">
      <c r="A145" s="35">
        <v>42366</v>
      </c>
      <c r="B145" s="30">
        <v>782.24</v>
      </c>
      <c r="C145" s="30">
        <v>675.25</v>
      </c>
    </row>
    <row r="146" spans="1:3" x14ac:dyDescent="0.25">
      <c r="A146" s="35">
        <v>42367</v>
      </c>
      <c r="B146" s="30">
        <v>793.96</v>
      </c>
      <c r="C146" s="30">
        <v>693.97</v>
      </c>
    </row>
    <row r="147" spans="1:3" x14ac:dyDescent="0.25">
      <c r="A147" s="35">
        <v>42368</v>
      </c>
      <c r="B147" s="30">
        <v>790.3</v>
      </c>
      <c r="C147" s="30">
        <v>689.07</v>
      </c>
    </row>
    <row r="148" spans="1:3" x14ac:dyDescent="0.25">
      <c r="A148" s="35">
        <v>42369</v>
      </c>
      <c r="B148" s="30">
        <v>778.01</v>
      </c>
      <c r="C148" s="30">
        <v>675.89</v>
      </c>
    </row>
    <row r="149" spans="1:3" x14ac:dyDescent="0.25">
      <c r="A149" s="35">
        <v>42373</v>
      </c>
      <c r="B149" s="30">
        <v>758.03369999999995</v>
      </c>
      <c r="C149" s="30">
        <v>636.25</v>
      </c>
    </row>
    <row r="150" spans="1:3" x14ac:dyDescent="0.25">
      <c r="A150" s="35">
        <v>42374</v>
      </c>
      <c r="B150" s="30">
        <v>761.53</v>
      </c>
      <c r="C150" s="30">
        <v>633.79</v>
      </c>
    </row>
    <row r="151" spans="1:3" x14ac:dyDescent="0.25">
      <c r="A151" s="35">
        <v>42375</v>
      </c>
      <c r="B151" s="30">
        <v>759.33</v>
      </c>
      <c r="C151" s="30">
        <v>632.65</v>
      </c>
    </row>
    <row r="152" spans="1:3" x14ac:dyDescent="0.25">
      <c r="A152" s="35">
        <v>42376</v>
      </c>
      <c r="B152" s="30">
        <v>741</v>
      </c>
      <c r="C152" s="30">
        <v>607.94000000000005</v>
      </c>
    </row>
    <row r="153" spans="1:3" x14ac:dyDescent="0.25">
      <c r="A153" s="35">
        <v>42377</v>
      </c>
      <c r="B153" s="30">
        <v>730.91</v>
      </c>
      <c r="C153" s="30">
        <v>607.04999999999995</v>
      </c>
    </row>
    <row r="154" spans="1:3" x14ac:dyDescent="0.25">
      <c r="A154" s="35">
        <v>42380</v>
      </c>
      <c r="B154" s="30">
        <v>733.07</v>
      </c>
      <c r="C154" s="30">
        <v>617.74</v>
      </c>
    </row>
    <row r="155" spans="1:3" x14ac:dyDescent="0.25">
      <c r="A155" s="35">
        <v>42381</v>
      </c>
      <c r="B155" s="30">
        <v>745.34</v>
      </c>
      <c r="C155" s="30">
        <v>617.89</v>
      </c>
    </row>
    <row r="156" spans="1:3" x14ac:dyDescent="0.25">
      <c r="A156" s="35">
        <v>42382</v>
      </c>
      <c r="B156" s="30">
        <v>719.57</v>
      </c>
      <c r="C156" s="30">
        <v>581.80999999999995</v>
      </c>
    </row>
    <row r="157" spans="1:3" x14ac:dyDescent="0.25">
      <c r="A157" s="35">
        <v>42383</v>
      </c>
      <c r="B157" s="30">
        <v>731.39</v>
      </c>
      <c r="C157" s="30">
        <v>593</v>
      </c>
    </row>
    <row r="158" spans="1:3" x14ac:dyDescent="0.25">
      <c r="A158" s="35">
        <v>42384</v>
      </c>
      <c r="B158" s="30">
        <v>711.18</v>
      </c>
      <c r="C158" s="30">
        <v>569.71</v>
      </c>
    </row>
    <row r="159" spans="1:3" x14ac:dyDescent="0.25">
      <c r="A159" s="35">
        <v>42388</v>
      </c>
      <c r="B159" s="30">
        <v>719.08</v>
      </c>
      <c r="C159" s="30">
        <v>574.48</v>
      </c>
    </row>
    <row r="160" spans="1:3" x14ac:dyDescent="0.25">
      <c r="A160" s="35">
        <v>42389</v>
      </c>
      <c r="B160" s="30">
        <v>718.56</v>
      </c>
      <c r="C160" s="30">
        <v>571.77</v>
      </c>
    </row>
    <row r="161" spans="1:3" x14ac:dyDescent="0.25">
      <c r="A161" s="35">
        <v>42390</v>
      </c>
      <c r="B161" s="30">
        <v>726.67</v>
      </c>
      <c r="C161" s="30">
        <v>575.02</v>
      </c>
    </row>
    <row r="162" spans="1:3" x14ac:dyDescent="0.25">
      <c r="A162" s="35">
        <v>42391</v>
      </c>
      <c r="B162" s="30">
        <v>745.46</v>
      </c>
      <c r="C162" s="30">
        <v>596.38</v>
      </c>
    </row>
    <row r="163" spans="1:3" x14ac:dyDescent="0.25">
      <c r="A163" s="35">
        <v>42394</v>
      </c>
      <c r="B163" s="30">
        <v>733.62</v>
      </c>
      <c r="C163" s="30">
        <v>596.53</v>
      </c>
    </row>
    <row r="164" spans="1:3" x14ac:dyDescent="0.25">
      <c r="A164" s="35">
        <v>42395</v>
      </c>
      <c r="B164" s="30">
        <v>733.79</v>
      </c>
      <c r="C164" s="30">
        <v>601.25</v>
      </c>
    </row>
    <row r="165" spans="1:3" x14ac:dyDescent="0.25">
      <c r="A165" s="35">
        <v>42396</v>
      </c>
      <c r="B165" s="30">
        <v>717.58</v>
      </c>
      <c r="C165" s="30">
        <v>583.35</v>
      </c>
    </row>
    <row r="166" spans="1:3" x14ac:dyDescent="0.25">
      <c r="A166" s="35">
        <v>42397</v>
      </c>
      <c r="B166" s="30">
        <v>748.3</v>
      </c>
      <c r="C166" s="30">
        <v>635.35</v>
      </c>
    </row>
    <row r="167" spans="1:3" x14ac:dyDescent="0.25">
      <c r="A167" s="35">
        <v>42398</v>
      </c>
      <c r="B167" s="30">
        <v>761.35</v>
      </c>
      <c r="C167" s="30">
        <v>587</v>
      </c>
    </row>
    <row r="168" spans="1:3" x14ac:dyDescent="0.25">
      <c r="A168" s="35">
        <v>42401</v>
      </c>
      <c r="B168" s="30">
        <v>770.77</v>
      </c>
      <c r="C168" s="30">
        <v>574.80999999999995</v>
      </c>
    </row>
    <row r="169" spans="1:3" x14ac:dyDescent="0.25">
      <c r="A169" s="35">
        <v>42402</v>
      </c>
      <c r="B169" s="30">
        <v>780.91</v>
      </c>
      <c r="C169" s="30">
        <v>552.1</v>
      </c>
    </row>
    <row r="170" spans="1:3" x14ac:dyDescent="0.25">
      <c r="A170" s="35">
        <v>42403</v>
      </c>
      <c r="B170" s="30">
        <v>749.38</v>
      </c>
      <c r="C170" s="30">
        <v>531.07000000000005</v>
      </c>
    </row>
    <row r="171" spans="1:3" x14ac:dyDescent="0.25">
      <c r="A171" s="35">
        <v>42404</v>
      </c>
      <c r="B171" s="30">
        <v>730.03</v>
      </c>
      <c r="C171" s="30">
        <v>536.26</v>
      </c>
    </row>
    <row r="172" spans="1:3" x14ac:dyDescent="0.25">
      <c r="A172" s="35">
        <v>42405</v>
      </c>
      <c r="B172" s="30">
        <v>703.76</v>
      </c>
      <c r="C172" s="30">
        <v>502.13</v>
      </c>
    </row>
    <row r="173" spans="1:3" x14ac:dyDescent="0.25">
      <c r="A173" s="35">
        <v>42408</v>
      </c>
      <c r="B173" s="30">
        <v>704.16</v>
      </c>
      <c r="C173" s="30">
        <v>488.1</v>
      </c>
    </row>
    <row r="174" spans="1:3" x14ac:dyDescent="0.25">
      <c r="A174" s="35">
        <v>42409</v>
      </c>
      <c r="B174" s="30">
        <v>701.02</v>
      </c>
      <c r="C174" s="30">
        <v>482.07</v>
      </c>
    </row>
    <row r="175" spans="1:3" x14ac:dyDescent="0.25">
      <c r="A175" s="35">
        <v>42410</v>
      </c>
      <c r="B175" s="30">
        <v>706.85</v>
      </c>
      <c r="C175" s="30">
        <v>490.48</v>
      </c>
    </row>
    <row r="176" spans="1:3" x14ac:dyDescent="0.25">
      <c r="A176" s="35">
        <v>42411</v>
      </c>
      <c r="B176" s="30">
        <v>706.36</v>
      </c>
      <c r="C176" s="30">
        <v>503.82</v>
      </c>
    </row>
    <row r="177" spans="1:3" x14ac:dyDescent="0.25">
      <c r="A177" s="35">
        <v>42412</v>
      </c>
      <c r="B177" s="30">
        <v>706.89</v>
      </c>
      <c r="C177" s="30">
        <v>507.08</v>
      </c>
    </row>
    <row r="178" spans="1:3" x14ac:dyDescent="0.25">
      <c r="A178" s="35">
        <v>42416</v>
      </c>
      <c r="B178" s="30">
        <v>717.64</v>
      </c>
      <c r="C178" s="30">
        <v>521.1</v>
      </c>
    </row>
    <row r="179" spans="1:3" x14ac:dyDescent="0.25">
      <c r="A179" s="35">
        <v>42417</v>
      </c>
      <c r="B179" s="30">
        <v>731.97</v>
      </c>
      <c r="C179" s="30">
        <v>534.1</v>
      </c>
    </row>
    <row r="180" spans="1:3" x14ac:dyDescent="0.25">
      <c r="A180" s="35">
        <v>42418</v>
      </c>
      <c r="B180" s="30">
        <v>717.51</v>
      </c>
      <c r="C180" s="30">
        <v>525</v>
      </c>
    </row>
    <row r="181" spans="1:3" x14ac:dyDescent="0.25">
      <c r="A181" s="35">
        <v>42419</v>
      </c>
      <c r="B181" s="30">
        <v>722.11</v>
      </c>
      <c r="C181" s="30">
        <v>534.9</v>
      </c>
    </row>
    <row r="182" spans="1:3" x14ac:dyDescent="0.25">
      <c r="A182" s="35">
        <v>42422</v>
      </c>
      <c r="B182" s="30">
        <v>729.05</v>
      </c>
      <c r="C182" s="30">
        <v>559.5</v>
      </c>
    </row>
    <row r="183" spans="1:3" x14ac:dyDescent="0.25">
      <c r="A183" s="35">
        <v>42423</v>
      </c>
      <c r="B183" s="30">
        <v>717.29</v>
      </c>
      <c r="C183" s="30">
        <v>552.94000000000005</v>
      </c>
    </row>
    <row r="184" spans="1:3" x14ac:dyDescent="0.25">
      <c r="A184" s="35">
        <v>42424</v>
      </c>
      <c r="B184" s="30">
        <v>720.9</v>
      </c>
      <c r="C184" s="30">
        <v>554.04</v>
      </c>
    </row>
    <row r="185" spans="1:3" x14ac:dyDescent="0.25">
      <c r="A185" s="35">
        <v>42425</v>
      </c>
      <c r="B185" s="30">
        <v>729.12</v>
      </c>
      <c r="C185" s="30">
        <v>555.29999999999995</v>
      </c>
    </row>
    <row r="186" spans="1:3" x14ac:dyDescent="0.25">
      <c r="A186" s="35">
        <v>42426</v>
      </c>
      <c r="B186" s="30">
        <v>724.86</v>
      </c>
      <c r="C186" s="30">
        <v>555.23</v>
      </c>
    </row>
    <row r="187" spans="1:3" x14ac:dyDescent="0.25">
      <c r="A187" s="35">
        <v>42429</v>
      </c>
      <c r="B187" s="30">
        <v>717.22</v>
      </c>
      <c r="C187" s="30">
        <v>552.52</v>
      </c>
    </row>
    <row r="188" spans="1:3" x14ac:dyDescent="0.25">
      <c r="A188" s="35">
        <v>42430</v>
      </c>
      <c r="B188" s="30">
        <v>742.17</v>
      </c>
      <c r="C188" s="30">
        <v>579.04</v>
      </c>
    </row>
    <row r="189" spans="1:3" x14ac:dyDescent="0.25">
      <c r="A189" s="35">
        <v>42431</v>
      </c>
      <c r="B189" s="30">
        <v>739.48</v>
      </c>
      <c r="C189" s="30">
        <v>580.21</v>
      </c>
    </row>
    <row r="190" spans="1:3" x14ac:dyDescent="0.25">
      <c r="A190" s="35">
        <v>42432</v>
      </c>
      <c r="B190" s="30">
        <v>731.59</v>
      </c>
      <c r="C190" s="30">
        <v>577.49</v>
      </c>
    </row>
    <row r="191" spans="1:3" x14ac:dyDescent="0.25">
      <c r="A191" s="35">
        <v>42433</v>
      </c>
      <c r="B191" s="30">
        <v>730.22</v>
      </c>
      <c r="C191" s="30">
        <v>575.14</v>
      </c>
    </row>
    <row r="192" spans="1:3" x14ac:dyDescent="0.25">
      <c r="A192" s="35">
        <v>42436</v>
      </c>
      <c r="B192" s="30">
        <v>712.8</v>
      </c>
      <c r="C192" s="30">
        <v>562.79999999999995</v>
      </c>
    </row>
    <row r="193" spans="1:3" x14ac:dyDescent="0.25">
      <c r="A193" s="35">
        <v>42437</v>
      </c>
      <c r="B193" s="30">
        <v>713.53</v>
      </c>
      <c r="C193" s="30">
        <v>560.26</v>
      </c>
    </row>
    <row r="194" spans="1:3" x14ac:dyDescent="0.25">
      <c r="A194" s="35">
        <v>42438</v>
      </c>
      <c r="B194" s="30">
        <v>725.41</v>
      </c>
      <c r="C194" s="30">
        <v>559.47</v>
      </c>
    </row>
    <row r="195" spans="1:3" x14ac:dyDescent="0.25">
      <c r="A195" s="35">
        <v>42439</v>
      </c>
      <c r="B195" s="30">
        <v>732.17</v>
      </c>
      <c r="C195" s="30">
        <v>558.92999999999995</v>
      </c>
    </row>
    <row r="196" spans="1:3" x14ac:dyDescent="0.25">
      <c r="A196" s="35">
        <v>42440</v>
      </c>
      <c r="B196" s="30">
        <v>744.87</v>
      </c>
      <c r="C196" s="30">
        <v>569.61</v>
      </c>
    </row>
    <row r="197" spans="1:3" x14ac:dyDescent="0.25">
      <c r="A197" s="35">
        <v>42443</v>
      </c>
      <c r="B197" s="30">
        <v>750.24</v>
      </c>
      <c r="C197" s="30">
        <v>573.37</v>
      </c>
    </row>
    <row r="198" spans="1:3" x14ac:dyDescent="0.25">
      <c r="A198" s="35">
        <v>42444</v>
      </c>
      <c r="B198" s="30">
        <v>750.57</v>
      </c>
      <c r="C198" s="30">
        <v>577.02</v>
      </c>
    </row>
    <row r="199" spans="1:3" x14ac:dyDescent="0.25">
      <c r="A199" s="35">
        <v>42445</v>
      </c>
      <c r="B199" s="30">
        <v>757.36</v>
      </c>
      <c r="C199" s="30">
        <v>574.27</v>
      </c>
    </row>
    <row r="200" spans="1:3" x14ac:dyDescent="0.25">
      <c r="A200" s="35">
        <v>42446</v>
      </c>
      <c r="B200" s="30">
        <v>758.48</v>
      </c>
      <c r="C200" s="30">
        <v>559.44000000000005</v>
      </c>
    </row>
    <row r="201" spans="1:3" x14ac:dyDescent="0.25">
      <c r="A201" s="35">
        <v>42447</v>
      </c>
      <c r="B201" s="30">
        <v>755.41</v>
      </c>
      <c r="C201" s="30">
        <v>552.08000000000004</v>
      </c>
    </row>
    <row r="202" spans="1:3" x14ac:dyDescent="0.25">
      <c r="A202" s="35">
        <v>42450</v>
      </c>
      <c r="B202" s="30">
        <v>762.16</v>
      </c>
      <c r="C202" s="30">
        <v>553.98</v>
      </c>
    </row>
    <row r="203" spans="1:3" x14ac:dyDescent="0.25">
      <c r="A203" s="35">
        <v>42451</v>
      </c>
      <c r="B203" s="30">
        <v>760.05</v>
      </c>
      <c r="C203" s="30">
        <v>560.48</v>
      </c>
    </row>
    <row r="204" spans="1:3" x14ac:dyDescent="0.25">
      <c r="A204" s="35">
        <v>42452</v>
      </c>
      <c r="B204" s="30">
        <v>757.56</v>
      </c>
      <c r="C204" s="30">
        <v>569.63</v>
      </c>
    </row>
    <row r="205" spans="1:3" x14ac:dyDescent="0.25">
      <c r="A205" s="35">
        <v>42453</v>
      </c>
      <c r="B205" s="30">
        <v>754.84</v>
      </c>
      <c r="C205" s="30">
        <v>582.95000000000005</v>
      </c>
    </row>
    <row r="206" spans="1:3" x14ac:dyDescent="0.25">
      <c r="A206" s="35">
        <v>42457</v>
      </c>
      <c r="B206" s="30">
        <v>753.28</v>
      </c>
      <c r="C206" s="30">
        <v>579.87</v>
      </c>
    </row>
    <row r="207" spans="1:3" x14ac:dyDescent="0.25">
      <c r="A207" s="35">
        <v>42458</v>
      </c>
      <c r="B207" s="30">
        <v>765.89</v>
      </c>
      <c r="C207" s="30">
        <v>593.86</v>
      </c>
    </row>
    <row r="208" spans="1:3" x14ac:dyDescent="0.25">
      <c r="A208" s="35">
        <v>42459</v>
      </c>
      <c r="B208" s="30">
        <v>768.34</v>
      </c>
      <c r="C208" s="30">
        <v>598.69000000000005</v>
      </c>
    </row>
    <row r="209" spans="1:3" x14ac:dyDescent="0.25">
      <c r="A209" s="35">
        <v>42460</v>
      </c>
      <c r="B209" s="30">
        <v>762.9</v>
      </c>
      <c r="C209" s="30">
        <v>593.64</v>
      </c>
    </row>
    <row r="210" spans="1:3" x14ac:dyDescent="0.25">
      <c r="A210" s="35">
        <v>42461</v>
      </c>
      <c r="B210" s="30">
        <v>769.67</v>
      </c>
      <c r="C210" s="30">
        <v>598.5</v>
      </c>
    </row>
    <row r="211" spans="1:3" x14ac:dyDescent="0.25">
      <c r="A211" s="35">
        <v>42464</v>
      </c>
      <c r="B211" s="30">
        <v>765.12</v>
      </c>
      <c r="C211" s="30">
        <v>593.19000000000005</v>
      </c>
    </row>
    <row r="212" spans="1:3" x14ac:dyDescent="0.25">
      <c r="A212" s="35">
        <v>42465</v>
      </c>
      <c r="B212" s="30">
        <v>758.57</v>
      </c>
      <c r="C212" s="30">
        <v>586.14</v>
      </c>
    </row>
    <row r="213" spans="1:3" x14ac:dyDescent="0.25">
      <c r="A213" s="35">
        <v>42466</v>
      </c>
      <c r="B213" s="30">
        <v>768.07</v>
      </c>
      <c r="C213" s="30">
        <v>602.08000000000004</v>
      </c>
    </row>
    <row r="214" spans="1:3" x14ac:dyDescent="0.25">
      <c r="A214" s="35">
        <v>42467</v>
      </c>
      <c r="B214" s="30">
        <v>760.12</v>
      </c>
      <c r="C214" s="30">
        <v>591.42999999999995</v>
      </c>
    </row>
    <row r="215" spans="1:3" x14ac:dyDescent="0.25">
      <c r="A215" s="35">
        <v>42468</v>
      </c>
      <c r="B215" s="30">
        <v>759.47</v>
      </c>
      <c r="C215" s="30">
        <v>594.6</v>
      </c>
    </row>
    <row r="216" spans="1:3" x14ac:dyDescent="0.25">
      <c r="A216" s="35">
        <v>42471</v>
      </c>
      <c r="B216" s="30">
        <v>757.54</v>
      </c>
      <c r="C216" s="30">
        <v>595.92999999999995</v>
      </c>
    </row>
    <row r="217" spans="1:3" x14ac:dyDescent="0.25">
      <c r="A217" s="35">
        <v>42472</v>
      </c>
      <c r="B217" s="30">
        <v>764.32</v>
      </c>
      <c r="C217" s="30">
        <v>603.16999999999996</v>
      </c>
    </row>
    <row r="218" spans="1:3" x14ac:dyDescent="0.25">
      <c r="A218" s="35">
        <v>42473</v>
      </c>
      <c r="B218" s="30">
        <v>771.91</v>
      </c>
      <c r="C218" s="30">
        <v>614.82000000000005</v>
      </c>
    </row>
    <row r="219" spans="1:3" x14ac:dyDescent="0.25">
      <c r="A219" s="35">
        <v>42474</v>
      </c>
      <c r="B219" s="30">
        <v>775.39</v>
      </c>
      <c r="C219" s="30">
        <v>620.75</v>
      </c>
    </row>
    <row r="220" spans="1:3" x14ac:dyDescent="0.25">
      <c r="A220" s="35">
        <v>42475</v>
      </c>
      <c r="B220" s="30">
        <v>780</v>
      </c>
      <c r="C220" s="30">
        <v>625.89</v>
      </c>
    </row>
    <row r="221" spans="1:3" x14ac:dyDescent="0.25">
      <c r="A221" s="35">
        <v>42478</v>
      </c>
      <c r="B221" s="30">
        <v>787.68</v>
      </c>
      <c r="C221" s="30">
        <v>635.35</v>
      </c>
    </row>
    <row r="222" spans="1:3" x14ac:dyDescent="0.25">
      <c r="A222" s="35">
        <v>42479</v>
      </c>
      <c r="B222" s="30">
        <v>776.25</v>
      </c>
      <c r="C222" s="30">
        <v>627.9</v>
      </c>
    </row>
    <row r="223" spans="1:3" x14ac:dyDescent="0.25">
      <c r="A223" s="35">
        <v>42480</v>
      </c>
      <c r="B223" s="30">
        <v>774.92</v>
      </c>
      <c r="C223" s="30">
        <v>632.99</v>
      </c>
    </row>
    <row r="224" spans="1:3" x14ac:dyDescent="0.25">
      <c r="A224" s="35">
        <v>42481</v>
      </c>
      <c r="B224" s="30">
        <v>780</v>
      </c>
      <c r="C224" s="30">
        <v>631</v>
      </c>
    </row>
    <row r="225" spans="1:3" x14ac:dyDescent="0.25">
      <c r="A225" s="35">
        <v>42482</v>
      </c>
      <c r="B225" s="30">
        <v>737.42</v>
      </c>
      <c r="C225" s="30">
        <v>620.5</v>
      </c>
    </row>
    <row r="226" spans="1:3" x14ac:dyDescent="0.25">
      <c r="A226" s="35">
        <v>42485</v>
      </c>
      <c r="B226" s="30">
        <v>742.21</v>
      </c>
      <c r="C226" s="30">
        <v>626.20000000000005</v>
      </c>
    </row>
    <row r="227" spans="1:3" x14ac:dyDescent="0.25">
      <c r="A227" s="35">
        <v>42486</v>
      </c>
      <c r="B227" s="30">
        <v>725.37</v>
      </c>
      <c r="C227" s="30">
        <v>616.88</v>
      </c>
    </row>
    <row r="228" spans="1:3" x14ac:dyDescent="0.25">
      <c r="A228" s="35">
        <v>42487</v>
      </c>
      <c r="B228" s="30">
        <v>721.46</v>
      </c>
      <c r="C228" s="30">
        <v>606.57000000000005</v>
      </c>
    </row>
    <row r="229" spans="1:3" x14ac:dyDescent="0.25">
      <c r="A229" s="35">
        <v>42488</v>
      </c>
      <c r="B229" s="30">
        <v>705.06</v>
      </c>
      <c r="C229" s="30">
        <v>602</v>
      </c>
    </row>
    <row r="230" spans="1:3" x14ac:dyDescent="0.25">
      <c r="A230" s="35">
        <v>42489</v>
      </c>
      <c r="B230" s="30">
        <v>707.88</v>
      </c>
      <c r="C230" s="30">
        <v>659.59</v>
      </c>
    </row>
    <row r="231" spans="1:3" x14ac:dyDescent="0.25">
      <c r="A231" s="35">
        <v>42492</v>
      </c>
      <c r="B231" s="30">
        <v>714.41</v>
      </c>
      <c r="C231" s="30">
        <v>683.85</v>
      </c>
    </row>
    <row r="232" spans="1:3" x14ac:dyDescent="0.25">
      <c r="A232" s="35">
        <v>42493</v>
      </c>
      <c r="B232" s="30">
        <v>708.39</v>
      </c>
      <c r="C232" s="30">
        <v>671.32</v>
      </c>
    </row>
    <row r="233" spans="1:3" x14ac:dyDescent="0.25">
      <c r="A233" s="35">
        <v>42494</v>
      </c>
      <c r="B233" s="30">
        <v>711.37</v>
      </c>
      <c r="C233" s="30">
        <v>670.9</v>
      </c>
    </row>
    <row r="234" spans="1:3" x14ac:dyDescent="0.25">
      <c r="A234" s="35">
        <v>42495</v>
      </c>
      <c r="B234" s="30">
        <v>714.71</v>
      </c>
      <c r="C234" s="30">
        <v>659.09</v>
      </c>
    </row>
    <row r="235" spans="1:3" x14ac:dyDescent="0.25">
      <c r="A235" s="35">
        <v>42496</v>
      </c>
      <c r="B235" s="30">
        <v>725.18</v>
      </c>
      <c r="C235" s="30">
        <v>673.95</v>
      </c>
    </row>
    <row r="236" spans="1:3" x14ac:dyDescent="0.25">
      <c r="A236" s="35">
        <v>42499</v>
      </c>
      <c r="B236" s="30">
        <v>729.13</v>
      </c>
      <c r="C236" s="30">
        <v>679.75</v>
      </c>
    </row>
    <row r="237" spans="1:3" x14ac:dyDescent="0.25">
      <c r="A237" s="35">
        <v>42500</v>
      </c>
      <c r="B237" s="30">
        <v>739.38</v>
      </c>
      <c r="C237" s="30">
        <v>703.245</v>
      </c>
    </row>
    <row r="238" spans="1:3" x14ac:dyDescent="0.25">
      <c r="A238" s="35">
        <v>42501</v>
      </c>
      <c r="B238" s="30">
        <v>730.55</v>
      </c>
      <c r="C238" s="30">
        <v>713.23</v>
      </c>
    </row>
    <row r="239" spans="1:3" x14ac:dyDescent="0.25">
      <c r="A239" s="35">
        <v>42502</v>
      </c>
      <c r="B239" s="30">
        <v>728.07</v>
      </c>
      <c r="C239" s="30">
        <v>717.93</v>
      </c>
    </row>
    <row r="240" spans="1:3" x14ac:dyDescent="0.25">
      <c r="A240" s="35">
        <v>42503</v>
      </c>
      <c r="B240" s="30">
        <v>724.83</v>
      </c>
      <c r="C240" s="30">
        <v>710.22</v>
      </c>
    </row>
    <row r="241" spans="1:3" x14ac:dyDescent="0.25">
      <c r="A241" s="35">
        <v>42506</v>
      </c>
      <c r="B241" s="30">
        <v>730.3</v>
      </c>
      <c r="C241" s="30">
        <v>710.66</v>
      </c>
    </row>
    <row r="242" spans="1:3" x14ac:dyDescent="0.25">
      <c r="A242" s="35">
        <v>42507</v>
      </c>
      <c r="B242" s="30">
        <v>720.19</v>
      </c>
      <c r="C242" s="30">
        <v>695.27</v>
      </c>
    </row>
    <row r="243" spans="1:3" x14ac:dyDescent="0.25">
      <c r="A243" s="35">
        <v>42508</v>
      </c>
      <c r="B243" s="30">
        <v>721.78</v>
      </c>
      <c r="C243" s="30">
        <v>697.45</v>
      </c>
    </row>
    <row r="244" spans="1:3" x14ac:dyDescent="0.25">
      <c r="A244" s="35">
        <v>42509</v>
      </c>
      <c r="B244" s="30">
        <v>715.31</v>
      </c>
      <c r="C244" s="30">
        <v>698.52</v>
      </c>
    </row>
    <row r="245" spans="1:3" x14ac:dyDescent="0.25">
      <c r="A245" s="35">
        <v>42510</v>
      </c>
      <c r="B245" s="30">
        <v>721.71</v>
      </c>
      <c r="C245" s="30">
        <v>702.8</v>
      </c>
    </row>
    <row r="246" spans="1:3" x14ac:dyDescent="0.25">
      <c r="A246" s="35">
        <v>42513</v>
      </c>
      <c r="B246" s="30">
        <v>717.24</v>
      </c>
      <c r="C246" s="30">
        <v>696.75</v>
      </c>
    </row>
    <row r="247" spans="1:3" x14ac:dyDescent="0.25">
      <c r="A247" s="35">
        <v>42514</v>
      </c>
      <c r="B247" s="30">
        <v>733.03</v>
      </c>
      <c r="C247" s="30">
        <v>704.2</v>
      </c>
    </row>
    <row r="248" spans="1:3" x14ac:dyDescent="0.25">
      <c r="A248" s="35">
        <v>42515</v>
      </c>
      <c r="B248" s="30">
        <v>738.1</v>
      </c>
      <c r="C248" s="30">
        <v>708.35</v>
      </c>
    </row>
    <row r="249" spans="1:3" x14ac:dyDescent="0.25">
      <c r="A249" s="35">
        <v>42516</v>
      </c>
      <c r="B249" s="30">
        <v>736.93</v>
      </c>
      <c r="C249" s="30">
        <v>714.91</v>
      </c>
    </row>
    <row r="250" spans="1:3" x14ac:dyDescent="0.25">
      <c r="A250" s="35">
        <v>42517</v>
      </c>
      <c r="B250" s="30">
        <v>747.6</v>
      </c>
      <c r="C250" s="30">
        <v>712.24</v>
      </c>
    </row>
    <row r="251" spans="1:3" x14ac:dyDescent="0.25">
      <c r="A251" s="35">
        <v>42521</v>
      </c>
      <c r="B251" s="30">
        <v>748.85</v>
      </c>
      <c r="C251" s="30">
        <v>722.79</v>
      </c>
    </row>
    <row r="252" spans="1:3" x14ac:dyDescent="0.25">
      <c r="A252" s="35">
        <v>42522</v>
      </c>
      <c r="B252" s="30">
        <v>748.46</v>
      </c>
      <c r="C252" s="30">
        <v>719.44</v>
      </c>
    </row>
    <row r="253" spans="1:3" x14ac:dyDescent="0.25">
      <c r="A253" s="35">
        <v>42523</v>
      </c>
      <c r="B253" s="30">
        <v>744.27</v>
      </c>
      <c r="C253" s="30">
        <v>728.24</v>
      </c>
    </row>
    <row r="254" spans="1:3" x14ac:dyDescent="0.25">
      <c r="A254" s="35">
        <v>42524</v>
      </c>
      <c r="B254" s="30">
        <v>735.86</v>
      </c>
      <c r="C254" s="30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O28" sqref="O28"/>
    </sheetView>
  </sheetViews>
  <sheetFormatPr defaultRowHeight="15" x14ac:dyDescent="0.25"/>
  <cols>
    <col min="1" max="1" width="14" style="13" customWidth="1"/>
    <col min="2" max="5" width="12" style="30" customWidth="1"/>
    <col min="11" max="11" width="9.7109375" customWidth="1"/>
    <col min="12" max="12" width="10.42578125" customWidth="1"/>
    <col min="13" max="13" width="11.28515625" customWidth="1"/>
  </cols>
  <sheetData>
    <row r="1" spans="1:14" x14ac:dyDescent="0.25">
      <c r="B1" s="113" t="s">
        <v>44</v>
      </c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3"/>
    </row>
    <row r="2" spans="1:14" x14ac:dyDescent="0.25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06" t="s">
        <v>45</v>
      </c>
    </row>
    <row r="3" spans="1:14" x14ac:dyDescent="0.25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5">
        <f>SUM(B3:M3)</f>
        <v>421099</v>
      </c>
    </row>
    <row r="4" spans="1:14" x14ac:dyDescent="0.25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5">
        <f>SUM(B4:M4)</f>
        <v>350354</v>
      </c>
    </row>
    <row r="5" spans="1:14" x14ac:dyDescent="0.25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5">
        <f>SUM(B5:M5)</f>
        <v>91033</v>
      </c>
    </row>
    <row r="6" spans="1:14" x14ac:dyDescent="0.25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5">
        <f>SUM(B6:M6)</f>
        <v>164050</v>
      </c>
    </row>
    <row r="7" spans="1:14" x14ac:dyDescent="0.25">
      <c r="A7" s="104" t="s">
        <v>45</v>
      </c>
      <c r="B7" s="105">
        <f>SUM(B3:B6)</f>
        <v>86170</v>
      </c>
      <c r="C7" s="105">
        <f t="shared" ref="C7:M7" si="0">SUM(C3:C6)</f>
        <v>88618</v>
      </c>
      <c r="D7" s="105">
        <f t="shared" si="0"/>
        <v>75067</v>
      </c>
      <c r="E7" s="105">
        <f t="shared" si="0"/>
        <v>77805</v>
      </c>
      <c r="F7" s="105">
        <f t="shared" si="0"/>
        <v>77260</v>
      </c>
      <c r="G7" s="105">
        <f t="shared" si="0"/>
        <v>84694</v>
      </c>
      <c r="H7" s="105">
        <f t="shared" si="0"/>
        <v>83986</v>
      </c>
      <c r="I7" s="105">
        <f t="shared" si="0"/>
        <v>95006</v>
      </c>
      <c r="J7" s="105">
        <f t="shared" si="0"/>
        <v>95384</v>
      </c>
      <c r="K7" s="105">
        <f t="shared" si="0"/>
        <v>92403</v>
      </c>
      <c r="L7" s="105">
        <f t="shared" si="0"/>
        <v>86309</v>
      </c>
      <c r="M7" s="105">
        <f t="shared" si="0"/>
        <v>83834</v>
      </c>
      <c r="N7" s="13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W22"/>
  <sheetViews>
    <sheetView showGridLines="0" workbookViewId="0">
      <selection activeCell="V26" sqref="V26"/>
    </sheetView>
  </sheetViews>
  <sheetFormatPr defaultRowHeight="15" x14ac:dyDescent="0.25"/>
  <cols>
    <col min="1" max="1" width="15.28515625" customWidth="1"/>
    <col min="2" max="2" width="10.140625" customWidth="1"/>
    <col min="3" max="3" width="10.28515625" customWidth="1"/>
    <col min="4" max="4" width="10.42578125" customWidth="1"/>
    <col min="5" max="5" width="12.140625" customWidth="1"/>
    <col min="6" max="6" width="11.28515625" style="13" customWidth="1"/>
  </cols>
  <sheetData>
    <row r="1" spans="1:23" x14ac:dyDescent="0.25">
      <c r="A1" s="27" t="s">
        <v>235</v>
      </c>
      <c r="B1" s="27" t="s">
        <v>1280</v>
      </c>
      <c r="C1" s="27" t="s">
        <v>234</v>
      </c>
      <c r="D1" s="27" t="s">
        <v>2202</v>
      </c>
      <c r="E1" s="27" t="s">
        <v>2203</v>
      </c>
      <c r="F1" s="27" t="s">
        <v>2188</v>
      </c>
    </row>
    <row r="2" spans="1:23" x14ac:dyDescent="0.25">
      <c r="A2" s="13" t="s">
        <v>236</v>
      </c>
      <c r="B2" s="30">
        <v>35000</v>
      </c>
      <c r="C2" s="30">
        <v>118000</v>
      </c>
      <c r="D2" s="30">
        <f>E2-C2</f>
        <v>72000</v>
      </c>
      <c r="E2" s="30">
        <v>190000</v>
      </c>
      <c r="F2" s="41">
        <f>C2/E2</f>
        <v>0.62105263157894741</v>
      </c>
    </row>
    <row r="3" spans="1:23" x14ac:dyDescent="0.25">
      <c r="A3" s="13" t="s">
        <v>237</v>
      </c>
      <c r="B3" s="30">
        <v>24500</v>
      </c>
      <c r="C3" s="30">
        <v>120000</v>
      </c>
      <c r="D3" s="30">
        <f>E3-C3</f>
        <v>10000</v>
      </c>
      <c r="E3" s="30">
        <v>130000</v>
      </c>
      <c r="F3" s="41">
        <f>C3/E3</f>
        <v>0.92307692307692313</v>
      </c>
    </row>
    <row r="4" spans="1:23" x14ac:dyDescent="0.25">
      <c r="A4" s="13" t="s">
        <v>238</v>
      </c>
      <c r="B4" s="30">
        <v>20000</v>
      </c>
      <c r="C4" s="30">
        <v>75000</v>
      </c>
      <c r="D4" s="30">
        <f>E4-C4</f>
        <v>150000</v>
      </c>
      <c r="E4" s="30">
        <v>225000</v>
      </c>
      <c r="F4" s="41">
        <f>C4/E4</f>
        <v>0.33333333333333331</v>
      </c>
    </row>
    <row r="5" spans="1:23" x14ac:dyDescent="0.25">
      <c r="A5" s="13" t="s">
        <v>239</v>
      </c>
      <c r="B5" s="30">
        <v>12000</v>
      </c>
      <c r="C5" s="30">
        <v>62000</v>
      </c>
      <c r="D5" s="30">
        <f>E5-C5</f>
        <v>38000</v>
      </c>
      <c r="E5" s="30">
        <v>100000</v>
      </c>
      <c r="F5" s="41">
        <f>C5/E5</f>
        <v>0.62</v>
      </c>
    </row>
    <row r="9" spans="1:23" x14ac:dyDescent="0.25">
      <c r="A9" s="13"/>
      <c r="B9" s="13"/>
      <c r="C9" s="13"/>
    </row>
    <row r="11" spans="1:23" x14ac:dyDescent="0.25">
      <c r="B11" s="30"/>
      <c r="C11" s="30"/>
    </row>
    <row r="13" spans="1:23" x14ac:dyDescent="0.25">
      <c r="W13" t="s">
        <v>2225</v>
      </c>
    </row>
    <row r="20" spans="1:1" x14ac:dyDescent="0.25">
      <c r="A20" s="13"/>
    </row>
    <row r="21" spans="1:1" x14ac:dyDescent="0.25">
      <c r="A21" s="13"/>
    </row>
    <row r="22" spans="1:1" x14ac:dyDescent="0.25">
      <c r="A22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35" sqref="Q35"/>
    </sheetView>
  </sheetViews>
  <sheetFormatPr defaultRowHeight="15" x14ac:dyDescent="0.25"/>
  <cols>
    <col min="1" max="1" width="10.5703125" style="13" customWidth="1"/>
    <col min="2" max="2" width="21.42578125" style="13" customWidth="1"/>
    <col min="3" max="3" width="10.85546875" style="13" customWidth="1"/>
    <col min="4" max="4" width="10" style="13" customWidth="1"/>
    <col min="5" max="6" width="8.85546875" style="13"/>
    <col min="7" max="7" width="12.85546875" style="13" customWidth="1"/>
    <col min="8" max="12" width="8.85546875" style="13"/>
    <col min="13" max="13" width="15.42578125" style="30" customWidth="1"/>
  </cols>
  <sheetData>
    <row r="1" spans="1:13" x14ac:dyDescent="0.25">
      <c r="A1" s="27" t="s">
        <v>102</v>
      </c>
      <c r="B1" s="27" t="s">
        <v>153</v>
      </c>
      <c r="C1" s="27" t="s">
        <v>233</v>
      </c>
      <c r="D1" s="27" t="s">
        <v>154</v>
      </c>
      <c r="E1" s="27" t="s">
        <v>230</v>
      </c>
      <c r="F1" s="27" t="s">
        <v>104</v>
      </c>
      <c r="G1" s="27" t="s">
        <v>232</v>
      </c>
      <c r="H1" s="27" t="s">
        <v>192</v>
      </c>
      <c r="I1" s="27" t="s">
        <v>231</v>
      </c>
      <c r="J1" s="27" t="s">
        <v>189</v>
      </c>
      <c r="K1" s="27" t="s">
        <v>190</v>
      </c>
      <c r="L1" s="27" t="s">
        <v>191</v>
      </c>
      <c r="M1" s="29" t="s">
        <v>155</v>
      </c>
    </row>
    <row r="2" spans="1:13" x14ac:dyDescent="0.25">
      <c r="A2" s="13">
        <v>2000</v>
      </c>
      <c r="B2" s="13" t="s">
        <v>211</v>
      </c>
      <c r="C2" s="13" t="s">
        <v>175</v>
      </c>
      <c r="D2" s="13" t="s">
        <v>157</v>
      </c>
      <c r="E2" s="13" t="s">
        <v>140</v>
      </c>
      <c r="F2" s="13">
        <v>116</v>
      </c>
      <c r="G2" s="13">
        <v>748</v>
      </c>
      <c r="H2" s="13">
        <v>880</v>
      </c>
      <c r="I2" s="13">
        <v>-132</v>
      </c>
      <c r="J2" s="13">
        <v>5</v>
      </c>
      <c r="K2" s="13">
        <v>69</v>
      </c>
      <c r="L2" s="13">
        <v>93</v>
      </c>
      <c r="M2" s="30">
        <v>16519500</v>
      </c>
    </row>
    <row r="3" spans="1:13" x14ac:dyDescent="0.25">
      <c r="A3" s="13">
        <v>2000</v>
      </c>
      <c r="B3" s="13" t="s">
        <v>206</v>
      </c>
      <c r="C3" s="13" t="s">
        <v>187</v>
      </c>
      <c r="D3" s="13" t="s">
        <v>161</v>
      </c>
      <c r="E3" s="13" t="s">
        <v>196</v>
      </c>
      <c r="F3" s="13">
        <v>160</v>
      </c>
      <c r="G3" s="13">
        <v>731</v>
      </c>
      <c r="H3" s="13">
        <v>797</v>
      </c>
      <c r="I3" s="13">
        <v>-66</v>
      </c>
      <c r="J3" s="13">
        <v>3</v>
      </c>
      <c r="K3" s="13">
        <v>79</v>
      </c>
      <c r="L3" s="13">
        <v>82</v>
      </c>
      <c r="M3" s="30">
        <v>19872000</v>
      </c>
    </row>
    <row r="4" spans="1:13" x14ac:dyDescent="0.25">
      <c r="A4" s="13">
        <v>2000</v>
      </c>
      <c r="B4" s="13" t="s">
        <v>208</v>
      </c>
      <c r="C4" s="13" t="s">
        <v>178</v>
      </c>
      <c r="D4" s="13" t="s">
        <v>157</v>
      </c>
      <c r="E4" s="13" t="s">
        <v>140</v>
      </c>
      <c r="F4" s="13">
        <v>150</v>
      </c>
      <c r="G4" s="13">
        <v>879</v>
      </c>
      <c r="H4" s="13">
        <v>930</v>
      </c>
      <c r="I4" s="13">
        <v>-51</v>
      </c>
      <c r="J4" s="13">
        <v>4</v>
      </c>
      <c r="K4" s="13">
        <v>77</v>
      </c>
      <c r="L4" s="13">
        <v>85</v>
      </c>
      <c r="M4" s="30">
        <v>23433000</v>
      </c>
    </row>
    <row r="5" spans="1:13" x14ac:dyDescent="0.25">
      <c r="A5" s="13">
        <v>2000</v>
      </c>
      <c r="B5" s="13" t="s">
        <v>218</v>
      </c>
      <c r="C5" s="13" t="s">
        <v>174</v>
      </c>
      <c r="D5" s="13" t="s">
        <v>161</v>
      </c>
      <c r="E5" s="13" t="s">
        <v>140</v>
      </c>
      <c r="F5" s="13">
        <v>168</v>
      </c>
      <c r="G5" s="13">
        <v>793</v>
      </c>
      <c r="H5" s="13">
        <v>888</v>
      </c>
      <c r="I5" s="13">
        <v>-95</v>
      </c>
      <c r="J5" s="13">
        <v>5</v>
      </c>
      <c r="K5" s="13">
        <v>69</v>
      </c>
      <c r="L5" s="13">
        <v>93</v>
      </c>
      <c r="M5" s="30">
        <v>28928334</v>
      </c>
    </row>
    <row r="6" spans="1:13" x14ac:dyDescent="0.25">
      <c r="A6" s="13">
        <v>2000</v>
      </c>
      <c r="B6" s="13" t="s">
        <v>200</v>
      </c>
      <c r="C6" s="13" t="s">
        <v>156</v>
      </c>
      <c r="D6" s="13" t="s">
        <v>157</v>
      </c>
      <c r="E6" s="13" t="s">
        <v>140</v>
      </c>
      <c r="F6" s="13">
        <v>216</v>
      </c>
      <c r="G6" s="13">
        <v>978</v>
      </c>
      <c r="H6" s="13">
        <v>839</v>
      </c>
      <c r="I6" s="13">
        <v>139</v>
      </c>
      <c r="J6" s="13">
        <v>1</v>
      </c>
      <c r="K6" s="13">
        <v>95</v>
      </c>
      <c r="L6" s="13">
        <v>67</v>
      </c>
      <c r="M6" s="30">
        <v>31133500</v>
      </c>
    </row>
    <row r="7" spans="1:13" x14ac:dyDescent="0.25">
      <c r="A7" s="13">
        <v>2000</v>
      </c>
      <c r="B7" s="13" t="s">
        <v>216</v>
      </c>
      <c r="C7" s="13" t="s">
        <v>170</v>
      </c>
      <c r="D7" s="13" t="s">
        <v>157</v>
      </c>
      <c r="E7" s="13" t="s">
        <v>190</v>
      </c>
      <c r="F7" s="13">
        <v>239</v>
      </c>
      <c r="G7" s="13">
        <v>947</v>
      </c>
      <c r="H7" s="13">
        <v>813</v>
      </c>
      <c r="I7" s="13">
        <v>134</v>
      </c>
      <c r="J7" s="13">
        <v>1</v>
      </c>
      <c r="K7" s="13">
        <v>91</v>
      </c>
      <c r="L7" s="13">
        <v>70</v>
      </c>
      <c r="M7" s="30">
        <v>31971333</v>
      </c>
    </row>
    <row r="8" spans="1:13" x14ac:dyDescent="0.25">
      <c r="A8" s="13">
        <v>2000</v>
      </c>
      <c r="B8" s="13" t="s">
        <v>213</v>
      </c>
      <c r="C8" s="13" t="s">
        <v>212</v>
      </c>
      <c r="D8" s="13" t="s">
        <v>161</v>
      </c>
      <c r="E8" s="13" t="s">
        <v>196</v>
      </c>
      <c r="F8" s="13">
        <v>178</v>
      </c>
      <c r="G8" s="13">
        <v>738</v>
      </c>
      <c r="H8" s="13">
        <v>902</v>
      </c>
      <c r="I8" s="13">
        <v>-164</v>
      </c>
      <c r="J8" s="13">
        <v>4</v>
      </c>
      <c r="K8" s="13">
        <v>67</v>
      </c>
      <c r="L8" s="13">
        <v>95</v>
      </c>
      <c r="M8" s="30">
        <v>32994333</v>
      </c>
    </row>
    <row r="9" spans="1:13" x14ac:dyDescent="0.25">
      <c r="A9" s="13">
        <v>2000</v>
      </c>
      <c r="B9" s="13" t="s">
        <v>210</v>
      </c>
      <c r="C9" s="13" t="s">
        <v>166</v>
      </c>
      <c r="D9" s="13" t="s">
        <v>161</v>
      </c>
      <c r="E9" s="13" t="s">
        <v>140</v>
      </c>
      <c r="F9" s="13">
        <v>177</v>
      </c>
      <c r="G9" s="13">
        <v>740</v>
      </c>
      <c r="H9" s="13">
        <v>826</v>
      </c>
      <c r="I9" s="13">
        <v>-86</v>
      </c>
      <c r="J9" s="13">
        <v>3</v>
      </c>
      <c r="K9" s="13">
        <v>73</v>
      </c>
      <c r="L9" s="13">
        <v>89</v>
      </c>
      <c r="M9" s="30">
        <v>36505333</v>
      </c>
    </row>
    <row r="10" spans="1:13" x14ac:dyDescent="0.25">
      <c r="A10" s="13">
        <v>2000</v>
      </c>
      <c r="B10" s="13" t="s">
        <v>225</v>
      </c>
      <c r="C10" s="13" t="s">
        <v>164</v>
      </c>
      <c r="D10" s="13" t="s">
        <v>157</v>
      </c>
      <c r="E10" s="13" t="s">
        <v>196</v>
      </c>
      <c r="F10" s="13">
        <v>244</v>
      </c>
      <c r="G10" s="13">
        <v>861</v>
      </c>
      <c r="H10" s="13">
        <v>908</v>
      </c>
      <c r="I10" s="13">
        <v>-47</v>
      </c>
      <c r="J10" s="13">
        <v>3</v>
      </c>
      <c r="K10" s="13">
        <v>83</v>
      </c>
      <c r="L10" s="13">
        <v>79</v>
      </c>
      <c r="M10" s="30">
        <v>44838332</v>
      </c>
    </row>
    <row r="11" spans="1:13" x14ac:dyDescent="0.25">
      <c r="A11" s="13">
        <v>2000</v>
      </c>
      <c r="B11" s="13" t="s">
        <v>202</v>
      </c>
      <c r="C11" s="13" t="s">
        <v>179</v>
      </c>
      <c r="D11" s="13" t="s">
        <v>161</v>
      </c>
      <c r="E11" s="13" t="s">
        <v>140</v>
      </c>
      <c r="F11" s="13">
        <v>200</v>
      </c>
      <c r="G11" s="13">
        <v>825</v>
      </c>
      <c r="H11" s="13">
        <v>765</v>
      </c>
      <c r="I11" s="13">
        <v>60</v>
      </c>
      <c r="J11" s="13">
        <v>2</v>
      </c>
      <c r="K11" s="13">
        <v>85</v>
      </c>
      <c r="L11" s="13">
        <v>77</v>
      </c>
      <c r="M11" s="30">
        <v>46867200</v>
      </c>
    </row>
    <row r="12" spans="1:13" x14ac:dyDescent="0.25">
      <c r="A12" s="13">
        <v>2000</v>
      </c>
      <c r="B12" s="13" t="s">
        <v>217</v>
      </c>
      <c r="C12" s="13" t="s">
        <v>186</v>
      </c>
      <c r="D12" s="13" t="s">
        <v>161</v>
      </c>
      <c r="E12" s="13" t="s">
        <v>196</v>
      </c>
      <c r="F12" s="13">
        <v>144</v>
      </c>
      <c r="G12" s="13">
        <v>708</v>
      </c>
      <c r="H12" s="13">
        <v>830</v>
      </c>
      <c r="I12" s="13">
        <v>-122</v>
      </c>
      <c r="J12" s="13">
        <v>5</v>
      </c>
      <c r="K12" s="13">
        <v>65</v>
      </c>
      <c r="L12" s="13">
        <v>97</v>
      </c>
      <c r="M12" s="30">
        <v>47308000</v>
      </c>
    </row>
    <row r="13" spans="1:13" x14ac:dyDescent="0.25">
      <c r="A13" s="13">
        <v>2000</v>
      </c>
      <c r="B13" s="13" t="s">
        <v>207</v>
      </c>
      <c r="C13" s="13" t="s">
        <v>158</v>
      </c>
      <c r="D13" s="13" t="s">
        <v>161</v>
      </c>
      <c r="E13" s="13" t="s">
        <v>140</v>
      </c>
      <c r="F13" s="13">
        <v>249</v>
      </c>
      <c r="G13" s="13">
        <v>938</v>
      </c>
      <c r="H13" s="13">
        <v>944</v>
      </c>
      <c r="I13" s="13">
        <v>-6</v>
      </c>
      <c r="J13" s="13">
        <v>4</v>
      </c>
      <c r="K13" s="13">
        <v>72</v>
      </c>
      <c r="L13" s="13">
        <v>90</v>
      </c>
      <c r="M13" s="30">
        <v>51289111</v>
      </c>
    </row>
    <row r="14" spans="1:13" x14ac:dyDescent="0.25">
      <c r="A14" s="13">
        <v>2000</v>
      </c>
      <c r="B14" s="13" t="s">
        <v>194</v>
      </c>
      <c r="C14" s="13" t="s">
        <v>193</v>
      </c>
      <c r="D14" s="13" t="s">
        <v>157</v>
      </c>
      <c r="E14" s="13" t="s">
        <v>190</v>
      </c>
      <c r="F14" s="13">
        <v>236</v>
      </c>
      <c r="G14" s="13">
        <v>864</v>
      </c>
      <c r="H14" s="13">
        <v>869</v>
      </c>
      <c r="I14" s="13">
        <v>-5</v>
      </c>
      <c r="J14" s="13">
        <v>3</v>
      </c>
      <c r="K14" s="13">
        <v>82</v>
      </c>
      <c r="L14" s="13">
        <v>80</v>
      </c>
      <c r="M14" s="30">
        <v>51464167</v>
      </c>
    </row>
    <row r="15" spans="1:13" x14ac:dyDescent="0.25">
      <c r="A15" s="13">
        <v>2000</v>
      </c>
      <c r="B15" s="13" t="s">
        <v>221</v>
      </c>
      <c r="C15" s="13" t="s">
        <v>185</v>
      </c>
      <c r="D15" s="13" t="s">
        <v>161</v>
      </c>
      <c r="E15" s="13" t="s">
        <v>190</v>
      </c>
      <c r="F15" s="13">
        <v>226</v>
      </c>
      <c r="G15" s="13">
        <v>925</v>
      </c>
      <c r="H15" s="13">
        <v>747</v>
      </c>
      <c r="I15" s="13">
        <v>178</v>
      </c>
      <c r="J15" s="13">
        <v>1</v>
      </c>
      <c r="K15" s="13">
        <v>97</v>
      </c>
      <c r="L15" s="13">
        <v>65</v>
      </c>
      <c r="M15" s="30">
        <v>53737826</v>
      </c>
    </row>
    <row r="16" spans="1:13" x14ac:dyDescent="0.25">
      <c r="A16" s="13">
        <v>2000</v>
      </c>
      <c r="B16" s="13" t="s">
        <v>219</v>
      </c>
      <c r="C16" s="13" t="s">
        <v>172</v>
      </c>
      <c r="D16" s="13" t="s">
        <v>161</v>
      </c>
      <c r="E16" s="13" t="s">
        <v>190</v>
      </c>
      <c r="F16" s="13">
        <v>157</v>
      </c>
      <c r="G16" s="13">
        <v>752</v>
      </c>
      <c r="H16" s="13">
        <v>815</v>
      </c>
      <c r="I16" s="13">
        <v>-63</v>
      </c>
      <c r="J16" s="13">
        <v>5</v>
      </c>
      <c r="K16" s="13">
        <v>76</v>
      </c>
      <c r="L16" s="13">
        <v>86</v>
      </c>
      <c r="M16" s="30">
        <v>54821000</v>
      </c>
    </row>
    <row r="17" spans="1:13" x14ac:dyDescent="0.25">
      <c r="A17" s="13">
        <v>2000</v>
      </c>
      <c r="B17" s="13" t="s">
        <v>205</v>
      </c>
      <c r="C17" s="13" t="s">
        <v>182</v>
      </c>
      <c r="D17" s="13" t="s">
        <v>157</v>
      </c>
      <c r="E17" s="13" t="s">
        <v>140</v>
      </c>
      <c r="F17" s="13">
        <v>177</v>
      </c>
      <c r="G17" s="13">
        <v>823</v>
      </c>
      <c r="H17" s="13">
        <v>827</v>
      </c>
      <c r="I17" s="13">
        <v>-4</v>
      </c>
      <c r="J17" s="13">
        <v>3</v>
      </c>
      <c r="K17" s="13">
        <v>79</v>
      </c>
      <c r="L17" s="13">
        <v>83</v>
      </c>
      <c r="M17" s="30">
        <v>58265167</v>
      </c>
    </row>
    <row r="18" spans="1:13" x14ac:dyDescent="0.25">
      <c r="A18" s="13">
        <v>2000</v>
      </c>
      <c r="B18" s="13" t="s">
        <v>220</v>
      </c>
      <c r="C18" s="13" t="s">
        <v>159</v>
      </c>
      <c r="D18" s="13" t="s">
        <v>157</v>
      </c>
      <c r="E18" s="13" t="s">
        <v>190</v>
      </c>
      <c r="F18" s="13">
        <v>198</v>
      </c>
      <c r="G18" s="13">
        <v>907</v>
      </c>
      <c r="H18" s="13">
        <v>780</v>
      </c>
      <c r="I18" s="13">
        <v>127</v>
      </c>
      <c r="J18" s="13">
        <v>2</v>
      </c>
      <c r="K18" s="13">
        <v>91</v>
      </c>
      <c r="L18" s="13">
        <v>71</v>
      </c>
      <c r="M18" s="30">
        <v>58915000</v>
      </c>
    </row>
    <row r="19" spans="1:13" x14ac:dyDescent="0.25">
      <c r="A19" s="13">
        <v>2000</v>
      </c>
      <c r="B19" s="13" t="s">
        <v>201</v>
      </c>
      <c r="C19" s="13" t="s">
        <v>162</v>
      </c>
      <c r="D19" s="13" t="s">
        <v>161</v>
      </c>
      <c r="E19" s="13" t="s">
        <v>140</v>
      </c>
      <c r="F19" s="13">
        <v>183</v>
      </c>
      <c r="G19" s="13">
        <v>764</v>
      </c>
      <c r="H19" s="13">
        <v>904</v>
      </c>
      <c r="I19" s="13">
        <v>-140</v>
      </c>
      <c r="J19" s="13">
        <v>6</v>
      </c>
      <c r="K19" s="13">
        <v>65</v>
      </c>
      <c r="L19" s="13">
        <v>97</v>
      </c>
      <c r="M19" s="30">
        <v>60539333</v>
      </c>
    </row>
    <row r="20" spans="1:13" x14ac:dyDescent="0.25">
      <c r="A20" s="13">
        <v>2000</v>
      </c>
      <c r="B20" s="13" t="s">
        <v>204</v>
      </c>
      <c r="C20" s="13" t="s">
        <v>188</v>
      </c>
      <c r="D20" s="13" t="s">
        <v>161</v>
      </c>
      <c r="E20" s="13" t="s">
        <v>190</v>
      </c>
      <c r="F20" s="13">
        <v>161</v>
      </c>
      <c r="G20" s="13">
        <v>968</v>
      </c>
      <c r="H20" s="13">
        <v>897</v>
      </c>
      <c r="I20" s="13">
        <v>71</v>
      </c>
      <c r="J20" s="13">
        <v>4</v>
      </c>
      <c r="K20" s="13">
        <v>82</v>
      </c>
      <c r="L20" s="13">
        <v>80</v>
      </c>
      <c r="M20" s="30">
        <v>61111190</v>
      </c>
    </row>
    <row r="21" spans="1:13" x14ac:dyDescent="0.25">
      <c r="A21" s="13">
        <v>2000</v>
      </c>
      <c r="B21" s="13" t="s">
        <v>222</v>
      </c>
      <c r="C21" s="13" t="s">
        <v>180</v>
      </c>
      <c r="D21" s="13" t="s">
        <v>161</v>
      </c>
      <c r="E21" s="13" t="s">
        <v>140</v>
      </c>
      <c r="F21" s="13">
        <v>235</v>
      </c>
      <c r="G21" s="13">
        <v>887</v>
      </c>
      <c r="H21" s="13">
        <v>771</v>
      </c>
      <c r="I21" s="13">
        <v>116</v>
      </c>
      <c r="J21" s="13">
        <v>1</v>
      </c>
      <c r="K21" s="13">
        <v>95</v>
      </c>
      <c r="L21" s="13">
        <v>67</v>
      </c>
      <c r="M21" s="30">
        <v>61453863</v>
      </c>
    </row>
    <row r="22" spans="1:13" x14ac:dyDescent="0.25">
      <c r="A22" s="13">
        <v>2000</v>
      </c>
      <c r="B22" s="13" t="s">
        <v>223</v>
      </c>
      <c r="C22" s="13" t="s">
        <v>167</v>
      </c>
      <c r="D22" s="13" t="s">
        <v>157</v>
      </c>
      <c r="E22" s="13" t="s">
        <v>196</v>
      </c>
      <c r="F22" s="13">
        <v>162</v>
      </c>
      <c r="G22" s="13">
        <v>733</v>
      </c>
      <c r="H22" s="13">
        <v>842</v>
      </c>
      <c r="I22" s="13">
        <v>-109</v>
      </c>
      <c r="J22" s="13">
        <v>5</v>
      </c>
      <c r="K22" s="13">
        <v>69</v>
      </c>
      <c r="L22" s="13">
        <v>92</v>
      </c>
      <c r="M22" s="30">
        <v>62765129</v>
      </c>
    </row>
    <row r="23" spans="1:13" x14ac:dyDescent="0.25">
      <c r="A23" s="13">
        <v>2000</v>
      </c>
      <c r="B23" s="13" t="s">
        <v>224</v>
      </c>
      <c r="C23" s="13" t="s">
        <v>184</v>
      </c>
      <c r="D23" s="13" t="s">
        <v>157</v>
      </c>
      <c r="E23" s="13" t="s">
        <v>190</v>
      </c>
      <c r="F23" s="13">
        <v>173</v>
      </c>
      <c r="G23" s="13">
        <v>848</v>
      </c>
      <c r="H23" s="13">
        <v>974</v>
      </c>
      <c r="I23" s="13">
        <v>-126</v>
      </c>
      <c r="J23" s="13">
        <v>4</v>
      </c>
      <c r="K23" s="13">
        <v>71</v>
      </c>
      <c r="L23" s="13">
        <v>91</v>
      </c>
      <c r="M23" s="30">
        <v>70795921</v>
      </c>
    </row>
    <row r="24" spans="1:13" x14ac:dyDescent="0.25">
      <c r="A24" s="13">
        <v>2000</v>
      </c>
      <c r="B24" s="13" t="s">
        <v>203</v>
      </c>
      <c r="C24" s="13" t="s">
        <v>176</v>
      </c>
      <c r="D24" s="13" t="s">
        <v>157</v>
      </c>
      <c r="E24" s="13" t="s">
        <v>140</v>
      </c>
      <c r="F24" s="13">
        <v>221</v>
      </c>
      <c r="G24" s="13">
        <v>950</v>
      </c>
      <c r="H24" s="13">
        <v>816</v>
      </c>
      <c r="I24" s="13">
        <v>134</v>
      </c>
      <c r="J24" s="13">
        <v>2</v>
      </c>
      <c r="K24" s="13">
        <v>90</v>
      </c>
      <c r="L24" s="13">
        <v>72</v>
      </c>
      <c r="M24" s="30">
        <v>75880771</v>
      </c>
    </row>
    <row r="25" spans="1:13" x14ac:dyDescent="0.25">
      <c r="A25" s="13">
        <v>2000</v>
      </c>
      <c r="B25" s="13" t="s">
        <v>199</v>
      </c>
      <c r="C25" s="13" t="s">
        <v>168</v>
      </c>
      <c r="D25" s="13" t="s">
        <v>157</v>
      </c>
      <c r="E25" s="13" t="s">
        <v>196</v>
      </c>
      <c r="F25" s="13">
        <v>167</v>
      </c>
      <c r="G25" s="13">
        <v>792</v>
      </c>
      <c r="H25" s="13">
        <v>745</v>
      </c>
      <c r="I25" s="13">
        <v>47</v>
      </c>
      <c r="J25" s="13">
        <v>2</v>
      </c>
      <c r="K25" s="13">
        <v>85</v>
      </c>
      <c r="L25" s="13">
        <v>77</v>
      </c>
      <c r="M25" s="30">
        <v>77940333</v>
      </c>
    </row>
    <row r="26" spans="1:13" x14ac:dyDescent="0.25">
      <c r="A26" s="13">
        <v>2000</v>
      </c>
      <c r="B26" s="13" t="s">
        <v>215</v>
      </c>
      <c r="C26" s="13" t="s">
        <v>173</v>
      </c>
      <c r="D26" s="13" t="s">
        <v>161</v>
      </c>
      <c r="E26" s="13" t="s">
        <v>196</v>
      </c>
      <c r="F26" s="13">
        <v>198</v>
      </c>
      <c r="G26" s="13">
        <v>807</v>
      </c>
      <c r="H26" s="13">
        <v>738</v>
      </c>
      <c r="I26" s="13">
        <v>69</v>
      </c>
      <c r="J26" s="13">
        <v>2</v>
      </c>
      <c r="K26" s="13">
        <v>94</v>
      </c>
      <c r="L26" s="13">
        <v>68</v>
      </c>
      <c r="M26" s="30">
        <v>79509776</v>
      </c>
    </row>
    <row r="27" spans="1:13" x14ac:dyDescent="0.25">
      <c r="A27" s="13">
        <v>2000</v>
      </c>
      <c r="B27" s="13" t="s">
        <v>195</v>
      </c>
      <c r="C27" s="13" t="s">
        <v>169</v>
      </c>
      <c r="D27" s="13" t="s">
        <v>161</v>
      </c>
      <c r="E27" s="13" t="s">
        <v>190</v>
      </c>
      <c r="F27" s="13">
        <v>179</v>
      </c>
      <c r="G27" s="13">
        <v>792</v>
      </c>
      <c r="H27" s="13">
        <v>754</v>
      </c>
      <c r="I27" s="13">
        <v>38</v>
      </c>
      <c r="J27" s="13">
        <v>3</v>
      </c>
      <c r="K27" s="13">
        <v>85</v>
      </c>
      <c r="L27" s="13">
        <v>77</v>
      </c>
      <c r="M27" s="30">
        <v>81027833</v>
      </c>
    </row>
    <row r="28" spans="1:13" x14ac:dyDescent="0.25">
      <c r="A28" s="13">
        <v>2000</v>
      </c>
      <c r="B28" s="13" t="s">
        <v>198</v>
      </c>
      <c r="C28" s="13" t="s">
        <v>165</v>
      </c>
      <c r="D28" s="13" t="s">
        <v>157</v>
      </c>
      <c r="E28" s="13" t="s">
        <v>196</v>
      </c>
      <c r="F28" s="13">
        <v>184</v>
      </c>
      <c r="G28" s="13">
        <v>794</v>
      </c>
      <c r="H28" s="13">
        <v>913</v>
      </c>
      <c r="I28" s="13">
        <v>-119</v>
      </c>
      <c r="J28" s="13">
        <v>4</v>
      </c>
      <c r="K28" s="13">
        <v>74</v>
      </c>
      <c r="L28" s="13">
        <v>88</v>
      </c>
      <c r="M28" s="30">
        <v>81447435</v>
      </c>
    </row>
    <row r="29" spans="1:13" x14ac:dyDescent="0.25">
      <c r="A29" s="13">
        <v>2000</v>
      </c>
      <c r="B29" s="13" t="s">
        <v>197</v>
      </c>
      <c r="C29" s="13" t="s">
        <v>160</v>
      </c>
      <c r="D29" s="13" t="s">
        <v>161</v>
      </c>
      <c r="E29" s="13" t="s">
        <v>196</v>
      </c>
      <c r="F29" s="13">
        <v>179</v>
      </c>
      <c r="G29" s="13">
        <v>810</v>
      </c>
      <c r="H29" s="13">
        <v>714</v>
      </c>
      <c r="I29" s="13">
        <v>96</v>
      </c>
      <c r="J29" s="13">
        <v>1</v>
      </c>
      <c r="K29" s="13">
        <v>95</v>
      </c>
      <c r="L29" s="13">
        <v>67</v>
      </c>
      <c r="M29" s="30">
        <v>84537836</v>
      </c>
    </row>
    <row r="30" spans="1:13" x14ac:dyDescent="0.25">
      <c r="A30" s="13">
        <v>2000</v>
      </c>
      <c r="B30" s="13" t="s">
        <v>209</v>
      </c>
      <c r="C30" s="13" t="s">
        <v>177</v>
      </c>
      <c r="D30" s="13" t="s">
        <v>161</v>
      </c>
      <c r="E30" s="13" t="s">
        <v>190</v>
      </c>
      <c r="F30" s="13">
        <v>211</v>
      </c>
      <c r="G30" s="13">
        <v>798</v>
      </c>
      <c r="H30" s="13">
        <v>729</v>
      </c>
      <c r="I30" s="13">
        <v>69</v>
      </c>
      <c r="J30" s="13">
        <v>2</v>
      </c>
      <c r="K30" s="13">
        <v>86</v>
      </c>
      <c r="L30" s="13">
        <v>76</v>
      </c>
      <c r="M30" s="30">
        <v>87924286</v>
      </c>
    </row>
    <row r="31" spans="1:13" x14ac:dyDescent="0.25">
      <c r="A31" s="13">
        <v>2000</v>
      </c>
      <c r="B31" s="13" t="s">
        <v>214</v>
      </c>
      <c r="C31" s="13" t="s">
        <v>171</v>
      </c>
      <c r="D31" s="13" t="s">
        <v>157</v>
      </c>
      <c r="E31" s="13" t="s">
        <v>196</v>
      </c>
      <c r="F31" s="13">
        <v>205</v>
      </c>
      <c r="G31" s="13">
        <v>871</v>
      </c>
      <c r="H31" s="13">
        <v>814</v>
      </c>
      <c r="I31" s="13">
        <v>57</v>
      </c>
      <c r="J31" s="13">
        <v>1</v>
      </c>
      <c r="K31" s="13">
        <v>87</v>
      </c>
      <c r="L31" s="13">
        <v>74</v>
      </c>
      <c r="M31" s="30">
        <v>92338260</v>
      </c>
    </row>
    <row r="32" spans="1:13" x14ac:dyDescent="0.25">
      <c r="A32" s="13">
        <v>2001</v>
      </c>
      <c r="B32" s="13" t="s">
        <v>211</v>
      </c>
      <c r="C32" s="13" t="s">
        <v>175</v>
      </c>
      <c r="D32" s="13" t="s">
        <v>157</v>
      </c>
      <c r="E32" s="13" t="s">
        <v>140</v>
      </c>
      <c r="F32" s="13">
        <v>164</v>
      </c>
      <c r="G32" s="13">
        <v>771</v>
      </c>
      <c r="H32" s="13">
        <v>766</v>
      </c>
      <c r="I32" s="13">
        <v>5</v>
      </c>
      <c r="J32" s="13">
        <v>2</v>
      </c>
      <c r="K32" s="13">
        <v>85</v>
      </c>
      <c r="L32" s="13">
        <v>77</v>
      </c>
      <c r="M32" s="30">
        <v>24130000</v>
      </c>
    </row>
    <row r="33" spans="1:13" x14ac:dyDescent="0.25">
      <c r="A33" s="13">
        <v>2001</v>
      </c>
      <c r="B33" s="13" t="s">
        <v>216</v>
      </c>
      <c r="C33" s="13" t="s">
        <v>170</v>
      </c>
      <c r="D33" s="13" t="s">
        <v>157</v>
      </c>
      <c r="E33" s="13" t="s">
        <v>190</v>
      </c>
      <c r="F33" s="13">
        <v>199</v>
      </c>
      <c r="G33" s="13">
        <v>884</v>
      </c>
      <c r="H33" s="13">
        <v>645</v>
      </c>
      <c r="I33" s="13">
        <v>239</v>
      </c>
      <c r="J33" s="13">
        <v>2</v>
      </c>
      <c r="K33" s="13">
        <v>102</v>
      </c>
      <c r="L33" s="13">
        <v>60</v>
      </c>
      <c r="M33" s="30">
        <v>33810750</v>
      </c>
    </row>
    <row r="34" spans="1:13" x14ac:dyDescent="0.25">
      <c r="A34" s="13">
        <v>2001</v>
      </c>
      <c r="B34" s="13" t="s">
        <v>213</v>
      </c>
      <c r="C34" s="13" t="s">
        <v>212</v>
      </c>
      <c r="D34" s="13" t="s">
        <v>161</v>
      </c>
      <c r="E34" s="13" t="s">
        <v>196</v>
      </c>
      <c r="F34" s="13">
        <v>131</v>
      </c>
      <c r="G34" s="13">
        <v>670</v>
      </c>
      <c r="H34" s="13">
        <v>812</v>
      </c>
      <c r="I34" s="13">
        <v>-142</v>
      </c>
      <c r="J34" s="13">
        <v>5</v>
      </c>
      <c r="K34" s="13">
        <v>68</v>
      </c>
      <c r="L34" s="13">
        <v>94</v>
      </c>
      <c r="M34" s="30">
        <v>35159500</v>
      </c>
    </row>
    <row r="35" spans="1:13" x14ac:dyDescent="0.25">
      <c r="A35" s="13">
        <v>2001</v>
      </c>
      <c r="B35" s="13" t="s">
        <v>208</v>
      </c>
      <c r="C35" s="13" t="s">
        <v>178</v>
      </c>
      <c r="D35" s="13" t="s">
        <v>157</v>
      </c>
      <c r="E35" s="13" t="s">
        <v>140</v>
      </c>
      <c r="F35" s="13">
        <v>152</v>
      </c>
      <c r="G35" s="13">
        <v>729</v>
      </c>
      <c r="H35" s="13">
        <v>858</v>
      </c>
      <c r="I35" s="13">
        <v>-129</v>
      </c>
      <c r="J35" s="13">
        <v>5</v>
      </c>
      <c r="K35" s="13">
        <v>65</v>
      </c>
      <c r="L35" s="13">
        <v>97</v>
      </c>
      <c r="M35" s="30">
        <v>35422500</v>
      </c>
    </row>
    <row r="36" spans="1:13" x14ac:dyDescent="0.25">
      <c r="A36" s="13">
        <v>2001</v>
      </c>
      <c r="B36" s="13" t="s">
        <v>206</v>
      </c>
      <c r="C36" s="13" t="s">
        <v>187</v>
      </c>
      <c r="D36" s="13" t="s">
        <v>161</v>
      </c>
      <c r="E36" s="13" t="s">
        <v>196</v>
      </c>
      <c r="F36" s="13">
        <v>166</v>
      </c>
      <c r="G36" s="13">
        <v>742</v>
      </c>
      <c r="H36" s="13">
        <v>744</v>
      </c>
      <c r="I36" s="13">
        <v>-2</v>
      </c>
      <c r="J36" s="13">
        <v>4</v>
      </c>
      <c r="K36" s="13">
        <v>76</v>
      </c>
      <c r="L36" s="13">
        <v>86</v>
      </c>
      <c r="M36" s="30">
        <v>35762500</v>
      </c>
    </row>
    <row r="37" spans="1:13" x14ac:dyDescent="0.25">
      <c r="A37" s="13">
        <v>2001</v>
      </c>
      <c r="B37" s="13" t="s">
        <v>219</v>
      </c>
      <c r="C37" s="13" t="s">
        <v>172</v>
      </c>
      <c r="D37" s="13" t="s">
        <v>161</v>
      </c>
      <c r="E37" s="13" t="s">
        <v>190</v>
      </c>
      <c r="F37" s="13">
        <v>161</v>
      </c>
      <c r="G37" s="13">
        <v>789</v>
      </c>
      <c r="H37" s="13">
        <v>812</v>
      </c>
      <c r="I37" s="13">
        <v>-23</v>
      </c>
      <c r="J37" s="13">
        <v>4</v>
      </c>
      <c r="K37" s="13">
        <v>79</v>
      </c>
      <c r="L37" s="13">
        <v>83</v>
      </c>
      <c r="M37" s="30">
        <v>39182833</v>
      </c>
    </row>
    <row r="38" spans="1:13" x14ac:dyDescent="0.25">
      <c r="A38" s="13">
        <v>2001</v>
      </c>
      <c r="B38" s="13" t="s">
        <v>217</v>
      </c>
      <c r="C38" s="13" t="s">
        <v>186</v>
      </c>
      <c r="D38" s="13" t="s">
        <v>161</v>
      </c>
      <c r="E38" s="13" t="s">
        <v>196</v>
      </c>
      <c r="F38" s="13">
        <v>164</v>
      </c>
      <c r="G38" s="13">
        <v>746</v>
      </c>
      <c r="H38" s="13">
        <v>719</v>
      </c>
      <c r="I38" s="13">
        <v>27</v>
      </c>
      <c r="J38" s="13">
        <v>2</v>
      </c>
      <c r="K38" s="13">
        <v>86</v>
      </c>
      <c r="L38" s="13">
        <v>76</v>
      </c>
      <c r="M38" s="30">
        <v>41663833</v>
      </c>
    </row>
    <row r="39" spans="1:13" x14ac:dyDescent="0.25">
      <c r="A39" s="13">
        <v>2001</v>
      </c>
      <c r="B39" s="13" t="s">
        <v>210</v>
      </c>
      <c r="C39" s="13" t="s">
        <v>166</v>
      </c>
      <c r="D39" s="13" t="s">
        <v>161</v>
      </c>
      <c r="E39" s="13" t="s">
        <v>140</v>
      </c>
      <c r="F39" s="13">
        <v>209</v>
      </c>
      <c r="G39" s="13">
        <v>740</v>
      </c>
      <c r="H39" s="13">
        <v>806</v>
      </c>
      <c r="I39" s="13">
        <v>-66</v>
      </c>
      <c r="J39" s="13">
        <v>4</v>
      </c>
      <c r="K39" s="13">
        <v>68</v>
      </c>
      <c r="L39" s="13">
        <v>94</v>
      </c>
      <c r="M39" s="30">
        <v>43886833</v>
      </c>
    </row>
    <row r="40" spans="1:13" x14ac:dyDescent="0.25">
      <c r="A40" s="13">
        <v>2001</v>
      </c>
      <c r="B40" s="13" t="s">
        <v>194</v>
      </c>
      <c r="C40" s="13" t="s">
        <v>193</v>
      </c>
      <c r="D40" s="13" t="s">
        <v>157</v>
      </c>
      <c r="E40" s="13" t="s">
        <v>190</v>
      </c>
      <c r="F40" s="13">
        <v>158</v>
      </c>
      <c r="G40" s="13">
        <v>691</v>
      </c>
      <c r="H40" s="13">
        <v>730</v>
      </c>
      <c r="I40" s="13">
        <v>-39</v>
      </c>
      <c r="J40" s="13">
        <v>3</v>
      </c>
      <c r="K40" s="13">
        <v>75</v>
      </c>
      <c r="L40" s="13">
        <v>87</v>
      </c>
      <c r="M40" s="30">
        <v>47535167</v>
      </c>
    </row>
    <row r="41" spans="1:13" x14ac:dyDescent="0.25">
      <c r="A41" s="13">
        <v>2001</v>
      </c>
      <c r="B41" s="13" t="s">
        <v>202</v>
      </c>
      <c r="C41" s="13" t="s">
        <v>179</v>
      </c>
      <c r="D41" s="13" t="s">
        <v>161</v>
      </c>
      <c r="E41" s="13" t="s">
        <v>140</v>
      </c>
      <c r="F41" s="13">
        <v>176</v>
      </c>
      <c r="G41" s="13">
        <v>735</v>
      </c>
      <c r="H41" s="13">
        <v>850</v>
      </c>
      <c r="I41" s="13">
        <v>-115</v>
      </c>
      <c r="J41" s="13">
        <v>5</v>
      </c>
      <c r="K41" s="13">
        <v>66</v>
      </c>
      <c r="L41" s="13">
        <v>96</v>
      </c>
      <c r="M41" s="30">
        <v>48986000</v>
      </c>
    </row>
    <row r="42" spans="1:13" x14ac:dyDescent="0.25">
      <c r="A42" s="13">
        <v>2001</v>
      </c>
      <c r="B42" s="13" t="s">
        <v>205</v>
      </c>
      <c r="C42" s="13" t="s">
        <v>182</v>
      </c>
      <c r="D42" s="13" t="s">
        <v>157</v>
      </c>
      <c r="E42" s="13" t="s">
        <v>140</v>
      </c>
      <c r="F42" s="13">
        <v>139</v>
      </c>
      <c r="G42" s="13">
        <v>724</v>
      </c>
      <c r="H42" s="13">
        <v>876</v>
      </c>
      <c r="I42" s="13">
        <v>-152</v>
      </c>
      <c r="J42" s="13">
        <v>4</v>
      </c>
      <c r="K42" s="13">
        <v>66</v>
      </c>
      <c r="L42" s="13">
        <v>96</v>
      </c>
      <c r="M42" s="30">
        <v>53416167</v>
      </c>
    </row>
    <row r="43" spans="1:13" x14ac:dyDescent="0.25">
      <c r="A43" s="13">
        <v>2001</v>
      </c>
      <c r="B43" s="13" t="s">
        <v>223</v>
      </c>
      <c r="C43" s="13" t="s">
        <v>167</v>
      </c>
      <c r="D43" s="13" t="s">
        <v>157</v>
      </c>
      <c r="E43" s="13" t="s">
        <v>196</v>
      </c>
      <c r="F43" s="13">
        <v>121</v>
      </c>
      <c r="G43" s="13">
        <v>672</v>
      </c>
      <c r="H43" s="13">
        <v>887</v>
      </c>
      <c r="I43" s="13">
        <v>-215</v>
      </c>
      <c r="J43" s="13">
        <v>5</v>
      </c>
      <c r="K43" s="13">
        <v>62</v>
      </c>
      <c r="L43" s="13">
        <v>100</v>
      </c>
      <c r="M43" s="30">
        <v>56980000</v>
      </c>
    </row>
    <row r="44" spans="1:13" x14ac:dyDescent="0.25">
      <c r="A44" s="13">
        <v>2001</v>
      </c>
      <c r="B44" s="13" t="s">
        <v>218</v>
      </c>
      <c r="C44" s="13" t="s">
        <v>174</v>
      </c>
      <c r="D44" s="13" t="s">
        <v>161</v>
      </c>
      <c r="E44" s="13" t="s">
        <v>140</v>
      </c>
      <c r="F44" s="13">
        <v>161</v>
      </c>
      <c r="G44" s="13">
        <v>657</v>
      </c>
      <c r="H44" s="13">
        <v>858</v>
      </c>
      <c r="I44" s="13">
        <v>-201</v>
      </c>
      <c r="J44" s="13">
        <v>6</v>
      </c>
      <c r="K44" s="13">
        <v>62</v>
      </c>
      <c r="L44" s="13">
        <v>100</v>
      </c>
      <c r="M44" s="30">
        <v>57760833</v>
      </c>
    </row>
    <row r="45" spans="1:13" x14ac:dyDescent="0.25">
      <c r="A45" s="13">
        <v>2001</v>
      </c>
      <c r="B45" s="13" t="s">
        <v>207</v>
      </c>
      <c r="C45" s="13" t="s">
        <v>158</v>
      </c>
      <c r="D45" s="13" t="s">
        <v>161</v>
      </c>
      <c r="E45" s="13" t="s">
        <v>140</v>
      </c>
      <c r="F45" s="13">
        <v>208</v>
      </c>
      <c r="G45" s="13">
        <v>847</v>
      </c>
      <c r="H45" s="13">
        <v>769</v>
      </c>
      <c r="I45" s="13">
        <v>78</v>
      </c>
      <c r="J45" s="13">
        <v>1</v>
      </c>
      <c r="K45" s="13">
        <v>93</v>
      </c>
      <c r="L45" s="13">
        <v>69</v>
      </c>
      <c r="M45" s="30">
        <v>60612667</v>
      </c>
    </row>
    <row r="46" spans="1:13" x14ac:dyDescent="0.25">
      <c r="A46" s="13">
        <v>2001</v>
      </c>
      <c r="B46" s="13" t="s">
        <v>221</v>
      </c>
      <c r="C46" s="13" t="s">
        <v>185</v>
      </c>
      <c r="D46" s="13" t="s">
        <v>161</v>
      </c>
      <c r="E46" s="13" t="s">
        <v>190</v>
      </c>
      <c r="F46" s="13">
        <v>235</v>
      </c>
      <c r="G46" s="13">
        <v>799</v>
      </c>
      <c r="H46" s="13">
        <v>748</v>
      </c>
      <c r="I46" s="13">
        <v>51</v>
      </c>
      <c r="J46" s="13">
        <v>2</v>
      </c>
      <c r="K46" s="13">
        <v>90</v>
      </c>
      <c r="L46" s="13">
        <v>72</v>
      </c>
      <c r="M46" s="30">
        <v>63280167</v>
      </c>
    </row>
    <row r="47" spans="1:13" x14ac:dyDescent="0.25">
      <c r="A47" s="13">
        <v>2001</v>
      </c>
      <c r="B47" s="13" t="s">
        <v>201</v>
      </c>
      <c r="C47" s="13" t="s">
        <v>162</v>
      </c>
      <c r="D47" s="13" t="s">
        <v>161</v>
      </c>
      <c r="E47" s="13" t="s">
        <v>140</v>
      </c>
      <c r="F47" s="13">
        <v>194</v>
      </c>
      <c r="G47" s="13">
        <v>777</v>
      </c>
      <c r="H47" s="13">
        <v>701</v>
      </c>
      <c r="I47" s="13">
        <v>76</v>
      </c>
      <c r="J47" s="13">
        <v>3</v>
      </c>
      <c r="K47" s="13">
        <v>88</v>
      </c>
      <c r="L47" s="13">
        <v>74</v>
      </c>
      <c r="M47" s="30">
        <v>64715833</v>
      </c>
    </row>
    <row r="48" spans="1:13" x14ac:dyDescent="0.25">
      <c r="A48" s="13">
        <v>2001</v>
      </c>
      <c r="B48" s="13" t="s">
        <v>200</v>
      </c>
      <c r="C48" s="13" t="s">
        <v>156</v>
      </c>
      <c r="D48" s="13" t="s">
        <v>157</v>
      </c>
      <c r="E48" s="13" t="s">
        <v>140</v>
      </c>
      <c r="F48" s="13">
        <v>214</v>
      </c>
      <c r="G48" s="13">
        <v>798</v>
      </c>
      <c r="H48" s="13">
        <v>795</v>
      </c>
      <c r="I48" s="13">
        <v>3</v>
      </c>
      <c r="J48" s="13">
        <v>3</v>
      </c>
      <c r="K48" s="13">
        <v>83</v>
      </c>
      <c r="L48" s="13">
        <v>79</v>
      </c>
      <c r="M48" s="30">
        <v>65653667</v>
      </c>
    </row>
    <row r="49" spans="1:13" x14ac:dyDescent="0.25">
      <c r="A49" s="13">
        <v>2001</v>
      </c>
      <c r="B49" s="13" t="s">
        <v>198</v>
      </c>
      <c r="C49" s="13" t="s">
        <v>165</v>
      </c>
      <c r="D49" s="13" t="s">
        <v>157</v>
      </c>
      <c r="E49" s="13" t="s">
        <v>196</v>
      </c>
      <c r="F49" s="13">
        <v>136</v>
      </c>
      <c r="G49" s="13">
        <v>687</v>
      </c>
      <c r="H49" s="13">
        <v>829</v>
      </c>
      <c r="I49" s="13">
        <v>-142</v>
      </c>
      <c r="J49" s="13">
        <v>4</v>
      </c>
      <c r="K49" s="13">
        <v>63</v>
      </c>
      <c r="L49" s="13">
        <v>98</v>
      </c>
      <c r="M49" s="30">
        <v>67599540</v>
      </c>
    </row>
    <row r="50" spans="1:13" x14ac:dyDescent="0.25">
      <c r="A50" s="13">
        <v>2001</v>
      </c>
      <c r="B50" s="13" t="s">
        <v>204</v>
      </c>
      <c r="C50" s="13" t="s">
        <v>188</v>
      </c>
      <c r="D50" s="13" t="s">
        <v>161</v>
      </c>
      <c r="E50" s="13" t="s">
        <v>190</v>
      </c>
      <c r="F50" s="13">
        <v>213</v>
      </c>
      <c r="G50" s="13">
        <v>923</v>
      </c>
      <c r="H50" s="13">
        <v>906</v>
      </c>
      <c r="I50" s="13">
        <v>17</v>
      </c>
      <c r="J50" s="13">
        <v>5</v>
      </c>
      <c r="K50" s="13">
        <v>73</v>
      </c>
      <c r="L50" s="13">
        <v>89</v>
      </c>
      <c r="M50" s="30">
        <v>71541334</v>
      </c>
    </row>
    <row r="51" spans="1:13" x14ac:dyDescent="0.25">
      <c r="A51" s="13">
        <v>2001</v>
      </c>
      <c r="B51" s="13" t="s">
        <v>220</v>
      </c>
      <c r="C51" s="13" t="s">
        <v>159</v>
      </c>
      <c r="D51" s="13" t="s">
        <v>157</v>
      </c>
      <c r="E51" s="13" t="s">
        <v>190</v>
      </c>
      <c r="F51" s="13">
        <v>169</v>
      </c>
      <c r="G51" s="13">
        <v>927</v>
      </c>
      <c r="H51" s="13">
        <v>627</v>
      </c>
      <c r="I51" s="13">
        <v>300</v>
      </c>
      <c r="J51" s="13">
        <v>1</v>
      </c>
      <c r="K51" s="13">
        <v>116</v>
      </c>
      <c r="L51" s="13">
        <v>46</v>
      </c>
      <c r="M51" s="30">
        <v>74720834</v>
      </c>
    </row>
    <row r="52" spans="1:13" x14ac:dyDescent="0.25">
      <c r="A52" s="13">
        <v>2001</v>
      </c>
      <c r="B52" s="13" t="s">
        <v>225</v>
      </c>
      <c r="C52" s="13" t="s">
        <v>164</v>
      </c>
      <c r="D52" s="13" t="s">
        <v>157</v>
      </c>
      <c r="E52" s="13" t="s">
        <v>196</v>
      </c>
      <c r="F52" s="13">
        <v>195</v>
      </c>
      <c r="G52" s="13">
        <v>767</v>
      </c>
      <c r="H52" s="13">
        <v>753</v>
      </c>
      <c r="I52" s="13">
        <v>14</v>
      </c>
      <c r="J52" s="13">
        <v>3</v>
      </c>
      <c r="K52" s="13">
        <v>80</v>
      </c>
      <c r="L52" s="13">
        <v>82</v>
      </c>
      <c r="M52" s="30">
        <v>76895999</v>
      </c>
    </row>
    <row r="53" spans="1:13" x14ac:dyDescent="0.25">
      <c r="A53" s="13">
        <v>2001</v>
      </c>
      <c r="B53" s="13" t="s">
        <v>222</v>
      </c>
      <c r="C53" s="13" t="s">
        <v>180</v>
      </c>
      <c r="D53" s="13" t="s">
        <v>161</v>
      </c>
      <c r="E53" s="13" t="s">
        <v>140</v>
      </c>
      <c r="F53" s="13">
        <v>199</v>
      </c>
      <c r="G53" s="13">
        <v>814</v>
      </c>
      <c r="H53" s="13">
        <v>684</v>
      </c>
      <c r="I53" s="13">
        <v>130</v>
      </c>
      <c r="J53" s="13">
        <v>2</v>
      </c>
      <c r="K53" s="13">
        <v>93</v>
      </c>
      <c r="L53" s="13">
        <v>69</v>
      </c>
      <c r="M53" s="30">
        <v>78538333</v>
      </c>
    </row>
    <row r="54" spans="1:13" x14ac:dyDescent="0.25">
      <c r="A54" s="13">
        <v>2001</v>
      </c>
      <c r="B54" s="13" t="s">
        <v>195</v>
      </c>
      <c r="C54" s="13" t="s">
        <v>169</v>
      </c>
      <c r="D54" s="13" t="s">
        <v>161</v>
      </c>
      <c r="E54" s="13" t="s">
        <v>190</v>
      </c>
      <c r="F54" s="13">
        <v>208</v>
      </c>
      <c r="G54" s="13">
        <v>818</v>
      </c>
      <c r="H54" s="13">
        <v>677</v>
      </c>
      <c r="I54" s="13">
        <v>141</v>
      </c>
      <c r="J54" s="13">
        <v>1</v>
      </c>
      <c r="K54" s="13">
        <v>92</v>
      </c>
      <c r="L54" s="13">
        <v>70</v>
      </c>
      <c r="M54" s="30">
        <v>85082999</v>
      </c>
    </row>
    <row r="55" spans="1:13" x14ac:dyDescent="0.25">
      <c r="A55" s="13">
        <v>2001</v>
      </c>
      <c r="B55" s="13" t="s">
        <v>224</v>
      </c>
      <c r="C55" s="13" t="s">
        <v>184</v>
      </c>
      <c r="D55" s="13" t="s">
        <v>157</v>
      </c>
      <c r="E55" s="13" t="s">
        <v>190</v>
      </c>
      <c r="F55" s="13">
        <v>246</v>
      </c>
      <c r="G55" s="13">
        <v>890</v>
      </c>
      <c r="H55" s="13">
        <v>968</v>
      </c>
      <c r="I55" s="13">
        <v>-78</v>
      </c>
      <c r="J55" s="13">
        <v>4</v>
      </c>
      <c r="K55" s="13">
        <v>73</v>
      </c>
      <c r="L55" s="13">
        <v>89</v>
      </c>
      <c r="M55" s="30">
        <v>88633500</v>
      </c>
    </row>
    <row r="56" spans="1:13" x14ac:dyDescent="0.25">
      <c r="A56" s="13">
        <v>2001</v>
      </c>
      <c r="B56" s="13" t="s">
        <v>197</v>
      </c>
      <c r="C56" s="13" t="s">
        <v>160</v>
      </c>
      <c r="D56" s="13" t="s">
        <v>161</v>
      </c>
      <c r="E56" s="13" t="s">
        <v>196</v>
      </c>
      <c r="F56" s="13">
        <v>174</v>
      </c>
      <c r="G56" s="13">
        <v>729</v>
      </c>
      <c r="H56" s="13">
        <v>643</v>
      </c>
      <c r="I56" s="13">
        <v>86</v>
      </c>
      <c r="J56" s="13">
        <v>1</v>
      </c>
      <c r="K56" s="13">
        <v>88</v>
      </c>
      <c r="L56" s="13">
        <v>74</v>
      </c>
      <c r="M56" s="30">
        <v>91936166</v>
      </c>
    </row>
    <row r="57" spans="1:13" x14ac:dyDescent="0.25">
      <c r="A57" s="13">
        <v>2001</v>
      </c>
      <c r="B57" s="13" t="s">
        <v>203</v>
      </c>
      <c r="C57" s="13" t="s">
        <v>176</v>
      </c>
      <c r="D57" s="13" t="s">
        <v>157</v>
      </c>
      <c r="E57" s="13" t="s">
        <v>140</v>
      </c>
      <c r="F57" s="13">
        <v>212</v>
      </c>
      <c r="G57" s="13">
        <v>897</v>
      </c>
      <c r="H57" s="13">
        <v>821</v>
      </c>
      <c r="I57" s="13">
        <v>76</v>
      </c>
      <c r="J57" s="13">
        <v>1</v>
      </c>
      <c r="K57" s="13">
        <v>91</v>
      </c>
      <c r="L57" s="13">
        <v>71</v>
      </c>
      <c r="M57" s="30">
        <v>93152001</v>
      </c>
    </row>
    <row r="58" spans="1:13" x14ac:dyDescent="0.25">
      <c r="A58" s="13">
        <v>2001</v>
      </c>
      <c r="B58" s="13" t="s">
        <v>215</v>
      </c>
      <c r="C58" s="13" t="s">
        <v>173</v>
      </c>
      <c r="D58" s="13" t="s">
        <v>161</v>
      </c>
      <c r="E58" s="13" t="s">
        <v>196</v>
      </c>
      <c r="F58" s="13">
        <v>147</v>
      </c>
      <c r="G58" s="13">
        <v>642</v>
      </c>
      <c r="H58" s="13">
        <v>713</v>
      </c>
      <c r="I58" s="13">
        <v>-71</v>
      </c>
      <c r="J58" s="13">
        <v>3</v>
      </c>
      <c r="K58" s="13">
        <v>82</v>
      </c>
      <c r="L58" s="13">
        <v>80</v>
      </c>
      <c r="M58" s="30">
        <v>93174428</v>
      </c>
    </row>
    <row r="59" spans="1:13" x14ac:dyDescent="0.25">
      <c r="A59" s="13">
        <v>2001</v>
      </c>
      <c r="B59" s="13" t="s">
        <v>209</v>
      </c>
      <c r="C59" s="13" t="s">
        <v>177</v>
      </c>
      <c r="D59" s="13" t="s">
        <v>161</v>
      </c>
      <c r="E59" s="13" t="s">
        <v>190</v>
      </c>
      <c r="F59" s="13">
        <v>206</v>
      </c>
      <c r="G59" s="13">
        <v>758</v>
      </c>
      <c r="H59" s="13">
        <v>744</v>
      </c>
      <c r="I59" s="13">
        <v>14</v>
      </c>
      <c r="J59" s="13">
        <v>3</v>
      </c>
      <c r="K59" s="13">
        <v>86</v>
      </c>
      <c r="L59" s="13">
        <v>76</v>
      </c>
      <c r="M59" s="30">
        <v>109105953</v>
      </c>
    </row>
    <row r="60" spans="1:13" x14ac:dyDescent="0.25">
      <c r="A60" s="13">
        <v>2001</v>
      </c>
      <c r="B60" s="13" t="s">
        <v>199</v>
      </c>
      <c r="C60" s="13" t="s">
        <v>168</v>
      </c>
      <c r="D60" s="13" t="s">
        <v>157</v>
      </c>
      <c r="E60" s="13" t="s">
        <v>196</v>
      </c>
      <c r="F60" s="13">
        <v>198</v>
      </c>
      <c r="G60" s="13">
        <v>772</v>
      </c>
      <c r="H60" s="13">
        <v>745</v>
      </c>
      <c r="I60" s="13">
        <v>27</v>
      </c>
      <c r="J60" s="13">
        <v>2</v>
      </c>
      <c r="K60" s="13">
        <v>82</v>
      </c>
      <c r="L60" s="13">
        <v>79</v>
      </c>
      <c r="M60" s="30">
        <v>110035833</v>
      </c>
    </row>
    <row r="61" spans="1:13" x14ac:dyDescent="0.25">
      <c r="A61" s="13">
        <v>2001</v>
      </c>
      <c r="B61" s="13" t="s">
        <v>214</v>
      </c>
      <c r="C61" s="13" t="s">
        <v>171</v>
      </c>
      <c r="D61" s="13" t="s">
        <v>157</v>
      </c>
      <c r="E61" s="13" t="s">
        <v>196</v>
      </c>
      <c r="F61" s="13">
        <v>203</v>
      </c>
      <c r="G61" s="13">
        <v>804</v>
      </c>
      <c r="H61" s="13">
        <v>713</v>
      </c>
      <c r="I61" s="13">
        <v>91</v>
      </c>
      <c r="J61" s="13">
        <v>1</v>
      </c>
      <c r="K61" s="13">
        <v>95</v>
      </c>
      <c r="L61" s="13">
        <v>65</v>
      </c>
      <c r="M61" s="30">
        <v>112287143</v>
      </c>
    </row>
    <row r="62" spans="1:13" x14ac:dyDescent="0.25">
      <c r="A62" s="13">
        <v>2002</v>
      </c>
      <c r="B62" s="13" t="s">
        <v>223</v>
      </c>
      <c r="C62" s="13" t="s">
        <v>167</v>
      </c>
      <c r="D62" s="13" t="s">
        <v>157</v>
      </c>
      <c r="E62" s="13" t="s">
        <v>196</v>
      </c>
      <c r="F62" s="13">
        <v>133</v>
      </c>
      <c r="G62" s="13">
        <v>673</v>
      </c>
      <c r="H62" s="13">
        <v>918</v>
      </c>
      <c r="I62" s="13">
        <v>-245</v>
      </c>
      <c r="J62" s="13">
        <v>5</v>
      </c>
      <c r="K62" s="13">
        <v>55</v>
      </c>
      <c r="L62" s="13">
        <v>106</v>
      </c>
      <c r="M62" s="30">
        <v>34380000</v>
      </c>
    </row>
    <row r="63" spans="1:13" x14ac:dyDescent="0.25">
      <c r="A63" s="13">
        <v>2002</v>
      </c>
      <c r="B63" s="13" t="s">
        <v>213</v>
      </c>
      <c r="C63" s="13" t="s">
        <v>212</v>
      </c>
      <c r="D63" s="13" t="s">
        <v>161</v>
      </c>
      <c r="E63" s="13" t="s">
        <v>196</v>
      </c>
      <c r="F63" s="13">
        <v>162</v>
      </c>
      <c r="G63" s="13">
        <v>735</v>
      </c>
      <c r="H63" s="13">
        <v>718</v>
      </c>
      <c r="I63" s="13">
        <v>17</v>
      </c>
      <c r="J63" s="13">
        <v>2</v>
      </c>
      <c r="K63" s="13">
        <v>83</v>
      </c>
      <c r="L63" s="13">
        <v>79</v>
      </c>
      <c r="M63" s="30">
        <v>38670500</v>
      </c>
    </row>
    <row r="64" spans="1:13" x14ac:dyDescent="0.25">
      <c r="A64" s="13">
        <v>2002</v>
      </c>
      <c r="B64" s="13" t="s">
        <v>216</v>
      </c>
      <c r="C64" s="13" t="s">
        <v>170</v>
      </c>
      <c r="D64" s="13" t="s">
        <v>157</v>
      </c>
      <c r="E64" s="13" t="s">
        <v>190</v>
      </c>
      <c r="F64" s="13">
        <v>205</v>
      </c>
      <c r="G64" s="13">
        <v>800</v>
      </c>
      <c r="H64" s="13">
        <v>654</v>
      </c>
      <c r="I64" s="13">
        <v>146</v>
      </c>
      <c r="J64" s="13">
        <v>1</v>
      </c>
      <c r="K64" s="13">
        <v>103</v>
      </c>
      <c r="L64" s="13">
        <v>59</v>
      </c>
      <c r="M64" s="30">
        <v>40004167</v>
      </c>
    </row>
    <row r="65" spans="1:13" x14ac:dyDescent="0.25">
      <c r="A65" s="13">
        <v>2002</v>
      </c>
      <c r="B65" s="13" t="s">
        <v>211</v>
      </c>
      <c r="C65" s="13" t="s">
        <v>175</v>
      </c>
      <c r="D65" s="13" t="s">
        <v>157</v>
      </c>
      <c r="E65" s="13" t="s">
        <v>140</v>
      </c>
      <c r="F65" s="13">
        <v>167</v>
      </c>
      <c r="G65" s="13">
        <v>768</v>
      </c>
      <c r="H65" s="13">
        <v>712</v>
      </c>
      <c r="I65" s="13">
        <v>56</v>
      </c>
      <c r="J65" s="13">
        <v>1</v>
      </c>
      <c r="K65" s="13">
        <v>94</v>
      </c>
      <c r="L65" s="13">
        <v>67</v>
      </c>
      <c r="M65" s="30">
        <v>40425000</v>
      </c>
    </row>
    <row r="66" spans="1:13" x14ac:dyDescent="0.25">
      <c r="A66" s="13">
        <v>2002</v>
      </c>
      <c r="B66" s="13" t="s">
        <v>219</v>
      </c>
      <c r="C66" s="13" t="s">
        <v>172</v>
      </c>
      <c r="D66" s="13" t="s">
        <v>161</v>
      </c>
      <c r="E66" s="13" t="s">
        <v>190</v>
      </c>
      <c r="F66" s="13">
        <v>136</v>
      </c>
      <c r="G66" s="13">
        <v>662</v>
      </c>
      <c r="H66" s="13">
        <v>815</v>
      </c>
      <c r="I66" s="13">
        <v>-153</v>
      </c>
      <c r="J66" s="13">
        <v>5</v>
      </c>
      <c r="K66" s="13">
        <v>66</v>
      </c>
      <c r="L66" s="13">
        <v>96</v>
      </c>
      <c r="M66" s="30">
        <v>41425000</v>
      </c>
    </row>
    <row r="67" spans="1:13" x14ac:dyDescent="0.25">
      <c r="A67" s="13">
        <v>2002</v>
      </c>
      <c r="B67" s="13" t="s">
        <v>206</v>
      </c>
      <c r="C67" s="13" t="s">
        <v>187</v>
      </c>
      <c r="D67" s="13" t="s">
        <v>161</v>
      </c>
      <c r="E67" s="13" t="s">
        <v>196</v>
      </c>
      <c r="F67" s="13">
        <v>146</v>
      </c>
      <c r="G67" s="13">
        <v>699</v>
      </c>
      <c r="H67" s="13">
        <v>763</v>
      </c>
      <c r="I67" s="13">
        <v>-64</v>
      </c>
      <c r="J67" s="13">
        <v>4</v>
      </c>
      <c r="K67" s="13">
        <v>79</v>
      </c>
      <c r="L67" s="13">
        <v>83</v>
      </c>
      <c r="M67" s="30">
        <v>41979917</v>
      </c>
    </row>
    <row r="68" spans="1:13" x14ac:dyDescent="0.25">
      <c r="A68" s="13">
        <v>2002</v>
      </c>
      <c r="B68" s="13" t="s">
        <v>218</v>
      </c>
      <c r="C68" s="13" t="s">
        <v>174</v>
      </c>
      <c r="D68" s="13" t="s">
        <v>161</v>
      </c>
      <c r="E68" s="13" t="s">
        <v>140</v>
      </c>
      <c r="F68" s="13">
        <v>142</v>
      </c>
      <c r="G68" s="13">
        <v>641</v>
      </c>
      <c r="H68" s="13">
        <v>730</v>
      </c>
      <c r="I68" s="13">
        <v>-89</v>
      </c>
      <c r="J68" s="13">
        <v>4</v>
      </c>
      <c r="K68" s="13">
        <v>72</v>
      </c>
      <c r="L68" s="13">
        <v>89</v>
      </c>
      <c r="M68" s="30">
        <v>42323599</v>
      </c>
    </row>
    <row r="69" spans="1:13" x14ac:dyDescent="0.25">
      <c r="A69" s="13">
        <v>2002</v>
      </c>
      <c r="B69" s="13" t="s">
        <v>202</v>
      </c>
      <c r="C69" s="13" t="s">
        <v>179</v>
      </c>
      <c r="D69" s="13" t="s">
        <v>161</v>
      </c>
      <c r="E69" s="13" t="s">
        <v>140</v>
      </c>
      <c r="F69" s="13">
        <v>169</v>
      </c>
      <c r="G69" s="13">
        <v>709</v>
      </c>
      <c r="H69" s="13">
        <v>774</v>
      </c>
      <c r="I69" s="13">
        <v>-65</v>
      </c>
      <c r="J69" s="13">
        <v>3</v>
      </c>
      <c r="K69" s="13">
        <v>78</v>
      </c>
      <c r="L69" s="13">
        <v>84</v>
      </c>
      <c r="M69" s="30">
        <v>45050390</v>
      </c>
    </row>
    <row r="70" spans="1:13" x14ac:dyDescent="0.25">
      <c r="A70" s="13">
        <v>2002</v>
      </c>
      <c r="B70" s="13" t="s">
        <v>208</v>
      </c>
      <c r="C70" s="13" t="s">
        <v>178</v>
      </c>
      <c r="D70" s="13" t="s">
        <v>157</v>
      </c>
      <c r="E70" s="13" t="s">
        <v>140</v>
      </c>
      <c r="F70" s="13">
        <v>140</v>
      </c>
      <c r="G70" s="13">
        <v>737</v>
      </c>
      <c r="H70" s="13">
        <v>891</v>
      </c>
      <c r="I70" s="13">
        <v>-154</v>
      </c>
      <c r="J70" s="13">
        <v>4</v>
      </c>
      <c r="K70" s="13">
        <v>62</v>
      </c>
      <c r="L70" s="13">
        <v>100</v>
      </c>
      <c r="M70" s="30">
        <v>47257000</v>
      </c>
    </row>
    <row r="71" spans="1:13" x14ac:dyDescent="0.25">
      <c r="A71" s="13">
        <v>2002</v>
      </c>
      <c r="B71" s="13" t="s">
        <v>210</v>
      </c>
      <c r="C71" s="13" t="s">
        <v>166</v>
      </c>
      <c r="D71" s="13" t="s">
        <v>161</v>
      </c>
      <c r="E71" s="13" t="s">
        <v>140</v>
      </c>
      <c r="F71" s="13">
        <v>139</v>
      </c>
      <c r="G71" s="13">
        <v>627</v>
      </c>
      <c r="H71" s="13">
        <v>821</v>
      </c>
      <c r="I71" s="13">
        <v>-194</v>
      </c>
      <c r="J71" s="13">
        <v>6</v>
      </c>
      <c r="K71" s="13">
        <v>56</v>
      </c>
      <c r="L71" s="13">
        <v>106</v>
      </c>
      <c r="M71" s="30">
        <v>50287833</v>
      </c>
    </row>
    <row r="72" spans="1:13" x14ac:dyDescent="0.25">
      <c r="A72" s="13">
        <v>2002</v>
      </c>
      <c r="B72" s="13" t="s">
        <v>205</v>
      </c>
      <c r="C72" s="13" t="s">
        <v>182</v>
      </c>
      <c r="D72" s="13" t="s">
        <v>157</v>
      </c>
      <c r="E72" s="13" t="s">
        <v>140</v>
      </c>
      <c r="F72" s="13">
        <v>124</v>
      </c>
      <c r="G72" s="13">
        <v>575</v>
      </c>
      <c r="H72" s="13">
        <v>864</v>
      </c>
      <c r="I72" s="13">
        <v>-289</v>
      </c>
      <c r="J72" s="13">
        <v>5</v>
      </c>
      <c r="K72" s="13">
        <v>55</v>
      </c>
      <c r="L72" s="13">
        <v>106</v>
      </c>
      <c r="M72" s="30">
        <v>55048000</v>
      </c>
    </row>
    <row r="73" spans="1:13" x14ac:dyDescent="0.25">
      <c r="A73" s="13">
        <v>2002</v>
      </c>
      <c r="B73" s="13" t="s">
        <v>204</v>
      </c>
      <c r="C73" s="13" t="s">
        <v>188</v>
      </c>
      <c r="D73" s="13" t="s">
        <v>161</v>
      </c>
      <c r="E73" s="13" t="s">
        <v>190</v>
      </c>
      <c r="F73" s="13">
        <v>152</v>
      </c>
      <c r="G73" s="13">
        <v>778</v>
      </c>
      <c r="H73" s="13">
        <v>898</v>
      </c>
      <c r="I73" s="13">
        <v>-120</v>
      </c>
      <c r="J73" s="13">
        <v>4</v>
      </c>
      <c r="K73" s="13">
        <v>73</v>
      </c>
      <c r="L73" s="13">
        <v>89</v>
      </c>
      <c r="M73" s="30">
        <v>56851043</v>
      </c>
    </row>
    <row r="74" spans="1:13" x14ac:dyDescent="0.25">
      <c r="A74" s="13">
        <v>2002</v>
      </c>
      <c r="B74" s="13" t="s">
        <v>200</v>
      </c>
      <c r="C74" s="13" t="s">
        <v>156</v>
      </c>
      <c r="D74" s="13" t="s">
        <v>157</v>
      </c>
      <c r="E74" s="13" t="s">
        <v>140</v>
      </c>
      <c r="F74" s="13">
        <v>217</v>
      </c>
      <c r="G74" s="13">
        <v>856</v>
      </c>
      <c r="H74" s="13">
        <v>798</v>
      </c>
      <c r="I74" s="13">
        <v>58</v>
      </c>
      <c r="J74" s="13">
        <v>2</v>
      </c>
      <c r="K74" s="13">
        <v>81</v>
      </c>
      <c r="L74" s="13">
        <v>81</v>
      </c>
      <c r="M74" s="30">
        <v>57052833</v>
      </c>
    </row>
    <row r="75" spans="1:13" x14ac:dyDescent="0.25">
      <c r="A75" s="13">
        <v>2002</v>
      </c>
      <c r="B75" s="13" t="s">
        <v>217</v>
      </c>
      <c r="C75" s="13" t="s">
        <v>186</v>
      </c>
      <c r="D75" s="13" t="s">
        <v>161</v>
      </c>
      <c r="E75" s="13" t="s">
        <v>196</v>
      </c>
      <c r="F75" s="13">
        <v>165</v>
      </c>
      <c r="G75" s="13">
        <v>710</v>
      </c>
      <c r="H75" s="13">
        <v>724</v>
      </c>
      <c r="I75" s="13">
        <v>-14</v>
      </c>
      <c r="J75" s="13">
        <v>3</v>
      </c>
      <c r="K75" s="13">
        <v>80</v>
      </c>
      <c r="L75" s="13">
        <v>81</v>
      </c>
      <c r="M75" s="30">
        <v>57954999</v>
      </c>
    </row>
    <row r="76" spans="1:13" x14ac:dyDescent="0.25">
      <c r="A76" s="13">
        <v>2002</v>
      </c>
      <c r="B76" s="13" t="s">
        <v>198</v>
      </c>
      <c r="C76" s="13" t="s">
        <v>165</v>
      </c>
      <c r="D76" s="13" t="s">
        <v>157</v>
      </c>
      <c r="E76" s="13" t="s">
        <v>196</v>
      </c>
      <c r="F76" s="13">
        <v>165</v>
      </c>
      <c r="G76" s="13">
        <v>667</v>
      </c>
      <c r="H76" s="13">
        <v>773</v>
      </c>
      <c r="I76" s="13">
        <v>-106</v>
      </c>
      <c r="J76" s="13">
        <v>4</v>
      </c>
      <c r="K76" s="13">
        <v>67</v>
      </c>
      <c r="L76" s="13">
        <v>95</v>
      </c>
      <c r="M76" s="30">
        <v>60493487</v>
      </c>
    </row>
    <row r="77" spans="1:13" x14ac:dyDescent="0.25">
      <c r="A77" s="13">
        <v>2002</v>
      </c>
      <c r="B77" s="13" t="s">
        <v>194</v>
      </c>
      <c r="C77" s="13" t="s">
        <v>193</v>
      </c>
      <c r="D77" s="13" t="s">
        <v>157</v>
      </c>
      <c r="E77" s="13" t="s">
        <v>190</v>
      </c>
      <c r="F77" s="13">
        <v>152</v>
      </c>
      <c r="G77" s="13">
        <v>851</v>
      </c>
      <c r="H77" s="13">
        <v>644</v>
      </c>
      <c r="I77" s="13">
        <v>207</v>
      </c>
      <c r="J77" s="13">
        <v>2</v>
      </c>
      <c r="K77" s="13">
        <v>99</v>
      </c>
      <c r="L77" s="13">
        <v>63</v>
      </c>
      <c r="M77" s="30">
        <v>61721667</v>
      </c>
    </row>
    <row r="78" spans="1:13" x14ac:dyDescent="0.25">
      <c r="A78" s="13">
        <v>2002</v>
      </c>
      <c r="B78" s="13" t="s">
        <v>207</v>
      </c>
      <c r="C78" s="13" t="s">
        <v>158</v>
      </c>
      <c r="D78" s="13" t="s">
        <v>161</v>
      </c>
      <c r="E78" s="13" t="s">
        <v>140</v>
      </c>
      <c r="F78" s="13">
        <v>167</v>
      </c>
      <c r="G78" s="13">
        <v>749</v>
      </c>
      <c r="H78" s="13">
        <v>695</v>
      </c>
      <c r="I78" s="13">
        <v>54</v>
      </c>
      <c r="J78" s="13">
        <v>2</v>
      </c>
      <c r="K78" s="13">
        <v>84</v>
      </c>
      <c r="L78" s="13">
        <v>78</v>
      </c>
      <c r="M78" s="30">
        <v>63448417</v>
      </c>
    </row>
    <row r="79" spans="1:13" x14ac:dyDescent="0.25">
      <c r="A79" s="13">
        <v>2002</v>
      </c>
      <c r="B79" s="13" t="s">
        <v>222</v>
      </c>
      <c r="C79" s="13" t="s">
        <v>180</v>
      </c>
      <c r="D79" s="13" t="s">
        <v>161</v>
      </c>
      <c r="E79" s="13" t="s">
        <v>140</v>
      </c>
      <c r="F79" s="13">
        <v>175</v>
      </c>
      <c r="G79" s="13">
        <v>787</v>
      </c>
      <c r="H79" s="13">
        <v>648</v>
      </c>
      <c r="I79" s="13">
        <v>139</v>
      </c>
      <c r="J79" s="13">
        <v>1</v>
      </c>
      <c r="K79" s="13">
        <v>97</v>
      </c>
      <c r="L79" s="13">
        <v>65</v>
      </c>
      <c r="M79" s="30">
        <v>74660875</v>
      </c>
    </row>
    <row r="80" spans="1:13" x14ac:dyDescent="0.25">
      <c r="A80" s="13">
        <v>2002</v>
      </c>
      <c r="B80" s="13" t="s">
        <v>201</v>
      </c>
      <c r="C80" s="13" t="s">
        <v>162</v>
      </c>
      <c r="D80" s="13" t="s">
        <v>161</v>
      </c>
      <c r="E80" s="13" t="s">
        <v>140</v>
      </c>
      <c r="F80" s="13">
        <v>200</v>
      </c>
      <c r="G80" s="13">
        <v>706</v>
      </c>
      <c r="H80" s="13">
        <v>759</v>
      </c>
      <c r="I80" s="13">
        <v>-53</v>
      </c>
      <c r="J80" s="13">
        <v>5</v>
      </c>
      <c r="K80" s="13">
        <v>67</v>
      </c>
      <c r="L80" s="13">
        <v>95</v>
      </c>
      <c r="M80" s="30">
        <v>75690833</v>
      </c>
    </row>
    <row r="81" spans="1:13" x14ac:dyDescent="0.25">
      <c r="A81" s="13">
        <v>2002</v>
      </c>
      <c r="B81" s="13" t="s">
        <v>225</v>
      </c>
      <c r="C81" s="13" t="s">
        <v>164</v>
      </c>
      <c r="D81" s="13" t="s">
        <v>157</v>
      </c>
      <c r="E81" s="13" t="s">
        <v>196</v>
      </c>
      <c r="F81" s="13">
        <v>187</v>
      </c>
      <c r="G81" s="13">
        <v>813</v>
      </c>
      <c r="H81" s="13">
        <v>828</v>
      </c>
      <c r="I81" s="13">
        <v>-15</v>
      </c>
      <c r="J81" s="13">
        <v>3</v>
      </c>
      <c r="K81" s="13">
        <v>78</v>
      </c>
      <c r="L81" s="13">
        <v>84</v>
      </c>
      <c r="M81" s="30">
        <v>76864333</v>
      </c>
    </row>
    <row r="82" spans="1:13" x14ac:dyDescent="0.25">
      <c r="A82" s="13">
        <v>2002</v>
      </c>
      <c r="B82" s="13" t="s">
        <v>221</v>
      </c>
      <c r="C82" s="13" t="s">
        <v>185</v>
      </c>
      <c r="D82" s="13" t="s">
        <v>161</v>
      </c>
      <c r="E82" s="13" t="s">
        <v>190</v>
      </c>
      <c r="F82" s="13">
        <v>198</v>
      </c>
      <c r="G82" s="13">
        <v>783</v>
      </c>
      <c r="H82" s="13">
        <v>616</v>
      </c>
      <c r="I82" s="13">
        <v>167</v>
      </c>
      <c r="J82" s="13">
        <v>2</v>
      </c>
      <c r="K82" s="13">
        <v>95</v>
      </c>
      <c r="L82" s="13">
        <v>66</v>
      </c>
      <c r="M82" s="30">
        <v>78299835</v>
      </c>
    </row>
    <row r="83" spans="1:13" x14ac:dyDescent="0.25">
      <c r="A83" s="13">
        <v>2002</v>
      </c>
      <c r="B83" s="13" t="s">
        <v>203</v>
      </c>
      <c r="C83" s="13" t="s">
        <v>176</v>
      </c>
      <c r="D83" s="13" t="s">
        <v>157</v>
      </c>
      <c r="E83" s="13" t="s">
        <v>140</v>
      </c>
      <c r="F83" s="13">
        <v>192</v>
      </c>
      <c r="G83" s="13">
        <v>739</v>
      </c>
      <c r="H83" s="13">
        <v>837</v>
      </c>
      <c r="I83" s="13">
        <v>-98</v>
      </c>
      <c r="J83" s="13">
        <v>3</v>
      </c>
      <c r="K83" s="13">
        <v>74</v>
      </c>
      <c r="L83" s="13">
        <v>88</v>
      </c>
      <c r="M83" s="30">
        <v>78909449</v>
      </c>
    </row>
    <row r="84" spans="1:13" x14ac:dyDescent="0.25">
      <c r="A84" s="13">
        <v>2002</v>
      </c>
      <c r="B84" s="13" t="s">
        <v>220</v>
      </c>
      <c r="C84" s="13" t="s">
        <v>159</v>
      </c>
      <c r="D84" s="13" t="s">
        <v>157</v>
      </c>
      <c r="E84" s="13" t="s">
        <v>190</v>
      </c>
      <c r="F84" s="13">
        <v>152</v>
      </c>
      <c r="G84" s="13">
        <v>814</v>
      </c>
      <c r="H84" s="13">
        <v>699</v>
      </c>
      <c r="I84" s="13">
        <v>115</v>
      </c>
      <c r="J84" s="13">
        <v>3</v>
      </c>
      <c r="K84" s="13">
        <v>93</v>
      </c>
      <c r="L84" s="13">
        <v>69</v>
      </c>
      <c r="M84" s="30">
        <v>80282668</v>
      </c>
    </row>
    <row r="85" spans="1:13" x14ac:dyDescent="0.25">
      <c r="A85" s="13">
        <v>2002</v>
      </c>
      <c r="B85" s="13" t="s">
        <v>197</v>
      </c>
      <c r="C85" s="13" t="s">
        <v>160</v>
      </c>
      <c r="D85" s="13" t="s">
        <v>161</v>
      </c>
      <c r="E85" s="13" t="s">
        <v>196</v>
      </c>
      <c r="F85" s="13">
        <v>164</v>
      </c>
      <c r="G85" s="13">
        <v>708</v>
      </c>
      <c r="H85" s="13">
        <v>565</v>
      </c>
      <c r="I85" s="13">
        <v>143</v>
      </c>
      <c r="J85" s="13">
        <v>1</v>
      </c>
      <c r="K85" s="13">
        <v>101</v>
      </c>
      <c r="L85" s="13">
        <v>59</v>
      </c>
      <c r="M85" s="30">
        <v>92870367</v>
      </c>
    </row>
    <row r="86" spans="1:13" x14ac:dyDescent="0.25">
      <c r="A86" s="13">
        <v>2002</v>
      </c>
      <c r="B86" s="13" t="s">
        <v>215</v>
      </c>
      <c r="C86" s="13" t="s">
        <v>173</v>
      </c>
      <c r="D86" s="13" t="s">
        <v>161</v>
      </c>
      <c r="E86" s="13" t="s">
        <v>196</v>
      </c>
      <c r="F86" s="13">
        <v>160</v>
      </c>
      <c r="G86" s="13">
        <v>690</v>
      </c>
      <c r="H86" s="13">
        <v>703</v>
      </c>
      <c r="I86" s="13">
        <v>-13</v>
      </c>
      <c r="J86" s="13">
        <v>5</v>
      </c>
      <c r="K86" s="13">
        <v>75</v>
      </c>
      <c r="L86" s="13">
        <v>86</v>
      </c>
      <c r="M86" s="30">
        <v>94633593</v>
      </c>
    </row>
    <row r="87" spans="1:13" x14ac:dyDescent="0.25">
      <c r="A87" s="13">
        <v>2002</v>
      </c>
      <c r="B87" s="13" t="s">
        <v>209</v>
      </c>
      <c r="C87" s="13" t="s">
        <v>177</v>
      </c>
      <c r="D87" s="13" t="s">
        <v>161</v>
      </c>
      <c r="E87" s="13" t="s">
        <v>190</v>
      </c>
      <c r="F87" s="13">
        <v>155</v>
      </c>
      <c r="G87" s="13">
        <v>713</v>
      </c>
      <c r="H87" s="13">
        <v>643</v>
      </c>
      <c r="I87" s="13">
        <v>70</v>
      </c>
      <c r="J87" s="13">
        <v>3</v>
      </c>
      <c r="K87" s="13">
        <v>92</v>
      </c>
      <c r="L87" s="13">
        <v>70</v>
      </c>
      <c r="M87" s="30">
        <v>94850953</v>
      </c>
    </row>
    <row r="88" spans="1:13" x14ac:dyDescent="0.25">
      <c r="A88" s="13">
        <v>2002</v>
      </c>
      <c r="B88" s="13" t="s">
        <v>195</v>
      </c>
      <c r="C88" s="13" t="s">
        <v>169</v>
      </c>
      <c r="D88" s="13" t="s">
        <v>161</v>
      </c>
      <c r="E88" s="13" t="s">
        <v>190</v>
      </c>
      <c r="F88" s="13">
        <v>165</v>
      </c>
      <c r="G88" s="13">
        <v>819</v>
      </c>
      <c r="H88" s="13">
        <v>674</v>
      </c>
      <c r="I88" s="13">
        <v>145</v>
      </c>
      <c r="J88" s="13">
        <v>1</v>
      </c>
      <c r="K88" s="13">
        <v>98</v>
      </c>
      <c r="L88" s="13">
        <v>64</v>
      </c>
      <c r="M88" s="30">
        <v>102819999</v>
      </c>
    </row>
    <row r="89" spans="1:13" x14ac:dyDescent="0.25">
      <c r="A89" s="13">
        <v>2002</v>
      </c>
      <c r="B89" s="13" t="s">
        <v>224</v>
      </c>
      <c r="C89" s="13" t="s">
        <v>184</v>
      </c>
      <c r="D89" s="13" t="s">
        <v>157</v>
      </c>
      <c r="E89" s="13" t="s">
        <v>190</v>
      </c>
      <c r="F89" s="13">
        <v>230</v>
      </c>
      <c r="G89" s="13">
        <v>843</v>
      </c>
      <c r="H89" s="13">
        <v>882</v>
      </c>
      <c r="I89" s="13">
        <v>-39</v>
      </c>
      <c r="J89" s="13">
        <v>4</v>
      </c>
      <c r="K89" s="13">
        <v>72</v>
      </c>
      <c r="L89" s="13">
        <v>90</v>
      </c>
      <c r="M89" s="30">
        <v>105526122</v>
      </c>
    </row>
    <row r="90" spans="1:13" x14ac:dyDescent="0.25">
      <c r="A90" s="13">
        <v>2002</v>
      </c>
      <c r="B90" s="13" t="s">
        <v>199</v>
      </c>
      <c r="C90" s="13" t="s">
        <v>168</v>
      </c>
      <c r="D90" s="13" t="s">
        <v>157</v>
      </c>
      <c r="E90" s="13" t="s">
        <v>196</v>
      </c>
      <c r="F90" s="13">
        <v>177</v>
      </c>
      <c r="G90" s="13">
        <v>859</v>
      </c>
      <c r="H90" s="13">
        <v>665</v>
      </c>
      <c r="I90" s="13">
        <v>194</v>
      </c>
      <c r="J90" s="13">
        <v>2</v>
      </c>
      <c r="K90" s="13">
        <v>93</v>
      </c>
      <c r="L90" s="13">
        <v>69</v>
      </c>
      <c r="M90" s="30">
        <v>108366060</v>
      </c>
    </row>
    <row r="91" spans="1:13" x14ac:dyDescent="0.25">
      <c r="A91" s="13">
        <v>2002</v>
      </c>
      <c r="B91" s="13" t="s">
        <v>214</v>
      </c>
      <c r="C91" s="13" t="s">
        <v>171</v>
      </c>
      <c r="D91" s="13" t="s">
        <v>157</v>
      </c>
      <c r="E91" s="13" t="s">
        <v>196</v>
      </c>
      <c r="F91" s="13">
        <v>223</v>
      </c>
      <c r="G91" s="13">
        <v>897</v>
      </c>
      <c r="H91" s="13">
        <v>697</v>
      </c>
      <c r="I91" s="13">
        <v>200</v>
      </c>
      <c r="J91" s="13">
        <v>1</v>
      </c>
      <c r="K91" s="13">
        <v>103</v>
      </c>
      <c r="L91" s="13">
        <v>58</v>
      </c>
      <c r="M91" s="30">
        <v>125928583</v>
      </c>
    </row>
    <row r="92" spans="1:13" x14ac:dyDescent="0.25">
      <c r="A92" s="13">
        <v>2003</v>
      </c>
      <c r="B92" s="13" t="s">
        <v>223</v>
      </c>
      <c r="C92" s="13" t="s">
        <v>167</v>
      </c>
      <c r="D92" s="13" t="s">
        <v>157</v>
      </c>
      <c r="E92" s="13" t="s">
        <v>196</v>
      </c>
      <c r="F92" s="13">
        <v>137</v>
      </c>
      <c r="G92" s="13">
        <v>715</v>
      </c>
      <c r="H92" s="13">
        <v>852</v>
      </c>
      <c r="I92" s="13">
        <v>-137</v>
      </c>
      <c r="J92" s="13">
        <v>5</v>
      </c>
      <c r="K92" s="13">
        <v>63</v>
      </c>
      <c r="L92" s="13">
        <v>99</v>
      </c>
      <c r="M92" s="30">
        <v>19630000</v>
      </c>
    </row>
    <row r="93" spans="1:13" x14ac:dyDescent="0.25">
      <c r="A93" s="13">
        <v>2003</v>
      </c>
      <c r="B93" s="13" t="s">
        <v>208</v>
      </c>
      <c r="C93" s="13" t="s">
        <v>178</v>
      </c>
      <c r="D93" s="13" t="s">
        <v>157</v>
      </c>
      <c r="E93" s="13" t="s">
        <v>140</v>
      </c>
      <c r="F93" s="13">
        <v>162</v>
      </c>
      <c r="G93" s="13">
        <v>836</v>
      </c>
      <c r="H93" s="13">
        <v>867</v>
      </c>
      <c r="I93" s="13">
        <v>-31</v>
      </c>
      <c r="J93" s="13">
        <v>3</v>
      </c>
      <c r="K93" s="13">
        <v>83</v>
      </c>
      <c r="L93" s="13">
        <v>79</v>
      </c>
      <c r="M93" s="30">
        <v>40518000</v>
      </c>
    </row>
    <row r="94" spans="1:13" x14ac:dyDescent="0.25">
      <c r="A94" s="13">
        <v>2003</v>
      </c>
      <c r="B94" s="13" t="s">
        <v>210</v>
      </c>
      <c r="C94" s="13" t="s">
        <v>166</v>
      </c>
      <c r="D94" s="13" t="s">
        <v>161</v>
      </c>
      <c r="E94" s="13" t="s">
        <v>140</v>
      </c>
      <c r="F94" s="13">
        <v>196</v>
      </c>
      <c r="G94" s="13">
        <v>714</v>
      </c>
      <c r="H94" s="13">
        <v>873</v>
      </c>
      <c r="I94" s="13">
        <v>-159</v>
      </c>
      <c r="J94" s="13">
        <v>6</v>
      </c>
      <c r="K94" s="13">
        <v>68</v>
      </c>
      <c r="L94" s="13">
        <v>94</v>
      </c>
      <c r="M94" s="30">
        <v>40627000</v>
      </c>
    </row>
    <row r="95" spans="1:13" x14ac:dyDescent="0.25">
      <c r="A95" s="13">
        <v>2003</v>
      </c>
      <c r="B95" s="13" t="s">
        <v>219</v>
      </c>
      <c r="C95" s="13" t="s">
        <v>172</v>
      </c>
      <c r="D95" s="13" t="s">
        <v>161</v>
      </c>
      <c r="E95" s="13" t="s">
        <v>190</v>
      </c>
      <c r="F95" s="13">
        <v>128</v>
      </c>
      <c r="G95" s="13">
        <v>678</v>
      </c>
      <c r="H95" s="13">
        <v>831</v>
      </c>
      <c r="I95" s="13">
        <v>-153</v>
      </c>
      <c r="J95" s="13">
        <v>5</v>
      </c>
      <c r="K95" s="13">
        <v>64</v>
      </c>
      <c r="L95" s="13">
        <v>98</v>
      </c>
      <c r="M95" s="30">
        <v>45210000</v>
      </c>
    </row>
    <row r="96" spans="1:13" x14ac:dyDescent="0.25">
      <c r="A96" s="13">
        <v>2003</v>
      </c>
      <c r="B96" s="13" t="s">
        <v>203</v>
      </c>
      <c r="C96" s="13" t="s">
        <v>176</v>
      </c>
      <c r="D96" s="13" t="s">
        <v>157</v>
      </c>
      <c r="E96" s="13" t="s">
        <v>140</v>
      </c>
      <c r="F96" s="13">
        <v>158</v>
      </c>
      <c r="G96" s="13">
        <v>699</v>
      </c>
      <c r="H96" s="13">
        <v>778</v>
      </c>
      <c r="I96" s="13">
        <v>-79</v>
      </c>
      <c r="J96" s="13">
        <v>4</v>
      </c>
      <c r="K96" s="13">
        <v>68</v>
      </c>
      <c r="L96" s="13">
        <v>94</v>
      </c>
      <c r="M96" s="30">
        <v>48584834</v>
      </c>
    </row>
    <row r="97" spans="1:13" x14ac:dyDescent="0.25">
      <c r="A97" s="13">
        <v>2003</v>
      </c>
      <c r="B97" s="13" t="s">
        <v>205</v>
      </c>
      <c r="C97" s="13" t="s">
        <v>182</v>
      </c>
      <c r="D97" s="13" t="s">
        <v>157</v>
      </c>
      <c r="E97" s="13" t="s">
        <v>140</v>
      </c>
      <c r="F97" s="13">
        <v>153</v>
      </c>
      <c r="G97" s="13">
        <v>591</v>
      </c>
      <c r="H97" s="13">
        <v>928</v>
      </c>
      <c r="I97" s="13">
        <v>-337</v>
      </c>
      <c r="J97" s="13">
        <v>5</v>
      </c>
      <c r="K97" s="13">
        <v>43</v>
      </c>
      <c r="L97" s="13">
        <v>119</v>
      </c>
      <c r="M97" s="30">
        <v>49168000</v>
      </c>
    </row>
    <row r="98" spans="1:13" x14ac:dyDescent="0.25">
      <c r="A98" s="13">
        <v>2003</v>
      </c>
      <c r="B98" s="13" t="s">
        <v>206</v>
      </c>
      <c r="C98" s="13" t="s">
        <v>187</v>
      </c>
      <c r="D98" s="13" t="s">
        <v>161</v>
      </c>
      <c r="E98" s="13" t="s">
        <v>196</v>
      </c>
      <c r="F98" s="13">
        <v>157</v>
      </c>
      <c r="G98" s="13">
        <v>751</v>
      </c>
      <c r="H98" s="13">
        <v>692</v>
      </c>
      <c r="I98" s="13">
        <v>59</v>
      </c>
      <c r="J98" s="13">
        <v>2</v>
      </c>
      <c r="K98" s="13">
        <v>91</v>
      </c>
      <c r="L98" s="13">
        <v>71</v>
      </c>
      <c r="M98" s="30">
        <v>49450000</v>
      </c>
    </row>
    <row r="99" spans="1:13" x14ac:dyDescent="0.25">
      <c r="A99" s="13">
        <v>2003</v>
      </c>
      <c r="B99" s="13" t="s">
        <v>216</v>
      </c>
      <c r="C99" s="13" t="s">
        <v>170</v>
      </c>
      <c r="D99" s="13" t="s">
        <v>157</v>
      </c>
      <c r="E99" s="13" t="s">
        <v>190</v>
      </c>
      <c r="F99" s="13">
        <v>176</v>
      </c>
      <c r="G99" s="13">
        <v>768</v>
      </c>
      <c r="H99" s="13">
        <v>643</v>
      </c>
      <c r="I99" s="13">
        <v>125</v>
      </c>
      <c r="J99" s="13">
        <v>1</v>
      </c>
      <c r="K99" s="13">
        <v>96</v>
      </c>
      <c r="L99" s="13">
        <v>66</v>
      </c>
      <c r="M99" s="30">
        <v>50260834</v>
      </c>
    </row>
    <row r="100" spans="1:13" x14ac:dyDescent="0.25">
      <c r="A100" s="13">
        <v>2003</v>
      </c>
      <c r="B100" s="13" t="s">
        <v>200</v>
      </c>
      <c r="C100" s="13" t="s">
        <v>156</v>
      </c>
      <c r="D100" s="13" t="s">
        <v>157</v>
      </c>
      <c r="E100" s="13" t="s">
        <v>140</v>
      </c>
      <c r="F100" s="13">
        <v>220</v>
      </c>
      <c r="G100" s="13">
        <v>791</v>
      </c>
      <c r="H100" s="13">
        <v>715</v>
      </c>
      <c r="I100" s="13">
        <v>76</v>
      </c>
      <c r="J100" s="13">
        <v>2</v>
      </c>
      <c r="K100" s="13">
        <v>86</v>
      </c>
      <c r="L100" s="13">
        <v>76</v>
      </c>
      <c r="M100" s="30">
        <v>51010000</v>
      </c>
    </row>
    <row r="101" spans="1:13" x14ac:dyDescent="0.25">
      <c r="A101" s="13">
        <v>2003</v>
      </c>
      <c r="B101" s="13" t="s">
        <v>225</v>
      </c>
      <c r="C101" s="13" t="s">
        <v>164</v>
      </c>
      <c r="D101" s="13" t="s">
        <v>157</v>
      </c>
      <c r="E101" s="13" t="s">
        <v>196</v>
      </c>
      <c r="F101" s="13">
        <v>190</v>
      </c>
      <c r="G101" s="13">
        <v>894</v>
      </c>
      <c r="H101" s="13">
        <v>826</v>
      </c>
      <c r="I101" s="13">
        <v>68</v>
      </c>
      <c r="J101" s="13">
        <v>3</v>
      </c>
      <c r="K101" s="13">
        <v>86</v>
      </c>
      <c r="L101" s="13">
        <v>76</v>
      </c>
      <c r="M101" s="30">
        <v>51269000</v>
      </c>
    </row>
    <row r="102" spans="1:13" x14ac:dyDescent="0.25">
      <c r="A102" s="13">
        <v>2003</v>
      </c>
      <c r="B102" s="13" t="s">
        <v>213</v>
      </c>
      <c r="C102" s="13" t="s">
        <v>212</v>
      </c>
      <c r="D102" s="13" t="s">
        <v>161</v>
      </c>
      <c r="E102" s="13" t="s">
        <v>196</v>
      </c>
      <c r="F102" s="13">
        <v>144</v>
      </c>
      <c r="G102" s="13">
        <v>711</v>
      </c>
      <c r="H102" s="13">
        <v>716</v>
      </c>
      <c r="I102" s="13">
        <v>-5</v>
      </c>
      <c r="J102" s="13">
        <v>4</v>
      </c>
      <c r="K102" s="13">
        <v>83</v>
      </c>
      <c r="L102" s="13">
        <v>79</v>
      </c>
      <c r="M102" s="30">
        <v>51948500</v>
      </c>
    </row>
    <row r="103" spans="1:13" x14ac:dyDescent="0.25">
      <c r="A103" s="13">
        <v>2003</v>
      </c>
      <c r="B103" s="13" t="s">
        <v>218</v>
      </c>
      <c r="C103" s="13" t="s">
        <v>174</v>
      </c>
      <c r="D103" s="13" t="s">
        <v>161</v>
      </c>
      <c r="E103" s="13" t="s">
        <v>140</v>
      </c>
      <c r="F103" s="13">
        <v>163</v>
      </c>
      <c r="G103" s="13">
        <v>753</v>
      </c>
      <c r="H103" s="13">
        <v>801</v>
      </c>
      <c r="I103" s="13">
        <v>-48</v>
      </c>
      <c r="J103" s="13">
        <v>4</v>
      </c>
      <c r="K103" s="13">
        <v>75</v>
      </c>
      <c r="L103" s="13">
        <v>87</v>
      </c>
      <c r="M103" s="30">
        <v>54812429</v>
      </c>
    </row>
    <row r="104" spans="1:13" x14ac:dyDescent="0.25">
      <c r="A104" s="13">
        <v>2003</v>
      </c>
      <c r="B104" s="13" t="s">
        <v>211</v>
      </c>
      <c r="C104" s="13" t="s">
        <v>175</v>
      </c>
      <c r="D104" s="13" t="s">
        <v>157</v>
      </c>
      <c r="E104" s="13" t="s">
        <v>140</v>
      </c>
      <c r="F104" s="13">
        <v>155</v>
      </c>
      <c r="G104" s="13">
        <v>801</v>
      </c>
      <c r="H104" s="13">
        <v>758</v>
      </c>
      <c r="I104" s="13">
        <v>43</v>
      </c>
      <c r="J104" s="13">
        <v>1</v>
      </c>
      <c r="K104" s="13">
        <v>90</v>
      </c>
      <c r="L104" s="13">
        <v>72</v>
      </c>
      <c r="M104" s="30">
        <v>55505000</v>
      </c>
    </row>
    <row r="105" spans="1:13" x14ac:dyDescent="0.25">
      <c r="A105" s="13">
        <v>2003</v>
      </c>
      <c r="B105" s="13" t="s">
        <v>202</v>
      </c>
      <c r="C105" s="13" t="s">
        <v>179</v>
      </c>
      <c r="D105" s="13" t="s">
        <v>161</v>
      </c>
      <c r="E105" s="13" t="s">
        <v>140</v>
      </c>
      <c r="F105" s="13">
        <v>182</v>
      </c>
      <c r="G105" s="13">
        <v>694</v>
      </c>
      <c r="H105" s="13">
        <v>886</v>
      </c>
      <c r="I105" s="13">
        <v>-192</v>
      </c>
      <c r="J105" s="13">
        <v>5</v>
      </c>
      <c r="K105" s="13">
        <v>69</v>
      </c>
      <c r="L105" s="13">
        <v>93</v>
      </c>
      <c r="M105" s="30">
        <v>59355667</v>
      </c>
    </row>
    <row r="106" spans="1:13" x14ac:dyDescent="0.25">
      <c r="A106" s="13">
        <v>2003</v>
      </c>
      <c r="B106" s="13" t="s">
        <v>204</v>
      </c>
      <c r="C106" s="13" t="s">
        <v>188</v>
      </c>
      <c r="D106" s="13" t="s">
        <v>161</v>
      </c>
      <c r="E106" s="13" t="s">
        <v>190</v>
      </c>
      <c r="F106" s="13">
        <v>198</v>
      </c>
      <c r="G106" s="13">
        <v>853</v>
      </c>
      <c r="H106" s="13">
        <v>892</v>
      </c>
      <c r="I106" s="13">
        <v>-39</v>
      </c>
      <c r="J106" s="13">
        <v>4</v>
      </c>
      <c r="K106" s="13">
        <v>74</v>
      </c>
      <c r="L106" s="13">
        <v>88</v>
      </c>
      <c r="M106" s="30">
        <v>67179667</v>
      </c>
    </row>
    <row r="107" spans="1:13" x14ac:dyDescent="0.25">
      <c r="A107" s="13">
        <v>2003</v>
      </c>
      <c r="B107" s="13" t="s">
        <v>217</v>
      </c>
      <c r="C107" s="13" t="s">
        <v>186</v>
      </c>
      <c r="D107" s="13" t="s">
        <v>161</v>
      </c>
      <c r="E107" s="13" t="s">
        <v>196</v>
      </c>
      <c r="F107" s="13">
        <v>166</v>
      </c>
      <c r="G107" s="13">
        <v>791</v>
      </c>
      <c r="H107" s="13">
        <v>697</v>
      </c>
      <c r="I107" s="13">
        <v>94</v>
      </c>
      <c r="J107" s="13">
        <v>3</v>
      </c>
      <c r="K107" s="13">
        <v>86</v>
      </c>
      <c r="L107" s="13">
        <v>76</v>
      </c>
      <c r="M107" s="30">
        <v>70780000</v>
      </c>
    </row>
    <row r="108" spans="1:13" x14ac:dyDescent="0.25">
      <c r="A108" s="13">
        <v>2003</v>
      </c>
      <c r="B108" s="13" t="s">
        <v>207</v>
      </c>
      <c r="C108" s="13" t="s">
        <v>158</v>
      </c>
      <c r="D108" s="13" t="s">
        <v>161</v>
      </c>
      <c r="E108" s="13" t="s">
        <v>140</v>
      </c>
      <c r="F108" s="13">
        <v>191</v>
      </c>
      <c r="G108" s="13">
        <v>805</v>
      </c>
      <c r="H108" s="13">
        <v>677</v>
      </c>
      <c r="I108" s="13">
        <v>128</v>
      </c>
      <c r="J108" s="13">
        <v>2</v>
      </c>
      <c r="K108" s="13">
        <v>87</v>
      </c>
      <c r="L108" s="13">
        <v>75</v>
      </c>
      <c r="M108" s="30">
        <v>71040000</v>
      </c>
    </row>
    <row r="109" spans="1:13" x14ac:dyDescent="0.25">
      <c r="A109" s="13">
        <v>2003</v>
      </c>
      <c r="B109" s="13" t="s">
        <v>198</v>
      </c>
      <c r="C109" s="13" t="s">
        <v>165</v>
      </c>
      <c r="D109" s="13" t="s">
        <v>157</v>
      </c>
      <c r="E109" s="13" t="s">
        <v>196</v>
      </c>
      <c r="F109" s="13">
        <v>152</v>
      </c>
      <c r="G109" s="13">
        <v>743</v>
      </c>
      <c r="H109" s="13">
        <v>820</v>
      </c>
      <c r="I109" s="13">
        <v>-77</v>
      </c>
      <c r="J109" s="13">
        <v>4</v>
      </c>
      <c r="K109" s="13">
        <v>71</v>
      </c>
      <c r="L109" s="13">
        <v>91</v>
      </c>
      <c r="M109" s="30">
        <v>73877500</v>
      </c>
    </row>
    <row r="110" spans="1:13" x14ac:dyDescent="0.25">
      <c r="A110" s="13">
        <v>2003</v>
      </c>
      <c r="B110" s="13" t="s">
        <v>194</v>
      </c>
      <c r="C110" s="13" t="s">
        <v>193</v>
      </c>
      <c r="D110" s="13" t="s">
        <v>157</v>
      </c>
      <c r="E110" s="13" t="s">
        <v>190</v>
      </c>
      <c r="F110" s="13">
        <v>150</v>
      </c>
      <c r="G110" s="13">
        <v>736</v>
      </c>
      <c r="H110" s="13">
        <v>743</v>
      </c>
      <c r="I110" s="13">
        <v>-7</v>
      </c>
      <c r="J110" s="13">
        <v>3</v>
      </c>
      <c r="K110" s="13">
        <v>77</v>
      </c>
      <c r="L110" s="13">
        <v>85</v>
      </c>
      <c r="M110" s="30">
        <v>79031667</v>
      </c>
    </row>
    <row r="111" spans="1:13" x14ac:dyDescent="0.25">
      <c r="A111" s="13">
        <v>2003</v>
      </c>
      <c r="B111" s="13" t="s">
        <v>201</v>
      </c>
      <c r="C111" s="13" t="s">
        <v>162</v>
      </c>
      <c r="D111" s="13" t="s">
        <v>161</v>
      </c>
      <c r="E111" s="13" t="s">
        <v>140</v>
      </c>
      <c r="F111" s="13">
        <v>172</v>
      </c>
      <c r="G111" s="13">
        <v>724</v>
      </c>
      <c r="H111" s="13">
        <v>683</v>
      </c>
      <c r="I111" s="13">
        <v>41</v>
      </c>
      <c r="J111" s="13">
        <v>1</v>
      </c>
      <c r="K111" s="13">
        <v>88</v>
      </c>
      <c r="L111" s="13">
        <v>74</v>
      </c>
      <c r="M111" s="30">
        <v>79868333</v>
      </c>
    </row>
    <row r="112" spans="1:13" x14ac:dyDescent="0.25">
      <c r="A112" s="13">
        <v>2003</v>
      </c>
      <c r="B112" s="13" t="s">
        <v>195</v>
      </c>
      <c r="C112" s="13" t="s">
        <v>169</v>
      </c>
      <c r="D112" s="13" t="s">
        <v>161</v>
      </c>
      <c r="E112" s="13" t="s">
        <v>190</v>
      </c>
      <c r="F112" s="13">
        <v>152</v>
      </c>
      <c r="G112" s="13">
        <v>717</v>
      </c>
      <c r="H112" s="13">
        <v>685</v>
      </c>
      <c r="I112" s="13">
        <v>32</v>
      </c>
      <c r="J112" s="13">
        <v>3</v>
      </c>
      <c r="K112" s="13">
        <v>84</v>
      </c>
      <c r="L112" s="13">
        <v>78</v>
      </c>
      <c r="M112" s="30">
        <v>80657000</v>
      </c>
    </row>
    <row r="113" spans="1:13" x14ac:dyDescent="0.25">
      <c r="A113" s="13">
        <v>2003</v>
      </c>
      <c r="B113" s="13" t="s">
        <v>221</v>
      </c>
      <c r="C113" s="13" t="s">
        <v>185</v>
      </c>
      <c r="D113" s="13" t="s">
        <v>161</v>
      </c>
      <c r="E113" s="13" t="s">
        <v>190</v>
      </c>
      <c r="F113" s="13">
        <v>180</v>
      </c>
      <c r="G113" s="13">
        <v>755</v>
      </c>
      <c r="H113" s="13">
        <v>638</v>
      </c>
      <c r="I113" s="13">
        <v>117</v>
      </c>
      <c r="J113" s="13">
        <v>1</v>
      </c>
      <c r="K113" s="13">
        <v>100</v>
      </c>
      <c r="L113" s="13">
        <v>61</v>
      </c>
      <c r="M113" s="30">
        <v>82852167</v>
      </c>
    </row>
    <row r="114" spans="1:13" x14ac:dyDescent="0.25">
      <c r="A114" s="13">
        <v>2003</v>
      </c>
      <c r="B114" s="13" t="s">
        <v>222</v>
      </c>
      <c r="C114" s="13" t="s">
        <v>180</v>
      </c>
      <c r="D114" s="13" t="s">
        <v>161</v>
      </c>
      <c r="E114" s="13" t="s">
        <v>140</v>
      </c>
      <c r="F114" s="13">
        <v>196</v>
      </c>
      <c r="G114" s="13">
        <v>876</v>
      </c>
      <c r="H114" s="13">
        <v>796</v>
      </c>
      <c r="I114" s="13">
        <v>80</v>
      </c>
      <c r="J114" s="13">
        <v>3</v>
      </c>
      <c r="K114" s="13">
        <v>85</v>
      </c>
      <c r="L114" s="13">
        <v>77</v>
      </c>
      <c r="M114" s="30">
        <v>83786666</v>
      </c>
    </row>
    <row r="115" spans="1:13" x14ac:dyDescent="0.25">
      <c r="A115" s="13">
        <v>2003</v>
      </c>
      <c r="B115" s="13" t="s">
        <v>220</v>
      </c>
      <c r="C115" s="13" t="s">
        <v>159</v>
      </c>
      <c r="D115" s="13" t="s">
        <v>157</v>
      </c>
      <c r="E115" s="13" t="s">
        <v>190</v>
      </c>
      <c r="F115" s="13">
        <v>139</v>
      </c>
      <c r="G115" s="13">
        <v>795</v>
      </c>
      <c r="H115" s="13">
        <v>637</v>
      </c>
      <c r="I115" s="13">
        <v>158</v>
      </c>
      <c r="J115" s="13">
        <v>2</v>
      </c>
      <c r="K115" s="13">
        <v>93</v>
      </c>
      <c r="L115" s="13">
        <v>69</v>
      </c>
      <c r="M115" s="30">
        <v>86959167</v>
      </c>
    </row>
    <row r="116" spans="1:13" x14ac:dyDescent="0.25">
      <c r="A116" s="13">
        <v>2003</v>
      </c>
      <c r="B116" s="13" t="s">
        <v>199</v>
      </c>
      <c r="C116" s="13" t="s">
        <v>168</v>
      </c>
      <c r="D116" s="13" t="s">
        <v>157</v>
      </c>
      <c r="E116" s="13" t="s">
        <v>196</v>
      </c>
      <c r="F116" s="13">
        <v>238</v>
      </c>
      <c r="G116" s="13">
        <v>961</v>
      </c>
      <c r="H116" s="13">
        <v>809</v>
      </c>
      <c r="I116" s="13">
        <v>152</v>
      </c>
      <c r="J116" s="13">
        <v>2</v>
      </c>
      <c r="K116" s="13">
        <v>95</v>
      </c>
      <c r="L116" s="13">
        <v>67</v>
      </c>
      <c r="M116" s="30">
        <v>99946500</v>
      </c>
    </row>
    <row r="117" spans="1:13" x14ac:dyDescent="0.25">
      <c r="A117" s="13">
        <v>2003</v>
      </c>
      <c r="B117" s="13" t="s">
        <v>224</v>
      </c>
      <c r="C117" s="13" t="s">
        <v>184</v>
      </c>
      <c r="D117" s="13" t="s">
        <v>157</v>
      </c>
      <c r="E117" s="13" t="s">
        <v>190</v>
      </c>
      <c r="F117" s="13">
        <v>239</v>
      </c>
      <c r="G117" s="13">
        <v>826</v>
      </c>
      <c r="H117" s="13">
        <v>969</v>
      </c>
      <c r="I117" s="13">
        <v>-143</v>
      </c>
      <c r="J117" s="13">
        <v>4</v>
      </c>
      <c r="K117" s="13">
        <v>71</v>
      </c>
      <c r="L117" s="13">
        <v>91</v>
      </c>
      <c r="M117" s="30">
        <v>103491667</v>
      </c>
    </row>
    <row r="118" spans="1:13" x14ac:dyDescent="0.25">
      <c r="A118" s="13">
        <v>2003</v>
      </c>
      <c r="B118" s="13" t="s">
        <v>209</v>
      </c>
      <c r="C118" s="13" t="s">
        <v>177</v>
      </c>
      <c r="D118" s="13" t="s">
        <v>161</v>
      </c>
      <c r="E118" s="13" t="s">
        <v>190</v>
      </c>
      <c r="F118" s="13">
        <v>124</v>
      </c>
      <c r="G118" s="13">
        <v>574</v>
      </c>
      <c r="H118" s="13">
        <v>556</v>
      </c>
      <c r="I118" s="13">
        <v>18</v>
      </c>
      <c r="J118" s="13">
        <v>2</v>
      </c>
      <c r="K118" s="13">
        <v>85</v>
      </c>
      <c r="L118" s="13">
        <v>77</v>
      </c>
      <c r="M118" s="30">
        <v>105572620</v>
      </c>
    </row>
    <row r="119" spans="1:13" x14ac:dyDescent="0.25">
      <c r="A119" s="13">
        <v>2003</v>
      </c>
      <c r="B119" s="13" t="s">
        <v>197</v>
      </c>
      <c r="C119" s="13" t="s">
        <v>160</v>
      </c>
      <c r="D119" s="13" t="s">
        <v>161</v>
      </c>
      <c r="E119" s="13" t="s">
        <v>196</v>
      </c>
      <c r="F119" s="13">
        <v>235</v>
      </c>
      <c r="G119" s="13">
        <v>907</v>
      </c>
      <c r="H119" s="13">
        <v>740</v>
      </c>
      <c r="I119" s="13">
        <v>167</v>
      </c>
      <c r="J119" s="13">
        <v>1</v>
      </c>
      <c r="K119" s="13">
        <v>101</v>
      </c>
      <c r="L119" s="13">
        <v>61</v>
      </c>
      <c r="M119" s="30">
        <v>106243667</v>
      </c>
    </row>
    <row r="120" spans="1:13" x14ac:dyDescent="0.25">
      <c r="A120" s="13">
        <v>2003</v>
      </c>
      <c r="B120" s="13" t="s">
        <v>215</v>
      </c>
      <c r="C120" s="13" t="s">
        <v>173</v>
      </c>
      <c r="D120" s="13" t="s">
        <v>161</v>
      </c>
      <c r="E120" s="13" t="s">
        <v>196</v>
      </c>
      <c r="F120" s="13">
        <v>124</v>
      </c>
      <c r="G120" s="13">
        <v>642</v>
      </c>
      <c r="H120" s="13">
        <v>754</v>
      </c>
      <c r="I120" s="13">
        <v>-112</v>
      </c>
      <c r="J120" s="13">
        <v>5</v>
      </c>
      <c r="K120" s="13">
        <v>66</v>
      </c>
      <c r="L120" s="13">
        <v>95</v>
      </c>
      <c r="M120" s="30">
        <v>116876429</v>
      </c>
    </row>
    <row r="121" spans="1:13" x14ac:dyDescent="0.25">
      <c r="A121" s="13">
        <v>2003</v>
      </c>
      <c r="B121" s="13" t="s">
        <v>214</v>
      </c>
      <c r="C121" s="13" t="s">
        <v>171</v>
      </c>
      <c r="D121" s="13" t="s">
        <v>157</v>
      </c>
      <c r="E121" s="13" t="s">
        <v>196</v>
      </c>
      <c r="F121" s="13">
        <v>230</v>
      </c>
      <c r="G121" s="13">
        <v>877</v>
      </c>
      <c r="H121" s="13">
        <v>716</v>
      </c>
      <c r="I121" s="13">
        <v>161</v>
      </c>
      <c r="J121" s="13">
        <v>1</v>
      </c>
      <c r="K121" s="13">
        <v>101</v>
      </c>
      <c r="L121" s="13">
        <v>61</v>
      </c>
      <c r="M121" s="30">
        <v>152749814</v>
      </c>
    </row>
    <row r="122" spans="1:13" x14ac:dyDescent="0.25">
      <c r="A122" s="13">
        <v>2004</v>
      </c>
      <c r="B122" s="13" t="s">
        <v>210</v>
      </c>
      <c r="C122" s="13" t="s">
        <v>166</v>
      </c>
      <c r="D122" s="13" t="s">
        <v>161</v>
      </c>
      <c r="E122" s="13" t="s">
        <v>140</v>
      </c>
      <c r="F122" s="13">
        <v>135</v>
      </c>
      <c r="G122" s="13">
        <v>634</v>
      </c>
      <c r="H122" s="13">
        <v>757</v>
      </c>
      <c r="I122" s="13">
        <v>-123</v>
      </c>
      <c r="J122" s="13">
        <v>6</v>
      </c>
      <c r="K122" s="13">
        <v>67</v>
      </c>
      <c r="L122" s="13">
        <v>94</v>
      </c>
      <c r="M122" s="30">
        <v>27528500</v>
      </c>
    </row>
    <row r="123" spans="1:13" x14ac:dyDescent="0.25">
      <c r="A123" s="13">
        <v>2004</v>
      </c>
      <c r="B123" s="13" t="s">
        <v>223</v>
      </c>
      <c r="C123" s="13" t="s">
        <v>167</v>
      </c>
      <c r="D123" s="13" t="s">
        <v>157</v>
      </c>
      <c r="E123" s="13" t="s">
        <v>196</v>
      </c>
      <c r="F123" s="13">
        <v>145</v>
      </c>
      <c r="G123" s="13">
        <v>714</v>
      </c>
      <c r="H123" s="13">
        <v>842</v>
      </c>
      <c r="I123" s="13">
        <v>-128</v>
      </c>
      <c r="J123" s="13">
        <v>4</v>
      </c>
      <c r="K123" s="13">
        <v>70</v>
      </c>
      <c r="L123" s="13">
        <v>91</v>
      </c>
      <c r="M123" s="30">
        <v>29556667</v>
      </c>
    </row>
    <row r="124" spans="1:13" x14ac:dyDescent="0.25">
      <c r="A124" s="13">
        <v>2004</v>
      </c>
      <c r="B124" s="13" t="s">
        <v>218</v>
      </c>
      <c r="C124" s="13" t="s">
        <v>174</v>
      </c>
      <c r="D124" s="13" t="s">
        <v>161</v>
      </c>
      <c r="E124" s="13" t="s">
        <v>140</v>
      </c>
      <c r="F124" s="13">
        <v>142</v>
      </c>
      <c r="G124" s="13">
        <v>680</v>
      </c>
      <c r="H124" s="13">
        <v>744</v>
      </c>
      <c r="I124" s="13">
        <v>-64</v>
      </c>
      <c r="J124" s="13">
        <v>5</v>
      </c>
      <c r="K124" s="13">
        <v>72</v>
      </c>
      <c r="L124" s="13">
        <v>89</v>
      </c>
      <c r="M124" s="30">
        <v>32227929</v>
      </c>
    </row>
    <row r="125" spans="1:13" x14ac:dyDescent="0.25">
      <c r="A125" s="13">
        <v>2004</v>
      </c>
      <c r="B125" s="13" t="s">
        <v>203</v>
      </c>
      <c r="C125" s="13" t="s">
        <v>176</v>
      </c>
      <c r="D125" s="13" t="s">
        <v>157</v>
      </c>
      <c r="E125" s="13" t="s">
        <v>140</v>
      </c>
      <c r="F125" s="13">
        <v>184</v>
      </c>
      <c r="G125" s="13">
        <v>858</v>
      </c>
      <c r="H125" s="13">
        <v>857</v>
      </c>
      <c r="I125" s="13">
        <v>1</v>
      </c>
      <c r="J125" s="13">
        <v>3</v>
      </c>
      <c r="K125" s="13">
        <v>80</v>
      </c>
      <c r="L125" s="13">
        <v>82</v>
      </c>
      <c r="M125" s="30">
        <v>34319300</v>
      </c>
    </row>
    <row r="126" spans="1:13" x14ac:dyDescent="0.25">
      <c r="A126" s="13">
        <v>2004</v>
      </c>
      <c r="B126" s="13" t="s">
        <v>213</v>
      </c>
      <c r="C126" s="13" t="s">
        <v>212</v>
      </c>
      <c r="D126" s="13" t="s">
        <v>161</v>
      </c>
      <c r="E126" s="13" t="s">
        <v>196</v>
      </c>
      <c r="F126" s="13">
        <v>151</v>
      </c>
      <c r="G126" s="13">
        <v>635</v>
      </c>
      <c r="H126" s="13">
        <v>769</v>
      </c>
      <c r="I126" s="13">
        <v>-134</v>
      </c>
      <c r="J126" s="13">
        <v>5</v>
      </c>
      <c r="K126" s="13">
        <v>67</v>
      </c>
      <c r="L126" s="13">
        <v>95</v>
      </c>
      <c r="M126" s="30">
        <v>40897500</v>
      </c>
    </row>
    <row r="127" spans="1:13" x14ac:dyDescent="0.25">
      <c r="A127" s="13">
        <v>2004</v>
      </c>
      <c r="B127" s="13" t="s">
        <v>206</v>
      </c>
      <c r="C127" s="13" t="s">
        <v>187</v>
      </c>
      <c r="D127" s="13" t="s">
        <v>161</v>
      </c>
      <c r="E127" s="13" t="s">
        <v>196</v>
      </c>
      <c r="F127" s="13">
        <v>148</v>
      </c>
      <c r="G127" s="13">
        <v>718</v>
      </c>
      <c r="H127" s="13">
        <v>700</v>
      </c>
      <c r="I127" s="13">
        <v>18</v>
      </c>
      <c r="J127" s="13">
        <v>3</v>
      </c>
      <c r="K127" s="13">
        <v>83</v>
      </c>
      <c r="L127" s="13">
        <v>79</v>
      </c>
      <c r="M127" s="30">
        <v>42143042</v>
      </c>
    </row>
    <row r="128" spans="1:13" x14ac:dyDescent="0.25">
      <c r="A128" s="13">
        <v>2004</v>
      </c>
      <c r="B128" s="13" t="s">
        <v>202</v>
      </c>
      <c r="C128" s="13" t="s">
        <v>179</v>
      </c>
      <c r="D128" s="13" t="s">
        <v>161</v>
      </c>
      <c r="E128" s="13" t="s">
        <v>140</v>
      </c>
      <c r="F128" s="13">
        <v>194</v>
      </c>
      <c r="G128" s="13">
        <v>750</v>
      </c>
      <c r="H128" s="13">
        <v>907</v>
      </c>
      <c r="I128" s="13">
        <v>-157</v>
      </c>
      <c r="J128" s="13">
        <v>4</v>
      </c>
      <c r="K128" s="13">
        <v>76</v>
      </c>
      <c r="L128" s="13">
        <v>86</v>
      </c>
      <c r="M128" s="30">
        <v>46615250</v>
      </c>
    </row>
    <row r="129" spans="1:13" x14ac:dyDescent="0.25">
      <c r="A129" s="13">
        <v>2004</v>
      </c>
      <c r="B129" s="13" t="s">
        <v>205</v>
      </c>
      <c r="C129" s="13" t="s">
        <v>182</v>
      </c>
      <c r="D129" s="13" t="s">
        <v>157</v>
      </c>
      <c r="E129" s="13" t="s">
        <v>140</v>
      </c>
      <c r="F129" s="13">
        <v>201</v>
      </c>
      <c r="G129" s="13">
        <v>827</v>
      </c>
      <c r="H129" s="13">
        <v>844</v>
      </c>
      <c r="I129" s="13">
        <v>-17</v>
      </c>
      <c r="J129" s="13">
        <v>4</v>
      </c>
      <c r="K129" s="13">
        <v>72</v>
      </c>
      <c r="L129" s="13">
        <v>90</v>
      </c>
      <c r="M129" s="30">
        <v>46832000</v>
      </c>
    </row>
    <row r="130" spans="1:13" x14ac:dyDescent="0.25">
      <c r="A130" s="13">
        <v>2004</v>
      </c>
      <c r="B130" s="13" t="s">
        <v>208</v>
      </c>
      <c r="C130" s="13" t="s">
        <v>178</v>
      </c>
      <c r="D130" s="13" t="s">
        <v>157</v>
      </c>
      <c r="E130" s="13" t="s">
        <v>140</v>
      </c>
      <c r="F130" s="13">
        <v>150</v>
      </c>
      <c r="G130" s="13">
        <v>720</v>
      </c>
      <c r="H130" s="13">
        <v>905</v>
      </c>
      <c r="I130" s="13">
        <v>-185</v>
      </c>
      <c r="J130" s="13">
        <v>5</v>
      </c>
      <c r="K130" s="13">
        <v>58</v>
      </c>
      <c r="L130" s="13">
        <v>104</v>
      </c>
      <c r="M130" s="30">
        <v>47609000</v>
      </c>
    </row>
    <row r="131" spans="1:13" x14ac:dyDescent="0.25">
      <c r="A131" s="13">
        <v>2004</v>
      </c>
      <c r="B131" s="13" t="s">
        <v>225</v>
      </c>
      <c r="C131" s="13" t="s">
        <v>164</v>
      </c>
      <c r="D131" s="13" t="s">
        <v>157</v>
      </c>
      <c r="E131" s="13" t="s">
        <v>196</v>
      </c>
      <c r="F131" s="13">
        <v>145</v>
      </c>
      <c r="G131" s="13">
        <v>719</v>
      </c>
      <c r="H131" s="13">
        <v>823</v>
      </c>
      <c r="I131" s="13">
        <v>-104</v>
      </c>
      <c r="J131" s="13">
        <v>5</v>
      </c>
      <c r="K131" s="13">
        <v>67</v>
      </c>
      <c r="L131" s="13">
        <v>94</v>
      </c>
      <c r="M131" s="30">
        <v>50017000</v>
      </c>
    </row>
    <row r="132" spans="1:13" x14ac:dyDescent="0.25">
      <c r="A132" s="13">
        <v>2004</v>
      </c>
      <c r="B132" s="13" t="s">
        <v>198</v>
      </c>
      <c r="C132" s="13" t="s">
        <v>165</v>
      </c>
      <c r="D132" s="13" t="s">
        <v>157</v>
      </c>
      <c r="E132" s="13" t="s">
        <v>196</v>
      </c>
      <c r="F132" s="13">
        <v>169</v>
      </c>
      <c r="G132" s="13">
        <v>842</v>
      </c>
      <c r="H132" s="13">
        <v>830</v>
      </c>
      <c r="I132" s="13">
        <v>12</v>
      </c>
      <c r="J132" s="13">
        <v>3</v>
      </c>
      <c r="K132" s="13">
        <v>78</v>
      </c>
      <c r="L132" s="13">
        <v>84</v>
      </c>
      <c r="M132" s="30">
        <v>51623333</v>
      </c>
    </row>
    <row r="133" spans="1:13" x14ac:dyDescent="0.25">
      <c r="A133" s="13">
        <v>2004</v>
      </c>
      <c r="B133" s="13" t="s">
        <v>211</v>
      </c>
      <c r="C133" s="13" t="s">
        <v>175</v>
      </c>
      <c r="D133" s="13" t="s">
        <v>157</v>
      </c>
      <c r="E133" s="13" t="s">
        <v>140</v>
      </c>
      <c r="F133" s="13">
        <v>191</v>
      </c>
      <c r="G133" s="13">
        <v>780</v>
      </c>
      <c r="H133" s="13">
        <v>715</v>
      </c>
      <c r="I133" s="13">
        <v>65</v>
      </c>
      <c r="J133" s="13">
        <v>1</v>
      </c>
      <c r="K133" s="13">
        <v>92</v>
      </c>
      <c r="L133" s="13">
        <v>70</v>
      </c>
      <c r="M133" s="30">
        <v>53585000</v>
      </c>
    </row>
    <row r="134" spans="1:13" x14ac:dyDescent="0.25">
      <c r="A134" s="13">
        <v>2004</v>
      </c>
      <c r="B134" s="13" t="s">
        <v>224</v>
      </c>
      <c r="C134" s="13" t="s">
        <v>184</v>
      </c>
      <c r="D134" s="13" t="s">
        <v>157</v>
      </c>
      <c r="E134" s="13" t="s">
        <v>190</v>
      </c>
      <c r="F134" s="13">
        <v>227</v>
      </c>
      <c r="G134" s="13">
        <v>860</v>
      </c>
      <c r="H134" s="13">
        <v>794</v>
      </c>
      <c r="I134" s="13">
        <v>66</v>
      </c>
      <c r="J134" s="13">
        <v>3</v>
      </c>
      <c r="K134" s="13">
        <v>89</v>
      </c>
      <c r="L134" s="13">
        <v>73</v>
      </c>
      <c r="M134" s="30">
        <v>55050417</v>
      </c>
    </row>
    <row r="135" spans="1:13" x14ac:dyDescent="0.25">
      <c r="A135" s="13">
        <v>2004</v>
      </c>
      <c r="B135" s="13" t="s">
        <v>219</v>
      </c>
      <c r="C135" s="13" t="s">
        <v>172</v>
      </c>
      <c r="D135" s="13" t="s">
        <v>161</v>
      </c>
      <c r="E135" s="13" t="s">
        <v>190</v>
      </c>
      <c r="F135" s="13">
        <v>139</v>
      </c>
      <c r="G135" s="13">
        <v>768</v>
      </c>
      <c r="H135" s="13">
        <v>705</v>
      </c>
      <c r="I135" s="13">
        <v>63</v>
      </c>
      <c r="J135" s="13">
        <v>3</v>
      </c>
      <c r="K135" s="13">
        <v>87</v>
      </c>
      <c r="L135" s="13">
        <v>75</v>
      </c>
      <c r="M135" s="30">
        <v>55384833</v>
      </c>
    </row>
    <row r="136" spans="1:13" x14ac:dyDescent="0.25">
      <c r="A136" s="13">
        <v>2004</v>
      </c>
      <c r="B136" s="13" t="s">
        <v>216</v>
      </c>
      <c r="C136" s="13" t="s">
        <v>170</v>
      </c>
      <c r="D136" s="13" t="s">
        <v>157</v>
      </c>
      <c r="E136" s="13" t="s">
        <v>190</v>
      </c>
      <c r="F136" s="13">
        <v>189</v>
      </c>
      <c r="G136" s="13">
        <v>793</v>
      </c>
      <c r="H136" s="13">
        <v>742</v>
      </c>
      <c r="I136" s="13">
        <v>51</v>
      </c>
      <c r="J136" s="13">
        <v>2</v>
      </c>
      <c r="K136" s="13">
        <v>91</v>
      </c>
      <c r="L136" s="13">
        <v>71</v>
      </c>
      <c r="M136" s="30">
        <v>59425667</v>
      </c>
    </row>
    <row r="137" spans="1:13" x14ac:dyDescent="0.25">
      <c r="A137" s="13">
        <v>2004</v>
      </c>
      <c r="B137" s="13" t="s">
        <v>200</v>
      </c>
      <c r="C137" s="13" t="s">
        <v>156</v>
      </c>
      <c r="D137" s="13" t="s">
        <v>157</v>
      </c>
      <c r="E137" s="13" t="s">
        <v>140</v>
      </c>
      <c r="F137" s="13">
        <v>242</v>
      </c>
      <c r="G137" s="13">
        <v>865</v>
      </c>
      <c r="H137" s="13">
        <v>831</v>
      </c>
      <c r="I137" s="13">
        <v>34</v>
      </c>
      <c r="J137" s="13">
        <v>2</v>
      </c>
      <c r="K137" s="13">
        <v>83</v>
      </c>
      <c r="L137" s="13">
        <v>79</v>
      </c>
      <c r="M137" s="30">
        <v>65212500</v>
      </c>
    </row>
    <row r="138" spans="1:13" x14ac:dyDescent="0.25">
      <c r="A138" s="13">
        <v>2004</v>
      </c>
      <c r="B138" s="13" t="s">
        <v>204</v>
      </c>
      <c r="C138" s="13" t="s">
        <v>188</v>
      </c>
      <c r="D138" s="13" t="s">
        <v>161</v>
      </c>
      <c r="E138" s="13" t="s">
        <v>190</v>
      </c>
      <c r="F138" s="13">
        <v>202</v>
      </c>
      <c r="G138" s="13">
        <v>833</v>
      </c>
      <c r="H138" s="13">
        <v>923</v>
      </c>
      <c r="I138" s="13">
        <v>-90</v>
      </c>
      <c r="J138" s="13">
        <v>4</v>
      </c>
      <c r="K138" s="13">
        <v>68</v>
      </c>
      <c r="L138" s="13">
        <v>94</v>
      </c>
      <c r="M138" s="30">
        <v>65445167</v>
      </c>
    </row>
    <row r="139" spans="1:13" x14ac:dyDescent="0.25">
      <c r="A139" s="13">
        <v>2004</v>
      </c>
      <c r="B139" s="13" t="s">
        <v>195</v>
      </c>
      <c r="C139" s="13" t="s">
        <v>169</v>
      </c>
      <c r="D139" s="13" t="s">
        <v>161</v>
      </c>
      <c r="E139" s="13" t="s">
        <v>190</v>
      </c>
      <c r="F139" s="13">
        <v>135</v>
      </c>
      <c r="G139" s="13">
        <v>615</v>
      </c>
      <c r="H139" s="13">
        <v>899</v>
      </c>
      <c r="I139" s="13">
        <v>-284</v>
      </c>
      <c r="J139" s="13">
        <v>5</v>
      </c>
      <c r="K139" s="13">
        <v>51</v>
      </c>
      <c r="L139" s="13">
        <v>111</v>
      </c>
      <c r="M139" s="30">
        <v>69780750</v>
      </c>
    </row>
    <row r="140" spans="1:13" x14ac:dyDescent="0.25">
      <c r="A140" s="13">
        <v>2004</v>
      </c>
      <c r="B140" s="13" t="s">
        <v>207</v>
      </c>
      <c r="C140" s="13" t="s">
        <v>158</v>
      </c>
      <c r="D140" s="13" t="s">
        <v>161</v>
      </c>
      <c r="E140" s="13" t="s">
        <v>140</v>
      </c>
      <c r="F140" s="13">
        <v>187</v>
      </c>
      <c r="G140" s="13">
        <v>803</v>
      </c>
      <c r="H140" s="13">
        <v>698</v>
      </c>
      <c r="I140" s="13">
        <v>105</v>
      </c>
      <c r="J140" s="13">
        <v>2</v>
      </c>
      <c r="K140" s="13">
        <v>92</v>
      </c>
      <c r="L140" s="13">
        <v>70</v>
      </c>
      <c r="M140" s="30">
        <v>75397000</v>
      </c>
    </row>
    <row r="141" spans="1:13" x14ac:dyDescent="0.25">
      <c r="A141" s="13">
        <v>2004</v>
      </c>
      <c r="B141" s="13" t="s">
        <v>220</v>
      </c>
      <c r="C141" s="13" t="s">
        <v>159</v>
      </c>
      <c r="D141" s="13" t="s">
        <v>157</v>
      </c>
      <c r="E141" s="13" t="s">
        <v>190</v>
      </c>
      <c r="F141" s="13">
        <v>136</v>
      </c>
      <c r="G141" s="13">
        <v>698</v>
      </c>
      <c r="H141" s="13">
        <v>823</v>
      </c>
      <c r="I141" s="13">
        <v>-125</v>
      </c>
      <c r="J141" s="13">
        <v>4</v>
      </c>
      <c r="K141" s="13">
        <v>63</v>
      </c>
      <c r="L141" s="13">
        <v>99</v>
      </c>
      <c r="M141" s="30">
        <v>81515834</v>
      </c>
    </row>
    <row r="142" spans="1:13" x14ac:dyDescent="0.25">
      <c r="A142" s="13">
        <v>2004</v>
      </c>
      <c r="B142" s="13" t="s">
        <v>221</v>
      </c>
      <c r="C142" s="13" t="s">
        <v>185</v>
      </c>
      <c r="D142" s="13" t="s">
        <v>161</v>
      </c>
      <c r="E142" s="13" t="s">
        <v>190</v>
      </c>
      <c r="F142" s="13">
        <v>183</v>
      </c>
      <c r="G142" s="13">
        <v>850</v>
      </c>
      <c r="H142" s="13">
        <v>770</v>
      </c>
      <c r="I142" s="13">
        <v>80</v>
      </c>
      <c r="J142" s="13">
        <v>2</v>
      </c>
      <c r="K142" s="13">
        <v>91</v>
      </c>
      <c r="L142" s="13">
        <v>71</v>
      </c>
      <c r="M142" s="30">
        <v>82019166</v>
      </c>
    </row>
    <row r="143" spans="1:13" x14ac:dyDescent="0.25">
      <c r="A143" s="13">
        <v>2004</v>
      </c>
      <c r="B143" s="13" t="s">
        <v>222</v>
      </c>
      <c r="C143" s="13" t="s">
        <v>180</v>
      </c>
      <c r="D143" s="13" t="s">
        <v>161</v>
      </c>
      <c r="E143" s="13" t="s">
        <v>140</v>
      </c>
      <c r="F143" s="13">
        <v>214</v>
      </c>
      <c r="G143" s="13">
        <v>855</v>
      </c>
      <c r="H143" s="13">
        <v>659</v>
      </c>
      <c r="I143" s="13">
        <v>196</v>
      </c>
      <c r="J143" s="13">
        <v>1</v>
      </c>
      <c r="K143" s="13">
        <v>105</v>
      </c>
      <c r="L143" s="13">
        <v>57</v>
      </c>
      <c r="M143" s="30">
        <v>83228333</v>
      </c>
    </row>
    <row r="144" spans="1:13" x14ac:dyDescent="0.25">
      <c r="A144" s="13">
        <v>2004</v>
      </c>
      <c r="B144" s="13" t="s">
        <v>197</v>
      </c>
      <c r="C144" s="13" t="s">
        <v>160</v>
      </c>
      <c r="D144" s="13" t="s">
        <v>161</v>
      </c>
      <c r="E144" s="13" t="s">
        <v>196</v>
      </c>
      <c r="F144" s="13">
        <v>178</v>
      </c>
      <c r="G144" s="13">
        <v>803</v>
      </c>
      <c r="H144" s="13">
        <v>668</v>
      </c>
      <c r="I144" s="13">
        <v>135</v>
      </c>
      <c r="J144" s="13">
        <v>1</v>
      </c>
      <c r="K144" s="13">
        <v>96</v>
      </c>
      <c r="L144" s="13">
        <v>66</v>
      </c>
      <c r="M144" s="30">
        <v>90182500</v>
      </c>
    </row>
    <row r="145" spans="1:13" x14ac:dyDescent="0.25">
      <c r="A145" s="13">
        <v>2004</v>
      </c>
      <c r="B145" s="13" t="s">
        <v>201</v>
      </c>
      <c r="C145" s="13" t="s">
        <v>162</v>
      </c>
      <c r="D145" s="13" t="s">
        <v>161</v>
      </c>
      <c r="E145" s="13" t="s">
        <v>140</v>
      </c>
      <c r="F145" s="13">
        <v>235</v>
      </c>
      <c r="G145" s="13">
        <v>789</v>
      </c>
      <c r="H145" s="13">
        <v>665</v>
      </c>
      <c r="I145" s="13">
        <v>124</v>
      </c>
      <c r="J145" s="13">
        <v>3</v>
      </c>
      <c r="K145" s="13">
        <v>89</v>
      </c>
      <c r="L145" s="13">
        <v>73</v>
      </c>
      <c r="M145" s="30">
        <v>90560000</v>
      </c>
    </row>
    <row r="146" spans="1:13" x14ac:dyDescent="0.25">
      <c r="A146" s="13">
        <v>2004</v>
      </c>
      <c r="B146" s="13" t="s">
        <v>209</v>
      </c>
      <c r="C146" s="13" t="s">
        <v>177</v>
      </c>
      <c r="D146" s="13" t="s">
        <v>161</v>
      </c>
      <c r="E146" s="13" t="s">
        <v>190</v>
      </c>
      <c r="F146" s="13">
        <v>203</v>
      </c>
      <c r="G146" s="13">
        <v>761</v>
      </c>
      <c r="H146" s="13">
        <v>684</v>
      </c>
      <c r="I146" s="13">
        <v>77</v>
      </c>
      <c r="J146" s="13">
        <v>1</v>
      </c>
      <c r="K146" s="13">
        <v>93</v>
      </c>
      <c r="L146" s="13">
        <v>69</v>
      </c>
      <c r="M146" s="30">
        <v>92902001</v>
      </c>
    </row>
    <row r="147" spans="1:13" x14ac:dyDescent="0.25">
      <c r="A147" s="13">
        <v>2004</v>
      </c>
      <c r="B147" s="13" t="s">
        <v>217</v>
      </c>
      <c r="C147" s="13" t="s">
        <v>186</v>
      </c>
      <c r="D147" s="13" t="s">
        <v>161</v>
      </c>
      <c r="E147" s="13" t="s">
        <v>196</v>
      </c>
      <c r="F147" s="13">
        <v>215</v>
      </c>
      <c r="G147" s="13">
        <v>840</v>
      </c>
      <c r="H147" s="13">
        <v>781</v>
      </c>
      <c r="I147" s="13">
        <v>59</v>
      </c>
      <c r="J147" s="13">
        <v>2</v>
      </c>
      <c r="K147" s="13">
        <v>86</v>
      </c>
      <c r="L147" s="13">
        <v>76</v>
      </c>
      <c r="M147" s="30">
        <v>92919167</v>
      </c>
    </row>
    <row r="148" spans="1:13" x14ac:dyDescent="0.25">
      <c r="A148" s="13">
        <v>2004</v>
      </c>
      <c r="B148" s="13" t="s">
        <v>215</v>
      </c>
      <c r="C148" s="13" t="s">
        <v>173</v>
      </c>
      <c r="D148" s="13" t="s">
        <v>161</v>
      </c>
      <c r="E148" s="13" t="s">
        <v>196</v>
      </c>
      <c r="F148" s="13">
        <v>185</v>
      </c>
      <c r="G148" s="13">
        <v>684</v>
      </c>
      <c r="H148" s="13">
        <v>731</v>
      </c>
      <c r="I148" s="13">
        <v>-47</v>
      </c>
      <c r="J148" s="13">
        <v>4</v>
      </c>
      <c r="K148" s="13">
        <v>71</v>
      </c>
      <c r="L148" s="13">
        <v>91</v>
      </c>
      <c r="M148" s="30">
        <v>96660970</v>
      </c>
    </row>
    <row r="149" spans="1:13" x14ac:dyDescent="0.25">
      <c r="A149" s="13">
        <v>2004</v>
      </c>
      <c r="B149" s="13" t="s">
        <v>194</v>
      </c>
      <c r="C149" s="13" t="s">
        <v>193</v>
      </c>
      <c r="D149" s="13" t="s">
        <v>157</v>
      </c>
      <c r="E149" s="13" t="s">
        <v>190</v>
      </c>
      <c r="F149" s="13">
        <v>162</v>
      </c>
      <c r="G149" s="13">
        <v>836</v>
      </c>
      <c r="H149" s="13">
        <v>734</v>
      </c>
      <c r="I149" s="13">
        <v>102</v>
      </c>
      <c r="J149" s="13">
        <v>1</v>
      </c>
      <c r="K149" s="13">
        <v>92</v>
      </c>
      <c r="L149" s="13">
        <v>70</v>
      </c>
      <c r="M149" s="30">
        <v>100534667</v>
      </c>
    </row>
    <row r="150" spans="1:13" x14ac:dyDescent="0.25">
      <c r="A150" s="13">
        <v>2004</v>
      </c>
      <c r="B150" s="13" t="s">
        <v>199</v>
      </c>
      <c r="C150" s="13" t="s">
        <v>168</v>
      </c>
      <c r="D150" s="13" t="s">
        <v>157</v>
      </c>
      <c r="E150" s="13" t="s">
        <v>196</v>
      </c>
      <c r="F150" s="13">
        <v>222</v>
      </c>
      <c r="G150" s="13">
        <v>949</v>
      </c>
      <c r="H150" s="13">
        <v>768</v>
      </c>
      <c r="I150" s="13">
        <v>181</v>
      </c>
      <c r="J150" s="13">
        <v>2</v>
      </c>
      <c r="K150" s="13">
        <v>98</v>
      </c>
      <c r="L150" s="13">
        <v>64</v>
      </c>
      <c r="M150" s="30">
        <v>127298500</v>
      </c>
    </row>
    <row r="151" spans="1:13" x14ac:dyDescent="0.25">
      <c r="A151" s="13">
        <v>2004</v>
      </c>
      <c r="B151" s="13" t="s">
        <v>214</v>
      </c>
      <c r="C151" s="13" t="s">
        <v>171</v>
      </c>
      <c r="D151" s="13" t="s">
        <v>157</v>
      </c>
      <c r="E151" s="13" t="s">
        <v>196</v>
      </c>
      <c r="F151" s="13">
        <v>242</v>
      </c>
      <c r="G151" s="13">
        <v>897</v>
      </c>
      <c r="H151" s="13">
        <v>808</v>
      </c>
      <c r="I151" s="13">
        <v>89</v>
      </c>
      <c r="J151" s="13">
        <v>1</v>
      </c>
      <c r="K151" s="13">
        <v>101</v>
      </c>
      <c r="L151" s="13">
        <v>61</v>
      </c>
      <c r="M151" s="30">
        <v>184193950</v>
      </c>
    </row>
    <row r="152" spans="1:13" x14ac:dyDescent="0.25">
      <c r="A152" s="13">
        <v>2005</v>
      </c>
      <c r="B152" s="13" t="s">
        <v>223</v>
      </c>
      <c r="C152" s="13" t="s">
        <v>167</v>
      </c>
      <c r="D152" s="13" t="s">
        <v>157</v>
      </c>
      <c r="E152" s="13" t="s">
        <v>196</v>
      </c>
      <c r="F152" s="13">
        <v>157</v>
      </c>
      <c r="G152" s="13">
        <v>750</v>
      </c>
      <c r="H152" s="13">
        <v>936</v>
      </c>
      <c r="I152" s="13">
        <v>-186</v>
      </c>
      <c r="J152" s="13">
        <v>5</v>
      </c>
      <c r="K152" s="13">
        <v>67</v>
      </c>
      <c r="L152" s="13">
        <v>95</v>
      </c>
      <c r="M152" s="30">
        <v>29679067</v>
      </c>
    </row>
    <row r="153" spans="1:13" x14ac:dyDescent="0.25">
      <c r="A153" s="13">
        <v>2005</v>
      </c>
      <c r="B153" s="13" t="s">
        <v>208</v>
      </c>
      <c r="C153" s="13" t="s">
        <v>178</v>
      </c>
      <c r="D153" s="13" t="s">
        <v>157</v>
      </c>
      <c r="E153" s="13" t="s">
        <v>140</v>
      </c>
      <c r="F153" s="13">
        <v>126</v>
      </c>
      <c r="G153" s="13">
        <v>701</v>
      </c>
      <c r="H153" s="13">
        <v>935</v>
      </c>
      <c r="I153" s="13">
        <v>-234</v>
      </c>
      <c r="J153" s="13">
        <v>5</v>
      </c>
      <c r="K153" s="13">
        <v>56</v>
      </c>
      <c r="L153" s="13">
        <v>106</v>
      </c>
      <c r="M153" s="30">
        <v>36881000</v>
      </c>
    </row>
    <row r="154" spans="1:13" x14ac:dyDescent="0.25">
      <c r="A154" s="13">
        <v>2005</v>
      </c>
      <c r="B154" s="13" t="s">
        <v>218</v>
      </c>
      <c r="C154" s="13" t="s">
        <v>174</v>
      </c>
      <c r="D154" s="13" t="s">
        <v>161</v>
      </c>
      <c r="E154" s="13" t="s">
        <v>140</v>
      </c>
      <c r="F154" s="13">
        <v>139</v>
      </c>
      <c r="G154" s="13">
        <v>680</v>
      </c>
      <c r="H154" s="13">
        <v>769</v>
      </c>
      <c r="I154" s="13">
        <v>-89</v>
      </c>
      <c r="J154" s="13">
        <v>6</v>
      </c>
      <c r="K154" s="13">
        <v>67</v>
      </c>
      <c r="L154" s="13">
        <v>95</v>
      </c>
      <c r="M154" s="30">
        <v>38133000</v>
      </c>
    </row>
    <row r="155" spans="1:13" x14ac:dyDescent="0.25">
      <c r="A155" s="13">
        <v>2005</v>
      </c>
      <c r="B155" s="13" t="s">
        <v>210</v>
      </c>
      <c r="C155" s="13" t="s">
        <v>166</v>
      </c>
      <c r="D155" s="13" t="s">
        <v>161</v>
      </c>
      <c r="E155" s="13" t="s">
        <v>140</v>
      </c>
      <c r="F155" s="13">
        <v>175</v>
      </c>
      <c r="G155" s="13">
        <v>726</v>
      </c>
      <c r="H155" s="13">
        <v>697</v>
      </c>
      <c r="I155" s="13">
        <v>29</v>
      </c>
      <c r="J155" s="13">
        <v>3</v>
      </c>
      <c r="K155" s="13">
        <v>81</v>
      </c>
      <c r="L155" s="13">
        <v>81</v>
      </c>
      <c r="M155" s="30">
        <v>39934833</v>
      </c>
    </row>
    <row r="156" spans="1:13" x14ac:dyDescent="0.25">
      <c r="A156" s="13">
        <v>2005</v>
      </c>
      <c r="B156" s="13" t="s">
        <v>203</v>
      </c>
      <c r="C156" s="13" t="s">
        <v>176</v>
      </c>
      <c r="D156" s="13" t="s">
        <v>157</v>
      </c>
      <c r="E156" s="13" t="s">
        <v>140</v>
      </c>
      <c r="F156" s="13">
        <v>207</v>
      </c>
      <c r="G156" s="13">
        <v>790</v>
      </c>
      <c r="H156" s="13">
        <v>642</v>
      </c>
      <c r="I156" s="13">
        <v>148</v>
      </c>
      <c r="J156" s="13">
        <v>2</v>
      </c>
      <c r="K156" s="13">
        <v>93</v>
      </c>
      <c r="L156" s="13">
        <v>69</v>
      </c>
      <c r="M156" s="30">
        <v>41502500</v>
      </c>
    </row>
    <row r="157" spans="1:13" x14ac:dyDescent="0.25">
      <c r="A157" s="13">
        <v>2005</v>
      </c>
      <c r="B157" s="13" t="s">
        <v>225</v>
      </c>
      <c r="C157" s="13" t="s">
        <v>164</v>
      </c>
      <c r="D157" s="13" t="s">
        <v>157</v>
      </c>
      <c r="E157" s="13" t="s">
        <v>196</v>
      </c>
      <c r="F157" s="13">
        <v>136</v>
      </c>
      <c r="G157" s="13">
        <v>775</v>
      </c>
      <c r="H157" s="13">
        <v>705</v>
      </c>
      <c r="I157" s="13">
        <v>70</v>
      </c>
      <c r="J157" s="13">
        <v>3</v>
      </c>
      <c r="K157" s="13">
        <v>80</v>
      </c>
      <c r="L157" s="13">
        <v>82</v>
      </c>
      <c r="M157" s="30">
        <v>45719500</v>
      </c>
    </row>
    <row r="158" spans="1:13" x14ac:dyDescent="0.25">
      <c r="A158" s="13">
        <v>2005</v>
      </c>
      <c r="B158" s="13" t="s">
        <v>204</v>
      </c>
      <c r="C158" s="13" t="s">
        <v>188</v>
      </c>
      <c r="D158" s="13" t="s">
        <v>161</v>
      </c>
      <c r="E158" s="13" t="s">
        <v>190</v>
      </c>
      <c r="F158" s="13">
        <v>150</v>
      </c>
      <c r="G158" s="13">
        <v>740</v>
      </c>
      <c r="H158" s="13">
        <v>862</v>
      </c>
      <c r="I158" s="13">
        <v>-122</v>
      </c>
      <c r="J158" s="13">
        <v>5</v>
      </c>
      <c r="K158" s="13">
        <v>67</v>
      </c>
      <c r="L158" s="13">
        <v>95</v>
      </c>
      <c r="M158" s="30">
        <v>47839000</v>
      </c>
    </row>
    <row r="159" spans="1:13" x14ac:dyDescent="0.25">
      <c r="A159" s="13">
        <v>2005</v>
      </c>
      <c r="B159" s="13" t="s">
        <v>227</v>
      </c>
      <c r="C159" s="13" t="s">
        <v>183</v>
      </c>
      <c r="D159" s="13" t="s">
        <v>161</v>
      </c>
      <c r="E159" s="13" t="s">
        <v>196</v>
      </c>
      <c r="F159" s="13">
        <v>117</v>
      </c>
      <c r="G159" s="13">
        <v>639</v>
      </c>
      <c r="H159" s="13">
        <v>673</v>
      </c>
      <c r="I159" s="13">
        <v>-34</v>
      </c>
      <c r="J159" s="13">
        <v>5</v>
      </c>
      <c r="K159" s="13">
        <v>81</v>
      </c>
      <c r="L159" s="13">
        <v>81</v>
      </c>
      <c r="M159" s="30">
        <v>48581500</v>
      </c>
    </row>
    <row r="160" spans="1:13" x14ac:dyDescent="0.25">
      <c r="A160" s="13">
        <v>2005</v>
      </c>
      <c r="B160" s="13" t="s">
        <v>216</v>
      </c>
      <c r="C160" s="13" t="s">
        <v>170</v>
      </c>
      <c r="D160" s="13" t="s">
        <v>157</v>
      </c>
      <c r="E160" s="13" t="s">
        <v>190</v>
      </c>
      <c r="F160" s="13">
        <v>155</v>
      </c>
      <c r="G160" s="13">
        <v>772</v>
      </c>
      <c r="H160" s="13">
        <v>658</v>
      </c>
      <c r="I160" s="13">
        <v>114</v>
      </c>
      <c r="J160" s="13">
        <v>2</v>
      </c>
      <c r="K160" s="13">
        <v>88</v>
      </c>
      <c r="L160" s="13">
        <v>74</v>
      </c>
      <c r="M160" s="30">
        <v>55425762</v>
      </c>
    </row>
    <row r="161" spans="1:13" x14ac:dyDescent="0.25">
      <c r="A161" s="13">
        <v>2005</v>
      </c>
      <c r="B161" s="13" t="s">
        <v>224</v>
      </c>
      <c r="C161" s="13" t="s">
        <v>184</v>
      </c>
      <c r="D161" s="13" t="s">
        <v>157</v>
      </c>
      <c r="E161" s="13" t="s">
        <v>190</v>
      </c>
      <c r="F161" s="13">
        <v>260</v>
      </c>
      <c r="G161" s="13">
        <v>865</v>
      </c>
      <c r="H161" s="13">
        <v>858</v>
      </c>
      <c r="I161" s="13">
        <v>7</v>
      </c>
      <c r="J161" s="13">
        <v>3</v>
      </c>
      <c r="K161" s="13">
        <v>79</v>
      </c>
      <c r="L161" s="13">
        <v>83</v>
      </c>
      <c r="M161" s="30">
        <v>55849000</v>
      </c>
    </row>
    <row r="162" spans="1:13" x14ac:dyDescent="0.25">
      <c r="A162" s="13">
        <v>2005</v>
      </c>
      <c r="B162" s="13" t="s">
        <v>211</v>
      </c>
      <c r="C162" s="13" t="s">
        <v>175</v>
      </c>
      <c r="D162" s="13" t="s">
        <v>157</v>
      </c>
      <c r="E162" s="13" t="s">
        <v>140</v>
      </c>
      <c r="F162" s="13">
        <v>134</v>
      </c>
      <c r="G162" s="13">
        <v>688</v>
      </c>
      <c r="H162" s="13">
        <v>662</v>
      </c>
      <c r="I162" s="13">
        <v>26</v>
      </c>
      <c r="J162" s="13">
        <v>3</v>
      </c>
      <c r="K162" s="13">
        <v>83</v>
      </c>
      <c r="L162" s="13">
        <v>79</v>
      </c>
      <c r="M162" s="30">
        <v>56186000</v>
      </c>
    </row>
    <row r="163" spans="1:13" x14ac:dyDescent="0.25">
      <c r="A163" s="13">
        <v>2005</v>
      </c>
      <c r="B163" s="13" t="s">
        <v>206</v>
      </c>
      <c r="C163" s="13" t="s">
        <v>187</v>
      </c>
      <c r="D163" s="13" t="s">
        <v>161</v>
      </c>
      <c r="E163" s="13" t="s">
        <v>196</v>
      </c>
      <c r="F163" s="13">
        <v>128</v>
      </c>
      <c r="G163" s="13">
        <v>717</v>
      </c>
      <c r="H163" s="13">
        <v>732</v>
      </c>
      <c r="I163" s="13">
        <v>-15</v>
      </c>
      <c r="J163" s="13">
        <v>3</v>
      </c>
      <c r="K163" s="13">
        <v>83</v>
      </c>
      <c r="L163" s="13">
        <v>79</v>
      </c>
      <c r="M163" s="30">
        <v>60408834</v>
      </c>
    </row>
    <row r="164" spans="1:13" x14ac:dyDescent="0.25">
      <c r="A164" s="13">
        <v>2005</v>
      </c>
      <c r="B164" s="13" t="s">
        <v>202</v>
      </c>
      <c r="C164" s="13" t="s">
        <v>179</v>
      </c>
      <c r="D164" s="13" t="s">
        <v>161</v>
      </c>
      <c r="E164" s="13" t="s">
        <v>140</v>
      </c>
      <c r="F164" s="13">
        <v>222</v>
      </c>
      <c r="G164" s="13">
        <v>820</v>
      </c>
      <c r="H164" s="13">
        <v>889</v>
      </c>
      <c r="I164" s="13">
        <v>-69</v>
      </c>
      <c r="J164" s="13">
        <v>5</v>
      </c>
      <c r="K164" s="13">
        <v>73</v>
      </c>
      <c r="L164" s="13">
        <v>89</v>
      </c>
      <c r="M164" s="30">
        <v>61892583</v>
      </c>
    </row>
    <row r="165" spans="1:13" x14ac:dyDescent="0.25">
      <c r="A165" s="13">
        <v>2005</v>
      </c>
      <c r="B165" s="13" t="s">
        <v>195</v>
      </c>
      <c r="C165" s="13" t="s">
        <v>169</v>
      </c>
      <c r="D165" s="13" t="s">
        <v>161</v>
      </c>
      <c r="E165" s="13" t="s">
        <v>190</v>
      </c>
      <c r="F165" s="13">
        <v>191</v>
      </c>
      <c r="G165" s="13">
        <v>696</v>
      </c>
      <c r="H165" s="13">
        <v>856</v>
      </c>
      <c r="I165" s="13">
        <v>-160</v>
      </c>
      <c r="J165" s="13">
        <v>2</v>
      </c>
      <c r="K165" s="13">
        <v>77</v>
      </c>
      <c r="L165" s="13">
        <v>85</v>
      </c>
      <c r="M165" s="30">
        <v>62329166</v>
      </c>
    </row>
    <row r="166" spans="1:13" x14ac:dyDescent="0.25">
      <c r="A166" s="13">
        <v>2005</v>
      </c>
      <c r="B166" s="13" t="s">
        <v>219</v>
      </c>
      <c r="C166" s="13" t="s">
        <v>172</v>
      </c>
      <c r="D166" s="13" t="s">
        <v>161</v>
      </c>
      <c r="E166" s="13" t="s">
        <v>190</v>
      </c>
      <c r="F166" s="13">
        <v>130</v>
      </c>
      <c r="G166" s="13">
        <v>684</v>
      </c>
      <c r="H166" s="13">
        <v>726</v>
      </c>
      <c r="I166" s="13">
        <v>-42</v>
      </c>
      <c r="J166" s="13">
        <v>1</v>
      </c>
      <c r="K166" s="13">
        <v>82</v>
      </c>
      <c r="L166" s="13">
        <v>80</v>
      </c>
      <c r="M166" s="30">
        <v>63290833</v>
      </c>
    </row>
    <row r="167" spans="1:13" x14ac:dyDescent="0.25">
      <c r="A167" s="13">
        <v>2005</v>
      </c>
      <c r="B167" s="13" t="s">
        <v>205</v>
      </c>
      <c r="C167" s="13" t="s">
        <v>182</v>
      </c>
      <c r="D167" s="13" t="s">
        <v>157</v>
      </c>
      <c r="E167" s="13" t="s">
        <v>140</v>
      </c>
      <c r="F167" s="13">
        <v>168</v>
      </c>
      <c r="G167" s="13">
        <v>723</v>
      </c>
      <c r="H167" s="13">
        <v>787</v>
      </c>
      <c r="I167" s="13">
        <v>-64</v>
      </c>
      <c r="J167" s="13">
        <v>4</v>
      </c>
      <c r="K167" s="13">
        <v>71</v>
      </c>
      <c r="L167" s="13">
        <v>91</v>
      </c>
      <c r="M167" s="30">
        <v>69092000</v>
      </c>
    </row>
    <row r="168" spans="1:13" x14ac:dyDescent="0.25">
      <c r="A168" s="13">
        <v>2005</v>
      </c>
      <c r="B168" s="13" t="s">
        <v>198</v>
      </c>
      <c r="C168" s="13" t="s">
        <v>165</v>
      </c>
      <c r="D168" s="13" t="s">
        <v>157</v>
      </c>
      <c r="E168" s="13" t="s">
        <v>196</v>
      </c>
      <c r="F168" s="13">
        <v>189</v>
      </c>
      <c r="G168" s="13">
        <v>729</v>
      </c>
      <c r="H168" s="13">
        <v>800</v>
      </c>
      <c r="I168" s="13">
        <v>-71</v>
      </c>
      <c r="J168" s="13">
        <v>4</v>
      </c>
      <c r="K168" s="13">
        <v>74</v>
      </c>
      <c r="L168" s="13">
        <v>88</v>
      </c>
      <c r="M168" s="30">
        <v>73914333</v>
      </c>
    </row>
    <row r="169" spans="1:13" x14ac:dyDescent="0.25">
      <c r="A169" s="13">
        <v>2005</v>
      </c>
      <c r="B169" s="13" t="s">
        <v>200</v>
      </c>
      <c r="C169" s="13" t="s">
        <v>156</v>
      </c>
      <c r="D169" s="13" t="s">
        <v>157</v>
      </c>
      <c r="E169" s="13" t="s">
        <v>140</v>
      </c>
      <c r="F169" s="13">
        <v>200</v>
      </c>
      <c r="G169" s="13">
        <v>741</v>
      </c>
      <c r="H169" s="13">
        <v>645</v>
      </c>
      <c r="I169" s="13">
        <v>96</v>
      </c>
      <c r="J169" s="13">
        <v>1</v>
      </c>
      <c r="K169" s="13">
        <v>99</v>
      </c>
      <c r="L169" s="13">
        <v>63</v>
      </c>
      <c r="M169" s="30">
        <v>75178000</v>
      </c>
    </row>
    <row r="170" spans="1:13" x14ac:dyDescent="0.25">
      <c r="A170" s="13">
        <v>2005</v>
      </c>
      <c r="B170" s="13" t="s">
        <v>207</v>
      </c>
      <c r="C170" s="13" t="s">
        <v>158</v>
      </c>
      <c r="D170" s="13" t="s">
        <v>161</v>
      </c>
      <c r="E170" s="13" t="s">
        <v>140</v>
      </c>
      <c r="F170" s="13">
        <v>161</v>
      </c>
      <c r="G170" s="13">
        <v>693</v>
      </c>
      <c r="H170" s="13">
        <v>609</v>
      </c>
      <c r="I170" s="13">
        <v>84</v>
      </c>
      <c r="J170" s="13">
        <v>2</v>
      </c>
      <c r="K170" s="13">
        <v>89</v>
      </c>
      <c r="L170" s="13">
        <v>73</v>
      </c>
      <c r="M170" s="30">
        <v>76779000</v>
      </c>
    </row>
    <row r="171" spans="1:13" x14ac:dyDescent="0.25">
      <c r="A171" s="13">
        <v>2005</v>
      </c>
      <c r="B171" s="13" t="s">
        <v>209</v>
      </c>
      <c r="C171" s="13" t="s">
        <v>177</v>
      </c>
      <c r="D171" s="13" t="s">
        <v>161</v>
      </c>
      <c r="E171" s="13" t="s">
        <v>190</v>
      </c>
      <c r="F171" s="13">
        <v>149</v>
      </c>
      <c r="G171" s="13">
        <v>685</v>
      </c>
      <c r="H171" s="13">
        <v>755</v>
      </c>
      <c r="I171" s="13">
        <v>-70</v>
      </c>
      <c r="J171" s="13">
        <v>4</v>
      </c>
      <c r="K171" s="13">
        <v>71</v>
      </c>
      <c r="L171" s="13">
        <v>91</v>
      </c>
      <c r="M171" s="30">
        <v>83039000</v>
      </c>
    </row>
    <row r="172" spans="1:13" x14ac:dyDescent="0.25">
      <c r="A172" s="13">
        <v>2005</v>
      </c>
      <c r="B172" s="13" t="s">
        <v>197</v>
      </c>
      <c r="C172" s="13" t="s">
        <v>160</v>
      </c>
      <c r="D172" s="13" t="s">
        <v>161</v>
      </c>
      <c r="E172" s="13" t="s">
        <v>196</v>
      </c>
      <c r="F172" s="13">
        <v>184</v>
      </c>
      <c r="G172" s="13">
        <v>769</v>
      </c>
      <c r="H172" s="13">
        <v>674</v>
      </c>
      <c r="I172" s="13">
        <v>95</v>
      </c>
      <c r="J172" s="13">
        <v>1</v>
      </c>
      <c r="K172" s="13">
        <v>90</v>
      </c>
      <c r="L172" s="13">
        <v>72</v>
      </c>
      <c r="M172" s="30">
        <v>86457302</v>
      </c>
    </row>
    <row r="173" spans="1:13" x14ac:dyDescent="0.25">
      <c r="A173" s="13">
        <v>2005</v>
      </c>
      <c r="B173" s="13" t="s">
        <v>201</v>
      </c>
      <c r="C173" s="13" t="s">
        <v>162</v>
      </c>
      <c r="D173" s="13" t="s">
        <v>161</v>
      </c>
      <c r="E173" s="13" t="s">
        <v>140</v>
      </c>
      <c r="F173" s="13">
        <v>194</v>
      </c>
      <c r="G173" s="13">
        <v>703</v>
      </c>
      <c r="H173" s="13">
        <v>714</v>
      </c>
      <c r="I173" s="13">
        <v>-11</v>
      </c>
      <c r="J173" s="13">
        <v>4</v>
      </c>
      <c r="K173" s="13">
        <v>79</v>
      </c>
      <c r="L173" s="13">
        <v>83</v>
      </c>
      <c r="M173" s="30">
        <v>87032933</v>
      </c>
    </row>
    <row r="174" spans="1:13" x14ac:dyDescent="0.25">
      <c r="A174" s="13">
        <v>2005</v>
      </c>
      <c r="B174" s="13" t="s">
        <v>220</v>
      </c>
      <c r="C174" s="13" t="s">
        <v>159</v>
      </c>
      <c r="D174" s="13" t="s">
        <v>157</v>
      </c>
      <c r="E174" s="13" t="s">
        <v>190</v>
      </c>
      <c r="F174" s="13">
        <v>130</v>
      </c>
      <c r="G174" s="13">
        <v>699</v>
      </c>
      <c r="H174" s="13">
        <v>751</v>
      </c>
      <c r="I174" s="13">
        <v>-52</v>
      </c>
      <c r="J174" s="13">
        <v>4</v>
      </c>
      <c r="K174" s="13">
        <v>69</v>
      </c>
      <c r="L174" s="13">
        <v>93</v>
      </c>
      <c r="M174" s="30">
        <v>87754334</v>
      </c>
    </row>
    <row r="175" spans="1:13" x14ac:dyDescent="0.25">
      <c r="A175" s="13">
        <v>2005</v>
      </c>
      <c r="B175" s="13" t="s">
        <v>221</v>
      </c>
      <c r="C175" s="13" t="s">
        <v>185</v>
      </c>
      <c r="D175" s="13" t="s">
        <v>161</v>
      </c>
      <c r="E175" s="13" t="s">
        <v>190</v>
      </c>
      <c r="F175" s="13">
        <v>128</v>
      </c>
      <c r="G175" s="13">
        <v>649</v>
      </c>
      <c r="H175" s="13">
        <v>745</v>
      </c>
      <c r="I175" s="13">
        <v>-96</v>
      </c>
      <c r="J175" s="13">
        <v>3</v>
      </c>
      <c r="K175" s="13">
        <v>75</v>
      </c>
      <c r="L175" s="13">
        <v>87</v>
      </c>
      <c r="M175" s="30">
        <v>90199500</v>
      </c>
    </row>
    <row r="176" spans="1:13" x14ac:dyDescent="0.25">
      <c r="A176" s="13">
        <v>2005</v>
      </c>
      <c r="B176" s="13" t="s">
        <v>222</v>
      </c>
      <c r="C176" s="13" t="s">
        <v>180</v>
      </c>
      <c r="D176" s="13" t="s">
        <v>161</v>
      </c>
      <c r="E176" s="13" t="s">
        <v>140</v>
      </c>
      <c r="F176" s="13">
        <v>170</v>
      </c>
      <c r="G176" s="13">
        <v>805</v>
      </c>
      <c r="H176" s="13">
        <v>634</v>
      </c>
      <c r="I176" s="13">
        <v>171</v>
      </c>
      <c r="J176" s="13">
        <v>1</v>
      </c>
      <c r="K176" s="13">
        <v>100</v>
      </c>
      <c r="L176" s="13">
        <v>62</v>
      </c>
      <c r="M176" s="30">
        <v>92106833</v>
      </c>
    </row>
    <row r="177" spans="1:13" x14ac:dyDescent="0.25">
      <c r="A177" s="13">
        <v>2005</v>
      </c>
      <c r="B177" s="13" t="s">
        <v>226</v>
      </c>
      <c r="C177" s="13" t="s">
        <v>181</v>
      </c>
      <c r="D177" s="13" t="s">
        <v>157</v>
      </c>
      <c r="E177" s="13" t="s">
        <v>190</v>
      </c>
      <c r="F177" s="13">
        <v>147</v>
      </c>
      <c r="G177" s="13">
        <v>761</v>
      </c>
      <c r="H177" s="13">
        <v>643</v>
      </c>
      <c r="I177" s="13">
        <v>118</v>
      </c>
      <c r="J177" s="13">
        <v>1</v>
      </c>
      <c r="K177" s="13">
        <v>95</v>
      </c>
      <c r="L177" s="13">
        <v>67</v>
      </c>
      <c r="M177" s="30">
        <v>94867822</v>
      </c>
    </row>
    <row r="178" spans="1:13" x14ac:dyDescent="0.25">
      <c r="A178" s="13">
        <v>2005</v>
      </c>
      <c r="B178" s="13" t="s">
        <v>217</v>
      </c>
      <c r="C178" s="13" t="s">
        <v>186</v>
      </c>
      <c r="D178" s="13" t="s">
        <v>161</v>
      </c>
      <c r="E178" s="13" t="s">
        <v>196</v>
      </c>
      <c r="F178" s="13">
        <v>167</v>
      </c>
      <c r="G178" s="13">
        <v>807</v>
      </c>
      <c r="H178" s="13">
        <v>726</v>
      </c>
      <c r="I178" s="13">
        <v>81</v>
      </c>
      <c r="J178" s="13">
        <v>2</v>
      </c>
      <c r="K178" s="13">
        <v>88</v>
      </c>
      <c r="L178" s="13">
        <v>74</v>
      </c>
      <c r="M178" s="30">
        <v>95522000</v>
      </c>
    </row>
    <row r="179" spans="1:13" x14ac:dyDescent="0.25">
      <c r="A179" s="13">
        <v>2005</v>
      </c>
      <c r="B179" s="13" t="s">
        <v>215</v>
      </c>
      <c r="C179" s="13" t="s">
        <v>173</v>
      </c>
      <c r="D179" s="13" t="s">
        <v>161</v>
      </c>
      <c r="E179" s="13" t="s">
        <v>196</v>
      </c>
      <c r="F179" s="13">
        <v>175</v>
      </c>
      <c r="G179" s="13">
        <v>722</v>
      </c>
      <c r="H179" s="13">
        <v>648</v>
      </c>
      <c r="I179" s="13">
        <v>74</v>
      </c>
      <c r="J179" s="13">
        <v>3</v>
      </c>
      <c r="K179" s="13">
        <v>83</v>
      </c>
      <c r="L179" s="13">
        <v>79</v>
      </c>
      <c r="M179" s="30">
        <v>101305821</v>
      </c>
    </row>
    <row r="180" spans="1:13" x14ac:dyDescent="0.25">
      <c r="A180" s="13">
        <v>2005</v>
      </c>
      <c r="B180" s="13" t="s">
        <v>199</v>
      </c>
      <c r="C180" s="13" t="s">
        <v>168</v>
      </c>
      <c r="D180" s="13" t="s">
        <v>157</v>
      </c>
      <c r="E180" s="13" t="s">
        <v>196</v>
      </c>
      <c r="F180" s="13">
        <v>199</v>
      </c>
      <c r="G180" s="13">
        <v>910</v>
      </c>
      <c r="H180" s="13">
        <v>805</v>
      </c>
      <c r="I180" s="13">
        <v>105</v>
      </c>
      <c r="J180" s="13">
        <v>2</v>
      </c>
      <c r="K180" s="13">
        <v>95</v>
      </c>
      <c r="L180" s="13">
        <v>67</v>
      </c>
      <c r="M180" s="30">
        <v>123505125</v>
      </c>
    </row>
    <row r="181" spans="1:13" x14ac:dyDescent="0.25">
      <c r="A181" s="13">
        <v>2005</v>
      </c>
      <c r="B181" s="13" t="s">
        <v>214</v>
      </c>
      <c r="C181" s="13" t="s">
        <v>171</v>
      </c>
      <c r="D181" s="13" t="s">
        <v>157</v>
      </c>
      <c r="E181" s="13" t="s">
        <v>196</v>
      </c>
      <c r="F181" s="13">
        <v>229</v>
      </c>
      <c r="G181" s="13">
        <v>886</v>
      </c>
      <c r="H181" s="13">
        <v>789</v>
      </c>
      <c r="I181" s="13">
        <v>97</v>
      </c>
      <c r="J181" s="13">
        <v>1</v>
      </c>
      <c r="K181" s="13">
        <v>95</v>
      </c>
      <c r="L181" s="13">
        <v>67</v>
      </c>
      <c r="M181" s="30">
        <v>208306817</v>
      </c>
    </row>
    <row r="182" spans="1:13" x14ac:dyDescent="0.25">
      <c r="A182" s="13">
        <v>2006</v>
      </c>
      <c r="B182" s="13" t="s">
        <v>206</v>
      </c>
      <c r="C182" s="13" t="s">
        <v>187</v>
      </c>
      <c r="D182" s="13" t="s">
        <v>161</v>
      </c>
      <c r="E182" s="13" t="s">
        <v>196</v>
      </c>
      <c r="F182" s="13">
        <v>182</v>
      </c>
      <c r="G182" s="13">
        <v>758</v>
      </c>
      <c r="H182" s="13">
        <v>772</v>
      </c>
      <c r="I182" s="13">
        <v>-14</v>
      </c>
      <c r="J182" s="13">
        <v>4</v>
      </c>
      <c r="K182" s="13">
        <v>78</v>
      </c>
      <c r="L182" s="13">
        <v>84</v>
      </c>
      <c r="M182" s="30">
        <v>14671500</v>
      </c>
    </row>
    <row r="183" spans="1:13" x14ac:dyDescent="0.25">
      <c r="A183" s="13">
        <v>2006</v>
      </c>
      <c r="B183" s="13" t="s">
        <v>223</v>
      </c>
      <c r="C183" s="13" t="s">
        <v>167</v>
      </c>
      <c r="D183" s="13" t="s">
        <v>157</v>
      </c>
      <c r="E183" s="13" t="s">
        <v>196</v>
      </c>
      <c r="F183" s="13">
        <v>190</v>
      </c>
      <c r="G183" s="13">
        <v>689</v>
      </c>
      <c r="H183" s="13">
        <v>856</v>
      </c>
      <c r="I183" s="13">
        <v>-167</v>
      </c>
      <c r="J183" s="13">
        <v>5</v>
      </c>
      <c r="K183" s="13">
        <v>61</v>
      </c>
      <c r="L183" s="13">
        <v>101</v>
      </c>
      <c r="M183" s="30">
        <v>34917967</v>
      </c>
    </row>
    <row r="184" spans="1:13" x14ac:dyDescent="0.25">
      <c r="A184" s="13">
        <v>2006</v>
      </c>
      <c r="B184" s="13" t="s">
        <v>204</v>
      </c>
      <c r="C184" s="13" t="s">
        <v>188</v>
      </c>
      <c r="D184" s="13" t="s">
        <v>161</v>
      </c>
      <c r="E184" s="13" t="s">
        <v>190</v>
      </c>
      <c r="F184" s="13">
        <v>157</v>
      </c>
      <c r="G184" s="13">
        <v>813</v>
      </c>
      <c r="H184" s="13">
        <v>812</v>
      </c>
      <c r="I184" s="13">
        <v>1</v>
      </c>
      <c r="J184" s="13">
        <v>4</v>
      </c>
      <c r="K184" s="13">
        <v>76</v>
      </c>
      <c r="L184" s="13">
        <v>86</v>
      </c>
      <c r="M184" s="30">
        <v>41233000</v>
      </c>
    </row>
    <row r="185" spans="1:13" x14ac:dyDescent="0.25">
      <c r="A185" s="13">
        <v>2006</v>
      </c>
      <c r="B185" s="13" t="s">
        <v>218</v>
      </c>
      <c r="C185" s="13" t="s">
        <v>174</v>
      </c>
      <c r="D185" s="13" t="s">
        <v>161</v>
      </c>
      <c r="E185" s="13" t="s">
        <v>140</v>
      </c>
      <c r="F185" s="13">
        <v>141</v>
      </c>
      <c r="G185" s="13">
        <v>691</v>
      </c>
      <c r="H185" s="13">
        <v>797</v>
      </c>
      <c r="I185" s="13">
        <v>-106</v>
      </c>
      <c r="J185" s="13">
        <v>5</v>
      </c>
      <c r="K185" s="13">
        <v>67</v>
      </c>
      <c r="L185" s="13">
        <v>95</v>
      </c>
      <c r="M185" s="30">
        <v>46717750</v>
      </c>
    </row>
    <row r="186" spans="1:13" x14ac:dyDescent="0.25">
      <c r="A186" s="13">
        <v>2006</v>
      </c>
      <c r="B186" s="13" t="s">
        <v>208</v>
      </c>
      <c r="C186" s="13" t="s">
        <v>178</v>
      </c>
      <c r="D186" s="13" t="s">
        <v>157</v>
      </c>
      <c r="E186" s="13" t="s">
        <v>140</v>
      </c>
      <c r="F186" s="13">
        <v>124</v>
      </c>
      <c r="G186" s="13">
        <v>757</v>
      </c>
      <c r="H186" s="13">
        <v>971</v>
      </c>
      <c r="I186" s="13">
        <v>-214</v>
      </c>
      <c r="J186" s="13">
        <v>5</v>
      </c>
      <c r="K186" s="13">
        <v>62</v>
      </c>
      <c r="L186" s="13">
        <v>100</v>
      </c>
      <c r="M186" s="30">
        <v>47294000</v>
      </c>
    </row>
    <row r="187" spans="1:13" x14ac:dyDescent="0.25">
      <c r="A187" s="13">
        <v>2006</v>
      </c>
      <c r="B187" s="13" t="s">
        <v>203</v>
      </c>
      <c r="C187" s="13" t="s">
        <v>176</v>
      </c>
      <c r="D187" s="13" t="s">
        <v>157</v>
      </c>
      <c r="E187" s="13" t="s">
        <v>140</v>
      </c>
      <c r="F187" s="13">
        <v>196</v>
      </c>
      <c r="G187" s="13">
        <v>870</v>
      </c>
      <c r="H187" s="13">
        <v>782</v>
      </c>
      <c r="I187" s="13">
        <v>88</v>
      </c>
      <c r="J187" s="13">
        <v>4</v>
      </c>
      <c r="K187" s="13">
        <v>78</v>
      </c>
      <c r="L187" s="13">
        <v>84</v>
      </c>
      <c r="M187" s="30">
        <v>56031500</v>
      </c>
    </row>
    <row r="188" spans="1:13" x14ac:dyDescent="0.25">
      <c r="A188" s="13">
        <v>2006</v>
      </c>
      <c r="B188" s="13" t="s">
        <v>210</v>
      </c>
      <c r="C188" s="13" t="s">
        <v>166</v>
      </c>
      <c r="D188" s="13" t="s">
        <v>161</v>
      </c>
      <c r="E188" s="13" t="s">
        <v>140</v>
      </c>
      <c r="F188" s="13">
        <v>180</v>
      </c>
      <c r="G188" s="13">
        <v>730</v>
      </c>
      <c r="H188" s="13">
        <v>833</v>
      </c>
      <c r="I188" s="13">
        <v>-103</v>
      </c>
      <c r="J188" s="13">
        <v>4</v>
      </c>
      <c r="K188" s="13">
        <v>75</v>
      </c>
      <c r="L188" s="13">
        <v>87</v>
      </c>
      <c r="M188" s="30">
        <v>57568333</v>
      </c>
    </row>
    <row r="189" spans="1:13" x14ac:dyDescent="0.25">
      <c r="A189" s="13">
        <v>2006</v>
      </c>
      <c r="B189" s="13" t="s">
        <v>195</v>
      </c>
      <c r="C189" s="13" t="s">
        <v>169</v>
      </c>
      <c r="D189" s="13" t="s">
        <v>161</v>
      </c>
      <c r="E189" s="13" t="s">
        <v>190</v>
      </c>
      <c r="F189" s="13">
        <v>160</v>
      </c>
      <c r="G189" s="13">
        <v>773</v>
      </c>
      <c r="H189" s="13">
        <v>788</v>
      </c>
      <c r="I189" s="13">
        <v>-15</v>
      </c>
      <c r="J189" s="13">
        <v>4</v>
      </c>
      <c r="K189" s="13">
        <v>76</v>
      </c>
      <c r="L189" s="13">
        <v>86</v>
      </c>
      <c r="M189" s="30">
        <v>59684226</v>
      </c>
    </row>
    <row r="190" spans="1:13" x14ac:dyDescent="0.25">
      <c r="A190" s="13">
        <v>2006</v>
      </c>
      <c r="B190" s="13" t="s">
        <v>202</v>
      </c>
      <c r="C190" s="13" t="s">
        <v>179</v>
      </c>
      <c r="D190" s="13" t="s">
        <v>161</v>
      </c>
      <c r="E190" s="13" t="s">
        <v>140</v>
      </c>
      <c r="F190" s="13">
        <v>217</v>
      </c>
      <c r="G190" s="13">
        <v>749</v>
      </c>
      <c r="H190" s="13">
        <v>801</v>
      </c>
      <c r="I190" s="13">
        <v>-52</v>
      </c>
      <c r="J190" s="13">
        <v>3</v>
      </c>
      <c r="K190" s="13">
        <v>80</v>
      </c>
      <c r="L190" s="13">
        <v>82</v>
      </c>
      <c r="M190" s="30">
        <v>60909519</v>
      </c>
    </row>
    <row r="191" spans="1:13" x14ac:dyDescent="0.25">
      <c r="A191" s="13">
        <v>2006</v>
      </c>
      <c r="B191" s="13" t="s">
        <v>216</v>
      </c>
      <c r="C191" s="13" t="s">
        <v>170</v>
      </c>
      <c r="D191" s="13" t="s">
        <v>157</v>
      </c>
      <c r="E191" s="13" t="s">
        <v>190</v>
      </c>
      <c r="F191" s="13">
        <v>175</v>
      </c>
      <c r="G191" s="13">
        <v>771</v>
      </c>
      <c r="H191" s="13">
        <v>727</v>
      </c>
      <c r="I191" s="13">
        <v>44</v>
      </c>
      <c r="J191" s="13">
        <v>1</v>
      </c>
      <c r="K191" s="13">
        <v>93</v>
      </c>
      <c r="L191" s="13">
        <v>69</v>
      </c>
      <c r="M191" s="30">
        <v>62243079</v>
      </c>
    </row>
    <row r="192" spans="1:13" x14ac:dyDescent="0.25">
      <c r="A192" s="13">
        <v>2006</v>
      </c>
      <c r="B192" s="13" t="s">
        <v>227</v>
      </c>
      <c r="C192" s="13" t="s">
        <v>183</v>
      </c>
      <c r="D192" s="13" t="s">
        <v>161</v>
      </c>
      <c r="E192" s="13" t="s">
        <v>196</v>
      </c>
      <c r="F192" s="13">
        <v>164</v>
      </c>
      <c r="G192" s="13">
        <v>746</v>
      </c>
      <c r="H192" s="13">
        <v>872</v>
      </c>
      <c r="I192" s="13">
        <v>-126</v>
      </c>
      <c r="J192" s="13">
        <v>5</v>
      </c>
      <c r="K192" s="13">
        <v>71</v>
      </c>
      <c r="L192" s="13">
        <v>91</v>
      </c>
      <c r="M192" s="30">
        <v>63143000</v>
      </c>
    </row>
    <row r="193" spans="1:13" x14ac:dyDescent="0.25">
      <c r="A193" s="13">
        <v>2006</v>
      </c>
      <c r="B193" s="13" t="s">
        <v>211</v>
      </c>
      <c r="C193" s="13" t="s">
        <v>175</v>
      </c>
      <c r="D193" s="13" t="s">
        <v>157</v>
      </c>
      <c r="E193" s="13" t="s">
        <v>140</v>
      </c>
      <c r="F193" s="13">
        <v>143</v>
      </c>
      <c r="G193" s="13">
        <v>801</v>
      </c>
      <c r="H193" s="13">
        <v>683</v>
      </c>
      <c r="I193" s="13">
        <v>118</v>
      </c>
      <c r="J193" s="13">
        <v>1</v>
      </c>
      <c r="K193" s="13">
        <v>96</v>
      </c>
      <c r="L193" s="13">
        <v>66</v>
      </c>
      <c r="M193" s="30">
        <v>63396006</v>
      </c>
    </row>
    <row r="194" spans="1:13" x14ac:dyDescent="0.25">
      <c r="A194" s="13">
        <v>2006</v>
      </c>
      <c r="B194" s="13" t="s">
        <v>224</v>
      </c>
      <c r="C194" s="13" t="s">
        <v>184</v>
      </c>
      <c r="D194" s="13" t="s">
        <v>157</v>
      </c>
      <c r="E194" s="13" t="s">
        <v>190</v>
      </c>
      <c r="F194" s="13">
        <v>183</v>
      </c>
      <c r="G194" s="13">
        <v>835</v>
      </c>
      <c r="H194" s="13">
        <v>784</v>
      </c>
      <c r="I194" s="13">
        <v>51</v>
      </c>
      <c r="J194" s="13">
        <v>3</v>
      </c>
      <c r="K194" s="13">
        <v>80</v>
      </c>
      <c r="L194" s="13">
        <v>82</v>
      </c>
      <c r="M194" s="30">
        <v>68228662</v>
      </c>
    </row>
    <row r="195" spans="1:13" x14ac:dyDescent="0.25">
      <c r="A195" s="13">
        <v>2006</v>
      </c>
      <c r="B195" s="13" t="s">
        <v>219</v>
      </c>
      <c r="C195" s="13" t="s">
        <v>172</v>
      </c>
      <c r="D195" s="13" t="s">
        <v>161</v>
      </c>
      <c r="E195" s="13" t="s">
        <v>190</v>
      </c>
      <c r="F195" s="13">
        <v>161</v>
      </c>
      <c r="G195" s="13">
        <v>731</v>
      </c>
      <c r="H195" s="13">
        <v>679</v>
      </c>
      <c r="I195" s="13">
        <v>52</v>
      </c>
      <c r="J195" s="13">
        <v>1</v>
      </c>
      <c r="K195" s="13">
        <v>88</v>
      </c>
      <c r="L195" s="13">
        <v>74</v>
      </c>
      <c r="M195" s="30">
        <v>69896141</v>
      </c>
    </row>
    <row r="196" spans="1:13" x14ac:dyDescent="0.25">
      <c r="A196" s="13">
        <v>2006</v>
      </c>
      <c r="B196" s="13" t="s">
        <v>225</v>
      </c>
      <c r="C196" s="13" t="s">
        <v>164</v>
      </c>
      <c r="D196" s="13" t="s">
        <v>157</v>
      </c>
      <c r="E196" s="13" t="s">
        <v>196</v>
      </c>
      <c r="F196" s="13">
        <v>199</v>
      </c>
      <c r="G196" s="13">
        <v>809</v>
      </c>
      <c r="H196" s="13">
        <v>754</v>
      </c>
      <c r="I196" s="13">
        <v>55</v>
      </c>
      <c r="J196" s="13">
        <v>2</v>
      </c>
      <c r="K196" s="13">
        <v>87</v>
      </c>
      <c r="L196" s="13">
        <v>75</v>
      </c>
      <c r="M196" s="30">
        <v>71365000</v>
      </c>
    </row>
    <row r="197" spans="1:13" x14ac:dyDescent="0.25">
      <c r="A197" s="13">
        <v>2006</v>
      </c>
      <c r="B197" s="13" t="s">
        <v>198</v>
      </c>
      <c r="C197" s="13" t="s">
        <v>165</v>
      </c>
      <c r="D197" s="13" t="s">
        <v>157</v>
      </c>
      <c r="E197" s="13" t="s">
        <v>196</v>
      </c>
      <c r="F197" s="13">
        <v>164</v>
      </c>
      <c r="G197" s="13">
        <v>768</v>
      </c>
      <c r="H197" s="13">
        <v>899</v>
      </c>
      <c r="I197" s="13">
        <v>-131</v>
      </c>
      <c r="J197" s="13">
        <v>4</v>
      </c>
      <c r="K197" s="13">
        <v>70</v>
      </c>
      <c r="L197" s="13">
        <v>92</v>
      </c>
      <c r="M197" s="30">
        <v>72585582</v>
      </c>
    </row>
    <row r="198" spans="1:13" x14ac:dyDescent="0.25">
      <c r="A198" s="13">
        <v>2006</v>
      </c>
      <c r="B198" s="13" t="s">
        <v>205</v>
      </c>
      <c r="C198" s="13" t="s">
        <v>182</v>
      </c>
      <c r="D198" s="13" t="s">
        <v>157</v>
      </c>
      <c r="E198" s="13" t="s">
        <v>140</v>
      </c>
      <c r="F198" s="13">
        <v>203</v>
      </c>
      <c r="G198" s="13">
        <v>822</v>
      </c>
      <c r="H198" s="13">
        <v>675</v>
      </c>
      <c r="I198" s="13">
        <v>147</v>
      </c>
      <c r="J198" s="13">
        <v>2</v>
      </c>
      <c r="K198" s="13">
        <v>95</v>
      </c>
      <c r="L198" s="13">
        <v>67</v>
      </c>
      <c r="M198" s="30">
        <v>82612866</v>
      </c>
    </row>
    <row r="199" spans="1:13" x14ac:dyDescent="0.25">
      <c r="A199" s="13">
        <v>2006</v>
      </c>
      <c r="B199" s="13" t="s">
        <v>220</v>
      </c>
      <c r="C199" s="13" t="s">
        <v>159</v>
      </c>
      <c r="D199" s="13" t="s">
        <v>157</v>
      </c>
      <c r="E199" s="13" t="s">
        <v>190</v>
      </c>
      <c r="F199" s="13">
        <v>172</v>
      </c>
      <c r="G199" s="13">
        <v>756</v>
      </c>
      <c r="H199" s="13">
        <v>792</v>
      </c>
      <c r="I199" s="13">
        <v>-36</v>
      </c>
      <c r="J199" s="13">
        <v>4</v>
      </c>
      <c r="K199" s="13">
        <v>78</v>
      </c>
      <c r="L199" s="13">
        <v>84</v>
      </c>
      <c r="M199" s="30">
        <v>87959833</v>
      </c>
    </row>
    <row r="200" spans="1:13" x14ac:dyDescent="0.25">
      <c r="A200" s="13">
        <v>2006</v>
      </c>
      <c r="B200" s="13" t="s">
        <v>217</v>
      </c>
      <c r="C200" s="13" t="s">
        <v>186</v>
      </c>
      <c r="D200" s="13" t="s">
        <v>161</v>
      </c>
      <c r="E200" s="13" t="s">
        <v>196</v>
      </c>
      <c r="F200" s="13">
        <v>216</v>
      </c>
      <c r="G200" s="13">
        <v>865</v>
      </c>
      <c r="H200" s="13">
        <v>812</v>
      </c>
      <c r="I200" s="13">
        <v>53</v>
      </c>
      <c r="J200" s="13">
        <v>2</v>
      </c>
      <c r="K200" s="13">
        <v>85</v>
      </c>
      <c r="L200" s="13">
        <v>77</v>
      </c>
      <c r="M200" s="30">
        <v>88273333</v>
      </c>
    </row>
    <row r="201" spans="1:13" x14ac:dyDescent="0.25">
      <c r="A201" s="13">
        <v>2006</v>
      </c>
      <c r="B201" s="13" t="s">
        <v>207</v>
      </c>
      <c r="C201" s="13" t="s">
        <v>158</v>
      </c>
      <c r="D201" s="13" t="s">
        <v>161</v>
      </c>
      <c r="E201" s="13" t="s">
        <v>140</v>
      </c>
      <c r="F201" s="13">
        <v>174</v>
      </c>
      <c r="G201" s="13">
        <v>735</v>
      </c>
      <c r="H201" s="13">
        <v>719</v>
      </c>
      <c r="I201" s="13">
        <v>16</v>
      </c>
      <c r="J201" s="13">
        <v>2</v>
      </c>
      <c r="K201" s="13">
        <v>82</v>
      </c>
      <c r="L201" s="13">
        <v>80</v>
      </c>
      <c r="M201" s="30">
        <v>88694435</v>
      </c>
    </row>
    <row r="202" spans="1:13" x14ac:dyDescent="0.25">
      <c r="A202" s="13">
        <v>2006</v>
      </c>
      <c r="B202" s="13" t="s">
        <v>222</v>
      </c>
      <c r="C202" s="13" t="s">
        <v>180</v>
      </c>
      <c r="D202" s="13" t="s">
        <v>161</v>
      </c>
      <c r="E202" s="13" t="s">
        <v>140</v>
      </c>
      <c r="F202" s="13">
        <v>184</v>
      </c>
      <c r="G202" s="13">
        <v>781</v>
      </c>
      <c r="H202" s="13">
        <v>762</v>
      </c>
      <c r="I202" s="13">
        <v>19</v>
      </c>
      <c r="J202" s="13">
        <v>1</v>
      </c>
      <c r="K202" s="13">
        <v>83</v>
      </c>
      <c r="L202" s="13">
        <v>78</v>
      </c>
      <c r="M202" s="30">
        <v>88891371</v>
      </c>
    </row>
    <row r="203" spans="1:13" x14ac:dyDescent="0.25">
      <c r="A203" s="13">
        <v>2006</v>
      </c>
      <c r="B203" s="13" t="s">
        <v>221</v>
      </c>
      <c r="C203" s="13" t="s">
        <v>185</v>
      </c>
      <c r="D203" s="13" t="s">
        <v>161</v>
      </c>
      <c r="E203" s="13" t="s">
        <v>190</v>
      </c>
      <c r="F203" s="13">
        <v>163</v>
      </c>
      <c r="G203" s="13">
        <v>746</v>
      </c>
      <c r="H203" s="13">
        <v>790</v>
      </c>
      <c r="I203" s="13">
        <v>-44</v>
      </c>
      <c r="J203" s="13">
        <v>3</v>
      </c>
      <c r="K203" s="13">
        <v>76</v>
      </c>
      <c r="L203" s="13">
        <v>85</v>
      </c>
      <c r="M203" s="30">
        <v>90056419</v>
      </c>
    </row>
    <row r="204" spans="1:13" x14ac:dyDescent="0.25">
      <c r="A204" s="13">
        <v>2006</v>
      </c>
      <c r="B204" s="13" t="s">
        <v>197</v>
      </c>
      <c r="C204" s="13" t="s">
        <v>160</v>
      </c>
      <c r="D204" s="13" t="s">
        <v>161</v>
      </c>
      <c r="E204" s="13" t="s">
        <v>196</v>
      </c>
      <c r="F204" s="13">
        <v>222</v>
      </c>
      <c r="G204" s="13">
        <v>849</v>
      </c>
      <c r="H204" s="13">
        <v>805</v>
      </c>
      <c r="I204" s="13">
        <v>44</v>
      </c>
      <c r="J204" s="13">
        <v>3</v>
      </c>
      <c r="K204" s="13">
        <v>79</v>
      </c>
      <c r="L204" s="13">
        <v>83</v>
      </c>
      <c r="M204" s="30">
        <v>90156876</v>
      </c>
    </row>
    <row r="205" spans="1:13" x14ac:dyDescent="0.25">
      <c r="A205" s="13">
        <v>2006</v>
      </c>
      <c r="B205" s="13" t="s">
        <v>201</v>
      </c>
      <c r="C205" s="13" t="s">
        <v>162</v>
      </c>
      <c r="D205" s="13" t="s">
        <v>161</v>
      </c>
      <c r="E205" s="13" t="s">
        <v>140</v>
      </c>
      <c r="F205" s="13">
        <v>166</v>
      </c>
      <c r="G205" s="13">
        <v>716</v>
      </c>
      <c r="H205" s="13">
        <v>834</v>
      </c>
      <c r="I205" s="13">
        <v>-118</v>
      </c>
      <c r="J205" s="13">
        <v>6</v>
      </c>
      <c r="K205" s="13">
        <v>66</v>
      </c>
      <c r="L205" s="13">
        <v>96</v>
      </c>
      <c r="M205" s="30">
        <v>94424499</v>
      </c>
    </row>
    <row r="206" spans="1:13" x14ac:dyDescent="0.25">
      <c r="A206" s="13">
        <v>2006</v>
      </c>
      <c r="B206" s="13" t="s">
        <v>209</v>
      </c>
      <c r="C206" s="13" t="s">
        <v>177</v>
      </c>
      <c r="D206" s="13" t="s">
        <v>161</v>
      </c>
      <c r="E206" s="13" t="s">
        <v>190</v>
      </c>
      <c r="F206" s="13">
        <v>153</v>
      </c>
      <c r="G206" s="13">
        <v>820</v>
      </c>
      <c r="H206" s="13">
        <v>751</v>
      </c>
      <c r="I206" s="13">
        <v>69</v>
      </c>
      <c r="J206" s="13">
        <v>2</v>
      </c>
      <c r="K206" s="13">
        <v>88</v>
      </c>
      <c r="L206" s="13">
        <v>74</v>
      </c>
      <c r="M206" s="30">
        <v>98447187</v>
      </c>
    </row>
    <row r="207" spans="1:13" x14ac:dyDescent="0.25">
      <c r="A207" s="13">
        <v>2006</v>
      </c>
      <c r="B207" s="13" t="s">
        <v>215</v>
      </c>
      <c r="C207" s="13" t="s">
        <v>173</v>
      </c>
      <c r="D207" s="13" t="s">
        <v>161</v>
      </c>
      <c r="E207" s="13" t="s">
        <v>196</v>
      </c>
      <c r="F207" s="13">
        <v>200</v>
      </c>
      <c r="G207" s="13">
        <v>834</v>
      </c>
      <c r="H207" s="13">
        <v>731</v>
      </c>
      <c r="I207" s="13">
        <v>103</v>
      </c>
      <c r="J207" s="13">
        <v>1</v>
      </c>
      <c r="K207" s="13">
        <v>97</v>
      </c>
      <c r="L207" s="13">
        <v>65</v>
      </c>
      <c r="M207" s="30">
        <v>101084963</v>
      </c>
    </row>
    <row r="208" spans="1:13" x14ac:dyDescent="0.25">
      <c r="A208" s="13">
        <v>2006</v>
      </c>
      <c r="B208" s="13" t="s">
        <v>200</v>
      </c>
      <c r="C208" s="13" t="s">
        <v>156</v>
      </c>
      <c r="D208" s="13" t="s">
        <v>157</v>
      </c>
      <c r="E208" s="13" t="s">
        <v>140</v>
      </c>
      <c r="F208" s="13">
        <v>236</v>
      </c>
      <c r="G208" s="13">
        <v>868</v>
      </c>
      <c r="H208" s="13">
        <v>794</v>
      </c>
      <c r="I208" s="13">
        <v>74</v>
      </c>
      <c r="J208" s="13">
        <v>3</v>
      </c>
      <c r="K208" s="13">
        <v>90</v>
      </c>
      <c r="L208" s="13">
        <v>72</v>
      </c>
      <c r="M208" s="30">
        <v>102750667</v>
      </c>
    </row>
    <row r="209" spans="1:13" x14ac:dyDescent="0.25">
      <c r="A209" s="13">
        <v>2006</v>
      </c>
      <c r="B209" s="13" t="s">
        <v>226</v>
      </c>
      <c r="C209" s="13" t="s">
        <v>181</v>
      </c>
      <c r="D209" s="13" t="s">
        <v>157</v>
      </c>
      <c r="E209" s="13" t="s">
        <v>190</v>
      </c>
      <c r="F209" s="13">
        <v>159</v>
      </c>
      <c r="G209" s="13">
        <v>766</v>
      </c>
      <c r="H209" s="13">
        <v>732</v>
      </c>
      <c r="I209" s="13">
        <v>34</v>
      </c>
      <c r="J209" s="13">
        <v>2</v>
      </c>
      <c r="K209" s="13">
        <v>89</v>
      </c>
      <c r="L209" s="13">
        <v>73</v>
      </c>
      <c r="M209" s="30">
        <v>103472000</v>
      </c>
    </row>
    <row r="210" spans="1:13" x14ac:dyDescent="0.25">
      <c r="A210" s="13">
        <v>2006</v>
      </c>
      <c r="B210" s="13" t="s">
        <v>199</v>
      </c>
      <c r="C210" s="13" t="s">
        <v>168</v>
      </c>
      <c r="D210" s="13" t="s">
        <v>157</v>
      </c>
      <c r="E210" s="13" t="s">
        <v>196</v>
      </c>
      <c r="F210" s="13">
        <v>192</v>
      </c>
      <c r="G210" s="13">
        <v>820</v>
      </c>
      <c r="H210" s="13">
        <v>825</v>
      </c>
      <c r="I210" s="13">
        <v>-5</v>
      </c>
      <c r="J210" s="13">
        <v>3</v>
      </c>
      <c r="K210" s="13">
        <v>86</v>
      </c>
      <c r="L210" s="13">
        <v>76</v>
      </c>
      <c r="M210" s="30">
        <v>120099824</v>
      </c>
    </row>
    <row r="211" spans="1:13" x14ac:dyDescent="0.25">
      <c r="A211" s="13">
        <v>2006</v>
      </c>
      <c r="B211" s="13" t="s">
        <v>214</v>
      </c>
      <c r="C211" s="13" t="s">
        <v>171</v>
      </c>
      <c r="D211" s="13" t="s">
        <v>157</v>
      </c>
      <c r="E211" s="13" t="s">
        <v>196</v>
      </c>
      <c r="F211" s="13">
        <v>210</v>
      </c>
      <c r="G211" s="13">
        <v>930</v>
      </c>
      <c r="H211" s="13">
        <v>767</v>
      </c>
      <c r="I211" s="13">
        <v>163</v>
      </c>
      <c r="J211" s="13">
        <v>1</v>
      </c>
      <c r="K211" s="13">
        <v>97</v>
      </c>
      <c r="L211" s="13">
        <v>65</v>
      </c>
      <c r="M211" s="30">
        <v>194663079</v>
      </c>
    </row>
    <row r="212" spans="1:13" x14ac:dyDescent="0.25">
      <c r="A212" s="13">
        <v>2007</v>
      </c>
      <c r="B212" s="13" t="s">
        <v>223</v>
      </c>
      <c r="C212" s="13" t="s">
        <v>167</v>
      </c>
      <c r="D212" s="13" t="s">
        <v>157</v>
      </c>
      <c r="E212" s="13" t="s">
        <v>196</v>
      </c>
      <c r="F212" s="13">
        <v>187</v>
      </c>
      <c r="G212" s="13">
        <v>782</v>
      </c>
      <c r="H212" s="13">
        <v>944</v>
      </c>
      <c r="I212" s="13">
        <v>-162</v>
      </c>
      <c r="J212" s="13">
        <v>5</v>
      </c>
      <c r="K212" s="13">
        <v>66</v>
      </c>
      <c r="L212" s="13">
        <v>96</v>
      </c>
      <c r="M212" s="30">
        <v>24123500</v>
      </c>
    </row>
    <row r="213" spans="1:13" x14ac:dyDescent="0.25">
      <c r="A213" s="13">
        <v>2007</v>
      </c>
      <c r="B213" s="13" t="s">
        <v>206</v>
      </c>
      <c r="C213" s="13" t="s">
        <v>187</v>
      </c>
      <c r="D213" s="13" t="s">
        <v>161</v>
      </c>
      <c r="E213" s="13" t="s">
        <v>196</v>
      </c>
      <c r="F213" s="13">
        <v>201</v>
      </c>
      <c r="G213" s="13">
        <v>790</v>
      </c>
      <c r="H213" s="13">
        <v>891</v>
      </c>
      <c r="I213" s="13">
        <v>-101</v>
      </c>
      <c r="J213" s="13">
        <v>5</v>
      </c>
      <c r="K213" s="13">
        <v>71</v>
      </c>
      <c r="L213" s="13">
        <v>91</v>
      </c>
      <c r="M213" s="30">
        <v>30507000</v>
      </c>
    </row>
    <row r="214" spans="1:13" x14ac:dyDescent="0.25">
      <c r="A214" s="13">
        <v>2007</v>
      </c>
      <c r="B214" s="13" t="s">
        <v>227</v>
      </c>
      <c r="C214" s="13" t="s">
        <v>183</v>
      </c>
      <c r="D214" s="13" t="s">
        <v>161</v>
      </c>
      <c r="E214" s="13" t="s">
        <v>196</v>
      </c>
      <c r="F214" s="13">
        <v>123</v>
      </c>
      <c r="G214" s="13">
        <v>673</v>
      </c>
      <c r="H214" s="13">
        <v>783</v>
      </c>
      <c r="I214" s="13">
        <v>-110</v>
      </c>
      <c r="J214" s="13">
        <v>4</v>
      </c>
      <c r="K214" s="13">
        <v>73</v>
      </c>
      <c r="L214" s="13">
        <v>89</v>
      </c>
      <c r="M214" s="30">
        <v>36947500</v>
      </c>
    </row>
    <row r="215" spans="1:13" x14ac:dyDescent="0.25">
      <c r="A215" s="13">
        <v>2007</v>
      </c>
      <c r="B215" s="13" t="s">
        <v>218</v>
      </c>
      <c r="C215" s="13" t="s">
        <v>174</v>
      </c>
      <c r="D215" s="13" t="s">
        <v>161</v>
      </c>
      <c r="E215" s="13" t="s">
        <v>140</v>
      </c>
      <c r="F215" s="13">
        <v>148</v>
      </c>
      <c r="G215" s="13">
        <v>724</v>
      </c>
      <c r="H215" s="13">
        <v>846</v>
      </c>
      <c r="I215" s="13">
        <v>-122</v>
      </c>
      <c r="J215" s="13">
        <v>6</v>
      </c>
      <c r="K215" s="13">
        <v>68</v>
      </c>
      <c r="L215" s="13">
        <v>94</v>
      </c>
      <c r="M215" s="30">
        <v>38537833</v>
      </c>
    </row>
    <row r="216" spans="1:13" x14ac:dyDescent="0.25">
      <c r="A216" s="13">
        <v>2007</v>
      </c>
      <c r="B216" s="13" t="s">
        <v>195</v>
      </c>
      <c r="C216" s="13" t="s">
        <v>169</v>
      </c>
      <c r="D216" s="13" t="s">
        <v>161</v>
      </c>
      <c r="E216" s="13" t="s">
        <v>190</v>
      </c>
      <c r="F216" s="13">
        <v>171</v>
      </c>
      <c r="G216" s="13">
        <v>712</v>
      </c>
      <c r="H216" s="13">
        <v>732</v>
      </c>
      <c r="I216" s="13">
        <v>-20</v>
      </c>
      <c r="J216" s="13">
        <v>1</v>
      </c>
      <c r="K216" s="13">
        <v>90</v>
      </c>
      <c r="L216" s="13">
        <v>72</v>
      </c>
      <c r="M216" s="30">
        <v>52067546</v>
      </c>
    </row>
    <row r="217" spans="1:13" x14ac:dyDescent="0.25">
      <c r="A217" s="13">
        <v>2007</v>
      </c>
      <c r="B217" s="13" t="s">
        <v>204</v>
      </c>
      <c r="C217" s="13" t="s">
        <v>188</v>
      </c>
      <c r="D217" s="13" t="s">
        <v>161</v>
      </c>
      <c r="E217" s="13" t="s">
        <v>190</v>
      </c>
      <c r="F217" s="13">
        <v>171</v>
      </c>
      <c r="G217" s="13">
        <v>860</v>
      </c>
      <c r="H217" s="13">
        <v>758</v>
      </c>
      <c r="I217" s="13">
        <v>102</v>
      </c>
      <c r="J217" s="13">
        <v>2</v>
      </c>
      <c r="K217" s="13">
        <v>90</v>
      </c>
      <c r="L217" s="13">
        <v>73</v>
      </c>
      <c r="M217" s="30">
        <v>54041000</v>
      </c>
    </row>
    <row r="218" spans="1:13" x14ac:dyDescent="0.25">
      <c r="A218" s="13">
        <v>2007</v>
      </c>
      <c r="B218" s="13" t="s">
        <v>219</v>
      </c>
      <c r="C218" s="13" t="s">
        <v>172</v>
      </c>
      <c r="D218" s="13" t="s">
        <v>161</v>
      </c>
      <c r="E218" s="13" t="s">
        <v>190</v>
      </c>
      <c r="F218" s="13">
        <v>171</v>
      </c>
      <c r="G218" s="13">
        <v>741</v>
      </c>
      <c r="H218" s="13">
        <v>666</v>
      </c>
      <c r="I218" s="13">
        <v>75</v>
      </c>
      <c r="J218" s="13">
        <v>3</v>
      </c>
      <c r="K218" s="13">
        <v>89</v>
      </c>
      <c r="L218" s="13">
        <v>74</v>
      </c>
      <c r="M218" s="30">
        <v>58110567</v>
      </c>
    </row>
    <row r="219" spans="1:13" x14ac:dyDescent="0.25">
      <c r="A219" s="13">
        <v>2007</v>
      </c>
      <c r="B219" s="13" t="s">
        <v>203</v>
      </c>
      <c r="C219" s="13" t="s">
        <v>176</v>
      </c>
      <c r="D219" s="13" t="s">
        <v>157</v>
      </c>
      <c r="E219" s="13" t="s">
        <v>140</v>
      </c>
      <c r="F219" s="13">
        <v>178</v>
      </c>
      <c r="G219" s="13">
        <v>811</v>
      </c>
      <c r="H219" s="13">
        <v>704</v>
      </c>
      <c r="I219" s="13">
        <v>107</v>
      </c>
      <c r="J219" s="13">
        <v>1</v>
      </c>
      <c r="K219" s="13">
        <v>96</v>
      </c>
      <c r="L219" s="13">
        <v>66</v>
      </c>
      <c r="M219" s="30">
        <v>61673267</v>
      </c>
    </row>
    <row r="220" spans="1:13" x14ac:dyDescent="0.25">
      <c r="A220" s="13">
        <v>2007</v>
      </c>
      <c r="B220" s="13" t="s">
        <v>208</v>
      </c>
      <c r="C220" s="13" t="s">
        <v>178</v>
      </c>
      <c r="D220" s="13" t="s">
        <v>157</v>
      </c>
      <c r="E220" s="13" t="s">
        <v>140</v>
      </c>
      <c r="F220" s="13">
        <v>102</v>
      </c>
      <c r="G220" s="13">
        <v>706</v>
      </c>
      <c r="H220" s="13">
        <v>778</v>
      </c>
      <c r="I220" s="13">
        <v>-72</v>
      </c>
      <c r="J220" s="13">
        <v>5</v>
      </c>
      <c r="K220" s="13">
        <v>69</v>
      </c>
      <c r="L220" s="13">
        <v>93</v>
      </c>
      <c r="M220" s="30">
        <v>67116500</v>
      </c>
    </row>
    <row r="221" spans="1:13" x14ac:dyDescent="0.25">
      <c r="A221" s="13">
        <v>2007</v>
      </c>
      <c r="B221" s="13" t="s">
        <v>224</v>
      </c>
      <c r="C221" s="13" t="s">
        <v>184</v>
      </c>
      <c r="D221" s="13" t="s">
        <v>157</v>
      </c>
      <c r="E221" s="13" t="s">
        <v>190</v>
      </c>
      <c r="F221" s="13">
        <v>179</v>
      </c>
      <c r="G221" s="13">
        <v>816</v>
      </c>
      <c r="H221" s="13">
        <v>844</v>
      </c>
      <c r="I221" s="13">
        <v>-28</v>
      </c>
      <c r="J221" s="13">
        <v>4</v>
      </c>
      <c r="K221" s="13">
        <v>75</v>
      </c>
      <c r="L221" s="13">
        <v>87</v>
      </c>
      <c r="M221" s="30">
        <v>68318675</v>
      </c>
    </row>
    <row r="222" spans="1:13" x14ac:dyDescent="0.25">
      <c r="A222" s="13">
        <v>2007</v>
      </c>
      <c r="B222" s="13" t="s">
        <v>202</v>
      </c>
      <c r="C222" s="13" t="s">
        <v>179</v>
      </c>
      <c r="D222" s="13" t="s">
        <v>161</v>
      </c>
      <c r="E222" s="13" t="s">
        <v>140</v>
      </c>
      <c r="F222" s="13">
        <v>204</v>
      </c>
      <c r="G222" s="13">
        <v>783</v>
      </c>
      <c r="H222" s="13">
        <v>853</v>
      </c>
      <c r="I222" s="13">
        <v>-70</v>
      </c>
      <c r="J222" s="13">
        <v>5</v>
      </c>
      <c r="K222" s="13">
        <v>72</v>
      </c>
      <c r="L222" s="13">
        <v>90</v>
      </c>
      <c r="M222" s="30">
        <v>68524980</v>
      </c>
    </row>
    <row r="223" spans="1:13" x14ac:dyDescent="0.25">
      <c r="A223" s="13">
        <v>2007</v>
      </c>
      <c r="B223" s="13" t="s">
        <v>210</v>
      </c>
      <c r="C223" s="13" t="s">
        <v>166</v>
      </c>
      <c r="D223" s="13" t="s">
        <v>161</v>
      </c>
      <c r="E223" s="13" t="s">
        <v>140</v>
      </c>
      <c r="F223" s="13">
        <v>231</v>
      </c>
      <c r="G223" s="13">
        <v>801</v>
      </c>
      <c r="H223" s="13">
        <v>776</v>
      </c>
      <c r="I223" s="13">
        <v>25</v>
      </c>
      <c r="J223" s="13">
        <v>2</v>
      </c>
      <c r="K223" s="13">
        <v>83</v>
      </c>
      <c r="L223" s="13">
        <v>79</v>
      </c>
      <c r="M223" s="30">
        <v>70986500</v>
      </c>
    </row>
    <row r="224" spans="1:13" x14ac:dyDescent="0.25">
      <c r="A224" s="13">
        <v>2007</v>
      </c>
      <c r="B224" s="13" t="s">
        <v>211</v>
      </c>
      <c r="C224" s="13" t="s">
        <v>175</v>
      </c>
      <c r="D224" s="13" t="s">
        <v>157</v>
      </c>
      <c r="E224" s="13" t="s">
        <v>140</v>
      </c>
      <c r="F224" s="13">
        <v>118</v>
      </c>
      <c r="G224" s="13">
        <v>718</v>
      </c>
      <c r="H224" s="13">
        <v>725</v>
      </c>
      <c r="I224" s="13">
        <v>-7</v>
      </c>
      <c r="J224" s="13">
        <v>3</v>
      </c>
      <c r="K224" s="13">
        <v>79</v>
      </c>
      <c r="L224" s="13">
        <v>83</v>
      </c>
      <c r="M224" s="30">
        <v>71439500</v>
      </c>
    </row>
    <row r="225" spans="1:13" x14ac:dyDescent="0.25">
      <c r="A225" s="13">
        <v>2007</v>
      </c>
      <c r="B225" s="13" t="s">
        <v>216</v>
      </c>
      <c r="C225" s="13" t="s">
        <v>170</v>
      </c>
      <c r="D225" s="13" t="s">
        <v>157</v>
      </c>
      <c r="E225" s="13" t="s">
        <v>190</v>
      </c>
      <c r="F225" s="13">
        <v>171</v>
      </c>
      <c r="G225" s="13">
        <v>741</v>
      </c>
      <c r="H225" s="13">
        <v>758</v>
      </c>
      <c r="I225" s="13">
        <v>-17</v>
      </c>
      <c r="J225" s="13">
        <v>3</v>
      </c>
      <c r="K225" s="13">
        <v>76</v>
      </c>
      <c r="L225" s="13">
        <v>86</v>
      </c>
      <c r="M225" s="30">
        <v>79366940</v>
      </c>
    </row>
    <row r="226" spans="1:13" x14ac:dyDescent="0.25">
      <c r="A226" s="13">
        <v>2007</v>
      </c>
      <c r="B226" s="13" t="s">
        <v>225</v>
      </c>
      <c r="C226" s="13" t="s">
        <v>164</v>
      </c>
      <c r="D226" s="13" t="s">
        <v>157</v>
      </c>
      <c r="E226" s="13" t="s">
        <v>196</v>
      </c>
      <c r="F226" s="13">
        <v>165</v>
      </c>
      <c r="G226" s="13">
        <v>753</v>
      </c>
      <c r="H226" s="13">
        <v>699</v>
      </c>
      <c r="I226" s="13">
        <v>54</v>
      </c>
      <c r="J226" s="13">
        <v>3</v>
      </c>
      <c r="K226" s="13">
        <v>83</v>
      </c>
      <c r="L226" s="13">
        <v>79</v>
      </c>
      <c r="M226" s="30">
        <v>81942800</v>
      </c>
    </row>
    <row r="227" spans="1:13" x14ac:dyDescent="0.25">
      <c r="A227" s="13">
        <v>2007</v>
      </c>
      <c r="B227" s="13" t="s">
        <v>197</v>
      </c>
      <c r="C227" s="13" t="s">
        <v>160</v>
      </c>
      <c r="D227" s="13" t="s">
        <v>161</v>
      </c>
      <c r="E227" s="13" t="s">
        <v>196</v>
      </c>
      <c r="F227" s="13">
        <v>176</v>
      </c>
      <c r="G227" s="13">
        <v>810</v>
      </c>
      <c r="H227" s="13">
        <v>733</v>
      </c>
      <c r="I227" s="13">
        <v>77</v>
      </c>
      <c r="J227" s="13">
        <v>3</v>
      </c>
      <c r="K227" s="13">
        <v>84</v>
      </c>
      <c r="L227" s="13">
        <v>78</v>
      </c>
      <c r="M227" s="30">
        <v>87290833</v>
      </c>
    </row>
    <row r="228" spans="1:13" x14ac:dyDescent="0.25">
      <c r="A228" s="13">
        <v>2007</v>
      </c>
      <c r="B228" s="13" t="s">
        <v>207</v>
      </c>
      <c r="C228" s="13" t="s">
        <v>158</v>
      </c>
      <c r="D228" s="13" t="s">
        <v>161</v>
      </c>
      <c r="E228" s="13" t="s">
        <v>140</v>
      </c>
      <c r="F228" s="13">
        <v>167</v>
      </c>
      <c r="G228" s="13">
        <v>723</v>
      </c>
      <c r="H228" s="13">
        <v>813</v>
      </c>
      <c r="I228" s="13">
        <v>-90</v>
      </c>
      <c r="J228" s="13">
        <v>4</v>
      </c>
      <c r="K228" s="13">
        <v>73</v>
      </c>
      <c r="L228" s="13">
        <v>89</v>
      </c>
      <c r="M228" s="30">
        <v>87759000</v>
      </c>
    </row>
    <row r="229" spans="1:13" x14ac:dyDescent="0.25">
      <c r="A229" s="13">
        <v>2007</v>
      </c>
      <c r="B229" s="13" t="s">
        <v>217</v>
      </c>
      <c r="C229" s="13" t="s">
        <v>186</v>
      </c>
      <c r="D229" s="13" t="s">
        <v>161</v>
      </c>
      <c r="E229" s="13" t="s">
        <v>196</v>
      </c>
      <c r="F229" s="13">
        <v>213</v>
      </c>
      <c r="G229" s="13">
        <v>892</v>
      </c>
      <c r="H229" s="13">
        <v>821</v>
      </c>
      <c r="I229" s="13">
        <v>71</v>
      </c>
      <c r="J229" s="13">
        <v>1</v>
      </c>
      <c r="K229" s="13">
        <v>89</v>
      </c>
      <c r="L229" s="13">
        <v>73</v>
      </c>
      <c r="M229" s="30">
        <v>89428213</v>
      </c>
    </row>
    <row r="230" spans="1:13" x14ac:dyDescent="0.25">
      <c r="A230" s="13">
        <v>2007</v>
      </c>
      <c r="B230" s="13" t="s">
        <v>221</v>
      </c>
      <c r="C230" s="13" t="s">
        <v>185</v>
      </c>
      <c r="D230" s="13" t="s">
        <v>161</v>
      </c>
      <c r="E230" s="13" t="s">
        <v>190</v>
      </c>
      <c r="F230" s="13">
        <v>131</v>
      </c>
      <c r="G230" s="13">
        <v>683</v>
      </c>
      <c r="H230" s="13">
        <v>720</v>
      </c>
      <c r="I230" s="13">
        <v>-37</v>
      </c>
      <c r="J230" s="13">
        <v>5</v>
      </c>
      <c r="K230" s="13">
        <v>71</v>
      </c>
      <c r="L230" s="13">
        <v>91</v>
      </c>
      <c r="M230" s="30">
        <v>90219056</v>
      </c>
    </row>
    <row r="231" spans="1:13" x14ac:dyDescent="0.25">
      <c r="A231" s="13">
        <v>2007</v>
      </c>
      <c r="B231" s="13" t="s">
        <v>222</v>
      </c>
      <c r="C231" s="13" t="s">
        <v>180</v>
      </c>
      <c r="D231" s="13" t="s">
        <v>161</v>
      </c>
      <c r="E231" s="13" t="s">
        <v>140</v>
      </c>
      <c r="F231" s="13">
        <v>141</v>
      </c>
      <c r="G231" s="13">
        <v>725</v>
      </c>
      <c r="H231" s="13">
        <v>829</v>
      </c>
      <c r="I231" s="13">
        <v>-104</v>
      </c>
      <c r="J231" s="13">
        <v>3</v>
      </c>
      <c r="K231" s="13">
        <v>78</v>
      </c>
      <c r="L231" s="13">
        <v>84</v>
      </c>
      <c r="M231" s="30">
        <v>90286823</v>
      </c>
    </row>
    <row r="232" spans="1:13" x14ac:dyDescent="0.25">
      <c r="A232" s="13">
        <v>2007</v>
      </c>
      <c r="B232" s="13" t="s">
        <v>198</v>
      </c>
      <c r="C232" s="13" t="s">
        <v>165</v>
      </c>
      <c r="D232" s="13" t="s">
        <v>157</v>
      </c>
      <c r="E232" s="13" t="s">
        <v>196</v>
      </c>
      <c r="F232" s="13">
        <v>142</v>
      </c>
      <c r="G232" s="13">
        <v>756</v>
      </c>
      <c r="H232" s="13">
        <v>868</v>
      </c>
      <c r="I232" s="13">
        <v>-112</v>
      </c>
      <c r="J232" s="13">
        <v>4</v>
      </c>
      <c r="K232" s="13">
        <v>69</v>
      </c>
      <c r="L232" s="13">
        <v>93</v>
      </c>
      <c r="M232" s="30">
        <v>93174808</v>
      </c>
    </row>
    <row r="233" spans="1:13" x14ac:dyDescent="0.25">
      <c r="A233" s="13">
        <v>2007</v>
      </c>
      <c r="B233" s="13" t="s">
        <v>205</v>
      </c>
      <c r="C233" s="13" t="s">
        <v>182</v>
      </c>
      <c r="D233" s="13" t="s">
        <v>157</v>
      </c>
      <c r="E233" s="13" t="s">
        <v>140</v>
      </c>
      <c r="F233" s="13">
        <v>177</v>
      </c>
      <c r="G233" s="13">
        <v>887</v>
      </c>
      <c r="H233" s="13">
        <v>797</v>
      </c>
      <c r="I233" s="13">
        <v>90</v>
      </c>
      <c r="J233" s="13">
        <v>2</v>
      </c>
      <c r="K233" s="13">
        <v>88</v>
      </c>
      <c r="L233" s="13">
        <v>74</v>
      </c>
      <c r="M233" s="30">
        <v>94800369</v>
      </c>
    </row>
    <row r="234" spans="1:13" x14ac:dyDescent="0.25">
      <c r="A234" s="13">
        <v>2007</v>
      </c>
      <c r="B234" s="13" t="s">
        <v>201</v>
      </c>
      <c r="C234" s="13" t="s">
        <v>162</v>
      </c>
      <c r="D234" s="13" t="s">
        <v>161</v>
      </c>
      <c r="E234" s="13" t="s">
        <v>140</v>
      </c>
      <c r="F234" s="13">
        <v>151</v>
      </c>
      <c r="G234" s="13">
        <v>752</v>
      </c>
      <c r="H234" s="13">
        <v>690</v>
      </c>
      <c r="I234" s="13">
        <v>62</v>
      </c>
      <c r="J234" s="13">
        <v>1</v>
      </c>
      <c r="K234" s="13">
        <v>85</v>
      </c>
      <c r="L234" s="13">
        <v>77</v>
      </c>
      <c r="M234" s="30">
        <v>99670332</v>
      </c>
    </row>
    <row r="235" spans="1:13" x14ac:dyDescent="0.25">
      <c r="A235" s="13">
        <v>2007</v>
      </c>
      <c r="B235" s="13" t="s">
        <v>220</v>
      </c>
      <c r="C235" s="13" t="s">
        <v>159</v>
      </c>
      <c r="D235" s="13" t="s">
        <v>157</v>
      </c>
      <c r="E235" s="13" t="s">
        <v>190</v>
      </c>
      <c r="F235" s="13">
        <v>153</v>
      </c>
      <c r="G235" s="13">
        <v>794</v>
      </c>
      <c r="H235" s="13">
        <v>813</v>
      </c>
      <c r="I235" s="13">
        <v>-19</v>
      </c>
      <c r="J235" s="13">
        <v>2</v>
      </c>
      <c r="K235" s="13">
        <v>88</v>
      </c>
      <c r="L235" s="13">
        <v>74</v>
      </c>
      <c r="M235" s="30">
        <v>106460833</v>
      </c>
    </row>
    <row r="236" spans="1:13" x14ac:dyDescent="0.25">
      <c r="A236" s="13">
        <v>2007</v>
      </c>
      <c r="B236" s="13" t="s">
        <v>209</v>
      </c>
      <c r="C236" s="13" t="s">
        <v>177</v>
      </c>
      <c r="D236" s="13" t="s">
        <v>161</v>
      </c>
      <c r="E236" s="13" t="s">
        <v>190</v>
      </c>
      <c r="F236" s="13">
        <v>129</v>
      </c>
      <c r="G236" s="13">
        <v>735</v>
      </c>
      <c r="H236" s="13">
        <v>727</v>
      </c>
      <c r="I236" s="13">
        <v>8</v>
      </c>
      <c r="J236" s="13">
        <v>4</v>
      </c>
      <c r="K236" s="13">
        <v>82</v>
      </c>
      <c r="L236" s="13">
        <v>80</v>
      </c>
      <c r="M236" s="30">
        <v>108454524</v>
      </c>
    </row>
    <row r="237" spans="1:13" x14ac:dyDescent="0.25">
      <c r="A237" s="13">
        <v>2007</v>
      </c>
      <c r="B237" s="13" t="s">
        <v>200</v>
      </c>
      <c r="C237" s="13" t="s">
        <v>156</v>
      </c>
      <c r="D237" s="13" t="s">
        <v>157</v>
      </c>
      <c r="E237" s="13" t="s">
        <v>140</v>
      </c>
      <c r="F237" s="13">
        <v>190</v>
      </c>
      <c r="G237" s="13">
        <v>693</v>
      </c>
      <c r="H237" s="13">
        <v>839</v>
      </c>
      <c r="I237" s="13">
        <v>-146</v>
      </c>
      <c r="J237" s="13">
        <v>4</v>
      </c>
      <c r="K237" s="13">
        <v>72</v>
      </c>
      <c r="L237" s="13">
        <v>90</v>
      </c>
      <c r="M237" s="30">
        <v>108671833</v>
      </c>
    </row>
    <row r="238" spans="1:13" x14ac:dyDescent="0.25">
      <c r="A238" s="13">
        <v>2007</v>
      </c>
      <c r="B238" s="13" t="s">
        <v>226</v>
      </c>
      <c r="C238" s="13" t="s">
        <v>181</v>
      </c>
      <c r="D238" s="13" t="s">
        <v>157</v>
      </c>
      <c r="E238" s="13" t="s">
        <v>190</v>
      </c>
      <c r="F238" s="13">
        <v>123</v>
      </c>
      <c r="G238" s="13">
        <v>822</v>
      </c>
      <c r="H238" s="13">
        <v>731</v>
      </c>
      <c r="I238" s="13">
        <v>91</v>
      </c>
      <c r="J238" s="13">
        <v>1</v>
      </c>
      <c r="K238" s="13">
        <v>94</v>
      </c>
      <c r="L238" s="13">
        <v>68</v>
      </c>
      <c r="M238" s="30">
        <v>109251333</v>
      </c>
    </row>
    <row r="239" spans="1:13" x14ac:dyDescent="0.25">
      <c r="A239" s="13">
        <v>2007</v>
      </c>
      <c r="B239" s="13" t="s">
        <v>215</v>
      </c>
      <c r="C239" s="13" t="s">
        <v>173</v>
      </c>
      <c r="D239" s="13" t="s">
        <v>161</v>
      </c>
      <c r="E239" s="13" t="s">
        <v>196</v>
      </c>
      <c r="F239" s="13">
        <v>177</v>
      </c>
      <c r="G239" s="13">
        <v>804</v>
      </c>
      <c r="H239" s="13">
        <v>750</v>
      </c>
      <c r="I239" s="13">
        <v>54</v>
      </c>
      <c r="J239" s="13">
        <v>2</v>
      </c>
      <c r="K239" s="13">
        <v>88</v>
      </c>
      <c r="L239" s="13">
        <v>74</v>
      </c>
      <c r="M239" s="30">
        <v>115231663</v>
      </c>
    </row>
    <row r="240" spans="1:13" x14ac:dyDescent="0.25">
      <c r="A240" s="13">
        <v>2007</v>
      </c>
      <c r="B240" s="13" t="s">
        <v>199</v>
      </c>
      <c r="C240" s="13" t="s">
        <v>168</v>
      </c>
      <c r="D240" s="13" t="s">
        <v>157</v>
      </c>
      <c r="E240" s="13" t="s">
        <v>196</v>
      </c>
      <c r="F240" s="13">
        <v>166</v>
      </c>
      <c r="G240" s="13">
        <v>867</v>
      </c>
      <c r="H240" s="13">
        <v>657</v>
      </c>
      <c r="I240" s="13">
        <v>210</v>
      </c>
      <c r="J240" s="13">
        <v>1</v>
      </c>
      <c r="K240" s="13">
        <v>96</v>
      </c>
      <c r="L240" s="13">
        <v>66</v>
      </c>
      <c r="M240" s="30">
        <v>143026214</v>
      </c>
    </row>
    <row r="241" spans="1:13" x14ac:dyDescent="0.25">
      <c r="A241" s="13">
        <v>2007</v>
      </c>
      <c r="B241" s="13" t="s">
        <v>214</v>
      </c>
      <c r="C241" s="13" t="s">
        <v>171</v>
      </c>
      <c r="D241" s="13" t="s">
        <v>157</v>
      </c>
      <c r="E241" s="13" t="s">
        <v>196</v>
      </c>
      <c r="F241" s="13">
        <v>201</v>
      </c>
      <c r="G241" s="13">
        <v>968</v>
      </c>
      <c r="H241" s="13">
        <v>777</v>
      </c>
      <c r="I241" s="13">
        <v>191</v>
      </c>
      <c r="J241" s="13">
        <v>2</v>
      </c>
      <c r="K241" s="13">
        <v>94</v>
      </c>
      <c r="L241" s="13">
        <v>68</v>
      </c>
      <c r="M241" s="30">
        <v>189259045</v>
      </c>
    </row>
    <row r="242" spans="1:13" x14ac:dyDescent="0.25">
      <c r="A242" s="13">
        <v>2008</v>
      </c>
      <c r="B242" s="13" t="s">
        <v>206</v>
      </c>
      <c r="C242" s="13" t="s">
        <v>187</v>
      </c>
      <c r="D242" s="13" t="s">
        <v>161</v>
      </c>
      <c r="E242" s="13" t="s">
        <v>196</v>
      </c>
      <c r="F242" s="13">
        <v>208</v>
      </c>
      <c r="G242" s="13">
        <v>770</v>
      </c>
      <c r="H242" s="13">
        <v>767</v>
      </c>
      <c r="I242" s="13">
        <v>3</v>
      </c>
      <c r="J242" s="13">
        <v>3</v>
      </c>
      <c r="K242" s="13">
        <v>84</v>
      </c>
      <c r="L242" s="13">
        <v>77</v>
      </c>
      <c r="M242" s="30">
        <v>21811500</v>
      </c>
    </row>
    <row r="243" spans="1:13" x14ac:dyDescent="0.25">
      <c r="A243" s="13">
        <v>2008</v>
      </c>
      <c r="B243" s="13" t="s">
        <v>228</v>
      </c>
      <c r="C243" s="13" t="s">
        <v>167</v>
      </c>
      <c r="D243" s="13" t="s">
        <v>157</v>
      </c>
      <c r="E243" s="13" t="s">
        <v>196</v>
      </c>
      <c r="F243" s="13">
        <v>180</v>
      </c>
      <c r="G243" s="13">
        <v>774</v>
      </c>
      <c r="H243" s="13">
        <v>671</v>
      </c>
      <c r="I243" s="13">
        <v>103</v>
      </c>
      <c r="J243" s="13">
        <v>1</v>
      </c>
      <c r="K243" s="13">
        <v>97</v>
      </c>
      <c r="L243" s="13">
        <v>65</v>
      </c>
      <c r="M243" s="30">
        <v>43820597</v>
      </c>
    </row>
    <row r="244" spans="1:13" x14ac:dyDescent="0.25">
      <c r="A244" s="13">
        <v>2008</v>
      </c>
      <c r="B244" s="13" t="s">
        <v>216</v>
      </c>
      <c r="C244" s="13" t="s">
        <v>170</v>
      </c>
      <c r="D244" s="13" t="s">
        <v>157</v>
      </c>
      <c r="E244" s="13" t="s">
        <v>190</v>
      </c>
      <c r="F244" s="13">
        <v>125</v>
      </c>
      <c r="G244" s="13">
        <v>646</v>
      </c>
      <c r="H244" s="13">
        <v>690</v>
      </c>
      <c r="I244" s="13">
        <v>-44</v>
      </c>
      <c r="J244" s="13">
        <v>3</v>
      </c>
      <c r="K244" s="13">
        <v>75</v>
      </c>
      <c r="L244" s="13">
        <v>86</v>
      </c>
      <c r="M244" s="30">
        <v>47967126</v>
      </c>
    </row>
    <row r="245" spans="1:13" x14ac:dyDescent="0.25">
      <c r="A245" s="13">
        <v>2008</v>
      </c>
      <c r="B245" s="13" t="s">
        <v>218</v>
      </c>
      <c r="C245" s="13" t="s">
        <v>174</v>
      </c>
      <c r="D245" s="13" t="s">
        <v>161</v>
      </c>
      <c r="E245" s="13" t="s">
        <v>140</v>
      </c>
      <c r="F245" s="13">
        <v>153</v>
      </c>
      <c r="G245" s="13">
        <v>735</v>
      </c>
      <c r="H245" s="13">
        <v>884</v>
      </c>
      <c r="I245" s="13">
        <v>-149</v>
      </c>
      <c r="J245" s="13">
        <v>6</v>
      </c>
      <c r="K245" s="13">
        <v>67</v>
      </c>
      <c r="L245" s="13">
        <v>95</v>
      </c>
      <c r="M245" s="30">
        <v>48689783</v>
      </c>
    </row>
    <row r="246" spans="1:13" x14ac:dyDescent="0.25">
      <c r="A246" s="13">
        <v>2008</v>
      </c>
      <c r="B246" s="13" t="s">
        <v>227</v>
      </c>
      <c r="C246" s="13" t="s">
        <v>183</v>
      </c>
      <c r="D246" s="13" t="s">
        <v>161</v>
      </c>
      <c r="E246" s="13" t="s">
        <v>196</v>
      </c>
      <c r="F246" s="13">
        <v>117</v>
      </c>
      <c r="G246" s="13">
        <v>641</v>
      </c>
      <c r="H246" s="13">
        <v>825</v>
      </c>
      <c r="I246" s="13">
        <v>-184</v>
      </c>
      <c r="J246" s="13">
        <v>5</v>
      </c>
      <c r="K246" s="13">
        <v>59</v>
      </c>
      <c r="L246" s="13">
        <v>102</v>
      </c>
      <c r="M246" s="30">
        <v>54961000</v>
      </c>
    </row>
    <row r="247" spans="1:13" x14ac:dyDescent="0.25">
      <c r="A247" s="13">
        <v>2008</v>
      </c>
      <c r="B247" s="13" t="s">
        <v>211</v>
      </c>
      <c r="C247" s="13" t="s">
        <v>175</v>
      </c>
      <c r="D247" s="13" t="s">
        <v>157</v>
      </c>
      <c r="E247" s="13" t="s">
        <v>140</v>
      </c>
      <c r="F247" s="13">
        <v>111</v>
      </c>
      <c r="G247" s="13">
        <v>829</v>
      </c>
      <c r="H247" s="13">
        <v>745</v>
      </c>
      <c r="I247" s="13">
        <v>84</v>
      </c>
      <c r="J247" s="13">
        <v>2</v>
      </c>
      <c r="K247" s="13">
        <v>88</v>
      </c>
      <c r="L247" s="13">
        <v>75</v>
      </c>
      <c r="M247" s="30">
        <v>56932766</v>
      </c>
    </row>
    <row r="248" spans="1:13" x14ac:dyDescent="0.25">
      <c r="A248" s="13">
        <v>2008</v>
      </c>
      <c r="B248" s="13" t="s">
        <v>208</v>
      </c>
      <c r="C248" s="13" t="s">
        <v>178</v>
      </c>
      <c r="D248" s="13" t="s">
        <v>157</v>
      </c>
      <c r="E248" s="13" t="s">
        <v>140</v>
      </c>
      <c r="F248" s="13">
        <v>120</v>
      </c>
      <c r="G248" s="13">
        <v>691</v>
      </c>
      <c r="H248" s="13">
        <v>781</v>
      </c>
      <c r="I248" s="13">
        <v>-90</v>
      </c>
      <c r="J248" s="13">
        <v>4</v>
      </c>
      <c r="K248" s="13">
        <v>75</v>
      </c>
      <c r="L248" s="13">
        <v>87</v>
      </c>
      <c r="M248" s="30">
        <v>58245500</v>
      </c>
    </row>
    <row r="249" spans="1:13" x14ac:dyDescent="0.25">
      <c r="A249" s="13">
        <v>2008</v>
      </c>
      <c r="B249" s="13" t="s">
        <v>195</v>
      </c>
      <c r="C249" s="13" t="s">
        <v>169</v>
      </c>
      <c r="D249" s="13" t="s">
        <v>161</v>
      </c>
      <c r="E249" s="13" t="s">
        <v>190</v>
      </c>
      <c r="F249" s="13">
        <v>159</v>
      </c>
      <c r="G249" s="13">
        <v>720</v>
      </c>
      <c r="H249" s="13">
        <v>706</v>
      </c>
      <c r="I249" s="13">
        <v>14</v>
      </c>
      <c r="J249" s="13">
        <v>2</v>
      </c>
      <c r="K249" s="13">
        <v>82</v>
      </c>
      <c r="L249" s="13">
        <v>80</v>
      </c>
      <c r="M249" s="30">
        <v>66202712</v>
      </c>
    </row>
    <row r="250" spans="1:13" x14ac:dyDescent="0.25">
      <c r="A250" s="13">
        <v>2008</v>
      </c>
      <c r="B250" s="13" t="s">
        <v>198</v>
      </c>
      <c r="C250" s="13" t="s">
        <v>165</v>
      </c>
      <c r="D250" s="13" t="s">
        <v>157</v>
      </c>
      <c r="E250" s="13" t="s">
        <v>196</v>
      </c>
      <c r="F250" s="13">
        <v>172</v>
      </c>
      <c r="G250" s="13">
        <v>782</v>
      </c>
      <c r="H250" s="13">
        <v>869</v>
      </c>
      <c r="I250" s="13">
        <v>-87</v>
      </c>
      <c r="J250" s="13">
        <v>5</v>
      </c>
      <c r="K250" s="13">
        <v>68</v>
      </c>
      <c r="L250" s="13">
        <v>93</v>
      </c>
      <c r="M250" s="30">
        <v>67196246</v>
      </c>
    </row>
    <row r="251" spans="1:13" x14ac:dyDescent="0.25">
      <c r="A251" s="13">
        <v>2008</v>
      </c>
      <c r="B251" s="13" t="s">
        <v>224</v>
      </c>
      <c r="C251" s="13" t="s">
        <v>184</v>
      </c>
      <c r="D251" s="13" t="s">
        <v>157</v>
      </c>
      <c r="E251" s="13" t="s">
        <v>190</v>
      </c>
      <c r="F251" s="13">
        <v>194</v>
      </c>
      <c r="G251" s="13">
        <v>901</v>
      </c>
      <c r="H251" s="13">
        <v>967</v>
      </c>
      <c r="I251" s="13">
        <v>-66</v>
      </c>
      <c r="J251" s="13">
        <v>2</v>
      </c>
      <c r="K251" s="13">
        <v>79</v>
      </c>
      <c r="L251" s="13">
        <v>83</v>
      </c>
      <c r="M251" s="30">
        <v>67712326</v>
      </c>
    </row>
    <row r="252" spans="1:13" x14ac:dyDescent="0.25">
      <c r="A252" s="13">
        <v>2008</v>
      </c>
      <c r="B252" s="13" t="s">
        <v>204</v>
      </c>
      <c r="C252" s="13" t="s">
        <v>188</v>
      </c>
      <c r="D252" s="13" t="s">
        <v>161</v>
      </c>
      <c r="E252" s="13" t="s">
        <v>190</v>
      </c>
      <c r="F252" s="13">
        <v>160</v>
      </c>
      <c r="G252" s="13">
        <v>747</v>
      </c>
      <c r="H252" s="13">
        <v>822</v>
      </c>
      <c r="I252" s="13">
        <v>-75</v>
      </c>
      <c r="J252" s="13">
        <v>3</v>
      </c>
      <c r="K252" s="13">
        <v>74</v>
      </c>
      <c r="L252" s="13">
        <v>88</v>
      </c>
      <c r="M252" s="30">
        <v>68655500</v>
      </c>
    </row>
    <row r="253" spans="1:13" x14ac:dyDescent="0.25">
      <c r="A253" s="13">
        <v>2008</v>
      </c>
      <c r="B253" s="13" t="s">
        <v>219</v>
      </c>
      <c r="C253" s="13" t="s">
        <v>172</v>
      </c>
      <c r="D253" s="13" t="s">
        <v>161</v>
      </c>
      <c r="E253" s="13" t="s">
        <v>190</v>
      </c>
      <c r="F253" s="13">
        <v>154</v>
      </c>
      <c r="G253" s="13">
        <v>637</v>
      </c>
      <c r="H253" s="13">
        <v>764</v>
      </c>
      <c r="I253" s="13">
        <v>-127</v>
      </c>
      <c r="J253" s="13">
        <v>5</v>
      </c>
      <c r="K253" s="13">
        <v>63</v>
      </c>
      <c r="L253" s="13">
        <v>99</v>
      </c>
      <c r="M253" s="30">
        <v>73677616</v>
      </c>
    </row>
    <row r="254" spans="1:13" x14ac:dyDescent="0.25">
      <c r="A254" s="13">
        <v>2008</v>
      </c>
      <c r="B254" s="13" t="s">
        <v>202</v>
      </c>
      <c r="C254" s="13" t="s">
        <v>179</v>
      </c>
      <c r="D254" s="13" t="s">
        <v>161</v>
      </c>
      <c r="E254" s="13" t="s">
        <v>140</v>
      </c>
      <c r="F254" s="13">
        <v>187</v>
      </c>
      <c r="G254" s="13">
        <v>704</v>
      </c>
      <c r="H254" s="13">
        <v>800</v>
      </c>
      <c r="I254" s="13">
        <v>-96</v>
      </c>
      <c r="J254" s="13">
        <v>5</v>
      </c>
      <c r="K254" s="13">
        <v>74</v>
      </c>
      <c r="L254" s="13">
        <v>88</v>
      </c>
      <c r="M254" s="30">
        <v>74117695</v>
      </c>
    </row>
    <row r="255" spans="1:13" x14ac:dyDescent="0.25">
      <c r="A255" s="13">
        <v>2008</v>
      </c>
      <c r="B255" s="13" t="s">
        <v>221</v>
      </c>
      <c r="C255" s="13" t="s">
        <v>185</v>
      </c>
      <c r="D255" s="13" t="s">
        <v>161</v>
      </c>
      <c r="E255" s="13" t="s">
        <v>190</v>
      </c>
      <c r="F255" s="13">
        <v>94</v>
      </c>
      <c r="G255" s="13">
        <v>640</v>
      </c>
      <c r="H255" s="13">
        <v>759</v>
      </c>
      <c r="I255" s="13">
        <v>-119</v>
      </c>
      <c r="J255" s="13">
        <v>4</v>
      </c>
      <c r="K255" s="13">
        <v>72</v>
      </c>
      <c r="L255" s="13">
        <v>90</v>
      </c>
      <c r="M255" s="30">
        <v>76594500</v>
      </c>
    </row>
    <row r="256" spans="1:13" x14ac:dyDescent="0.25">
      <c r="A256" s="13">
        <v>2008</v>
      </c>
      <c r="B256" s="13" t="s">
        <v>203</v>
      </c>
      <c r="C256" s="13" t="s">
        <v>176</v>
      </c>
      <c r="D256" s="13" t="s">
        <v>157</v>
      </c>
      <c r="E256" s="13" t="s">
        <v>140</v>
      </c>
      <c r="F256" s="13">
        <v>171</v>
      </c>
      <c r="G256" s="13">
        <v>805</v>
      </c>
      <c r="H256" s="13">
        <v>761</v>
      </c>
      <c r="I256" s="13">
        <v>44</v>
      </c>
      <c r="J256" s="13">
        <v>3</v>
      </c>
      <c r="K256" s="13">
        <v>81</v>
      </c>
      <c r="L256" s="13">
        <v>81</v>
      </c>
      <c r="M256" s="30">
        <v>78970066</v>
      </c>
    </row>
    <row r="257" spans="1:13" x14ac:dyDescent="0.25">
      <c r="A257" s="13">
        <v>2008</v>
      </c>
      <c r="B257" s="13" t="s">
        <v>210</v>
      </c>
      <c r="C257" s="13" t="s">
        <v>166</v>
      </c>
      <c r="D257" s="13" t="s">
        <v>161</v>
      </c>
      <c r="E257" s="13" t="s">
        <v>140</v>
      </c>
      <c r="F257" s="13">
        <v>198</v>
      </c>
      <c r="G257" s="13">
        <v>750</v>
      </c>
      <c r="H257" s="13">
        <v>689</v>
      </c>
      <c r="I257" s="13">
        <v>61</v>
      </c>
      <c r="J257" s="13">
        <v>2</v>
      </c>
      <c r="K257" s="13">
        <v>90</v>
      </c>
      <c r="L257" s="13">
        <v>72</v>
      </c>
      <c r="M257" s="30">
        <v>80937499</v>
      </c>
    </row>
    <row r="258" spans="1:13" x14ac:dyDescent="0.25">
      <c r="A258" s="13">
        <v>2008</v>
      </c>
      <c r="B258" s="13" t="s">
        <v>207</v>
      </c>
      <c r="C258" s="13" t="s">
        <v>158</v>
      </c>
      <c r="D258" s="13" t="s">
        <v>161</v>
      </c>
      <c r="E258" s="13" t="s">
        <v>140</v>
      </c>
      <c r="F258" s="13">
        <v>167</v>
      </c>
      <c r="G258" s="13">
        <v>712</v>
      </c>
      <c r="H258" s="13">
        <v>743</v>
      </c>
      <c r="I258" s="13">
        <v>-31</v>
      </c>
      <c r="J258" s="13">
        <v>3</v>
      </c>
      <c r="K258" s="13">
        <v>86</v>
      </c>
      <c r="L258" s="13">
        <v>75</v>
      </c>
      <c r="M258" s="30">
        <v>88930414</v>
      </c>
    </row>
    <row r="259" spans="1:13" x14ac:dyDescent="0.25">
      <c r="A259" s="13">
        <v>2008</v>
      </c>
      <c r="B259" s="13" t="s">
        <v>225</v>
      </c>
      <c r="C259" s="13" t="s">
        <v>164</v>
      </c>
      <c r="D259" s="13" t="s">
        <v>157</v>
      </c>
      <c r="E259" s="13" t="s">
        <v>196</v>
      </c>
      <c r="F259" s="13">
        <v>126</v>
      </c>
      <c r="G259" s="13">
        <v>714</v>
      </c>
      <c r="H259" s="13">
        <v>610</v>
      </c>
      <c r="I259" s="13">
        <v>104</v>
      </c>
      <c r="J259" s="13">
        <v>4</v>
      </c>
      <c r="K259" s="13">
        <v>86</v>
      </c>
      <c r="L259" s="13">
        <v>76</v>
      </c>
      <c r="M259" s="30">
        <v>97793900</v>
      </c>
    </row>
    <row r="260" spans="1:13" x14ac:dyDescent="0.25">
      <c r="A260" s="13">
        <v>2008</v>
      </c>
      <c r="B260" s="13" t="s">
        <v>217</v>
      </c>
      <c r="C260" s="13" t="s">
        <v>186</v>
      </c>
      <c r="D260" s="13" t="s">
        <v>161</v>
      </c>
      <c r="E260" s="13" t="s">
        <v>196</v>
      </c>
      <c r="F260" s="13">
        <v>214</v>
      </c>
      <c r="G260" s="13">
        <v>799</v>
      </c>
      <c r="H260" s="13">
        <v>680</v>
      </c>
      <c r="I260" s="13">
        <v>119</v>
      </c>
      <c r="J260" s="13">
        <v>1</v>
      </c>
      <c r="K260" s="13">
        <v>92</v>
      </c>
      <c r="L260" s="13">
        <v>70</v>
      </c>
      <c r="M260" s="30">
        <v>97879880</v>
      </c>
    </row>
    <row r="261" spans="1:13" x14ac:dyDescent="0.25">
      <c r="A261" s="13">
        <v>2008</v>
      </c>
      <c r="B261" s="13" t="s">
        <v>222</v>
      </c>
      <c r="C261" s="13" t="s">
        <v>180</v>
      </c>
      <c r="D261" s="13" t="s">
        <v>161</v>
      </c>
      <c r="E261" s="13" t="s">
        <v>140</v>
      </c>
      <c r="F261" s="13">
        <v>174</v>
      </c>
      <c r="G261" s="13">
        <v>779</v>
      </c>
      <c r="H261" s="13">
        <v>725</v>
      </c>
      <c r="I261" s="13">
        <v>54</v>
      </c>
      <c r="J261" s="13">
        <v>4</v>
      </c>
      <c r="K261" s="13">
        <v>86</v>
      </c>
      <c r="L261" s="13">
        <v>76</v>
      </c>
      <c r="M261" s="30">
        <v>99624449</v>
      </c>
    </row>
    <row r="262" spans="1:13" x14ac:dyDescent="0.25">
      <c r="A262" s="13">
        <v>2008</v>
      </c>
      <c r="B262" s="13" t="s">
        <v>197</v>
      </c>
      <c r="C262" s="13" t="s">
        <v>160</v>
      </c>
      <c r="D262" s="13" t="s">
        <v>161</v>
      </c>
      <c r="E262" s="13" t="s">
        <v>196</v>
      </c>
      <c r="F262" s="13">
        <v>130</v>
      </c>
      <c r="G262" s="13">
        <v>753</v>
      </c>
      <c r="H262" s="13">
        <v>778</v>
      </c>
      <c r="I262" s="13">
        <v>-25</v>
      </c>
      <c r="J262" s="13">
        <v>4</v>
      </c>
      <c r="K262" s="13">
        <v>72</v>
      </c>
      <c r="L262" s="13">
        <v>90</v>
      </c>
      <c r="M262" s="30">
        <v>102365683</v>
      </c>
    </row>
    <row r="263" spans="1:13" x14ac:dyDescent="0.25">
      <c r="A263" s="13">
        <v>2008</v>
      </c>
      <c r="B263" s="13" t="s">
        <v>220</v>
      </c>
      <c r="C263" s="13" t="s">
        <v>159</v>
      </c>
      <c r="D263" s="13" t="s">
        <v>157</v>
      </c>
      <c r="E263" s="13" t="s">
        <v>190</v>
      </c>
      <c r="F263" s="13">
        <v>124</v>
      </c>
      <c r="G263" s="13">
        <v>671</v>
      </c>
      <c r="H263" s="13">
        <v>811</v>
      </c>
      <c r="I263" s="13">
        <v>-140</v>
      </c>
      <c r="J263" s="13">
        <v>4</v>
      </c>
      <c r="K263" s="13">
        <v>61</v>
      </c>
      <c r="L263" s="13">
        <v>101</v>
      </c>
      <c r="M263" s="30">
        <v>117666482</v>
      </c>
    </row>
    <row r="264" spans="1:13" x14ac:dyDescent="0.25">
      <c r="A264" s="13">
        <v>2008</v>
      </c>
      <c r="B264" s="13" t="s">
        <v>201</v>
      </c>
      <c r="C264" s="13" t="s">
        <v>162</v>
      </c>
      <c r="D264" s="13" t="s">
        <v>161</v>
      </c>
      <c r="E264" s="13" t="s">
        <v>140</v>
      </c>
      <c r="F264" s="13">
        <v>184</v>
      </c>
      <c r="G264" s="13">
        <v>855</v>
      </c>
      <c r="H264" s="13">
        <v>671</v>
      </c>
      <c r="I264" s="13">
        <v>184</v>
      </c>
      <c r="J264" s="13">
        <v>1</v>
      </c>
      <c r="K264" s="13">
        <v>97</v>
      </c>
      <c r="L264" s="13">
        <v>64</v>
      </c>
      <c r="M264" s="30">
        <v>118345833</v>
      </c>
    </row>
    <row r="265" spans="1:13" x14ac:dyDescent="0.25">
      <c r="A265" s="13">
        <v>2008</v>
      </c>
      <c r="B265" s="13" t="s">
        <v>209</v>
      </c>
      <c r="C265" s="13" t="s">
        <v>177</v>
      </c>
      <c r="D265" s="13" t="s">
        <v>161</v>
      </c>
      <c r="E265" s="13" t="s">
        <v>190</v>
      </c>
      <c r="F265" s="13">
        <v>137</v>
      </c>
      <c r="G265" s="13">
        <v>700</v>
      </c>
      <c r="H265" s="13">
        <v>648</v>
      </c>
      <c r="I265" s="13">
        <v>52</v>
      </c>
      <c r="J265" s="13">
        <v>1</v>
      </c>
      <c r="K265" s="13">
        <v>84</v>
      </c>
      <c r="L265" s="13">
        <v>78</v>
      </c>
      <c r="M265" s="30">
        <v>118588536</v>
      </c>
    </row>
    <row r="266" spans="1:13" x14ac:dyDescent="0.25">
      <c r="A266" s="13">
        <v>2008</v>
      </c>
      <c r="B266" s="13" t="s">
        <v>226</v>
      </c>
      <c r="C266" s="13" t="s">
        <v>181</v>
      </c>
      <c r="D266" s="13" t="s">
        <v>157</v>
      </c>
      <c r="E266" s="13" t="s">
        <v>190</v>
      </c>
      <c r="F266" s="13">
        <v>159</v>
      </c>
      <c r="G266" s="13">
        <v>765</v>
      </c>
      <c r="H266" s="13">
        <v>697</v>
      </c>
      <c r="I266" s="13">
        <v>68</v>
      </c>
      <c r="J266" s="13">
        <v>1</v>
      </c>
      <c r="K266" s="13">
        <v>100</v>
      </c>
      <c r="L266" s="13">
        <v>62</v>
      </c>
      <c r="M266" s="30">
        <v>119216333</v>
      </c>
    </row>
    <row r="267" spans="1:13" x14ac:dyDescent="0.25">
      <c r="A267" s="13">
        <v>2008</v>
      </c>
      <c r="B267" s="13" t="s">
        <v>200</v>
      </c>
      <c r="C267" s="13" t="s">
        <v>156</v>
      </c>
      <c r="D267" s="13" t="s">
        <v>157</v>
      </c>
      <c r="E267" s="13" t="s">
        <v>140</v>
      </c>
      <c r="F267" s="13">
        <v>235</v>
      </c>
      <c r="G267" s="13">
        <v>811</v>
      </c>
      <c r="H267" s="13">
        <v>729</v>
      </c>
      <c r="I267" s="13">
        <v>82</v>
      </c>
      <c r="J267" s="13">
        <v>1</v>
      </c>
      <c r="K267" s="13">
        <v>89</v>
      </c>
      <c r="L267" s="13">
        <v>74</v>
      </c>
      <c r="M267" s="30">
        <v>121189332</v>
      </c>
    </row>
    <row r="268" spans="1:13" x14ac:dyDescent="0.25">
      <c r="A268" s="13">
        <v>2008</v>
      </c>
      <c r="B268" s="13" t="s">
        <v>199</v>
      </c>
      <c r="C268" s="13" t="s">
        <v>168</v>
      </c>
      <c r="D268" s="13" t="s">
        <v>157</v>
      </c>
      <c r="E268" s="13" t="s">
        <v>196</v>
      </c>
      <c r="F268" s="13">
        <v>173</v>
      </c>
      <c r="G268" s="13">
        <v>845</v>
      </c>
      <c r="H268" s="13">
        <v>694</v>
      </c>
      <c r="I268" s="13">
        <v>151</v>
      </c>
      <c r="J268" s="13">
        <v>2</v>
      </c>
      <c r="K268" s="13">
        <v>95</v>
      </c>
      <c r="L268" s="13">
        <v>67</v>
      </c>
      <c r="M268" s="30">
        <v>133390035</v>
      </c>
    </row>
    <row r="269" spans="1:13" x14ac:dyDescent="0.25">
      <c r="A269" s="13">
        <v>2008</v>
      </c>
      <c r="B269" s="13" t="s">
        <v>205</v>
      </c>
      <c r="C269" s="13" t="s">
        <v>182</v>
      </c>
      <c r="D269" s="13" t="s">
        <v>157</v>
      </c>
      <c r="E269" s="13" t="s">
        <v>140</v>
      </c>
      <c r="F269" s="13">
        <v>200</v>
      </c>
      <c r="G269" s="13">
        <v>821</v>
      </c>
      <c r="H269" s="13">
        <v>857</v>
      </c>
      <c r="I269" s="13">
        <v>-36</v>
      </c>
      <c r="J269" s="13">
        <v>5</v>
      </c>
      <c r="K269" s="13">
        <v>74</v>
      </c>
      <c r="L269" s="13">
        <v>88</v>
      </c>
      <c r="M269" s="30">
        <v>137685196</v>
      </c>
    </row>
    <row r="270" spans="1:13" x14ac:dyDescent="0.25">
      <c r="A270" s="13">
        <v>2008</v>
      </c>
      <c r="B270" s="13" t="s">
        <v>215</v>
      </c>
      <c r="C270" s="13" t="s">
        <v>173</v>
      </c>
      <c r="D270" s="13" t="s">
        <v>161</v>
      </c>
      <c r="E270" s="13" t="s">
        <v>196</v>
      </c>
      <c r="F270" s="13">
        <v>172</v>
      </c>
      <c r="G270" s="13">
        <v>799</v>
      </c>
      <c r="H270" s="13">
        <v>715</v>
      </c>
      <c r="I270" s="13">
        <v>84</v>
      </c>
      <c r="J270" s="13">
        <v>2</v>
      </c>
      <c r="K270" s="13">
        <v>89</v>
      </c>
      <c r="L270" s="13">
        <v>73</v>
      </c>
      <c r="M270" s="30">
        <v>137793376</v>
      </c>
    </row>
    <row r="271" spans="1:13" x14ac:dyDescent="0.25">
      <c r="A271" s="13">
        <v>2008</v>
      </c>
      <c r="B271" s="13" t="s">
        <v>214</v>
      </c>
      <c r="C271" s="13" t="s">
        <v>171</v>
      </c>
      <c r="D271" s="13" t="s">
        <v>157</v>
      </c>
      <c r="E271" s="13" t="s">
        <v>196</v>
      </c>
      <c r="F271" s="13">
        <v>180</v>
      </c>
      <c r="G271" s="13">
        <v>789</v>
      </c>
      <c r="H271" s="13">
        <v>727</v>
      </c>
      <c r="I271" s="13">
        <v>62</v>
      </c>
      <c r="J271" s="13">
        <v>3</v>
      </c>
      <c r="K271" s="13">
        <v>89</v>
      </c>
      <c r="L271" s="13">
        <v>73</v>
      </c>
      <c r="M271" s="30">
        <v>207896789</v>
      </c>
    </row>
    <row r="272" spans="1:13" x14ac:dyDescent="0.25">
      <c r="A272" s="13">
        <v>2009</v>
      </c>
      <c r="B272" s="13" t="s">
        <v>206</v>
      </c>
      <c r="C272" s="13" t="s">
        <v>187</v>
      </c>
      <c r="D272" s="13" t="s">
        <v>161</v>
      </c>
      <c r="E272" s="13" t="s">
        <v>196</v>
      </c>
      <c r="F272" s="13">
        <v>159</v>
      </c>
      <c r="G272" s="13">
        <v>772</v>
      </c>
      <c r="H272" s="13">
        <v>766</v>
      </c>
      <c r="I272" s="13">
        <v>6</v>
      </c>
      <c r="J272" s="13">
        <v>2</v>
      </c>
      <c r="K272" s="13">
        <v>87</v>
      </c>
      <c r="L272" s="13">
        <v>75</v>
      </c>
      <c r="M272" s="30">
        <v>36834000</v>
      </c>
    </row>
    <row r="273" spans="1:13" x14ac:dyDescent="0.25">
      <c r="A273" s="13">
        <v>2009</v>
      </c>
      <c r="B273" s="13" t="s">
        <v>219</v>
      </c>
      <c r="C273" s="13" t="s">
        <v>172</v>
      </c>
      <c r="D273" s="13" t="s">
        <v>161</v>
      </c>
      <c r="E273" s="13" t="s">
        <v>190</v>
      </c>
      <c r="F273" s="13">
        <v>141</v>
      </c>
      <c r="G273" s="13">
        <v>638</v>
      </c>
      <c r="H273" s="13">
        <v>769</v>
      </c>
      <c r="I273" s="13">
        <v>-131</v>
      </c>
      <c r="J273" s="13">
        <v>4</v>
      </c>
      <c r="K273" s="13">
        <v>75</v>
      </c>
      <c r="L273" s="13">
        <v>87</v>
      </c>
      <c r="M273" s="30">
        <v>43333700</v>
      </c>
    </row>
    <row r="274" spans="1:13" x14ac:dyDescent="0.25">
      <c r="A274" s="13">
        <v>2009</v>
      </c>
      <c r="B274" s="13" t="s">
        <v>218</v>
      </c>
      <c r="C274" s="13" t="s">
        <v>174</v>
      </c>
      <c r="D274" s="13" t="s">
        <v>161</v>
      </c>
      <c r="E274" s="13" t="s">
        <v>140</v>
      </c>
      <c r="F274" s="13">
        <v>125</v>
      </c>
      <c r="G274" s="13">
        <v>636</v>
      </c>
      <c r="H274" s="13">
        <v>768</v>
      </c>
      <c r="I274" s="13">
        <v>-132</v>
      </c>
      <c r="J274" s="13">
        <v>6</v>
      </c>
      <c r="K274" s="13">
        <v>62</v>
      </c>
      <c r="L274" s="13">
        <v>99</v>
      </c>
      <c r="M274" s="30">
        <v>48693000</v>
      </c>
    </row>
    <row r="275" spans="1:13" x14ac:dyDescent="0.25">
      <c r="A275" s="13">
        <v>2009</v>
      </c>
      <c r="B275" s="13" t="s">
        <v>227</v>
      </c>
      <c r="C275" s="13" t="s">
        <v>183</v>
      </c>
      <c r="D275" s="13" t="s">
        <v>161</v>
      </c>
      <c r="E275" s="13" t="s">
        <v>196</v>
      </c>
      <c r="F275" s="13">
        <v>156</v>
      </c>
      <c r="G275" s="13">
        <v>710</v>
      </c>
      <c r="H275" s="13">
        <v>874</v>
      </c>
      <c r="I275" s="13">
        <v>-164</v>
      </c>
      <c r="J275" s="13">
        <v>5</v>
      </c>
      <c r="K275" s="13">
        <v>59</v>
      </c>
      <c r="L275" s="13">
        <v>103</v>
      </c>
      <c r="M275" s="30">
        <v>59928000</v>
      </c>
    </row>
    <row r="276" spans="1:13" x14ac:dyDescent="0.25">
      <c r="A276" s="13">
        <v>2009</v>
      </c>
      <c r="B276" s="13" t="s">
        <v>216</v>
      </c>
      <c r="C276" s="13" t="s">
        <v>170</v>
      </c>
      <c r="D276" s="13" t="s">
        <v>157</v>
      </c>
      <c r="E276" s="13" t="s">
        <v>190</v>
      </c>
      <c r="F276" s="13">
        <v>135</v>
      </c>
      <c r="G276" s="13">
        <v>759</v>
      </c>
      <c r="H276" s="13">
        <v>761</v>
      </c>
      <c r="I276" s="13">
        <v>-2</v>
      </c>
      <c r="J276" s="13">
        <v>4</v>
      </c>
      <c r="K276" s="13">
        <v>75</v>
      </c>
      <c r="L276" s="13">
        <v>87</v>
      </c>
      <c r="M276" s="30">
        <v>61910000</v>
      </c>
    </row>
    <row r="277" spans="1:13" x14ac:dyDescent="0.25">
      <c r="A277" s="13">
        <v>2009</v>
      </c>
      <c r="B277" s="13" t="s">
        <v>228</v>
      </c>
      <c r="C277" s="13" t="s">
        <v>167</v>
      </c>
      <c r="D277" s="13" t="s">
        <v>157</v>
      </c>
      <c r="E277" s="13" t="s">
        <v>196</v>
      </c>
      <c r="F277" s="13">
        <v>199</v>
      </c>
      <c r="G277" s="13">
        <v>803</v>
      </c>
      <c r="H277" s="13">
        <v>754</v>
      </c>
      <c r="I277" s="13">
        <v>49</v>
      </c>
      <c r="J277" s="13">
        <v>3</v>
      </c>
      <c r="K277" s="13">
        <v>84</v>
      </c>
      <c r="L277" s="13">
        <v>78</v>
      </c>
      <c r="M277" s="30">
        <v>63313034</v>
      </c>
    </row>
    <row r="278" spans="1:13" x14ac:dyDescent="0.25">
      <c r="A278" s="13">
        <v>2009</v>
      </c>
      <c r="B278" s="13" t="s">
        <v>211</v>
      </c>
      <c r="C278" s="13" t="s">
        <v>175</v>
      </c>
      <c r="D278" s="13" t="s">
        <v>157</v>
      </c>
      <c r="E278" s="13" t="s">
        <v>140</v>
      </c>
      <c r="F278" s="13">
        <v>172</v>
      </c>
      <c r="G278" s="13">
        <v>817</v>
      </c>
      <c r="H278" s="13">
        <v>765</v>
      </c>
      <c r="I278" s="13">
        <v>52</v>
      </c>
      <c r="J278" s="13">
        <v>1</v>
      </c>
      <c r="K278" s="13">
        <v>87</v>
      </c>
      <c r="L278" s="13">
        <v>76</v>
      </c>
      <c r="M278" s="30">
        <v>65299266</v>
      </c>
    </row>
    <row r="279" spans="1:13" x14ac:dyDescent="0.25">
      <c r="A279" s="13">
        <v>2009</v>
      </c>
      <c r="B279" s="13" t="s">
        <v>198</v>
      </c>
      <c r="C279" s="13" t="s">
        <v>165</v>
      </c>
      <c r="D279" s="13" t="s">
        <v>157</v>
      </c>
      <c r="E279" s="13" t="s">
        <v>196</v>
      </c>
      <c r="F279" s="13">
        <v>160</v>
      </c>
      <c r="G279" s="13">
        <v>741</v>
      </c>
      <c r="H279" s="13">
        <v>876</v>
      </c>
      <c r="I279" s="13">
        <v>-135</v>
      </c>
      <c r="J279" s="13">
        <v>5</v>
      </c>
      <c r="K279" s="13">
        <v>64</v>
      </c>
      <c r="L279" s="13">
        <v>98</v>
      </c>
      <c r="M279" s="30">
        <v>67101666</v>
      </c>
    </row>
    <row r="280" spans="1:13" x14ac:dyDescent="0.25">
      <c r="A280" s="13">
        <v>2009</v>
      </c>
      <c r="B280" s="13" t="s">
        <v>224</v>
      </c>
      <c r="C280" s="13" t="s">
        <v>184</v>
      </c>
      <c r="D280" s="13" t="s">
        <v>157</v>
      </c>
      <c r="E280" s="13" t="s">
        <v>190</v>
      </c>
      <c r="F280" s="13">
        <v>224</v>
      </c>
      <c r="G280" s="13">
        <v>784</v>
      </c>
      <c r="H280" s="13">
        <v>740</v>
      </c>
      <c r="I280" s="13">
        <v>44</v>
      </c>
      <c r="J280" s="13">
        <v>2</v>
      </c>
      <c r="K280" s="13">
        <v>87</v>
      </c>
      <c r="L280" s="13">
        <v>75</v>
      </c>
      <c r="M280" s="30">
        <v>68178798</v>
      </c>
    </row>
    <row r="281" spans="1:13" x14ac:dyDescent="0.25">
      <c r="A281" s="13">
        <v>2009</v>
      </c>
      <c r="B281" s="13" t="s">
        <v>208</v>
      </c>
      <c r="C281" s="13" t="s">
        <v>178</v>
      </c>
      <c r="D281" s="13" t="s">
        <v>157</v>
      </c>
      <c r="E281" s="13" t="s">
        <v>140</v>
      </c>
      <c r="F281" s="13">
        <v>144</v>
      </c>
      <c r="G281" s="13">
        <v>686</v>
      </c>
      <c r="H281" s="13">
        <v>842</v>
      </c>
      <c r="I281" s="13">
        <v>-156</v>
      </c>
      <c r="J281" s="13">
        <v>4</v>
      </c>
      <c r="K281" s="13">
        <v>65</v>
      </c>
      <c r="L281" s="13">
        <v>97</v>
      </c>
      <c r="M281" s="30">
        <v>70519333</v>
      </c>
    </row>
    <row r="282" spans="1:13" x14ac:dyDescent="0.25">
      <c r="A282" s="13">
        <v>2009</v>
      </c>
      <c r="B282" s="13" t="s">
        <v>195</v>
      </c>
      <c r="C282" s="13" t="s">
        <v>169</v>
      </c>
      <c r="D282" s="13" t="s">
        <v>161</v>
      </c>
      <c r="E282" s="13" t="s">
        <v>190</v>
      </c>
      <c r="F282" s="13">
        <v>173</v>
      </c>
      <c r="G282" s="13">
        <v>720</v>
      </c>
      <c r="H282" s="13">
        <v>782</v>
      </c>
      <c r="I282" s="13">
        <v>-62</v>
      </c>
      <c r="J282" s="13">
        <v>5</v>
      </c>
      <c r="K282" s="13">
        <v>70</v>
      </c>
      <c r="L282" s="13">
        <v>92</v>
      </c>
      <c r="M282" s="30">
        <v>73115666</v>
      </c>
    </row>
    <row r="283" spans="1:13" x14ac:dyDescent="0.25">
      <c r="A283" s="13">
        <v>2009</v>
      </c>
      <c r="B283" s="13" t="s">
        <v>202</v>
      </c>
      <c r="C283" s="13" t="s">
        <v>179</v>
      </c>
      <c r="D283" s="13" t="s">
        <v>161</v>
      </c>
      <c r="E283" s="13" t="s">
        <v>140</v>
      </c>
      <c r="F283" s="13">
        <v>158</v>
      </c>
      <c r="G283" s="13">
        <v>673</v>
      </c>
      <c r="H283" s="13">
        <v>723</v>
      </c>
      <c r="I283" s="13">
        <v>-50</v>
      </c>
      <c r="J283" s="13">
        <v>4</v>
      </c>
      <c r="K283" s="13">
        <v>78</v>
      </c>
      <c r="L283" s="13">
        <v>84</v>
      </c>
      <c r="M283" s="30">
        <v>73558500</v>
      </c>
    </row>
    <row r="284" spans="1:13" x14ac:dyDescent="0.25">
      <c r="A284" s="13">
        <v>2009</v>
      </c>
      <c r="B284" s="13" t="s">
        <v>204</v>
      </c>
      <c r="C284" s="13" t="s">
        <v>188</v>
      </c>
      <c r="D284" s="13" t="s">
        <v>161</v>
      </c>
      <c r="E284" s="13" t="s">
        <v>190</v>
      </c>
      <c r="F284" s="13">
        <v>190</v>
      </c>
      <c r="G284" s="13">
        <v>804</v>
      </c>
      <c r="H284" s="13">
        <v>715</v>
      </c>
      <c r="I284" s="13">
        <v>89</v>
      </c>
      <c r="J284" s="13">
        <v>2</v>
      </c>
      <c r="K284" s="13">
        <v>92</v>
      </c>
      <c r="L284" s="13">
        <v>70</v>
      </c>
      <c r="M284" s="30">
        <v>75201000</v>
      </c>
    </row>
    <row r="285" spans="1:13" x14ac:dyDescent="0.25">
      <c r="A285" s="13">
        <v>2009</v>
      </c>
      <c r="B285" s="13" t="s">
        <v>210</v>
      </c>
      <c r="C285" s="13" t="s">
        <v>166</v>
      </c>
      <c r="D285" s="13" t="s">
        <v>161</v>
      </c>
      <c r="E285" s="13" t="s">
        <v>140</v>
      </c>
      <c r="F285" s="13">
        <v>182</v>
      </c>
      <c r="G285" s="13">
        <v>785</v>
      </c>
      <c r="H285" s="13">
        <v>818</v>
      </c>
      <c r="I285" s="13">
        <v>-33</v>
      </c>
      <c r="J285" s="13">
        <v>3</v>
      </c>
      <c r="K285" s="13">
        <v>80</v>
      </c>
      <c r="L285" s="13">
        <v>82</v>
      </c>
      <c r="M285" s="30">
        <v>80182502</v>
      </c>
    </row>
    <row r="286" spans="1:13" x14ac:dyDescent="0.25">
      <c r="A286" s="13">
        <v>2009</v>
      </c>
      <c r="B286" s="13" t="s">
        <v>225</v>
      </c>
      <c r="C286" s="13" t="s">
        <v>164</v>
      </c>
      <c r="D286" s="13" t="s">
        <v>157</v>
      </c>
      <c r="E286" s="13" t="s">
        <v>196</v>
      </c>
      <c r="F286" s="13">
        <v>209</v>
      </c>
      <c r="G286" s="13">
        <v>798</v>
      </c>
      <c r="H286" s="13">
        <v>771</v>
      </c>
      <c r="I286" s="13">
        <v>27</v>
      </c>
      <c r="J286" s="13">
        <v>4</v>
      </c>
      <c r="K286" s="13">
        <v>75</v>
      </c>
      <c r="L286" s="13">
        <v>87</v>
      </c>
      <c r="M286" s="30">
        <v>80538300</v>
      </c>
    </row>
    <row r="287" spans="1:13" x14ac:dyDescent="0.25">
      <c r="A287" s="13">
        <v>2009</v>
      </c>
      <c r="B287" s="13" t="s">
        <v>203</v>
      </c>
      <c r="C287" s="13" t="s">
        <v>176</v>
      </c>
      <c r="D287" s="13" t="s">
        <v>157</v>
      </c>
      <c r="E287" s="13" t="s">
        <v>140</v>
      </c>
      <c r="F287" s="13">
        <v>161</v>
      </c>
      <c r="G287" s="13">
        <v>773</v>
      </c>
      <c r="H287" s="13">
        <v>865</v>
      </c>
      <c r="I287" s="13">
        <v>-92</v>
      </c>
      <c r="J287" s="13">
        <v>4</v>
      </c>
      <c r="K287" s="13">
        <v>65</v>
      </c>
      <c r="L287" s="13">
        <v>97</v>
      </c>
      <c r="M287" s="30">
        <v>81579166</v>
      </c>
    </row>
    <row r="288" spans="1:13" x14ac:dyDescent="0.25">
      <c r="A288" s="13">
        <v>2009</v>
      </c>
      <c r="B288" s="13" t="s">
        <v>221</v>
      </c>
      <c r="C288" s="13" t="s">
        <v>185</v>
      </c>
      <c r="D288" s="13" t="s">
        <v>161</v>
      </c>
      <c r="E288" s="13" t="s">
        <v>190</v>
      </c>
      <c r="F288" s="13">
        <v>122</v>
      </c>
      <c r="G288" s="13">
        <v>657</v>
      </c>
      <c r="H288" s="13">
        <v>611</v>
      </c>
      <c r="I288" s="13">
        <v>46</v>
      </c>
      <c r="J288" s="13">
        <v>3</v>
      </c>
      <c r="K288" s="13">
        <v>88</v>
      </c>
      <c r="L288" s="13">
        <v>74</v>
      </c>
      <c r="M288" s="30">
        <v>83026450</v>
      </c>
    </row>
    <row r="289" spans="1:13" x14ac:dyDescent="0.25">
      <c r="A289" s="13">
        <v>2009</v>
      </c>
      <c r="B289" s="13" t="s">
        <v>222</v>
      </c>
      <c r="C289" s="13" t="s">
        <v>180</v>
      </c>
      <c r="D289" s="13" t="s">
        <v>161</v>
      </c>
      <c r="E289" s="13" t="s">
        <v>140</v>
      </c>
      <c r="F289" s="13">
        <v>160</v>
      </c>
      <c r="G289" s="13">
        <v>730</v>
      </c>
      <c r="H289" s="13">
        <v>640</v>
      </c>
      <c r="I289" s="13">
        <v>90</v>
      </c>
      <c r="J289" s="13">
        <v>1</v>
      </c>
      <c r="K289" s="13">
        <v>91</v>
      </c>
      <c r="L289" s="13">
        <v>71</v>
      </c>
      <c r="M289" s="30">
        <v>88528409</v>
      </c>
    </row>
    <row r="290" spans="1:13" x14ac:dyDescent="0.25">
      <c r="A290" s="13">
        <v>2009</v>
      </c>
      <c r="B290" s="13" t="s">
        <v>200</v>
      </c>
      <c r="C290" s="13" t="s">
        <v>156</v>
      </c>
      <c r="D290" s="13" t="s">
        <v>157</v>
      </c>
      <c r="E290" s="13" t="s">
        <v>140</v>
      </c>
      <c r="F290" s="13">
        <v>184</v>
      </c>
      <c r="G290" s="13">
        <v>724</v>
      </c>
      <c r="H290" s="13">
        <v>732</v>
      </c>
      <c r="I290" s="13">
        <v>-8</v>
      </c>
      <c r="J290" s="13">
        <v>3</v>
      </c>
      <c r="K290" s="13">
        <v>79</v>
      </c>
      <c r="L290" s="13">
        <v>83</v>
      </c>
      <c r="M290" s="30">
        <v>96068500</v>
      </c>
    </row>
    <row r="291" spans="1:13" x14ac:dyDescent="0.25">
      <c r="A291" s="13">
        <v>2009</v>
      </c>
      <c r="B291" s="13" t="s">
        <v>197</v>
      </c>
      <c r="C291" s="13" t="s">
        <v>160</v>
      </c>
      <c r="D291" s="13" t="s">
        <v>161</v>
      </c>
      <c r="E291" s="13" t="s">
        <v>196</v>
      </c>
      <c r="F291" s="13">
        <v>149</v>
      </c>
      <c r="G291" s="13">
        <v>735</v>
      </c>
      <c r="H291" s="13">
        <v>641</v>
      </c>
      <c r="I291" s="13">
        <v>94</v>
      </c>
      <c r="J291" s="13">
        <v>3</v>
      </c>
      <c r="K291" s="13">
        <v>86</v>
      </c>
      <c r="L291" s="13">
        <v>76</v>
      </c>
      <c r="M291" s="30">
        <v>96726166</v>
      </c>
    </row>
    <row r="292" spans="1:13" x14ac:dyDescent="0.25">
      <c r="A292" s="13">
        <v>2009</v>
      </c>
      <c r="B292" s="13" t="s">
        <v>220</v>
      </c>
      <c r="C292" s="13" t="s">
        <v>159</v>
      </c>
      <c r="D292" s="13" t="s">
        <v>157</v>
      </c>
      <c r="E292" s="13" t="s">
        <v>190</v>
      </c>
      <c r="F292" s="13">
        <v>160</v>
      </c>
      <c r="G292" s="13">
        <v>640</v>
      </c>
      <c r="H292" s="13">
        <v>692</v>
      </c>
      <c r="I292" s="13">
        <v>-52</v>
      </c>
      <c r="J292" s="13">
        <v>3</v>
      </c>
      <c r="K292" s="13">
        <v>85</v>
      </c>
      <c r="L292" s="13">
        <v>77</v>
      </c>
      <c r="M292" s="30">
        <v>98904166</v>
      </c>
    </row>
    <row r="293" spans="1:13" x14ac:dyDescent="0.25">
      <c r="A293" s="13">
        <v>2009</v>
      </c>
      <c r="B293" s="13" t="s">
        <v>209</v>
      </c>
      <c r="C293" s="13" t="s">
        <v>177</v>
      </c>
      <c r="D293" s="13" t="s">
        <v>161</v>
      </c>
      <c r="E293" s="13" t="s">
        <v>190</v>
      </c>
      <c r="F293" s="13">
        <v>145</v>
      </c>
      <c r="G293" s="13">
        <v>780</v>
      </c>
      <c r="H293" s="13">
        <v>611</v>
      </c>
      <c r="I293" s="13">
        <v>169</v>
      </c>
      <c r="J293" s="13">
        <v>1</v>
      </c>
      <c r="K293" s="13">
        <v>95</v>
      </c>
      <c r="L293" s="13">
        <v>67</v>
      </c>
      <c r="M293" s="30">
        <v>100414592</v>
      </c>
    </row>
    <row r="294" spans="1:13" x14ac:dyDescent="0.25">
      <c r="A294" s="13">
        <v>2009</v>
      </c>
      <c r="B294" s="13" t="s">
        <v>207</v>
      </c>
      <c r="C294" s="13" t="s">
        <v>158</v>
      </c>
      <c r="D294" s="13" t="s">
        <v>161</v>
      </c>
      <c r="E294" s="13" t="s">
        <v>140</v>
      </c>
      <c r="F294" s="13">
        <v>142</v>
      </c>
      <c r="G294" s="13">
        <v>643</v>
      </c>
      <c r="H294" s="13">
        <v>770</v>
      </c>
      <c r="I294" s="13">
        <v>-127</v>
      </c>
      <c r="J294" s="13">
        <v>5</v>
      </c>
      <c r="K294" s="13">
        <v>74</v>
      </c>
      <c r="L294" s="13">
        <v>88</v>
      </c>
      <c r="M294" s="30">
        <v>102996414</v>
      </c>
    </row>
    <row r="295" spans="1:13" x14ac:dyDescent="0.25">
      <c r="A295" s="13">
        <v>2009</v>
      </c>
      <c r="B295" s="13" t="s">
        <v>217</v>
      </c>
      <c r="C295" s="13" t="s">
        <v>186</v>
      </c>
      <c r="D295" s="13" t="s">
        <v>161</v>
      </c>
      <c r="E295" s="13" t="s">
        <v>196</v>
      </c>
      <c r="F295" s="13">
        <v>224</v>
      </c>
      <c r="G295" s="13">
        <v>820</v>
      </c>
      <c r="H295" s="13">
        <v>709</v>
      </c>
      <c r="I295" s="13">
        <v>111</v>
      </c>
      <c r="J295" s="13">
        <v>1</v>
      </c>
      <c r="K295" s="13">
        <v>93</v>
      </c>
      <c r="L295" s="13">
        <v>69</v>
      </c>
      <c r="M295" s="30">
        <v>113004046</v>
      </c>
    </row>
    <row r="296" spans="1:13" x14ac:dyDescent="0.25">
      <c r="A296" s="13">
        <v>2009</v>
      </c>
      <c r="B296" s="13" t="s">
        <v>226</v>
      </c>
      <c r="C296" s="13" t="s">
        <v>181</v>
      </c>
      <c r="D296" s="13" t="s">
        <v>157</v>
      </c>
      <c r="E296" s="13" t="s">
        <v>190</v>
      </c>
      <c r="F296" s="13">
        <v>173</v>
      </c>
      <c r="G296" s="13">
        <v>883</v>
      </c>
      <c r="H296" s="13">
        <v>761</v>
      </c>
      <c r="I296" s="13">
        <v>122</v>
      </c>
      <c r="J296" s="13">
        <v>1</v>
      </c>
      <c r="K296" s="13">
        <v>97</v>
      </c>
      <c r="L296" s="13">
        <v>65</v>
      </c>
      <c r="M296" s="30">
        <v>113709000</v>
      </c>
    </row>
    <row r="297" spans="1:13" x14ac:dyDescent="0.25">
      <c r="A297" s="13">
        <v>2009</v>
      </c>
      <c r="B297" s="13" t="s">
        <v>205</v>
      </c>
      <c r="C297" s="13" t="s">
        <v>182</v>
      </c>
      <c r="D297" s="13" t="s">
        <v>157</v>
      </c>
      <c r="E297" s="13" t="s">
        <v>140</v>
      </c>
      <c r="F297" s="13">
        <v>183</v>
      </c>
      <c r="G297" s="13">
        <v>743</v>
      </c>
      <c r="H297" s="13">
        <v>745</v>
      </c>
      <c r="I297" s="13">
        <v>-2</v>
      </c>
      <c r="J297" s="13">
        <v>2</v>
      </c>
      <c r="K297" s="13">
        <v>86</v>
      </c>
      <c r="L297" s="13">
        <v>77</v>
      </c>
      <c r="M297" s="30">
        <v>115085145</v>
      </c>
    </row>
    <row r="298" spans="1:13" x14ac:dyDescent="0.25">
      <c r="A298" s="13">
        <v>2009</v>
      </c>
      <c r="B298" s="13" t="s">
        <v>199</v>
      </c>
      <c r="C298" s="13" t="s">
        <v>168</v>
      </c>
      <c r="D298" s="13" t="s">
        <v>157</v>
      </c>
      <c r="E298" s="13" t="s">
        <v>196</v>
      </c>
      <c r="F298" s="13">
        <v>212</v>
      </c>
      <c r="G298" s="13">
        <v>872</v>
      </c>
      <c r="H298" s="13">
        <v>736</v>
      </c>
      <c r="I298" s="13">
        <v>136</v>
      </c>
      <c r="J298" s="13">
        <v>2</v>
      </c>
      <c r="K298" s="13">
        <v>95</v>
      </c>
      <c r="L298" s="13">
        <v>67</v>
      </c>
      <c r="M298" s="30">
        <v>121345999</v>
      </c>
    </row>
    <row r="299" spans="1:13" x14ac:dyDescent="0.25">
      <c r="A299" s="13">
        <v>2009</v>
      </c>
      <c r="B299" s="13" t="s">
        <v>201</v>
      </c>
      <c r="C299" s="13" t="s">
        <v>162</v>
      </c>
      <c r="D299" s="13" t="s">
        <v>161</v>
      </c>
      <c r="E299" s="13" t="s">
        <v>140</v>
      </c>
      <c r="F299" s="13">
        <v>161</v>
      </c>
      <c r="G299" s="13">
        <v>707</v>
      </c>
      <c r="H299" s="13">
        <v>672</v>
      </c>
      <c r="I299" s="13">
        <v>35</v>
      </c>
      <c r="J299" s="13">
        <v>2</v>
      </c>
      <c r="K299" s="13">
        <v>83</v>
      </c>
      <c r="L299" s="13">
        <v>78</v>
      </c>
      <c r="M299" s="30">
        <v>134809000</v>
      </c>
    </row>
    <row r="300" spans="1:13" x14ac:dyDescent="0.25">
      <c r="A300" s="13">
        <v>2009</v>
      </c>
      <c r="B300" s="13" t="s">
        <v>215</v>
      </c>
      <c r="C300" s="13" t="s">
        <v>173</v>
      </c>
      <c r="D300" s="13" t="s">
        <v>161</v>
      </c>
      <c r="E300" s="13" t="s">
        <v>196</v>
      </c>
      <c r="F300" s="13">
        <v>95</v>
      </c>
      <c r="G300" s="13">
        <v>671</v>
      </c>
      <c r="H300" s="13">
        <v>757</v>
      </c>
      <c r="I300" s="13">
        <v>-86</v>
      </c>
      <c r="J300" s="13">
        <v>4</v>
      </c>
      <c r="K300" s="13">
        <v>70</v>
      </c>
      <c r="L300" s="13">
        <v>92</v>
      </c>
      <c r="M300" s="30">
        <v>149373987</v>
      </c>
    </row>
    <row r="301" spans="1:13" x14ac:dyDescent="0.25">
      <c r="A301" s="13">
        <v>2009</v>
      </c>
      <c r="B301" s="13" t="s">
        <v>214</v>
      </c>
      <c r="C301" s="13" t="s">
        <v>171</v>
      </c>
      <c r="D301" s="13" t="s">
        <v>157</v>
      </c>
      <c r="E301" s="13" t="s">
        <v>196</v>
      </c>
      <c r="F301" s="13">
        <v>244</v>
      </c>
      <c r="G301" s="13">
        <v>915</v>
      </c>
      <c r="H301" s="13">
        <v>753</v>
      </c>
      <c r="I301" s="13">
        <v>162</v>
      </c>
      <c r="J301" s="13">
        <v>1</v>
      </c>
      <c r="K301" s="13">
        <v>103</v>
      </c>
      <c r="L301" s="13">
        <v>59</v>
      </c>
      <c r="M301" s="30">
        <v>201449189</v>
      </c>
    </row>
    <row r="302" spans="1:13" x14ac:dyDescent="0.25">
      <c r="A302" s="13">
        <v>2010</v>
      </c>
      <c r="B302" s="13" t="s">
        <v>218</v>
      </c>
      <c r="C302" s="13" t="s">
        <v>174</v>
      </c>
      <c r="D302" s="13" t="s">
        <v>161</v>
      </c>
      <c r="E302" s="13" t="s">
        <v>140</v>
      </c>
      <c r="F302" s="13">
        <v>126</v>
      </c>
      <c r="G302" s="13">
        <v>587</v>
      </c>
      <c r="H302" s="13">
        <v>866</v>
      </c>
      <c r="I302" s="13">
        <v>-279</v>
      </c>
      <c r="J302" s="13">
        <v>6</v>
      </c>
      <c r="K302" s="13">
        <v>57</v>
      </c>
      <c r="L302" s="13">
        <v>105</v>
      </c>
      <c r="M302" s="30">
        <v>34943000</v>
      </c>
    </row>
    <row r="303" spans="1:13" x14ac:dyDescent="0.25">
      <c r="A303" s="13">
        <v>2010</v>
      </c>
      <c r="B303" s="13" t="s">
        <v>219</v>
      </c>
      <c r="C303" s="13" t="s">
        <v>172</v>
      </c>
      <c r="D303" s="13" t="s">
        <v>161</v>
      </c>
      <c r="E303" s="13" t="s">
        <v>190</v>
      </c>
      <c r="F303" s="13">
        <v>132</v>
      </c>
      <c r="G303" s="13">
        <v>665</v>
      </c>
      <c r="H303" s="13">
        <v>581</v>
      </c>
      <c r="I303" s="13">
        <v>84</v>
      </c>
      <c r="J303" s="13">
        <v>2</v>
      </c>
      <c r="K303" s="13">
        <v>90</v>
      </c>
      <c r="L303" s="13">
        <v>72</v>
      </c>
      <c r="M303" s="30">
        <v>37799300</v>
      </c>
    </row>
    <row r="304" spans="1:13" x14ac:dyDescent="0.25">
      <c r="A304" s="13">
        <v>2010</v>
      </c>
      <c r="B304" s="13" t="s">
        <v>224</v>
      </c>
      <c r="C304" s="13" t="s">
        <v>184</v>
      </c>
      <c r="D304" s="13" t="s">
        <v>157</v>
      </c>
      <c r="E304" s="13" t="s">
        <v>190</v>
      </c>
      <c r="F304" s="13">
        <v>162</v>
      </c>
      <c r="G304" s="13">
        <v>787</v>
      </c>
      <c r="H304" s="13">
        <v>687</v>
      </c>
      <c r="I304" s="13">
        <v>100</v>
      </c>
      <c r="J304" s="13">
        <v>1</v>
      </c>
      <c r="K304" s="13">
        <v>90</v>
      </c>
      <c r="L304" s="13">
        <v>72</v>
      </c>
      <c r="M304" s="30">
        <v>55250544</v>
      </c>
    </row>
    <row r="305" spans="1:13" x14ac:dyDescent="0.25">
      <c r="A305" s="13">
        <v>2010</v>
      </c>
      <c r="B305" s="13" t="s">
        <v>216</v>
      </c>
      <c r="C305" s="13" t="s">
        <v>170</v>
      </c>
      <c r="D305" s="13" t="s">
        <v>157</v>
      </c>
      <c r="E305" s="13" t="s">
        <v>190</v>
      </c>
      <c r="F305" s="13">
        <v>109</v>
      </c>
      <c r="G305" s="13">
        <v>663</v>
      </c>
      <c r="H305" s="13">
        <v>626</v>
      </c>
      <c r="I305" s="13">
        <v>37</v>
      </c>
      <c r="J305" s="13">
        <v>2</v>
      </c>
      <c r="K305" s="13">
        <v>81</v>
      </c>
      <c r="L305" s="13">
        <v>81</v>
      </c>
      <c r="M305" s="30">
        <v>55254900</v>
      </c>
    </row>
    <row r="306" spans="1:13" x14ac:dyDescent="0.25">
      <c r="A306" s="13">
        <v>2010</v>
      </c>
      <c r="B306" s="13" t="s">
        <v>206</v>
      </c>
      <c r="C306" s="13" t="s">
        <v>187</v>
      </c>
      <c r="D306" s="13" t="s">
        <v>161</v>
      </c>
      <c r="E306" s="13" t="s">
        <v>196</v>
      </c>
      <c r="F306" s="13">
        <v>152</v>
      </c>
      <c r="G306" s="13">
        <v>719</v>
      </c>
      <c r="H306" s="13">
        <v>717</v>
      </c>
      <c r="I306" s="13">
        <v>2</v>
      </c>
      <c r="J306" s="13">
        <v>3</v>
      </c>
      <c r="K306" s="13">
        <v>80</v>
      </c>
      <c r="L306" s="13">
        <v>82</v>
      </c>
      <c r="M306" s="30">
        <v>57029719</v>
      </c>
    </row>
    <row r="307" spans="1:13" x14ac:dyDescent="0.25">
      <c r="A307" s="13">
        <v>2010</v>
      </c>
      <c r="B307" s="13" t="s">
        <v>195</v>
      </c>
      <c r="C307" s="13" t="s">
        <v>169</v>
      </c>
      <c r="D307" s="13" t="s">
        <v>161</v>
      </c>
      <c r="E307" s="13" t="s">
        <v>190</v>
      </c>
      <c r="F307" s="13">
        <v>180</v>
      </c>
      <c r="G307" s="13">
        <v>713</v>
      </c>
      <c r="H307" s="13">
        <v>836</v>
      </c>
      <c r="I307" s="13">
        <v>-123</v>
      </c>
      <c r="J307" s="13">
        <v>5</v>
      </c>
      <c r="K307" s="13">
        <v>65</v>
      </c>
      <c r="L307" s="13">
        <v>97</v>
      </c>
      <c r="M307" s="30">
        <v>60718166</v>
      </c>
    </row>
    <row r="308" spans="1:13" x14ac:dyDescent="0.25">
      <c r="A308" s="13">
        <v>2010</v>
      </c>
      <c r="B308" s="13" t="s">
        <v>203</v>
      </c>
      <c r="C308" s="13" t="s">
        <v>176</v>
      </c>
      <c r="D308" s="13" t="s">
        <v>157</v>
      </c>
      <c r="E308" s="13" t="s">
        <v>140</v>
      </c>
      <c r="F308" s="13">
        <v>128</v>
      </c>
      <c r="G308" s="13">
        <v>646</v>
      </c>
      <c r="H308" s="13">
        <v>752</v>
      </c>
      <c r="I308" s="13">
        <v>-106</v>
      </c>
      <c r="J308" s="13">
        <v>4</v>
      </c>
      <c r="K308" s="13">
        <v>69</v>
      </c>
      <c r="L308" s="13">
        <v>93</v>
      </c>
      <c r="M308" s="30">
        <v>61203966</v>
      </c>
    </row>
    <row r="309" spans="1:13" x14ac:dyDescent="0.25">
      <c r="A309" s="13">
        <v>2010</v>
      </c>
      <c r="B309" s="13" t="s">
        <v>227</v>
      </c>
      <c r="C309" s="13" t="s">
        <v>183</v>
      </c>
      <c r="D309" s="13" t="s">
        <v>161</v>
      </c>
      <c r="E309" s="13" t="s">
        <v>196</v>
      </c>
      <c r="F309" s="13">
        <v>149</v>
      </c>
      <c r="G309" s="13">
        <v>655</v>
      </c>
      <c r="H309" s="13">
        <v>742</v>
      </c>
      <c r="I309" s="13">
        <v>-87</v>
      </c>
      <c r="J309" s="13">
        <v>5</v>
      </c>
      <c r="K309" s="13">
        <v>69</v>
      </c>
      <c r="L309" s="13">
        <v>93</v>
      </c>
      <c r="M309" s="30">
        <v>61400000</v>
      </c>
    </row>
    <row r="310" spans="1:13" x14ac:dyDescent="0.25">
      <c r="A310" s="13">
        <v>2010</v>
      </c>
      <c r="B310" s="13" t="s">
        <v>225</v>
      </c>
      <c r="C310" s="13" t="s">
        <v>164</v>
      </c>
      <c r="D310" s="13" t="s">
        <v>157</v>
      </c>
      <c r="E310" s="13" t="s">
        <v>196</v>
      </c>
      <c r="F310" s="13">
        <v>257</v>
      </c>
      <c r="G310" s="13">
        <v>755</v>
      </c>
      <c r="H310" s="13">
        <v>728</v>
      </c>
      <c r="I310" s="13">
        <v>27</v>
      </c>
      <c r="J310" s="13">
        <v>4</v>
      </c>
      <c r="K310" s="13">
        <v>85</v>
      </c>
      <c r="L310" s="13">
        <v>77</v>
      </c>
      <c r="M310" s="30">
        <v>62234000</v>
      </c>
    </row>
    <row r="311" spans="1:13" x14ac:dyDescent="0.25">
      <c r="A311" s="13">
        <v>2010</v>
      </c>
      <c r="B311" s="13" t="s">
        <v>208</v>
      </c>
      <c r="C311" s="13" t="s">
        <v>178</v>
      </c>
      <c r="D311" s="13" t="s">
        <v>157</v>
      </c>
      <c r="E311" s="13" t="s">
        <v>140</v>
      </c>
      <c r="F311" s="13">
        <v>121</v>
      </c>
      <c r="G311" s="13">
        <v>676</v>
      </c>
      <c r="H311" s="13">
        <v>845</v>
      </c>
      <c r="I311" s="13">
        <v>-169</v>
      </c>
      <c r="J311" s="13">
        <v>5</v>
      </c>
      <c r="K311" s="13">
        <v>67</v>
      </c>
      <c r="L311" s="13">
        <v>95</v>
      </c>
      <c r="M311" s="30">
        <v>71405210</v>
      </c>
    </row>
    <row r="312" spans="1:13" x14ac:dyDescent="0.25">
      <c r="A312" s="13">
        <v>2010</v>
      </c>
      <c r="B312" s="13" t="s">
        <v>202</v>
      </c>
      <c r="C312" s="13" t="s">
        <v>179</v>
      </c>
      <c r="D312" s="13" t="s">
        <v>161</v>
      </c>
      <c r="E312" s="13" t="s">
        <v>140</v>
      </c>
      <c r="F312" s="13">
        <v>188</v>
      </c>
      <c r="G312" s="13">
        <v>790</v>
      </c>
      <c r="H312" s="13">
        <v>685</v>
      </c>
      <c r="I312" s="13">
        <v>105</v>
      </c>
      <c r="J312" s="13">
        <v>1</v>
      </c>
      <c r="K312" s="13">
        <v>91</v>
      </c>
      <c r="L312" s="13">
        <v>71</v>
      </c>
      <c r="M312" s="30">
        <v>71761542</v>
      </c>
    </row>
    <row r="313" spans="1:13" x14ac:dyDescent="0.25">
      <c r="A313" s="13">
        <v>2010</v>
      </c>
      <c r="B313" s="13" t="s">
        <v>228</v>
      </c>
      <c r="C313" s="13" t="s">
        <v>167</v>
      </c>
      <c r="D313" s="13" t="s">
        <v>157</v>
      </c>
      <c r="E313" s="13" t="s">
        <v>196</v>
      </c>
      <c r="F313" s="13">
        <v>160</v>
      </c>
      <c r="G313" s="13">
        <v>802</v>
      </c>
      <c r="H313" s="13">
        <v>649</v>
      </c>
      <c r="I313" s="13">
        <v>153</v>
      </c>
      <c r="J313" s="13">
        <v>1</v>
      </c>
      <c r="K313" s="13">
        <v>96</v>
      </c>
      <c r="L313" s="13">
        <v>66</v>
      </c>
      <c r="M313" s="30">
        <v>71923471</v>
      </c>
    </row>
    <row r="314" spans="1:13" x14ac:dyDescent="0.25">
      <c r="A314" s="13">
        <v>2010</v>
      </c>
      <c r="B314" s="13" t="s">
        <v>210</v>
      </c>
      <c r="C314" s="13" t="s">
        <v>166</v>
      </c>
      <c r="D314" s="13" t="s">
        <v>161</v>
      </c>
      <c r="E314" s="13" t="s">
        <v>140</v>
      </c>
      <c r="F314" s="13">
        <v>182</v>
      </c>
      <c r="G314" s="13">
        <v>750</v>
      </c>
      <c r="H314" s="13">
        <v>804</v>
      </c>
      <c r="I314" s="13">
        <v>-54</v>
      </c>
      <c r="J314" s="13">
        <v>3</v>
      </c>
      <c r="K314" s="13">
        <v>77</v>
      </c>
      <c r="L314" s="13">
        <v>85</v>
      </c>
      <c r="M314" s="30">
        <v>81108278</v>
      </c>
    </row>
    <row r="315" spans="1:13" x14ac:dyDescent="0.25">
      <c r="A315" s="13">
        <v>2010</v>
      </c>
      <c r="B315" s="13" t="s">
        <v>198</v>
      </c>
      <c r="C315" s="13" t="s">
        <v>165</v>
      </c>
      <c r="D315" s="13" t="s">
        <v>157</v>
      </c>
      <c r="E315" s="13" t="s">
        <v>196</v>
      </c>
      <c r="F315" s="13">
        <v>133</v>
      </c>
      <c r="G315" s="13">
        <v>613</v>
      </c>
      <c r="H315" s="13">
        <v>785</v>
      </c>
      <c r="I315" s="13">
        <v>-172</v>
      </c>
      <c r="J315" s="13">
        <v>5</v>
      </c>
      <c r="K315" s="13">
        <v>66</v>
      </c>
      <c r="L315" s="13">
        <v>96</v>
      </c>
      <c r="M315" s="30">
        <v>81612500</v>
      </c>
    </row>
    <row r="316" spans="1:13" x14ac:dyDescent="0.25">
      <c r="A316" s="13">
        <v>2010</v>
      </c>
      <c r="B316" s="13" t="s">
        <v>204</v>
      </c>
      <c r="C316" s="13" t="s">
        <v>188</v>
      </c>
      <c r="D316" s="13" t="s">
        <v>161</v>
      </c>
      <c r="E316" s="13" t="s">
        <v>190</v>
      </c>
      <c r="F316" s="13">
        <v>173</v>
      </c>
      <c r="G316" s="13">
        <v>770</v>
      </c>
      <c r="H316" s="13">
        <v>717</v>
      </c>
      <c r="I316" s="13">
        <v>53</v>
      </c>
      <c r="J316" s="13">
        <v>3</v>
      </c>
      <c r="K316" s="13">
        <v>83</v>
      </c>
      <c r="L316" s="13">
        <v>79</v>
      </c>
      <c r="M316" s="30">
        <v>84227000</v>
      </c>
    </row>
    <row r="317" spans="1:13" x14ac:dyDescent="0.25">
      <c r="A317" s="13">
        <v>2010</v>
      </c>
      <c r="B317" s="13" t="s">
        <v>197</v>
      </c>
      <c r="C317" s="13" t="s">
        <v>160</v>
      </c>
      <c r="D317" s="13" t="s">
        <v>161</v>
      </c>
      <c r="E317" s="13" t="s">
        <v>196</v>
      </c>
      <c r="F317" s="13">
        <v>139</v>
      </c>
      <c r="G317" s="13">
        <v>738</v>
      </c>
      <c r="H317" s="13">
        <v>629</v>
      </c>
      <c r="I317" s="13">
        <v>109</v>
      </c>
      <c r="J317" s="13">
        <v>2</v>
      </c>
      <c r="K317" s="13">
        <v>91</v>
      </c>
      <c r="L317" s="13">
        <v>71</v>
      </c>
      <c r="M317" s="30">
        <v>84423666</v>
      </c>
    </row>
    <row r="318" spans="1:13" x14ac:dyDescent="0.25">
      <c r="A318" s="13">
        <v>2010</v>
      </c>
      <c r="B318" s="13" t="s">
        <v>220</v>
      </c>
      <c r="C318" s="13" t="s">
        <v>159</v>
      </c>
      <c r="D318" s="13" t="s">
        <v>157</v>
      </c>
      <c r="E318" s="13" t="s">
        <v>190</v>
      </c>
      <c r="F318" s="13">
        <v>101</v>
      </c>
      <c r="G318" s="13">
        <v>513</v>
      </c>
      <c r="H318" s="13">
        <v>698</v>
      </c>
      <c r="I318" s="13">
        <v>-185</v>
      </c>
      <c r="J318" s="13">
        <v>4</v>
      </c>
      <c r="K318" s="13">
        <v>61</v>
      </c>
      <c r="L318" s="13">
        <v>101</v>
      </c>
      <c r="M318" s="30">
        <v>86510000</v>
      </c>
    </row>
    <row r="319" spans="1:13" x14ac:dyDescent="0.25">
      <c r="A319" s="13">
        <v>2010</v>
      </c>
      <c r="B319" s="13" t="s">
        <v>207</v>
      </c>
      <c r="C319" s="13" t="s">
        <v>158</v>
      </c>
      <c r="D319" s="13" t="s">
        <v>161</v>
      </c>
      <c r="E319" s="13" t="s">
        <v>140</v>
      </c>
      <c r="F319" s="13">
        <v>108</v>
      </c>
      <c r="G319" s="13">
        <v>611</v>
      </c>
      <c r="H319" s="13">
        <v>729</v>
      </c>
      <c r="I319" s="13">
        <v>-118</v>
      </c>
      <c r="J319" s="13">
        <v>4</v>
      </c>
      <c r="K319" s="13">
        <v>76</v>
      </c>
      <c r="L319" s="13">
        <v>86</v>
      </c>
      <c r="M319" s="30">
        <v>92355500</v>
      </c>
    </row>
    <row r="320" spans="1:13" x14ac:dyDescent="0.25">
      <c r="A320" s="13">
        <v>2010</v>
      </c>
      <c r="B320" s="13" t="s">
        <v>222</v>
      </c>
      <c r="C320" s="13" t="s">
        <v>180</v>
      </c>
      <c r="D320" s="13" t="s">
        <v>161</v>
      </c>
      <c r="E320" s="13" t="s">
        <v>140</v>
      </c>
      <c r="F320" s="13">
        <v>150</v>
      </c>
      <c r="G320" s="13">
        <v>736</v>
      </c>
      <c r="H320" s="13">
        <v>641</v>
      </c>
      <c r="I320" s="13">
        <v>95</v>
      </c>
      <c r="J320" s="13">
        <v>2</v>
      </c>
      <c r="K320" s="13">
        <v>86</v>
      </c>
      <c r="L320" s="13">
        <v>76</v>
      </c>
      <c r="M320" s="30">
        <v>93540751</v>
      </c>
    </row>
    <row r="321" spans="1:13" x14ac:dyDescent="0.25">
      <c r="A321" s="13">
        <v>2010</v>
      </c>
      <c r="B321" s="13" t="s">
        <v>209</v>
      </c>
      <c r="C321" s="13" t="s">
        <v>177</v>
      </c>
      <c r="D321" s="13" t="s">
        <v>161</v>
      </c>
      <c r="E321" s="13" t="s">
        <v>190</v>
      </c>
      <c r="F321" s="13">
        <v>120</v>
      </c>
      <c r="G321" s="13">
        <v>667</v>
      </c>
      <c r="H321" s="13">
        <v>692</v>
      </c>
      <c r="I321" s="13">
        <v>-25</v>
      </c>
      <c r="J321" s="13">
        <v>4</v>
      </c>
      <c r="K321" s="13">
        <v>80</v>
      </c>
      <c r="L321" s="13">
        <v>82</v>
      </c>
      <c r="M321" s="30">
        <v>95358016</v>
      </c>
    </row>
    <row r="322" spans="1:13" x14ac:dyDescent="0.25">
      <c r="A322" s="13">
        <v>2010</v>
      </c>
      <c r="B322" s="13" t="s">
        <v>211</v>
      </c>
      <c r="C322" s="13" t="s">
        <v>175</v>
      </c>
      <c r="D322" s="13" t="s">
        <v>157</v>
      </c>
      <c r="E322" s="13" t="s">
        <v>140</v>
      </c>
      <c r="F322" s="13">
        <v>142</v>
      </c>
      <c r="G322" s="13">
        <v>781</v>
      </c>
      <c r="H322" s="13">
        <v>671</v>
      </c>
      <c r="I322" s="13">
        <v>110</v>
      </c>
      <c r="J322" s="13">
        <v>1</v>
      </c>
      <c r="K322" s="13">
        <v>94</v>
      </c>
      <c r="L322" s="13">
        <v>68</v>
      </c>
      <c r="M322" s="30">
        <v>97559166</v>
      </c>
    </row>
    <row r="323" spans="1:13" x14ac:dyDescent="0.25">
      <c r="A323" s="13">
        <v>2010</v>
      </c>
      <c r="B323" s="13" t="s">
        <v>221</v>
      </c>
      <c r="C323" s="13" t="s">
        <v>185</v>
      </c>
      <c r="D323" s="13" t="s">
        <v>161</v>
      </c>
      <c r="E323" s="13" t="s">
        <v>190</v>
      </c>
      <c r="F323" s="13">
        <v>162</v>
      </c>
      <c r="G323" s="13">
        <v>697</v>
      </c>
      <c r="H323" s="13">
        <v>583</v>
      </c>
      <c r="I323" s="13">
        <v>114</v>
      </c>
      <c r="J323" s="13">
        <v>1</v>
      </c>
      <c r="K323" s="13">
        <v>92</v>
      </c>
      <c r="L323" s="13">
        <v>70</v>
      </c>
      <c r="M323" s="30">
        <v>98641333</v>
      </c>
    </row>
    <row r="324" spans="1:13" x14ac:dyDescent="0.25">
      <c r="A324" s="13">
        <v>2010</v>
      </c>
      <c r="B324" s="13" t="s">
        <v>226</v>
      </c>
      <c r="C324" s="13" t="s">
        <v>181</v>
      </c>
      <c r="D324" s="13" t="s">
        <v>157</v>
      </c>
      <c r="E324" s="13" t="s">
        <v>190</v>
      </c>
      <c r="F324" s="13">
        <v>155</v>
      </c>
      <c r="G324" s="13">
        <v>681</v>
      </c>
      <c r="H324" s="13">
        <v>702</v>
      </c>
      <c r="I324" s="13">
        <v>-21</v>
      </c>
      <c r="J324" s="13">
        <v>3</v>
      </c>
      <c r="K324" s="13">
        <v>80</v>
      </c>
      <c r="L324" s="13">
        <v>82</v>
      </c>
      <c r="M324" s="30">
        <v>104963866</v>
      </c>
    </row>
    <row r="325" spans="1:13" x14ac:dyDescent="0.25">
      <c r="A325" s="13">
        <v>2010</v>
      </c>
      <c r="B325" s="13" t="s">
        <v>200</v>
      </c>
      <c r="C325" s="13" t="s">
        <v>156</v>
      </c>
      <c r="D325" s="13" t="s">
        <v>157</v>
      </c>
      <c r="E325" s="13" t="s">
        <v>140</v>
      </c>
      <c r="F325" s="13">
        <v>177</v>
      </c>
      <c r="G325" s="13">
        <v>752</v>
      </c>
      <c r="H325" s="13">
        <v>704</v>
      </c>
      <c r="I325" s="13">
        <v>48</v>
      </c>
      <c r="J325" s="13">
        <v>2</v>
      </c>
      <c r="K325" s="13">
        <v>88</v>
      </c>
      <c r="L325" s="13">
        <v>74</v>
      </c>
      <c r="M325" s="30">
        <v>105530000</v>
      </c>
    </row>
    <row r="326" spans="1:13" x14ac:dyDescent="0.25">
      <c r="A326" s="13">
        <v>2010</v>
      </c>
      <c r="B326" s="13" t="s">
        <v>205</v>
      </c>
      <c r="C326" s="13" t="s">
        <v>182</v>
      </c>
      <c r="D326" s="13" t="s">
        <v>157</v>
      </c>
      <c r="E326" s="13" t="s">
        <v>140</v>
      </c>
      <c r="F326" s="13">
        <v>152</v>
      </c>
      <c r="G326" s="13">
        <v>751</v>
      </c>
      <c r="H326" s="13">
        <v>743</v>
      </c>
      <c r="I326" s="13">
        <v>8</v>
      </c>
      <c r="J326" s="13">
        <v>3</v>
      </c>
      <c r="K326" s="13">
        <v>81</v>
      </c>
      <c r="L326" s="13">
        <v>81</v>
      </c>
      <c r="M326" s="30">
        <v>122864928</v>
      </c>
    </row>
    <row r="327" spans="1:13" x14ac:dyDescent="0.25">
      <c r="A327" s="13">
        <v>2010</v>
      </c>
      <c r="B327" s="13" t="s">
        <v>215</v>
      </c>
      <c r="C327" s="13" t="s">
        <v>173</v>
      </c>
      <c r="D327" s="13" t="s">
        <v>161</v>
      </c>
      <c r="E327" s="13" t="s">
        <v>196</v>
      </c>
      <c r="F327" s="13">
        <v>128</v>
      </c>
      <c r="G327" s="13">
        <v>656</v>
      </c>
      <c r="H327" s="13">
        <v>652</v>
      </c>
      <c r="I327" s="13">
        <v>4</v>
      </c>
      <c r="J327" s="13">
        <v>4</v>
      </c>
      <c r="K327" s="13">
        <v>79</v>
      </c>
      <c r="L327" s="13">
        <v>83</v>
      </c>
      <c r="M327" s="30">
        <v>134422942</v>
      </c>
    </row>
    <row r="328" spans="1:13" x14ac:dyDescent="0.25">
      <c r="A328" s="13">
        <v>2010</v>
      </c>
      <c r="B328" s="13" t="s">
        <v>217</v>
      </c>
      <c r="C328" s="13" t="s">
        <v>186</v>
      </c>
      <c r="D328" s="13" t="s">
        <v>161</v>
      </c>
      <c r="E328" s="13" t="s">
        <v>196</v>
      </c>
      <c r="F328" s="13">
        <v>166</v>
      </c>
      <c r="G328" s="13">
        <v>772</v>
      </c>
      <c r="H328" s="13">
        <v>640</v>
      </c>
      <c r="I328" s="13">
        <v>132</v>
      </c>
      <c r="J328" s="13">
        <v>1</v>
      </c>
      <c r="K328" s="13">
        <v>97</v>
      </c>
      <c r="L328" s="13">
        <v>65</v>
      </c>
      <c r="M328" s="30">
        <v>141928379</v>
      </c>
    </row>
    <row r="329" spans="1:13" x14ac:dyDescent="0.25">
      <c r="A329" s="13">
        <v>2010</v>
      </c>
      <c r="B329" s="13" t="s">
        <v>201</v>
      </c>
      <c r="C329" s="13" t="s">
        <v>162</v>
      </c>
      <c r="D329" s="13" t="s">
        <v>161</v>
      </c>
      <c r="E329" s="13" t="s">
        <v>140</v>
      </c>
      <c r="F329" s="13">
        <v>149</v>
      </c>
      <c r="G329" s="13">
        <v>685</v>
      </c>
      <c r="H329" s="13">
        <v>767</v>
      </c>
      <c r="I329" s="13">
        <v>-82</v>
      </c>
      <c r="J329" s="13">
        <v>5</v>
      </c>
      <c r="K329" s="13">
        <v>75</v>
      </c>
      <c r="L329" s="13">
        <v>87</v>
      </c>
      <c r="M329" s="30">
        <v>146609000</v>
      </c>
    </row>
    <row r="330" spans="1:13" x14ac:dyDescent="0.25">
      <c r="A330" s="13">
        <v>2010</v>
      </c>
      <c r="B330" s="13" t="s">
        <v>199</v>
      </c>
      <c r="C330" s="13" t="s">
        <v>168</v>
      </c>
      <c r="D330" s="13" t="s">
        <v>157</v>
      </c>
      <c r="E330" s="13" t="s">
        <v>196</v>
      </c>
      <c r="F330" s="13">
        <v>211</v>
      </c>
      <c r="G330" s="13">
        <v>818</v>
      </c>
      <c r="H330" s="13">
        <v>744</v>
      </c>
      <c r="I330" s="13">
        <v>74</v>
      </c>
      <c r="J330" s="13">
        <v>3</v>
      </c>
      <c r="K330" s="13">
        <v>89</v>
      </c>
      <c r="L330" s="13">
        <v>73</v>
      </c>
      <c r="M330" s="30">
        <v>162447333</v>
      </c>
    </row>
    <row r="331" spans="1:13" x14ac:dyDescent="0.25">
      <c r="A331" s="13">
        <v>2010</v>
      </c>
      <c r="B331" s="13" t="s">
        <v>214</v>
      </c>
      <c r="C331" s="13" t="s">
        <v>171</v>
      </c>
      <c r="D331" s="13" t="s">
        <v>157</v>
      </c>
      <c r="E331" s="13" t="s">
        <v>196</v>
      </c>
      <c r="F331" s="13">
        <v>201</v>
      </c>
      <c r="G331" s="13">
        <v>859</v>
      </c>
      <c r="H331" s="13">
        <v>693</v>
      </c>
      <c r="I331" s="13">
        <v>166</v>
      </c>
      <c r="J331" s="13">
        <v>2</v>
      </c>
      <c r="K331" s="13">
        <v>95</v>
      </c>
      <c r="L331" s="13">
        <v>67</v>
      </c>
      <c r="M331" s="30">
        <v>206333389</v>
      </c>
    </row>
    <row r="332" spans="1:13" x14ac:dyDescent="0.25">
      <c r="A332" s="13">
        <v>2011</v>
      </c>
      <c r="B332" s="13" t="s">
        <v>208</v>
      </c>
      <c r="C332" s="13" t="s">
        <v>178</v>
      </c>
      <c r="D332" s="13" t="s">
        <v>157</v>
      </c>
      <c r="E332" s="13" t="s">
        <v>140</v>
      </c>
      <c r="F332" s="13">
        <v>129</v>
      </c>
      <c r="G332" s="13">
        <v>730</v>
      </c>
      <c r="H332" s="13">
        <v>762</v>
      </c>
      <c r="I332" s="13">
        <v>-32</v>
      </c>
      <c r="J332" s="13">
        <v>4</v>
      </c>
      <c r="K332" s="13">
        <v>71</v>
      </c>
      <c r="L332" s="13">
        <v>91</v>
      </c>
      <c r="M332" s="30">
        <v>35712000</v>
      </c>
    </row>
    <row r="333" spans="1:13" x14ac:dyDescent="0.25">
      <c r="A333" s="13">
        <v>2011</v>
      </c>
      <c r="B333" s="13" t="s">
        <v>228</v>
      </c>
      <c r="C333" s="13" t="s">
        <v>167</v>
      </c>
      <c r="D333" s="13" t="s">
        <v>157</v>
      </c>
      <c r="E333" s="13" t="s">
        <v>196</v>
      </c>
      <c r="F333" s="13">
        <v>172</v>
      </c>
      <c r="G333" s="13">
        <v>707</v>
      </c>
      <c r="H333" s="13">
        <v>614</v>
      </c>
      <c r="I333" s="13">
        <v>93</v>
      </c>
      <c r="J333" s="13">
        <v>2</v>
      </c>
      <c r="K333" s="13">
        <v>91</v>
      </c>
      <c r="L333" s="13">
        <v>71</v>
      </c>
      <c r="M333" s="30">
        <v>41053571</v>
      </c>
    </row>
    <row r="334" spans="1:13" x14ac:dyDescent="0.25">
      <c r="A334" s="13">
        <v>2011</v>
      </c>
      <c r="B334" s="13" t="s">
        <v>218</v>
      </c>
      <c r="C334" s="13" t="s">
        <v>174</v>
      </c>
      <c r="D334" s="13" t="s">
        <v>161</v>
      </c>
      <c r="E334" s="13" t="s">
        <v>140</v>
      </c>
      <c r="F334" s="13">
        <v>107</v>
      </c>
      <c r="G334" s="13">
        <v>610</v>
      </c>
      <c r="H334" s="13">
        <v>712</v>
      </c>
      <c r="I334" s="13">
        <v>-102</v>
      </c>
      <c r="J334" s="13">
        <v>4</v>
      </c>
      <c r="K334" s="13">
        <v>72</v>
      </c>
      <c r="L334" s="13">
        <v>90</v>
      </c>
      <c r="M334" s="30">
        <v>45047000</v>
      </c>
    </row>
    <row r="335" spans="1:13" x14ac:dyDescent="0.25">
      <c r="A335" s="13">
        <v>2011</v>
      </c>
      <c r="B335" s="13" t="s">
        <v>219</v>
      </c>
      <c r="C335" s="13" t="s">
        <v>172</v>
      </c>
      <c r="D335" s="13" t="s">
        <v>161</v>
      </c>
      <c r="E335" s="13" t="s">
        <v>190</v>
      </c>
      <c r="F335" s="13">
        <v>91</v>
      </c>
      <c r="G335" s="13">
        <v>593</v>
      </c>
      <c r="H335" s="13">
        <v>611</v>
      </c>
      <c r="I335" s="13">
        <v>-18</v>
      </c>
      <c r="J335" s="13">
        <v>5</v>
      </c>
      <c r="K335" s="13">
        <v>71</v>
      </c>
      <c r="L335" s="13">
        <v>91</v>
      </c>
      <c r="M335" s="30">
        <v>45869140</v>
      </c>
    </row>
    <row r="336" spans="1:13" x14ac:dyDescent="0.25">
      <c r="A336" s="13">
        <v>2011</v>
      </c>
      <c r="B336" s="13" t="s">
        <v>203</v>
      </c>
      <c r="C336" s="13" t="s">
        <v>176</v>
      </c>
      <c r="D336" s="13" t="s">
        <v>157</v>
      </c>
      <c r="E336" s="13" t="s">
        <v>140</v>
      </c>
      <c r="F336" s="13">
        <v>154</v>
      </c>
      <c r="G336" s="13">
        <v>704</v>
      </c>
      <c r="H336" s="13">
        <v>760</v>
      </c>
      <c r="I336" s="13">
        <v>-56</v>
      </c>
      <c r="J336" s="13">
        <v>2</v>
      </c>
      <c r="K336" s="13">
        <v>80</v>
      </c>
      <c r="L336" s="13">
        <v>82</v>
      </c>
      <c r="M336" s="30">
        <v>48776566</v>
      </c>
    </row>
    <row r="337" spans="1:13" x14ac:dyDescent="0.25">
      <c r="A337" s="13">
        <v>2011</v>
      </c>
      <c r="B337" s="13" t="s">
        <v>195</v>
      </c>
      <c r="C337" s="13" t="s">
        <v>169</v>
      </c>
      <c r="D337" s="13" t="s">
        <v>161</v>
      </c>
      <c r="E337" s="13" t="s">
        <v>190</v>
      </c>
      <c r="F337" s="13">
        <v>172</v>
      </c>
      <c r="G337" s="13">
        <v>731</v>
      </c>
      <c r="H337" s="13">
        <v>662</v>
      </c>
      <c r="I337" s="13">
        <v>69</v>
      </c>
      <c r="J337" s="13">
        <v>1</v>
      </c>
      <c r="K337" s="13">
        <v>94</v>
      </c>
      <c r="L337" s="13">
        <v>68</v>
      </c>
      <c r="M337" s="30">
        <v>53639833</v>
      </c>
    </row>
    <row r="338" spans="1:13" x14ac:dyDescent="0.25">
      <c r="A338" s="13">
        <v>2011</v>
      </c>
      <c r="B338" s="13" t="s">
        <v>206</v>
      </c>
      <c r="C338" s="13" t="s">
        <v>187</v>
      </c>
      <c r="D338" s="13" t="s">
        <v>161</v>
      </c>
      <c r="E338" s="13" t="s">
        <v>196</v>
      </c>
      <c r="F338" s="13">
        <v>149</v>
      </c>
      <c r="G338" s="13">
        <v>625</v>
      </c>
      <c r="H338" s="13">
        <v>702</v>
      </c>
      <c r="I338" s="13">
        <v>-77</v>
      </c>
      <c r="J338" s="13">
        <v>5</v>
      </c>
      <c r="K338" s="13">
        <v>72</v>
      </c>
      <c r="L338" s="13">
        <v>90</v>
      </c>
      <c r="M338" s="30">
        <v>56944000</v>
      </c>
    </row>
    <row r="339" spans="1:13" x14ac:dyDescent="0.25">
      <c r="A339" s="13">
        <v>2011</v>
      </c>
      <c r="B339" s="13" t="s">
        <v>225</v>
      </c>
      <c r="C339" s="13" t="s">
        <v>164</v>
      </c>
      <c r="D339" s="13" t="s">
        <v>157</v>
      </c>
      <c r="E339" s="13" t="s">
        <v>196</v>
      </c>
      <c r="F339" s="13">
        <v>186</v>
      </c>
      <c r="G339" s="13">
        <v>743</v>
      </c>
      <c r="H339" s="13">
        <v>761</v>
      </c>
      <c r="I339" s="13">
        <v>-18</v>
      </c>
      <c r="J339" s="13">
        <v>4</v>
      </c>
      <c r="K339" s="13">
        <v>81</v>
      </c>
      <c r="L339" s="13">
        <v>81</v>
      </c>
      <c r="M339" s="30">
        <v>62567800</v>
      </c>
    </row>
    <row r="340" spans="1:13" x14ac:dyDescent="0.25">
      <c r="A340" s="13">
        <v>2011</v>
      </c>
      <c r="B340" s="13" t="s">
        <v>227</v>
      </c>
      <c r="C340" s="13" t="s">
        <v>183</v>
      </c>
      <c r="D340" s="13" t="s">
        <v>161</v>
      </c>
      <c r="E340" s="13" t="s">
        <v>196</v>
      </c>
      <c r="F340" s="13">
        <v>154</v>
      </c>
      <c r="G340" s="13">
        <v>624</v>
      </c>
      <c r="H340" s="13">
        <v>643</v>
      </c>
      <c r="I340" s="13">
        <v>-19</v>
      </c>
      <c r="J340" s="13">
        <v>3</v>
      </c>
      <c r="K340" s="13">
        <v>80</v>
      </c>
      <c r="L340" s="13">
        <v>81</v>
      </c>
      <c r="M340" s="30">
        <v>63856928</v>
      </c>
    </row>
    <row r="341" spans="1:13" x14ac:dyDescent="0.25">
      <c r="A341" s="13">
        <v>2011</v>
      </c>
      <c r="B341" s="13" t="s">
        <v>216</v>
      </c>
      <c r="C341" s="13" t="s">
        <v>170</v>
      </c>
      <c r="D341" s="13" t="s">
        <v>157</v>
      </c>
      <c r="E341" s="13" t="s">
        <v>190</v>
      </c>
      <c r="F341" s="13">
        <v>114</v>
      </c>
      <c r="G341" s="13">
        <v>645</v>
      </c>
      <c r="H341" s="13">
        <v>679</v>
      </c>
      <c r="I341" s="13">
        <v>-34</v>
      </c>
      <c r="J341" s="13">
        <v>3</v>
      </c>
      <c r="K341" s="13">
        <v>74</v>
      </c>
      <c r="L341" s="13">
        <v>88</v>
      </c>
      <c r="M341" s="30">
        <v>66536500</v>
      </c>
    </row>
    <row r="342" spans="1:13" x14ac:dyDescent="0.25">
      <c r="A342" s="13">
        <v>2011</v>
      </c>
      <c r="B342" s="13" t="s">
        <v>207</v>
      </c>
      <c r="C342" s="13" t="s">
        <v>158</v>
      </c>
      <c r="D342" s="13" t="s">
        <v>161</v>
      </c>
      <c r="E342" s="13" t="s">
        <v>140</v>
      </c>
      <c r="F342" s="13">
        <v>95</v>
      </c>
      <c r="G342" s="13">
        <v>615</v>
      </c>
      <c r="H342" s="13">
        <v>796</v>
      </c>
      <c r="I342" s="13">
        <v>-181</v>
      </c>
      <c r="J342" s="13">
        <v>6</v>
      </c>
      <c r="K342" s="13">
        <v>56</v>
      </c>
      <c r="L342" s="13">
        <v>106</v>
      </c>
      <c r="M342" s="30">
        <v>70694000</v>
      </c>
    </row>
    <row r="343" spans="1:13" x14ac:dyDescent="0.25">
      <c r="A343" s="13">
        <v>2011</v>
      </c>
      <c r="B343" s="13" t="s">
        <v>202</v>
      </c>
      <c r="C343" s="13" t="s">
        <v>179</v>
      </c>
      <c r="D343" s="13" t="s">
        <v>161</v>
      </c>
      <c r="E343" s="13" t="s">
        <v>140</v>
      </c>
      <c r="F343" s="13">
        <v>183</v>
      </c>
      <c r="G343" s="13">
        <v>735</v>
      </c>
      <c r="H343" s="13">
        <v>720</v>
      </c>
      <c r="I343" s="13">
        <v>15</v>
      </c>
      <c r="J343" s="13">
        <v>3</v>
      </c>
      <c r="K343" s="13">
        <v>79</v>
      </c>
      <c r="L343" s="13">
        <v>83</v>
      </c>
      <c r="M343" s="30">
        <v>75947134</v>
      </c>
    </row>
    <row r="344" spans="1:13" x14ac:dyDescent="0.25">
      <c r="A344" s="13">
        <v>2011</v>
      </c>
      <c r="B344" s="13" t="s">
        <v>198</v>
      </c>
      <c r="C344" s="13" t="s">
        <v>165</v>
      </c>
      <c r="D344" s="13" t="s">
        <v>157</v>
      </c>
      <c r="E344" s="13" t="s">
        <v>196</v>
      </c>
      <c r="F344" s="13">
        <v>191</v>
      </c>
      <c r="G344" s="13">
        <v>708</v>
      </c>
      <c r="H344" s="13">
        <v>860</v>
      </c>
      <c r="I344" s="13">
        <v>-152</v>
      </c>
      <c r="J344" s="13">
        <v>5</v>
      </c>
      <c r="K344" s="13">
        <v>69</v>
      </c>
      <c r="L344" s="13">
        <v>93</v>
      </c>
      <c r="M344" s="30">
        <v>85304038</v>
      </c>
    </row>
    <row r="345" spans="1:13" x14ac:dyDescent="0.25">
      <c r="A345" s="13">
        <v>2011</v>
      </c>
      <c r="B345" s="13" t="s">
        <v>210</v>
      </c>
      <c r="C345" s="13" t="s">
        <v>166</v>
      </c>
      <c r="D345" s="13" t="s">
        <v>161</v>
      </c>
      <c r="E345" s="13" t="s">
        <v>140</v>
      </c>
      <c r="F345" s="13">
        <v>185</v>
      </c>
      <c r="G345" s="13">
        <v>721</v>
      </c>
      <c r="H345" s="13">
        <v>638</v>
      </c>
      <c r="I345" s="13">
        <v>83</v>
      </c>
      <c r="J345" s="13">
        <v>1</v>
      </c>
      <c r="K345" s="13">
        <v>96</v>
      </c>
      <c r="L345" s="13">
        <v>66</v>
      </c>
      <c r="M345" s="30">
        <v>85497333</v>
      </c>
    </row>
    <row r="346" spans="1:13" x14ac:dyDescent="0.25">
      <c r="A346" s="13">
        <v>2011</v>
      </c>
      <c r="B346" s="13" t="s">
        <v>220</v>
      </c>
      <c r="C346" s="13" t="s">
        <v>159</v>
      </c>
      <c r="D346" s="13" t="s">
        <v>157</v>
      </c>
      <c r="E346" s="13" t="s">
        <v>190</v>
      </c>
      <c r="F346" s="13">
        <v>109</v>
      </c>
      <c r="G346" s="13">
        <v>556</v>
      </c>
      <c r="H346" s="13">
        <v>675</v>
      </c>
      <c r="I346" s="13">
        <v>-119</v>
      </c>
      <c r="J346" s="13">
        <v>4</v>
      </c>
      <c r="K346" s="13">
        <v>67</v>
      </c>
      <c r="L346" s="13">
        <v>95</v>
      </c>
      <c r="M346" s="30">
        <v>86110600</v>
      </c>
    </row>
    <row r="347" spans="1:13" x14ac:dyDescent="0.25">
      <c r="A347" s="13">
        <v>2011</v>
      </c>
      <c r="B347" s="13" t="s">
        <v>197</v>
      </c>
      <c r="C347" s="13" t="s">
        <v>160</v>
      </c>
      <c r="D347" s="13" t="s">
        <v>161</v>
      </c>
      <c r="E347" s="13" t="s">
        <v>196</v>
      </c>
      <c r="F347" s="13">
        <v>173</v>
      </c>
      <c r="G347" s="13">
        <v>641</v>
      </c>
      <c r="H347" s="13">
        <v>605</v>
      </c>
      <c r="I347" s="13">
        <v>36</v>
      </c>
      <c r="J347" s="13">
        <v>2</v>
      </c>
      <c r="K347" s="13">
        <v>89</v>
      </c>
      <c r="L347" s="13">
        <v>73</v>
      </c>
      <c r="M347" s="30">
        <v>87002692</v>
      </c>
    </row>
    <row r="348" spans="1:13" x14ac:dyDescent="0.25">
      <c r="A348" s="13">
        <v>2011</v>
      </c>
      <c r="B348" s="13" t="s">
        <v>204</v>
      </c>
      <c r="C348" s="13" t="s">
        <v>188</v>
      </c>
      <c r="D348" s="13" t="s">
        <v>161</v>
      </c>
      <c r="E348" s="13" t="s">
        <v>190</v>
      </c>
      <c r="F348" s="13">
        <v>163</v>
      </c>
      <c r="G348" s="13">
        <v>735</v>
      </c>
      <c r="H348" s="13">
        <v>774</v>
      </c>
      <c r="I348" s="13">
        <v>-39</v>
      </c>
      <c r="J348" s="13">
        <v>4</v>
      </c>
      <c r="K348" s="13">
        <v>73</v>
      </c>
      <c r="L348" s="13">
        <v>89</v>
      </c>
      <c r="M348" s="30">
        <v>88148071</v>
      </c>
    </row>
    <row r="349" spans="1:13" x14ac:dyDescent="0.25">
      <c r="A349" s="13">
        <v>2011</v>
      </c>
      <c r="B349" s="13" t="s">
        <v>224</v>
      </c>
      <c r="C349" s="13" t="s">
        <v>184</v>
      </c>
      <c r="D349" s="13" t="s">
        <v>157</v>
      </c>
      <c r="E349" s="13" t="s">
        <v>190</v>
      </c>
      <c r="F349" s="13">
        <v>210</v>
      </c>
      <c r="G349" s="13">
        <v>855</v>
      </c>
      <c r="H349" s="13">
        <v>677</v>
      </c>
      <c r="I349" s="13">
        <v>178</v>
      </c>
      <c r="J349" s="13">
        <v>1</v>
      </c>
      <c r="K349" s="13">
        <v>96</v>
      </c>
      <c r="L349" s="13">
        <v>66</v>
      </c>
      <c r="M349" s="30">
        <v>92299264</v>
      </c>
    </row>
    <row r="350" spans="1:13" x14ac:dyDescent="0.25">
      <c r="A350" s="13">
        <v>2011</v>
      </c>
      <c r="B350" s="13" t="s">
        <v>209</v>
      </c>
      <c r="C350" s="13" t="s">
        <v>177</v>
      </c>
      <c r="D350" s="13" t="s">
        <v>161</v>
      </c>
      <c r="E350" s="13" t="s">
        <v>190</v>
      </c>
      <c r="F350" s="13">
        <v>117</v>
      </c>
      <c r="G350" s="13">
        <v>644</v>
      </c>
      <c r="H350" s="13">
        <v>612</v>
      </c>
      <c r="I350" s="13">
        <v>32</v>
      </c>
      <c r="J350" s="13">
        <v>3</v>
      </c>
      <c r="K350" s="13">
        <v>82</v>
      </c>
      <c r="L350" s="13">
        <v>79</v>
      </c>
      <c r="M350" s="30">
        <v>104188999</v>
      </c>
    </row>
    <row r="351" spans="1:13" x14ac:dyDescent="0.25">
      <c r="A351" s="13">
        <v>2011</v>
      </c>
      <c r="B351" s="13" t="s">
        <v>222</v>
      </c>
      <c r="C351" s="13" t="s">
        <v>180</v>
      </c>
      <c r="D351" s="13" t="s">
        <v>161</v>
      </c>
      <c r="E351" s="13" t="s">
        <v>140</v>
      </c>
      <c r="F351" s="13">
        <v>162</v>
      </c>
      <c r="G351" s="13">
        <v>762</v>
      </c>
      <c r="H351" s="13">
        <v>692</v>
      </c>
      <c r="I351" s="13">
        <v>70</v>
      </c>
      <c r="J351" s="13">
        <v>2</v>
      </c>
      <c r="K351" s="13">
        <v>90</v>
      </c>
      <c r="L351" s="13">
        <v>72</v>
      </c>
      <c r="M351" s="30">
        <v>105433572</v>
      </c>
    </row>
    <row r="352" spans="1:13" x14ac:dyDescent="0.25">
      <c r="A352" s="13">
        <v>2011</v>
      </c>
      <c r="B352" s="13" t="s">
        <v>205</v>
      </c>
      <c r="C352" s="13" t="s">
        <v>182</v>
      </c>
      <c r="D352" s="13" t="s">
        <v>157</v>
      </c>
      <c r="E352" s="13" t="s">
        <v>140</v>
      </c>
      <c r="F352" s="13">
        <v>169</v>
      </c>
      <c r="G352" s="13">
        <v>787</v>
      </c>
      <c r="H352" s="13">
        <v>711</v>
      </c>
      <c r="I352" s="13">
        <v>76</v>
      </c>
      <c r="J352" s="13">
        <v>1</v>
      </c>
      <c r="K352" s="13">
        <v>95</v>
      </c>
      <c r="L352" s="13">
        <v>67</v>
      </c>
      <c r="M352" s="30">
        <v>105700231</v>
      </c>
    </row>
    <row r="353" spans="1:13" x14ac:dyDescent="0.25">
      <c r="A353" s="13">
        <v>2011</v>
      </c>
      <c r="B353" s="13" t="s">
        <v>211</v>
      </c>
      <c r="C353" s="13" t="s">
        <v>175</v>
      </c>
      <c r="D353" s="13" t="s">
        <v>157</v>
      </c>
      <c r="E353" s="13" t="s">
        <v>140</v>
      </c>
      <c r="F353" s="13">
        <v>103</v>
      </c>
      <c r="G353" s="13">
        <v>619</v>
      </c>
      <c r="H353" s="13">
        <v>804</v>
      </c>
      <c r="I353" s="13">
        <v>-185</v>
      </c>
      <c r="J353" s="13">
        <v>5</v>
      </c>
      <c r="K353" s="13">
        <v>63</v>
      </c>
      <c r="L353" s="13">
        <v>99</v>
      </c>
      <c r="M353" s="30">
        <v>112737000</v>
      </c>
    </row>
    <row r="354" spans="1:13" x14ac:dyDescent="0.25">
      <c r="A354" s="13">
        <v>2011</v>
      </c>
      <c r="B354" s="13" t="s">
        <v>221</v>
      </c>
      <c r="C354" s="13" t="s">
        <v>185</v>
      </c>
      <c r="D354" s="13" t="s">
        <v>161</v>
      </c>
      <c r="E354" s="13" t="s">
        <v>190</v>
      </c>
      <c r="F354" s="13">
        <v>121</v>
      </c>
      <c r="G354" s="13">
        <v>570</v>
      </c>
      <c r="H354" s="13">
        <v>578</v>
      </c>
      <c r="I354" s="13">
        <v>-8</v>
      </c>
      <c r="J354" s="13">
        <v>2</v>
      </c>
      <c r="K354" s="13">
        <v>86</v>
      </c>
      <c r="L354" s="13">
        <v>76</v>
      </c>
      <c r="M354" s="30">
        <v>118198333</v>
      </c>
    </row>
    <row r="355" spans="1:13" x14ac:dyDescent="0.25">
      <c r="A355" s="13">
        <v>2011</v>
      </c>
      <c r="B355" s="13" t="s">
        <v>215</v>
      </c>
      <c r="C355" s="13" t="s">
        <v>173</v>
      </c>
      <c r="D355" s="13" t="s">
        <v>161</v>
      </c>
      <c r="E355" s="13" t="s">
        <v>196</v>
      </c>
      <c r="F355" s="13">
        <v>108</v>
      </c>
      <c r="G355" s="13">
        <v>718</v>
      </c>
      <c r="H355" s="13">
        <v>742</v>
      </c>
      <c r="I355" s="13">
        <v>-24</v>
      </c>
      <c r="J355" s="13">
        <v>4</v>
      </c>
      <c r="K355" s="13">
        <v>77</v>
      </c>
      <c r="L355" s="13">
        <v>85</v>
      </c>
      <c r="M355" s="30">
        <v>118847309</v>
      </c>
    </row>
    <row r="356" spans="1:13" x14ac:dyDescent="0.25">
      <c r="A356" s="13">
        <v>2011</v>
      </c>
      <c r="B356" s="13" t="s">
        <v>201</v>
      </c>
      <c r="C356" s="13" t="s">
        <v>162</v>
      </c>
      <c r="D356" s="13" t="s">
        <v>161</v>
      </c>
      <c r="E356" s="13" t="s">
        <v>140</v>
      </c>
      <c r="F356" s="13">
        <v>148</v>
      </c>
      <c r="G356" s="13">
        <v>654</v>
      </c>
      <c r="H356" s="13">
        <v>756</v>
      </c>
      <c r="I356" s="13">
        <v>-102</v>
      </c>
      <c r="J356" s="13">
        <v>5</v>
      </c>
      <c r="K356" s="13">
        <v>71</v>
      </c>
      <c r="L356" s="13">
        <v>91</v>
      </c>
      <c r="M356" s="30">
        <v>125047329</v>
      </c>
    </row>
    <row r="357" spans="1:13" x14ac:dyDescent="0.25">
      <c r="A357" s="13">
        <v>2011</v>
      </c>
      <c r="B357" s="13" t="s">
        <v>200</v>
      </c>
      <c r="C357" s="13" t="s">
        <v>156</v>
      </c>
      <c r="D357" s="13" t="s">
        <v>157</v>
      </c>
      <c r="E357" s="13" t="s">
        <v>140</v>
      </c>
      <c r="F357" s="13">
        <v>154</v>
      </c>
      <c r="G357" s="13">
        <v>654</v>
      </c>
      <c r="H357" s="13">
        <v>706</v>
      </c>
      <c r="I357" s="13">
        <v>-52</v>
      </c>
      <c r="J357" s="13">
        <v>3</v>
      </c>
      <c r="K357" s="13">
        <v>79</v>
      </c>
      <c r="L357" s="13">
        <v>83</v>
      </c>
      <c r="M357" s="30">
        <v>127789000</v>
      </c>
    </row>
    <row r="358" spans="1:13" x14ac:dyDescent="0.25">
      <c r="A358" s="13">
        <v>2011</v>
      </c>
      <c r="B358" s="13" t="s">
        <v>226</v>
      </c>
      <c r="C358" s="13" t="s">
        <v>181</v>
      </c>
      <c r="D358" s="13" t="s">
        <v>157</v>
      </c>
      <c r="E358" s="13" t="s">
        <v>190</v>
      </c>
      <c r="F358" s="13">
        <v>155</v>
      </c>
      <c r="G358" s="13">
        <v>667</v>
      </c>
      <c r="H358" s="13">
        <v>633</v>
      </c>
      <c r="I358" s="13">
        <v>34</v>
      </c>
      <c r="J358" s="13">
        <v>2</v>
      </c>
      <c r="K358" s="13">
        <v>86</v>
      </c>
      <c r="L358" s="13">
        <v>76</v>
      </c>
      <c r="M358" s="30">
        <v>138543166</v>
      </c>
    </row>
    <row r="359" spans="1:13" x14ac:dyDescent="0.25">
      <c r="A359" s="13">
        <v>2011</v>
      </c>
      <c r="B359" s="13" t="s">
        <v>199</v>
      </c>
      <c r="C359" s="13" t="s">
        <v>168</v>
      </c>
      <c r="D359" s="13" t="s">
        <v>157</v>
      </c>
      <c r="E359" s="13" t="s">
        <v>196</v>
      </c>
      <c r="F359" s="13">
        <v>203</v>
      </c>
      <c r="G359" s="13">
        <v>875</v>
      </c>
      <c r="H359" s="13">
        <v>737</v>
      </c>
      <c r="I359" s="13">
        <v>138</v>
      </c>
      <c r="J359" s="13">
        <v>3</v>
      </c>
      <c r="K359" s="13">
        <v>90</v>
      </c>
      <c r="L359" s="13">
        <v>72</v>
      </c>
      <c r="M359" s="30">
        <v>161762475</v>
      </c>
    </row>
    <row r="360" spans="1:13" x14ac:dyDescent="0.25">
      <c r="A360" s="13">
        <v>2011</v>
      </c>
      <c r="B360" s="13" t="s">
        <v>217</v>
      </c>
      <c r="C360" s="13" t="s">
        <v>186</v>
      </c>
      <c r="D360" s="13" t="s">
        <v>161</v>
      </c>
      <c r="E360" s="13" t="s">
        <v>196</v>
      </c>
      <c r="F360" s="13">
        <v>153</v>
      </c>
      <c r="G360" s="13">
        <v>713</v>
      </c>
      <c r="H360" s="13">
        <v>529</v>
      </c>
      <c r="I360" s="13">
        <v>184</v>
      </c>
      <c r="J360" s="13">
        <v>1</v>
      </c>
      <c r="K360" s="13">
        <v>102</v>
      </c>
      <c r="L360" s="13">
        <v>60</v>
      </c>
      <c r="M360" s="30">
        <v>172976379</v>
      </c>
    </row>
    <row r="361" spans="1:13" x14ac:dyDescent="0.25">
      <c r="A361" s="13">
        <v>2011</v>
      </c>
      <c r="B361" s="13" t="s">
        <v>214</v>
      </c>
      <c r="C361" s="13" t="s">
        <v>171</v>
      </c>
      <c r="D361" s="13" t="s">
        <v>157</v>
      </c>
      <c r="E361" s="13" t="s">
        <v>196</v>
      </c>
      <c r="F361" s="13">
        <v>222</v>
      </c>
      <c r="G361" s="13">
        <v>867</v>
      </c>
      <c r="H361" s="13">
        <v>657</v>
      </c>
      <c r="I361" s="13">
        <v>210</v>
      </c>
      <c r="J361" s="13">
        <v>1</v>
      </c>
      <c r="K361" s="13">
        <v>97</v>
      </c>
      <c r="L361" s="13">
        <v>65</v>
      </c>
      <c r="M361" s="30">
        <v>202275028</v>
      </c>
    </row>
    <row r="362" spans="1:13" x14ac:dyDescent="0.25">
      <c r="A362" s="13">
        <v>2012</v>
      </c>
      <c r="B362" s="13" t="s">
        <v>219</v>
      </c>
      <c r="C362" s="13" t="s">
        <v>172</v>
      </c>
      <c r="D362" s="13" t="s">
        <v>161</v>
      </c>
      <c r="E362" s="13" t="s">
        <v>190</v>
      </c>
      <c r="F362" s="13">
        <v>121</v>
      </c>
      <c r="G362" s="13">
        <v>651</v>
      </c>
      <c r="H362" s="13">
        <v>710</v>
      </c>
      <c r="I362" s="13">
        <v>-59</v>
      </c>
      <c r="J362" s="13">
        <v>4</v>
      </c>
      <c r="K362" s="13">
        <v>76</v>
      </c>
      <c r="L362" s="13">
        <v>86</v>
      </c>
      <c r="M362" s="30">
        <v>55244700</v>
      </c>
    </row>
    <row r="363" spans="1:13" x14ac:dyDescent="0.25">
      <c r="A363" s="13">
        <v>2012</v>
      </c>
      <c r="B363" s="13" t="s">
        <v>216</v>
      </c>
      <c r="C363" s="13" t="s">
        <v>170</v>
      </c>
      <c r="D363" s="13" t="s">
        <v>157</v>
      </c>
      <c r="E363" s="13" t="s">
        <v>190</v>
      </c>
      <c r="F363" s="13">
        <v>195</v>
      </c>
      <c r="G363" s="13">
        <v>713</v>
      </c>
      <c r="H363" s="13">
        <v>614</v>
      </c>
      <c r="I363" s="13">
        <v>99</v>
      </c>
      <c r="J363" s="13">
        <v>1</v>
      </c>
      <c r="K363" s="13">
        <v>94</v>
      </c>
      <c r="L363" s="13">
        <v>68</v>
      </c>
      <c r="M363" s="30">
        <v>55372500</v>
      </c>
    </row>
    <row r="364" spans="1:13" x14ac:dyDescent="0.25">
      <c r="A364" s="13">
        <v>2012</v>
      </c>
      <c r="B364" s="13" t="s">
        <v>207</v>
      </c>
      <c r="C364" s="13" t="s">
        <v>158</v>
      </c>
      <c r="D364" s="13" t="s">
        <v>161</v>
      </c>
      <c r="E364" s="13" t="s">
        <v>140</v>
      </c>
      <c r="F364" s="13">
        <v>146</v>
      </c>
      <c r="G364" s="13">
        <v>583</v>
      </c>
      <c r="H364" s="13">
        <v>794</v>
      </c>
      <c r="I364" s="13">
        <v>-211</v>
      </c>
      <c r="J364" s="13">
        <v>6</v>
      </c>
      <c r="K364" s="13">
        <v>55</v>
      </c>
      <c r="L364" s="13">
        <v>107</v>
      </c>
      <c r="M364" s="30">
        <v>60651000</v>
      </c>
    </row>
    <row r="365" spans="1:13" x14ac:dyDescent="0.25">
      <c r="A365" s="13">
        <v>2012</v>
      </c>
      <c r="B365" s="13" t="s">
        <v>208</v>
      </c>
      <c r="C365" s="13" t="s">
        <v>178</v>
      </c>
      <c r="D365" s="13" t="s">
        <v>157</v>
      </c>
      <c r="E365" s="13" t="s">
        <v>140</v>
      </c>
      <c r="F365" s="13">
        <v>131</v>
      </c>
      <c r="G365" s="13">
        <v>676</v>
      </c>
      <c r="H365" s="13">
        <v>746</v>
      </c>
      <c r="I365" s="13">
        <v>-70</v>
      </c>
      <c r="J365" s="13">
        <v>3</v>
      </c>
      <c r="K365" s="13">
        <v>72</v>
      </c>
      <c r="L365" s="13">
        <v>90</v>
      </c>
      <c r="M365" s="30">
        <v>60916225</v>
      </c>
    </row>
    <row r="366" spans="1:13" x14ac:dyDescent="0.25">
      <c r="A366" s="13">
        <v>2012</v>
      </c>
      <c r="B366" s="13" t="s">
        <v>218</v>
      </c>
      <c r="C366" s="13" t="s">
        <v>174</v>
      </c>
      <c r="D366" s="13" t="s">
        <v>161</v>
      </c>
      <c r="E366" s="13" t="s">
        <v>140</v>
      </c>
      <c r="F366" s="13">
        <v>170</v>
      </c>
      <c r="G366" s="13">
        <v>651</v>
      </c>
      <c r="H366" s="13">
        <v>674</v>
      </c>
      <c r="I366" s="13">
        <v>-23</v>
      </c>
      <c r="J366" s="13">
        <v>4</v>
      </c>
      <c r="K366" s="13">
        <v>79</v>
      </c>
      <c r="L366" s="13">
        <v>83</v>
      </c>
      <c r="M366" s="30">
        <v>62951999</v>
      </c>
    </row>
    <row r="367" spans="1:13" x14ac:dyDescent="0.25">
      <c r="A367" s="13">
        <v>2012</v>
      </c>
      <c r="B367" s="13" t="s">
        <v>228</v>
      </c>
      <c r="C367" s="13" t="s">
        <v>167</v>
      </c>
      <c r="D367" s="13" t="s">
        <v>157</v>
      </c>
      <c r="E367" s="13" t="s">
        <v>196</v>
      </c>
      <c r="F367" s="13">
        <v>175</v>
      </c>
      <c r="G367" s="13">
        <v>697</v>
      </c>
      <c r="H367" s="13">
        <v>577</v>
      </c>
      <c r="I367" s="13">
        <v>120</v>
      </c>
      <c r="J367" s="13">
        <v>3</v>
      </c>
      <c r="K367" s="13">
        <v>90</v>
      </c>
      <c r="L367" s="13">
        <v>72</v>
      </c>
      <c r="M367" s="30">
        <v>64173500</v>
      </c>
    </row>
    <row r="368" spans="1:13" x14ac:dyDescent="0.25">
      <c r="A368" s="13">
        <v>2012</v>
      </c>
      <c r="B368" s="13" t="s">
        <v>195</v>
      </c>
      <c r="C368" s="13" t="s">
        <v>169</v>
      </c>
      <c r="D368" s="13" t="s">
        <v>161</v>
      </c>
      <c r="E368" s="13" t="s">
        <v>190</v>
      </c>
      <c r="F368" s="13">
        <v>165</v>
      </c>
      <c r="G368" s="13">
        <v>734</v>
      </c>
      <c r="H368" s="13">
        <v>688</v>
      </c>
      <c r="I368" s="13">
        <v>46</v>
      </c>
      <c r="J368" s="13">
        <v>3</v>
      </c>
      <c r="K368" s="13">
        <v>81</v>
      </c>
      <c r="L368" s="13">
        <v>81</v>
      </c>
      <c r="M368" s="30">
        <v>73804833</v>
      </c>
    </row>
    <row r="369" spans="1:13" x14ac:dyDescent="0.25">
      <c r="A369" s="13">
        <v>2012</v>
      </c>
      <c r="B369" s="13" t="s">
        <v>225</v>
      </c>
      <c r="C369" s="13" t="s">
        <v>164</v>
      </c>
      <c r="D369" s="13" t="s">
        <v>157</v>
      </c>
      <c r="E369" s="13" t="s">
        <v>196</v>
      </c>
      <c r="F369" s="13">
        <v>198</v>
      </c>
      <c r="G369" s="13">
        <v>716</v>
      </c>
      <c r="H369" s="13">
        <v>784</v>
      </c>
      <c r="I369" s="13">
        <v>-68</v>
      </c>
      <c r="J369" s="13">
        <v>4</v>
      </c>
      <c r="K369" s="13">
        <v>73</v>
      </c>
      <c r="L369" s="13">
        <v>89</v>
      </c>
      <c r="M369" s="30">
        <v>75009200</v>
      </c>
    </row>
    <row r="370" spans="1:13" x14ac:dyDescent="0.25">
      <c r="A370" s="13">
        <v>2012</v>
      </c>
      <c r="B370" s="13" t="s">
        <v>198</v>
      </c>
      <c r="C370" s="13" t="s">
        <v>165</v>
      </c>
      <c r="D370" s="13" t="s">
        <v>157</v>
      </c>
      <c r="E370" s="13" t="s">
        <v>196</v>
      </c>
      <c r="F370" s="13">
        <v>214</v>
      </c>
      <c r="G370" s="13">
        <v>712</v>
      </c>
      <c r="H370" s="13">
        <v>705</v>
      </c>
      <c r="I370" s="13">
        <v>7</v>
      </c>
      <c r="J370" s="13">
        <v>2</v>
      </c>
      <c r="K370" s="13">
        <v>93</v>
      </c>
      <c r="L370" s="13">
        <v>69</v>
      </c>
      <c r="M370" s="30">
        <v>77353999</v>
      </c>
    </row>
    <row r="371" spans="1:13" x14ac:dyDescent="0.25">
      <c r="A371" s="13">
        <v>2012</v>
      </c>
      <c r="B371" s="13" t="s">
        <v>204</v>
      </c>
      <c r="C371" s="13" t="s">
        <v>188</v>
      </c>
      <c r="D371" s="13" t="s">
        <v>161</v>
      </c>
      <c r="E371" s="13" t="s">
        <v>190</v>
      </c>
      <c r="F371" s="13">
        <v>166</v>
      </c>
      <c r="G371" s="13">
        <v>758</v>
      </c>
      <c r="H371" s="13">
        <v>890</v>
      </c>
      <c r="I371" s="13">
        <v>-132</v>
      </c>
      <c r="J371" s="13">
        <v>5</v>
      </c>
      <c r="K371" s="13">
        <v>64</v>
      </c>
      <c r="L371" s="13">
        <v>98</v>
      </c>
      <c r="M371" s="30">
        <v>78069571</v>
      </c>
    </row>
    <row r="372" spans="1:13" x14ac:dyDescent="0.25">
      <c r="A372" s="13">
        <v>2012</v>
      </c>
      <c r="B372" s="13" t="s">
        <v>203</v>
      </c>
      <c r="C372" s="13" t="s">
        <v>176</v>
      </c>
      <c r="D372" s="13" t="s">
        <v>157</v>
      </c>
      <c r="E372" s="13" t="s">
        <v>140</v>
      </c>
      <c r="F372" s="13">
        <v>136</v>
      </c>
      <c r="G372" s="13">
        <v>667</v>
      </c>
      <c r="H372" s="13">
        <v>845</v>
      </c>
      <c r="I372" s="13">
        <v>-178</v>
      </c>
      <c r="J372" s="13">
        <v>4</v>
      </c>
      <c r="K372" s="13">
        <v>68</v>
      </c>
      <c r="L372" s="13">
        <v>94</v>
      </c>
      <c r="M372" s="30">
        <v>78430300</v>
      </c>
    </row>
    <row r="373" spans="1:13" x14ac:dyDescent="0.25">
      <c r="A373" s="13">
        <v>2012</v>
      </c>
      <c r="B373" s="13" t="s">
        <v>227</v>
      </c>
      <c r="C373" s="13" t="s">
        <v>183</v>
      </c>
      <c r="D373" s="13" t="s">
        <v>161</v>
      </c>
      <c r="E373" s="13" t="s">
        <v>196</v>
      </c>
      <c r="F373" s="13">
        <v>194</v>
      </c>
      <c r="G373" s="13">
        <v>731</v>
      </c>
      <c r="H373" s="13">
        <v>594</v>
      </c>
      <c r="I373" s="13">
        <v>137</v>
      </c>
      <c r="J373" s="13">
        <v>1</v>
      </c>
      <c r="K373" s="13">
        <v>98</v>
      </c>
      <c r="L373" s="13">
        <v>64</v>
      </c>
      <c r="M373" s="30">
        <v>80855143</v>
      </c>
    </row>
    <row r="374" spans="1:13" x14ac:dyDescent="0.25">
      <c r="A374" s="13">
        <v>2012</v>
      </c>
      <c r="B374" s="13" t="s">
        <v>220</v>
      </c>
      <c r="C374" s="13" t="s">
        <v>159</v>
      </c>
      <c r="D374" s="13" t="s">
        <v>157</v>
      </c>
      <c r="E374" s="13" t="s">
        <v>190</v>
      </c>
      <c r="F374" s="13">
        <v>149</v>
      </c>
      <c r="G374" s="13">
        <v>619</v>
      </c>
      <c r="H374" s="13">
        <v>651</v>
      </c>
      <c r="I374" s="13">
        <v>-32</v>
      </c>
      <c r="J374" s="13">
        <v>4</v>
      </c>
      <c r="K374" s="13">
        <v>75</v>
      </c>
      <c r="L374" s="13">
        <v>87</v>
      </c>
      <c r="M374" s="30">
        <v>81978100</v>
      </c>
    </row>
    <row r="375" spans="1:13" x14ac:dyDescent="0.25">
      <c r="A375" s="13">
        <v>2012</v>
      </c>
      <c r="B375" s="13" t="s">
        <v>202</v>
      </c>
      <c r="C375" s="13" t="s">
        <v>179</v>
      </c>
      <c r="D375" s="13" t="s">
        <v>161</v>
      </c>
      <c r="E375" s="13" t="s">
        <v>140</v>
      </c>
      <c r="F375" s="13">
        <v>172</v>
      </c>
      <c r="G375" s="13">
        <v>669</v>
      </c>
      <c r="H375" s="13">
        <v>588</v>
      </c>
      <c r="I375" s="13">
        <v>81</v>
      </c>
      <c r="J375" s="13">
        <v>1</v>
      </c>
      <c r="K375" s="13">
        <v>97</v>
      </c>
      <c r="L375" s="13">
        <v>65</v>
      </c>
      <c r="M375" s="30">
        <v>82203616</v>
      </c>
    </row>
    <row r="376" spans="1:13" x14ac:dyDescent="0.25">
      <c r="A376" s="13">
        <v>2012</v>
      </c>
      <c r="B376" s="13" t="s">
        <v>197</v>
      </c>
      <c r="C376" s="13" t="s">
        <v>160</v>
      </c>
      <c r="D376" s="13" t="s">
        <v>161</v>
      </c>
      <c r="E376" s="13" t="s">
        <v>196</v>
      </c>
      <c r="F376" s="13">
        <v>149</v>
      </c>
      <c r="G376" s="13">
        <v>700</v>
      </c>
      <c r="H376" s="13">
        <v>600</v>
      </c>
      <c r="I376" s="13">
        <v>100</v>
      </c>
      <c r="J376" s="13">
        <v>2</v>
      </c>
      <c r="K376" s="13">
        <v>94</v>
      </c>
      <c r="L376" s="13">
        <v>68</v>
      </c>
      <c r="M376" s="30">
        <v>82829942</v>
      </c>
    </row>
    <row r="377" spans="1:13" x14ac:dyDescent="0.25">
      <c r="A377" s="13">
        <v>2012</v>
      </c>
      <c r="B377" s="13" t="s">
        <v>201</v>
      </c>
      <c r="C377" s="13" t="s">
        <v>162</v>
      </c>
      <c r="D377" s="13" t="s">
        <v>161</v>
      </c>
      <c r="E377" s="13" t="s">
        <v>140</v>
      </c>
      <c r="F377" s="13">
        <v>137</v>
      </c>
      <c r="G377" s="13">
        <v>613</v>
      </c>
      <c r="H377" s="13">
        <v>759</v>
      </c>
      <c r="I377" s="13">
        <v>-146</v>
      </c>
      <c r="J377" s="13">
        <v>5</v>
      </c>
      <c r="K377" s="13">
        <v>61</v>
      </c>
      <c r="L377" s="13">
        <v>101</v>
      </c>
      <c r="M377" s="30">
        <v>88197033</v>
      </c>
    </row>
    <row r="378" spans="1:13" x14ac:dyDescent="0.25">
      <c r="A378" s="13">
        <v>2012</v>
      </c>
      <c r="B378" s="13" t="s">
        <v>215</v>
      </c>
      <c r="C378" s="13" t="s">
        <v>173</v>
      </c>
      <c r="D378" s="13" t="s">
        <v>161</v>
      </c>
      <c r="E378" s="13" t="s">
        <v>196</v>
      </c>
      <c r="F378" s="13">
        <v>139</v>
      </c>
      <c r="G378" s="13">
        <v>650</v>
      </c>
      <c r="H378" s="13">
        <v>709</v>
      </c>
      <c r="I378" s="13">
        <v>-59</v>
      </c>
      <c r="J378" s="13">
        <v>4</v>
      </c>
      <c r="K378" s="13">
        <v>74</v>
      </c>
      <c r="L378" s="13">
        <v>88</v>
      </c>
      <c r="M378" s="30">
        <v>93353983</v>
      </c>
    </row>
    <row r="379" spans="1:13" x14ac:dyDescent="0.25">
      <c r="A379" s="13">
        <v>2012</v>
      </c>
      <c r="B379" s="13" t="s">
        <v>211</v>
      </c>
      <c r="C379" s="13" t="s">
        <v>175</v>
      </c>
      <c r="D379" s="13" t="s">
        <v>157</v>
      </c>
      <c r="E379" s="13" t="s">
        <v>140</v>
      </c>
      <c r="F379" s="13">
        <v>131</v>
      </c>
      <c r="G379" s="13">
        <v>701</v>
      </c>
      <c r="H379" s="13">
        <v>832</v>
      </c>
      <c r="I379" s="13">
        <v>-131</v>
      </c>
      <c r="J379" s="13">
        <v>5</v>
      </c>
      <c r="K379" s="13">
        <v>66</v>
      </c>
      <c r="L379" s="13">
        <v>96</v>
      </c>
      <c r="M379" s="30">
        <v>94085000</v>
      </c>
    </row>
    <row r="380" spans="1:13" x14ac:dyDescent="0.25">
      <c r="A380" s="13">
        <v>2012</v>
      </c>
      <c r="B380" s="13" t="s">
        <v>209</v>
      </c>
      <c r="C380" s="13" t="s">
        <v>177</v>
      </c>
      <c r="D380" s="13" t="s">
        <v>161</v>
      </c>
      <c r="E380" s="13" t="s">
        <v>190</v>
      </c>
      <c r="F380" s="13">
        <v>116</v>
      </c>
      <c r="G380" s="13">
        <v>637</v>
      </c>
      <c r="H380" s="13">
        <v>597</v>
      </c>
      <c r="I380" s="13">
        <v>40</v>
      </c>
      <c r="J380" s="13">
        <v>2</v>
      </c>
      <c r="K380" s="13">
        <v>86</v>
      </c>
      <c r="L380" s="13">
        <v>76</v>
      </c>
      <c r="M380" s="30">
        <v>95143575</v>
      </c>
    </row>
    <row r="381" spans="1:13" x14ac:dyDescent="0.25">
      <c r="A381" s="13">
        <v>2012</v>
      </c>
      <c r="B381" s="13" t="s">
        <v>200</v>
      </c>
      <c r="C381" s="13" t="s">
        <v>156</v>
      </c>
      <c r="D381" s="13" t="s">
        <v>157</v>
      </c>
      <c r="E381" s="13" t="s">
        <v>140</v>
      </c>
      <c r="F381" s="13">
        <v>211</v>
      </c>
      <c r="G381" s="13">
        <v>748</v>
      </c>
      <c r="H381" s="13">
        <v>676</v>
      </c>
      <c r="I381" s="13">
        <v>72</v>
      </c>
      <c r="J381" s="13">
        <v>2</v>
      </c>
      <c r="K381" s="13">
        <v>85</v>
      </c>
      <c r="L381" s="13">
        <v>77</v>
      </c>
      <c r="M381" s="30">
        <v>96919500</v>
      </c>
    </row>
    <row r="382" spans="1:13" x14ac:dyDescent="0.25">
      <c r="A382" s="13">
        <v>2012</v>
      </c>
      <c r="B382" s="13" t="s">
        <v>210</v>
      </c>
      <c r="C382" s="13" t="s">
        <v>166</v>
      </c>
      <c r="D382" s="13" t="s">
        <v>161</v>
      </c>
      <c r="E382" s="13" t="s">
        <v>140</v>
      </c>
      <c r="F382" s="13">
        <v>202</v>
      </c>
      <c r="G382" s="13">
        <v>776</v>
      </c>
      <c r="H382" s="13">
        <v>733</v>
      </c>
      <c r="I382" s="13">
        <v>43</v>
      </c>
      <c r="J382" s="13">
        <v>3</v>
      </c>
      <c r="K382" s="13">
        <v>83</v>
      </c>
      <c r="L382" s="13">
        <v>79</v>
      </c>
      <c r="M382" s="30">
        <v>97653944</v>
      </c>
    </row>
    <row r="383" spans="1:13" x14ac:dyDescent="0.25">
      <c r="A383" s="13">
        <v>2012</v>
      </c>
      <c r="B383" s="13" t="s">
        <v>222</v>
      </c>
      <c r="C383" s="13" t="s">
        <v>180</v>
      </c>
      <c r="D383" s="13" t="s">
        <v>161</v>
      </c>
      <c r="E383" s="13" t="s">
        <v>140</v>
      </c>
      <c r="F383" s="13">
        <v>159</v>
      </c>
      <c r="G383" s="13">
        <v>765</v>
      </c>
      <c r="H383" s="13">
        <v>648</v>
      </c>
      <c r="I383" s="13">
        <v>117</v>
      </c>
      <c r="J383" s="13">
        <v>2</v>
      </c>
      <c r="K383" s="13">
        <v>88</v>
      </c>
      <c r="L383" s="13">
        <v>74</v>
      </c>
      <c r="M383" s="30">
        <v>110300862</v>
      </c>
    </row>
    <row r="384" spans="1:13" x14ac:dyDescent="0.25">
      <c r="A384" s="13">
        <v>2012</v>
      </c>
      <c r="B384" s="13" t="s">
        <v>221</v>
      </c>
      <c r="C384" s="13" t="s">
        <v>185</v>
      </c>
      <c r="D384" s="13" t="s">
        <v>161</v>
      </c>
      <c r="E384" s="13" t="s">
        <v>190</v>
      </c>
      <c r="F384" s="13">
        <v>103</v>
      </c>
      <c r="G384" s="13">
        <v>718</v>
      </c>
      <c r="H384" s="13">
        <v>649</v>
      </c>
      <c r="I384" s="13">
        <v>69</v>
      </c>
      <c r="J384" s="13">
        <v>1</v>
      </c>
      <c r="K384" s="13">
        <v>94</v>
      </c>
      <c r="L384" s="13">
        <v>68</v>
      </c>
      <c r="M384" s="30">
        <v>117620683</v>
      </c>
    </row>
    <row r="385" spans="1:13" x14ac:dyDescent="0.25">
      <c r="A385" s="13">
        <v>2012</v>
      </c>
      <c r="B385" s="13" t="s">
        <v>229</v>
      </c>
      <c r="C385" s="13" t="s">
        <v>163</v>
      </c>
      <c r="D385" s="13" t="s">
        <v>161</v>
      </c>
      <c r="E385" s="13" t="s">
        <v>196</v>
      </c>
      <c r="F385" s="13">
        <v>137</v>
      </c>
      <c r="G385" s="13">
        <v>609</v>
      </c>
      <c r="H385" s="13">
        <v>724</v>
      </c>
      <c r="I385" s="13">
        <v>-115</v>
      </c>
      <c r="J385" s="13">
        <v>5</v>
      </c>
      <c r="K385" s="13">
        <v>69</v>
      </c>
      <c r="L385" s="13">
        <v>93</v>
      </c>
      <c r="M385" s="30">
        <v>118078000</v>
      </c>
    </row>
    <row r="386" spans="1:13" x14ac:dyDescent="0.25">
      <c r="A386" s="13">
        <v>2012</v>
      </c>
      <c r="B386" s="13" t="s">
        <v>224</v>
      </c>
      <c r="C386" s="13" t="s">
        <v>184</v>
      </c>
      <c r="D386" s="13" t="s">
        <v>157</v>
      </c>
      <c r="E386" s="13" t="s">
        <v>190</v>
      </c>
      <c r="F386" s="13">
        <v>200</v>
      </c>
      <c r="G386" s="13">
        <v>808</v>
      </c>
      <c r="H386" s="13">
        <v>707</v>
      </c>
      <c r="I386" s="13">
        <v>101</v>
      </c>
      <c r="J386" s="13">
        <v>2</v>
      </c>
      <c r="K386" s="13">
        <v>93</v>
      </c>
      <c r="L386" s="13">
        <v>69</v>
      </c>
      <c r="M386" s="30">
        <v>120510974</v>
      </c>
    </row>
    <row r="387" spans="1:13" x14ac:dyDescent="0.25">
      <c r="A387" s="13">
        <v>2012</v>
      </c>
      <c r="B387" s="13" t="s">
        <v>205</v>
      </c>
      <c r="C387" s="13" t="s">
        <v>182</v>
      </c>
      <c r="D387" s="13" t="s">
        <v>157</v>
      </c>
      <c r="E387" s="13" t="s">
        <v>140</v>
      </c>
      <c r="F387" s="13">
        <v>163</v>
      </c>
      <c r="G387" s="13">
        <v>726</v>
      </c>
      <c r="H387" s="13">
        <v>670</v>
      </c>
      <c r="I387" s="13">
        <v>56</v>
      </c>
      <c r="J387" s="13">
        <v>1</v>
      </c>
      <c r="K387" s="13">
        <v>88</v>
      </c>
      <c r="L387" s="13">
        <v>74</v>
      </c>
      <c r="M387" s="30">
        <v>132300000</v>
      </c>
    </row>
    <row r="388" spans="1:13" x14ac:dyDescent="0.25">
      <c r="A388" s="13">
        <v>2012</v>
      </c>
      <c r="B388" s="13" t="s">
        <v>226</v>
      </c>
      <c r="C388" s="13" t="s">
        <v>181</v>
      </c>
      <c r="D388" s="13" t="s">
        <v>157</v>
      </c>
      <c r="E388" s="13" t="s">
        <v>190</v>
      </c>
      <c r="F388" s="13">
        <v>187</v>
      </c>
      <c r="G388" s="13">
        <v>767</v>
      </c>
      <c r="H388" s="13">
        <v>699</v>
      </c>
      <c r="I388" s="13">
        <v>68</v>
      </c>
      <c r="J388" s="13">
        <v>3</v>
      </c>
      <c r="K388" s="13">
        <v>89</v>
      </c>
      <c r="L388" s="13">
        <v>73</v>
      </c>
      <c r="M388" s="30">
        <v>154485166</v>
      </c>
    </row>
    <row r="389" spans="1:13" x14ac:dyDescent="0.25">
      <c r="A389" s="13">
        <v>2012</v>
      </c>
      <c r="B389" s="13" t="s">
        <v>199</v>
      </c>
      <c r="C389" s="13" t="s">
        <v>168</v>
      </c>
      <c r="D389" s="13" t="s">
        <v>157</v>
      </c>
      <c r="E389" s="13" t="s">
        <v>196</v>
      </c>
      <c r="F389" s="13">
        <v>165</v>
      </c>
      <c r="G389" s="13">
        <v>734</v>
      </c>
      <c r="H389" s="13">
        <v>806</v>
      </c>
      <c r="I389" s="13">
        <v>-72</v>
      </c>
      <c r="J389" s="13">
        <v>5</v>
      </c>
      <c r="K389" s="13">
        <v>69</v>
      </c>
      <c r="L389" s="13">
        <v>93</v>
      </c>
      <c r="M389" s="30">
        <v>173186617</v>
      </c>
    </row>
    <row r="390" spans="1:13" x14ac:dyDescent="0.25">
      <c r="A390" s="13">
        <v>2012</v>
      </c>
      <c r="B390" s="13" t="s">
        <v>217</v>
      </c>
      <c r="C390" s="13" t="s">
        <v>186</v>
      </c>
      <c r="D390" s="13" t="s">
        <v>161</v>
      </c>
      <c r="E390" s="13" t="s">
        <v>196</v>
      </c>
      <c r="F390" s="13">
        <v>158</v>
      </c>
      <c r="G390" s="13">
        <v>684</v>
      </c>
      <c r="H390" s="13">
        <v>680</v>
      </c>
      <c r="I390" s="13">
        <v>4</v>
      </c>
      <c r="J390" s="13">
        <v>3</v>
      </c>
      <c r="K390" s="13">
        <v>81</v>
      </c>
      <c r="L390" s="13">
        <v>81</v>
      </c>
      <c r="M390" s="30">
        <v>174538938</v>
      </c>
    </row>
    <row r="391" spans="1:13" x14ac:dyDescent="0.25">
      <c r="A391" s="13">
        <v>2012</v>
      </c>
      <c r="B391" s="13" t="s">
        <v>214</v>
      </c>
      <c r="C391" s="13" t="s">
        <v>171</v>
      </c>
      <c r="D391" s="13" t="s">
        <v>157</v>
      </c>
      <c r="E391" s="13" t="s">
        <v>196</v>
      </c>
      <c r="F391" s="13">
        <v>245</v>
      </c>
      <c r="G391" s="13">
        <v>804</v>
      </c>
      <c r="H391" s="13">
        <v>668</v>
      </c>
      <c r="I391" s="13">
        <v>136</v>
      </c>
      <c r="J391" s="13">
        <v>1</v>
      </c>
      <c r="K391" s="13">
        <v>95</v>
      </c>
      <c r="L391" s="13">
        <v>67</v>
      </c>
      <c r="M391" s="30">
        <v>196522289</v>
      </c>
    </row>
    <row r="392" spans="1:13" x14ac:dyDescent="0.25">
      <c r="A392" s="13">
        <v>2013</v>
      </c>
      <c r="B392" s="13" t="s">
        <v>207</v>
      </c>
      <c r="C392" s="13" t="s">
        <v>158</v>
      </c>
      <c r="D392" s="13" t="s">
        <v>157</v>
      </c>
      <c r="E392" s="13" t="s">
        <v>190</v>
      </c>
      <c r="F392" s="13">
        <v>148</v>
      </c>
      <c r="G392" s="13">
        <v>610</v>
      </c>
      <c r="H392" s="13">
        <v>848</v>
      </c>
      <c r="I392" s="13">
        <v>-238</v>
      </c>
      <c r="J392" s="13">
        <v>5</v>
      </c>
      <c r="K392" s="13">
        <v>51</v>
      </c>
      <c r="L392" s="13">
        <v>111</v>
      </c>
      <c r="M392" s="30">
        <v>17890700</v>
      </c>
    </row>
    <row r="393" spans="1:13" x14ac:dyDescent="0.25">
      <c r="A393" s="13">
        <v>2013</v>
      </c>
      <c r="B393" s="13" t="s">
        <v>229</v>
      </c>
      <c r="C393" s="13" t="s">
        <v>163</v>
      </c>
      <c r="D393" s="13" t="s">
        <v>161</v>
      </c>
      <c r="E393" s="13" t="s">
        <v>196</v>
      </c>
      <c r="F393" s="13">
        <v>95</v>
      </c>
      <c r="G393" s="13">
        <v>513</v>
      </c>
      <c r="H393" s="13">
        <v>646</v>
      </c>
      <c r="I393" s="13">
        <v>-133</v>
      </c>
      <c r="J393" s="13">
        <v>5</v>
      </c>
      <c r="K393" s="13">
        <v>62</v>
      </c>
      <c r="L393" s="13">
        <v>100</v>
      </c>
      <c r="M393" s="30">
        <v>33601900</v>
      </c>
    </row>
    <row r="394" spans="1:13" x14ac:dyDescent="0.25">
      <c r="A394" s="13">
        <v>2013</v>
      </c>
      <c r="B394" s="13" t="s">
        <v>215</v>
      </c>
      <c r="C394" s="13" t="s">
        <v>173</v>
      </c>
      <c r="D394" s="13" t="s">
        <v>161</v>
      </c>
      <c r="E394" s="13" t="s">
        <v>196</v>
      </c>
      <c r="F394" s="13">
        <v>130</v>
      </c>
      <c r="G394" s="13">
        <v>619</v>
      </c>
      <c r="H394" s="13">
        <v>684</v>
      </c>
      <c r="I394" s="13">
        <v>-65</v>
      </c>
      <c r="J394" s="13">
        <v>4</v>
      </c>
      <c r="K394" s="13">
        <v>74</v>
      </c>
      <c r="L394" s="13">
        <v>88</v>
      </c>
      <c r="M394" s="30">
        <v>49448346</v>
      </c>
    </row>
    <row r="395" spans="1:13" x14ac:dyDescent="0.25">
      <c r="A395" s="13">
        <v>2013</v>
      </c>
      <c r="B395" s="13" t="s">
        <v>228</v>
      </c>
      <c r="C395" s="13" t="s">
        <v>167</v>
      </c>
      <c r="D395" s="13" t="s">
        <v>157</v>
      </c>
      <c r="E395" s="13" t="s">
        <v>196</v>
      </c>
      <c r="F395" s="13">
        <v>165</v>
      </c>
      <c r="G395" s="13">
        <v>700</v>
      </c>
      <c r="H395" s="13">
        <v>646</v>
      </c>
      <c r="I395" s="13">
        <v>54</v>
      </c>
      <c r="J395" s="13">
        <v>2</v>
      </c>
      <c r="K395" s="13">
        <v>92</v>
      </c>
      <c r="L395" s="13">
        <v>71</v>
      </c>
      <c r="M395" s="30">
        <v>52955272</v>
      </c>
    </row>
    <row r="396" spans="1:13" x14ac:dyDescent="0.25">
      <c r="A396" s="13">
        <v>2013</v>
      </c>
      <c r="B396" s="13" t="s">
        <v>216</v>
      </c>
      <c r="C396" s="13" t="s">
        <v>170</v>
      </c>
      <c r="D396" s="13" t="s">
        <v>157</v>
      </c>
      <c r="E396" s="13" t="s">
        <v>190</v>
      </c>
      <c r="F396" s="13">
        <v>186</v>
      </c>
      <c r="G396" s="13">
        <v>767</v>
      </c>
      <c r="H396" s="13">
        <v>625</v>
      </c>
      <c r="I396" s="13">
        <v>142</v>
      </c>
      <c r="J396" s="13">
        <v>1</v>
      </c>
      <c r="K396" s="13">
        <v>96</v>
      </c>
      <c r="L396" s="13">
        <v>66</v>
      </c>
      <c r="M396" s="30">
        <v>60132500</v>
      </c>
    </row>
    <row r="397" spans="1:13" x14ac:dyDescent="0.25">
      <c r="A397" s="13">
        <v>2013</v>
      </c>
      <c r="B397" s="13" t="s">
        <v>219</v>
      </c>
      <c r="C397" s="13" t="s">
        <v>172</v>
      </c>
      <c r="D397" s="13" t="s">
        <v>161</v>
      </c>
      <c r="E397" s="13" t="s">
        <v>190</v>
      </c>
      <c r="F397" s="13">
        <v>146</v>
      </c>
      <c r="G397" s="13">
        <v>618</v>
      </c>
      <c r="H397" s="13">
        <v>700</v>
      </c>
      <c r="I397" s="13">
        <v>-82</v>
      </c>
      <c r="J397" s="13">
        <v>3</v>
      </c>
      <c r="K397" s="13">
        <v>76</v>
      </c>
      <c r="L397" s="13">
        <v>86</v>
      </c>
      <c r="M397" s="30">
        <v>65585500</v>
      </c>
    </row>
    <row r="398" spans="1:13" x14ac:dyDescent="0.25">
      <c r="A398" s="13">
        <v>2013</v>
      </c>
      <c r="B398" s="13" t="s">
        <v>220</v>
      </c>
      <c r="C398" s="13" t="s">
        <v>159</v>
      </c>
      <c r="D398" s="13" t="s">
        <v>157</v>
      </c>
      <c r="E398" s="13" t="s">
        <v>190</v>
      </c>
      <c r="F398" s="13">
        <v>188</v>
      </c>
      <c r="G398" s="13">
        <v>624</v>
      </c>
      <c r="H398" s="13">
        <v>754</v>
      </c>
      <c r="I398" s="13">
        <v>-130</v>
      </c>
      <c r="J398" s="13">
        <v>4</v>
      </c>
      <c r="K398" s="13">
        <v>71</v>
      </c>
      <c r="L398" s="13">
        <v>91</v>
      </c>
      <c r="M398" s="30">
        <v>74005043</v>
      </c>
    </row>
    <row r="399" spans="1:13" x14ac:dyDescent="0.25">
      <c r="A399" s="13">
        <v>2013</v>
      </c>
      <c r="B399" s="13" t="s">
        <v>204</v>
      </c>
      <c r="C399" s="13" t="s">
        <v>188</v>
      </c>
      <c r="D399" s="13" t="s">
        <v>161</v>
      </c>
      <c r="E399" s="13" t="s">
        <v>190</v>
      </c>
      <c r="F399" s="13">
        <v>159</v>
      </c>
      <c r="G399" s="13">
        <v>706</v>
      </c>
      <c r="H399" s="13">
        <v>760</v>
      </c>
      <c r="I399" s="13">
        <v>-54</v>
      </c>
      <c r="J399" s="13">
        <v>5</v>
      </c>
      <c r="K399" s="13">
        <v>74</v>
      </c>
      <c r="L399" s="13">
        <v>88</v>
      </c>
      <c r="M399" s="30">
        <v>74409071</v>
      </c>
    </row>
    <row r="400" spans="1:13" x14ac:dyDescent="0.25">
      <c r="A400" s="13">
        <v>2013</v>
      </c>
      <c r="B400" s="13" t="s">
        <v>211</v>
      </c>
      <c r="C400" s="13" t="s">
        <v>175</v>
      </c>
      <c r="D400" s="13" t="s">
        <v>157</v>
      </c>
      <c r="E400" s="13" t="s">
        <v>140</v>
      </c>
      <c r="F400" s="13">
        <v>151</v>
      </c>
      <c r="G400" s="13">
        <v>614</v>
      </c>
      <c r="H400" s="13">
        <v>788</v>
      </c>
      <c r="I400" s="13">
        <v>-174</v>
      </c>
      <c r="J400" s="13">
        <v>4</v>
      </c>
      <c r="K400" s="13">
        <v>66</v>
      </c>
      <c r="L400" s="13">
        <v>96</v>
      </c>
      <c r="M400" s="30">
        <v>75337500</v>
      </c>
    </row>
    <row r="401" spans="1:13" x14ac:dyDescent="0.25">
      <c r="A401" s="13">
        <v>2013</v>
      </c>
      <c r="B401" s="13" t="s">
        <v>203</v>
      </c>
      <c r="C401" s="13" t="s">
        <v>176</v>
      </c>
      <c r="D401" s="13" t="s">
        <v>157</v>
      </c>
      <c r="E401" s="13" t="s">
        <v>140</v>
      </c>
      <c r="F401" s="13">
        <v>171</v>
      </c>
      <c r="G401" s="13">
        <v>745</v>
      </c>
      <c r="H401" s="13">
        <v>662</v>
      </c>
      <c r="I401" s="13">
        <v>83</v>
      </c>
      <c r="J401" s="13">
        <v>2</v>
      </c>
      <c r="K401" s="13">
        <v>92</v>
      </c>
      <c r="L401" s="13">
        <v>70</v>
      </c>
      <c r="M401" s="30">
        <v>75771800</v>
      </c>
    </row>
    <row r="402" spans="1:13" x14ac:dyDescent="0.25">
      <c r="A402" s="13">
        <v>2013</v>
      </c>
      <c r="B402" s="13" t="s">
        <v>210</v>
      </c>
      <c r="C402" s="13" t="s">
        <v>166</v>
      </c>
      <c r="D402" s="13" t="s">
        <v>161</v>
      </c>
      <c r="E402" s="13" t="s">
        <v>140</v>
      </c>
      <c r="F402" s="13">
        <v>157</v>
      </c>
      <c r="G402" s="13">
        <v>640</v>
      </c>
      <c r="H402" s="13">
        <v>687</v>
      </c>
      <c r="I402" s="13">
        <v>-47</v>
      </c>
      <c r="J402" s="13">
        <v>4</v>
      </c>
      <c r="K402" s="13">
        <v>74</v>
      </c>
      <c r="L402" s="13">
        <v>88</v>
      </c>
      <c r="M402" s="30">
        <v>76947033</v>
      </c>
    </row>
    <row r="403" spans="1:13" x14ac:dyDescent="0.25">
      <c r="A403" s="13">
        <v>2013</v>
      </c>
      <c r="B403" s="13" t="s">
        <v>218</v>
      </c>
      <c r="C403" s="13" t="s">
        <v>174</v>
      </c>
      <c r="D403" s="13" t="s">
        <v>161</v>
      </c>
      <c r="E403" s="13" t="s">
        <v>140</v>
      </c>
      <c r="F403" s="13">
        <v>161</v>
      </c>
      <c r="G403" s="13">
        <v>634</v>
      </c>
      <c r="H403" s="13">
        <v>577</v>
      </c>
      <c r="I403" s="13">
        <v>57</v>
      </c>
      <c r="J403" s="13">
        <v>2</v>
      </c>
      <c r="K403" s="13">
        <v>94</v>
      </c>
      <c r="L403" s="13">
        <v>68</v>
      </c>
      <c r="M403" s="30">
        <v>77062000</v>
      </c>
    </row>
    <row r="404" spans="1:13" x14ac:dyDescent="0.25">
      <c r="A404" s="13">
        <v>2013</v>
      </c>
      <c r="B404" s="13" t="s">
        <v>208</v>
      </c>
      <c r="C404" s="13" t="s">
        <v>178</v>
      </c>
      <c r="D404" s="13" t="s">
        <v>157</v>
      </c>
      <c r="E404" s="13" t="s">
        <v>140</v>
      </c>
      <c r="F404" s="13">
        <v>112</v>
      </c>
      <c r="G404" s="13">
        <v>648</v>
      </c>
      <c r="H404" s="13">
        <v>601</v>
      </c>
      <c r="I404" s="13">
        <v>47</v>
      </c>
      <c r="J404" s="13">
        <v>3</v>
      </c>
      <c r="K404" s="13">
        <v>86</v>
      </c>
      <c r="L404" s="13">
        <v>76</v>
      </c>
      <c r="M404" s="30">
        <v>80091725</v>
      </c>
    </row>
    <row r="405" spans="1:13" x14ac:dyDescent="0.25">
      <c r="A405" s="13">
        <v>2013</v>
      </c>
      <c r="B405" s="13" t="s">
        <v>198</v>
      </c>
      <c r="C405" s="13" t="s">
        <v>165</v>
      </c>
      <c r="D405" s="13" t="s">
        <v>157</v>
      </c>
      <c r="E405" s="13" t="s">
        <v>196</v>
      </c>
      <c r="F405" s="13">
        <v>212</v>
      </c>
      <c r="G405" s="13">
        <v>745</v>
      </c>
      <c r="H405" s="13">
        <v>709</v>
      </c>
      <c r="I405" s="13">
        <v>36</v>
      </c>
      <c r="J405" s="13">
        <v>3</v>
      </c>
      <c r="K405" s="13">
        <v>85</v>
      </c>
      <c r="L405" s="13">
        <v>77</v>
      </c>
      <c r="M405" s="30">
        <v>84393333</v>
      </c>
    </row>
    <row r="406" spans="1:13" x14ac:dyDescent="0.25">
      <c r="A406" s="13">
        <v>2013</v>
      </c>
      <c r="B406" s="13" t="s">
        <v>197</v>
      </c>
      <c r="C406" s="13" t="s">
        <v>160</v>
      </c>
      <c r="D406" s="13" t="s">
        <v>161</v>
      </c>
      <c r="E406" s="13" t="s">
        <v>196</v>
      </c>
      <c r="F406" s="13">
        <v>181</v>
      </c>
      <c r="G406" s="13">
        <v>688</v>
      </c>
      <c r="H406" s="13">
        <v>548</v>
      </c>
      <c r="I406" s="13">
        <v>140</v>
      </c>
      <c r="J406" s="13">
        <v>1</v>
      </c>
      <c r="K406" s="13">
        <v>96</v>
      </c>
      <c r="L406" s="13">
        <v>66</v>
      </c>
      <c r="M406" s="30">
        <v>87871525</v>
      </c>
    </row>
    <row r="407" spans="1:13" x14ac:dyDescent="0.25">
      <c r="A407" s="13">
        <v>2013</v>
      </c>
      <c r="B407" s="13" t="s">
        <v>195</v>
      </c>
      <c r="C407" s="13" t="s">
        <v>169</v>
      </c>
      <c r="D407" s="13" t="s">
        <v>161</v>
      </c>
      <c r="E407" s="13" t="s">
        <v>190</v>
      </c>
      <c r="F407" s="13">
        <v>130</v>
      </c>
      <c r="G407" s="13">
        <v>685</v>
      </c>
      <c r="H407" s="13">
        <v>695</v>
      </c>
      <c r="I407" s="13">
        <v>-10</v>
      </c>
      <c r="J407" s="13">
        <v>2</v>
      </c>
      <c r="K407" s="13">
        <v>81</v>
      </c>
      <c r="L407" s="13">
        <v>81</v>
      </c>
      <c r="M407" s="30">
        <v>90132000</v>
      </c>
    </row>
    <row r="408" spans="1:13" x14ac:dyDescent="0.25">
      <c r="A408" s="13">
        <v>2013</v>
      </c>
      <c r="B408" s="13" t="s">
        <v>222</v>
      </c>
      <c r="C408" s="13" t="s">
        <v>180</v>
      </c>
      <c r="D408" s="13" t="s">
        <v>161</v>
      </c>
      <c r="E408" s="13" t="s">
        <v>140</v>
      </c>
      <c r="F408" s="13">
        <v>125</v>
      </c>
      <c r="G408" s="13">
        <v>783</v>
      </c>
      <c r="H408" s="13">
        <v>596</v>
      </c>
      <c r="I408" s="13">
        <v>187</v>
      </c>
      <c r="J408" s="13">
        <v>1</v>
      </c>
      <c r="K408" s="13">
        <v>97</v>
      </c>
      <c r="L408" s="13">
        <v>65</v>
      </c>
      <c r="M408" s="30">
        <v>92260110</v>
      </c>
    </row>
    <row r="409" spans="1:13" x14ac:dyDescent="0.25">
      <c r="A409" s="13">
        <v>2013</v>
      </c>
      <c r="B409" s="13" t="s">
        <v>201</v>
      </c>
      <c r="C409" s="13" t="s">
        <v>162</v>
      </c>
      <c r="D409" s="13" t="s">
        <v>161</v>
      </c>
      <c r="E409" s="13" t="s">
        <v>140</v>
      </c>
      <c r="F409" s="13">
        <v>172</v>
      </c>
      <c r="G409" s="13">
        <v>602</v>
      </c>
      <c r="H409" s="13">
        <v>689</v>
      </c>
      <c r="I409" s="13">
        <v>-87</v>
      </c>
      <c r="J409" s="13">
        <v>5</v>
      </c>
      <c r="K409" s="13">
        <v>66</v>
      </c>
      <c r="L409" s="13">
        <v>96</v>
      </c>
      <c r="M409" s="30">
        <v>100567726</v>
      </c>
    </row>
    <row r="410" spans="1:13" x14ac:dyDescent="0.25">
      <c r="A410" s="13">
        <v>2013</v>
      </c>
      <c r="B410" s="13" t="s">
        <v>202</v>
      </c>
      <c r="C410" s="13" t="s">
        <v>179</v>
      </c>
      <c r="D410" s="13" t="s">
        <v>161</v>
      </c>
      <c r="E410" s="13" t="s">
        <v>140</v>
      </c>
      <c r="F410" s="13">
        <v>155</v>
      </c>
      <c r="G410" s="13">
        <v>698</v>
      </c>
      <c r="H410" s="13">
        <v>589</v>
      </c>
      <c r="I410" s="13">
        <v>109</v>
      </c>
      <c r="J410" s="13">
        <v>3</v>
      </c>
      <c r="K410" s="13">
        <v>90</v>
      </c>
      <c r="L410" s="13">
        <v>72</v>
      </c>
      <c r="M410" s="30">
        <v>106404462</v>
      </c>
    </row>
    <row r="411" spans="1:13" x14ac:dyDescent="0.25">
      <c r="A411" s="13">
        <v>2013</v>
      </c>
      <c r="B411" s="13" t="s">
        <v>224</v>
      </c>
      <c r="C411" s="13" t="s">
        <v>184</v>
      </c>
      <c r="D411" s="13" t="s">
        <v>157</v>
      </c>
      <c r="E411" s="13" t="s">
        <v>190</v>
      </c>
      <c r="F411" s="13">
        <v>176</v>
      </c>
      <c r="G411" s="13">
        <v>730</v>
      </c>
      <c r="H411" s="13">
        <v>636</v>
      </c>
      <c r="I411" s="13">
        <v>94</v>
      </c>
      <c r="J411" s="13">
        <v>2</v>
      </c>
      <c r="K411" s="13">
        <v>91</v>
      </c>
      <c r="L411" s="13">
        <v>72</v>
      </c>
      <c r="M411" s="30">
        <v>112522600</v>
      </c>
    </row>
    <row r="412" spans="1:13" x14ac:dyDescent="0.25">
      <c r="A412" s="13">
        <v>2013</v>
      </c>
      <c r="B412" s="13" t="s">
        <v>227</v>
      </c>
      <c r="C412" s="13" t="s">
        <v>183</v>
      </c>
      <c r="D412" s="13" t="s">
        <v>161</v>
      </c>
      <c r="E412" s="13" t="s">
        <v>196</v>
      </c>
      <c r="F412" s="13">
        <v>161</v>
      </c>
      <c r="G412" s="13">
        <v>656</v>
      </c>
      <c r="H412" s="13">
        <v>626</v>
      </c>
      <c r="I412" s="13">
        <v>30</v>
      </c>
      <c r="J412" s="13">
        <v>2</v>
      </c>
      <c r="K412" s="13">
        <v>86</v>
      </c>
      <c r="L412" s="13">
        <v>76</v>
      </c>
      <c r="M412" s="30">
        <v>113703270</v>
      </c>
    </row>
    <row r="413" spans="1:13" x14ac:dyDescent="0.25">
      <c r="A413" s="13">
        <v>2013</v>
      </c>
      <c r="B413" s="13" t="s">
        <v>200</v>
      </c>
      <c r="C413" s="13" t="s">
        <v>156</v>
      </c>
      <c r="D413" s="13" t="s">
        <v>157</v>
      </c>
      <c r="E413" s="13" t="s">
        <v>140</v>
      </c>
      <c r="F413" s="13">
        <v>148</v>
      </c>
      <c r="G413" s="13">
        <v>598</v>
      </c>
      <c r="H413" s="13">
        <v>723</v>
      </c>
      <c r="I413" s="13">
        <v>-125</v>
      </c>
      <c r="J413" s="13">
        <v>5</v>
      </c>
      <c r="K413" s="13">
        <v>63</v>
      </c>
      <c r="L413" s="13">
        <v>99</v>
      </c>
      <c r="M413" s="30">
        <v>120065277</v>
      </c>
    </row>
    <row r="414" spans="1:13" x14ac:dyDescent="0.25">
      <c r="A414" s="13">
        <v>2013</v>
      </c>
      <c r="B414" s="13" t="s">
        <v>226</v>
      </c>
      <c r="C414" s="13" t="s">
        <v>181</v>
      </c>
      <c r="D414" s="13" t="s">
        <v>157</v>
      </c>
      <c r="E414" s="13" t="s">
        <v>190</v>
      </c>
      <c r="F414" s="13">
        <v>164</v>
      </c>
      <c r="G414" s="13">
        <v>733</v>
      </c>
      <c r="H414" s="13">
        <v>737</v>
      </c>
      <c r="I414" s="13">
        <v>-4</v>
      </c>
      <c r="J414" s="13">
        <v>3</v>
      </c>
      <c r="K414" s="13">
        <v>78</v>
      </c>
      <c r="L414" s="13">
        <v>84</v>
      </c>
      <c r="M414" s="30">
        <v>124174750</v>
      </c>
    </row>
    <row r="415" spans="1:13" x14ac:dyDescent="0.25">
      <c r="A415" s="13">
        <v>2013</v>
      </c>
      <c r="B415" s="13" t="s">
        <v>225</v>
      </c>
      <c r="C415" s="13" t="s">
        <v>164</v>
      </c>
      <c r="D415" s="13" t="s">
        <v>157</v>
      </c>
      <c r="E415" s="13" t="s">
        <v>196</v>
      </c>
      <c r="F415" s="13">
        <v>185</v>
      </c>
      <c r="G415" s="13">
        <v>712</v>
      </c>
      <c r="H415" s="13">
        <v>756</v>
      </c>
      <c r="I415" s="13">
        <v>-44</v>
      </c>
      <c r="J415" s="13">
        <v>5</v>
      </c>
      <c r="K415" s="13">
        <v>74</v>
      </c>
      <c r="L415" s="13">
        <v>88</v>
      </c>
      <c r="M415" s="30">
        <v>126288100</v>
      </c>
    </row>
    <row r="416" spans="1:13" x14ac:dyDescent="0.25">
      <c r="A416" s="13">
        <v>2013</v>
      </c>
      <c r="B416" s="13" t="s">
        <v>221</v>
      </c>
      <c r="C416" s="13" t="s">
        <v>185</v>
      </c>
      <c r="D416" s="13" t="s">
        <v>161</v>
      </c>
      <c r="E416" s="13" t="s">
        <v>190</v>
      </c>
      <c r="F416" s="13">
        <v>107</v>
      </c>
      <c r="G416" s="13">
        <v>629</v>
      </c>
      <c r="H416" s="13">
        <v>691</v>
      </c>
      <c r="I416" s="13">
        <v>-62</v>
      </c>
      <c r="J416" s="13">
        <v>4</v>
      </c>
      <c r="K416" s="13">
        <v>76</v>
      </c>
      <c r="L416" s="13">
        <v>86</v>
      </c>
      <c r="M416" s="30">
        <v>140180334</v>
      </c>
    </row>
    <row r="417" spans="1:13" x14ac:dyDescent="0.25">
      <c r="A417" s="13">
        <v>2013</v>
      </c>
      <c r="B417" s="13" t="s">
        <v>205</v>
      </c>
      <c r="C417" s="13" t="s">
        <v>182</v>
      </c>
      <c r="D417" s="13" t="s">
        <v>157</v>
      </c>
      <c r="E417" s="13" t="s">
        <v>140</v>
      </c>
      <c r="F417" s="13">
        <v>176</v>
      </c>
      <c r="G417" s="13">
        <v>796</v>
      </c>
      <c r="H417" s="13">
        <v>624</v>
      </c>
      <c r="I417" s="13">
        <v>172</v>
      </c>
      <c r="J417" s="13">
        <v>1</v>
      </c>
      <c r="K417" s="13">
        <v>93</v>
      </c>
      <c r="L417" s="13">
        <v>69</v>
      </c>
      <c r="M417" s="30">
        <v>145989500</v>
      </c>
    </row>
    <row r="418" spans="1:13" x14ac:dyDescent="0.25">
      <c r="A418" s="13">
        <v>2013</v>
      </c>
      <c r="B418" s="13" t="s">
        <v>199</v>
      </c>
      <c r="C418" s="13" t="s">
        <v>168</v>
      </c>
      <c r="D418" s="13" t="s">
        <v>157</v>
      </c>
      <c r="E418" s="13" t="s">
        <v>196</v>
      </c>
      <c r="F418" s="13">
        <v>178</v>
      </c>
      <c r="G418" s="13">
        <v>853</v>
      </c>
      <c r="H418" s="13">
        <v>656</v>
      </c>
      <c r="I418" s="13">
        <v>197</v>
      </c>
      <c r="J418" s="13">
        <v>1</v>
      </c>
      <c r="K418" s="13">
        <v>97</v>
      </c>
      <c r="L418" s="13">
        <v>65</v>
      </c>
      <c r="M418" s="30">
        <v>151530000</v>
      </c>
    </row>
    <row r="419" spans="1:13" x14ac:dyDescent="0.25">
      <c r="A419" s="13">
        <v>2013</v>
      </c>
      <c r="B419" s="13" t="s">
        <v>217</v>
      </c>
      <c r="C419" s="13" t="s">
        <v>186</v>
      </c>
      <c r="D419" s="13" t="s">
        <v>161</v>
      </c>
      <c r="E419" s="13" t="s">
        <v>196</v>
      </c>
      <c r="F419" s="13">
        <v>140</v>
      </c>
      <c r="G419" s="13">
        <v>610</v>
      </c>
      <c r="H419" s="13">
        <v>749</v>
      </c>
      <c r="I419" s="13">
        <v>-139</v>
      </c>
      <c r="J419" s="13">
        <v>4</v>
      </c>
      <c r="K419" s="13">
        <v>73</v>
      </c>
      <c r="L419" s="13">
        <v>89</v>
      </c>
      <c r="M419" s="30">
        <v>169863189</v>
      </c>
    </row>
    <row r="420" spans="1:13" x14ac:dyDescent="0.25">
      <c r="A420" s="13">
        <v>2013</v>
      </c>
      <c r="B420" s="13" t="s">
        <v>209</v>
      </c>
      <c r="C420" s="13" t="s">
        <v>177</v>
      </c>
      <c r="D420" s="13" t="s">
        <v>161</v>
      </c>
      <c r="E420" s="13" t="s">
        <v>190</v>
      </c>
      <c r="F420" s="13">
        <v>138</v>
      </c>
      <c r="G420" s="13">
        <v>649</v>
      </c>
      <c r="H420" s="13">
        <v>582</v>
      </c>
      <c r="I420" s="13">
        <v>67</v>
      </c>
      <c r="J420" s="13">
        <v>1</v>
      </c>
      <c r="K420" s="13">
        <v>92</v>
      </c>
      <c r="L420" s="13">
        <v>70</v>
      </c>
      <c r="M420" s="30">
        <v>223362196</v>
      </c>
    </row>
    <row r="421" spans="1:13" x14ac:dyDescent="0.25">
      <c r="A421" s="13">
        <v>2013</v>
      </c>
      <c r="B421" s="13" t="s">
        <v>214</v>
      </c>
      <c r="C421" s="13" t="s">
        <v>171</v>
      </c>
      <c r="D421" s="13" t="s">
        <v>157</v>
      </c>
      <c r="E421" s="13" t="s">
        <v>196</v>
      </c>
      <c r="F421" s="13">
        <v>144</v>
      </c>
      <c r="G421" s="13">
        <v>650</v>
      </c>
      <c r="H421" s="13">
        <v>671</v>
      </c>
      <c r="I421" s="13">
        <v>-21</v>
      </c>
      <c r="J421" s="13">
        <v>4</v>
      </c>
      <c r="K421" s="13">
        <v>85</v>
      </c>
      <c r="L421" s="13">
        <v>77</v>
      </c>
      <c r="M421" s="30">
        <v>231978886</v>
      </c>
    </row>
    <row r="422" spans="1:13" x14ac:dyDescent="0.25">
      <c r="A422" s="13">
        <v>2014</v>
      </c>
      <c r="B422" s="13" t="s">
        <v>207</v>
      </c>
      <c r="C422" s="13" t="s">
        <v>158</v>
      </c>
      <c r="D422" s="13" t="s">
        <v>157</v>
      </c>
      <c r="E422" s="13" t="s">
        <v>190</v>
      </c>
      <c r="F422" s="13">
        <v>163</v>
      </c>
      <c r="G422" s="13">
        <v>629</v>
      </c>
      <c r="H422" s="13">
        <v>723</v>
      </c>
      <c r="I422" s="13">
        <v>-94</v>
      </c>
      <c r="J422" s="13">
        <v>4</v>
      </c>
      <c r="K422" s="13">
        <v>70</v>
      </c>
      <c r="L422" s="13">
        <v>92</v>
      </c>
      <c r="M422" s="30">
        <v>35116300</v>
      </c>
    </row>
    <row r="423" spans="1:13" x14ac:dyDescent="0.25">
      <c r="A423" s="13">
        <v>2014</v>
      </c>
      <c r="B423" s="13" t="s">
        <v>229</v>
      </c>
      <c r="C423" s="13" t="s">
        <v>163</v>
      </c>
      <c r="D423" s="13" t="s">
        <v>161</v>
      </c>
      <c r="E423" s="13" t="s">
        <v>196</v>
      </c>
      <c r="F423" s="13">
        <v>122</v>
      </c>
      <c r="G423" s="13">
        <v>645</v>
      </c>
      <c r="H423" s="13">
        <v>674</v>
      </c>
      <c r="I423" s="13">
        <v>-29</v>
      </c>
      <c r="J423" s="13">
        <v>4</v>
      </c>
      <c r="K423" s="13">
        <v>77</v>
      </c>
      <c r="L423" s="13">
        <v>85</v>
      </c>
      <c r="M423" s="30">
        <v>41836900</v>
      </c>
    </row>
    <row r="424" spans="1:13" x14ac:dyDescent="0.25">
      <c r="A424" s="13">
        <v>2014</v>
      </c>
      <c r="B424" s="13" t="s">
        <v>201</v>
      </c>
      <c r="C424" s="13" t="s">
        <v>162</v>
      </c>
      <c r="D424" s="13" t="s">
        <v>161</v>
      </c>
      <c r="E424" s="13" t="s">
        <v>140</v>
      </c>
      <c r="F424" s="13">
        <v>157</v>
      </c>
      <c r="G424" s="13">
        <v>614</v>
      </c>
      <c r="H424" s="13">
        <v>707</v>
      </c>
      <c r="I424" s="13">
        <v>-93</v>
      </c>
      <c r="J424" s="13">
        <v>5</v>
      </c>
      <c r="K424" s="13">
        <v>73</v>
      </c>
      <c r="L424" s="13">
        <v>89</v>
      </c>
      <c r="M424" s="30">
        <v>65522500</v>
      </c>
    </row>
    <row r="425" spans="1:13" x14ac:dyDescent="0.25">
      <c r="A425" s="13">
        <v>2014</v>
      </c>
      <c r="B425" s="13" t="s">
        <v>216</v>
      </c>
      <c r="C425" s="13" t="s">
        <v>170</v>
      </c>
      <c r="D425" s="13" t="s">
        <v>157</v>
      </c>
      <c r="E425" s="13" t="s">
        <v>190</v>
      </c>
      <c r="F425" s="13">
        <v>146</v>
      </c>
      <c r="G425" s="13">
        <v>729</v>
      </c>
      <c r="H425" s="13">
        <v>572</v>
      </c>
      <c r="I425" s="13">
        <v>157</v>
      </c>
      <c r="J425" s="13">
        <v>2</v>
      </c>
      <c r="K425" s="13">
        <v>88</v>
      </c>
      <c r="L425" s="13">
        <v>74</v>
      </c>
      <c r="M425" s="30">
        <v>72408400</v>
      </c>
    </row>
    <row r="426" spans="1:13" x14ac:dyDescent="0.25">
      <c r="A426" s="13">
        <v>2014</v>
      </c>
      <c r="B426" s="13" t="s">
        <v>228</v>
      </c>
      <c r="C426" s="13" t="s">
        <v>167</v>
      </c>
      <c r="D426" s="13" t="s">
        <v>157</v>
      </c>
      <c r="E426" s="13" t="s">
        <v>196</v>
      </c>
      <c r="F426" s="13">
        <v>117</v>
      </c>
      <c r="G426" s="13">
        <v>612</v>
      </c>
      <c r="H426" s="13">
        <v>625</v>
      </c>
      <c r="I426" s="13">
        <v>-13</v>
      </c>
      <c r="J426" s="13">
        <v>4</v>
      </c>
      <c r="K426" s="13">
        <v>77</v>
      </c>
      <c r="L426" s="13">
        <v>85</v>
      </c>
      <c r="M426" s="30">
        <v>72689100</v>
      </c>
    </row>
    <row r="427" spans="1:13" x14ac:dyDescent="0.25">
      <c r="A427" s="13">
        <v>2014</v>
      </c>
      <c r="B427" s="13" t="s">
        <v>208</v>
      </c>
      <c r="C427" s="13" t="s">
        <v>178</v>
      </c>
      <c r="D427" s="13" t="s">
        <v>157</v>
      </c>
      <c r="E427" s="13" t="s">
        <v>140</v>
      </c>
      <c r="F427" s="13">
        <v>95</v>
      </c>
      <c r="G427" s="13">
        <v>651</v>
      </c>
      <c r="H427" s="13">
        <v>624</v>
      </c>
      <c r="I427" s="13">
        <v>27</v>
      </c>
      <c r="J427" s="13">
        <v>2</v>
      </c>
      <c r="K427" s="13">
        <v>89</v>
      </c>
      <c r="L427" s="13">
        <v>73</v>
      </c>
      <c r="M427" s="30">
        <v>74594075</v>
      </c>
    </row>
    <row r="428" spans="1:13" x14ac:dyDescent="0.25">
      <c r="A428" s="13">
        <v>2014</v>
      </c>
      <c r="B428" s="13" t="s">
        <v>219</v>
      </c>
      <c r="C428" s="13" t="s">
        <v>172</v>
      </c>
      <c r="D428" s="13" t="s">
        <v>161</v>
      </c>
      <c r="E428" s="13" t="s">
        <v>190</v>
      </c>
      <c r="F428" s="13">
        <v>109</v>
      </c>
      <c r="G428" s="13">
        <v>535</v>
      </c>
      <c r="H428" s="13">
        <v>577</v>
      </c>
      <c r="I428" s="13">
        <v>-42</v>
      </c>
      <c r="J428" s="13">
        <v>3</v>
      </c>
      <c r="K428" s="13">
        <v>77</v>
      </c>
      <c r="L428" s="13">
        <v>85</v>
      </c>
      <c r="M428" s="30">
        <v>75685700</v>
      </c>
    </row>
    <row r="429" spans="1:13" x14ac:dyDescent="0.25">
      <c r="A429" s="13">
        <v>2014</v>
      </c>
      <c r="B429" s="13" t="s">
        <v>218</v>
      </c>
      <c r="C429" s="13" t="s">
        <v>174</v>
      </c>
      <c r="D429" s="13" t="s">
        <v>161</v>
      </c>
      <c r="E429" s="13" t="s">
        <v>140</v>
      </c>
      <c r="F429" s="13">
        <v>156</v>
      </c>
      <c r="G429" s="13">
        <v>682</v>
      </c>
      <c r="H429" s="13">
        <v>631</v>
      </c>
      <c r="I429" s="13">
        <v>51</v>
      </c>
      <c r="J429" s="13">
        <v>2</v>
      </c>
      <c r="K429" s="13">
        <v>88</v>
      </c>
      <c r="L429" s="13">
        <v>74</v>
      </c>
      <c r="M429" s="30">
        <v>77178000</v>
      </c>
    </row>
    <row r="430" spans="1:13" x14ac:dyDescent="0.25">
      <c r="A430" s="13">
        <v>2014</v>
      </c>
      <c r="B430" s="13" t="s">
        <v>200</v>
      </c>
      <c r="C430" s="13" t="s">
        <v>156</v>
      </c>
      <c r="D430" s="13" t="s">
        <v>157</v>
      </c>
      <c r="E430" s="13" t="s">
        <v>140</v>
      </c>
      <c r="F430" s="13">
        <v>155</v>
      </c>
      <c r="G430" s="13">
        <v>660</v>
      </c>
      <c r="H430" s="13">
        <v>758</v>
      </c>
      <c r="I430" s="13">
        <v>-98</v>
      </c>
      <c r="J430" s="13">
        <v>4</v>
      </c>
      <c r="K430" s="13">
        <v>73</v>
      </c>
      <c r="L430" s="13">
        <v>89</v>
      </c>
      <c r="M430" s="30">
        <v>81830500</v>
      </c>
    </row>
    <row r="431" spans="1:13" x14ac:dyDescent="0.25">
      <c r="A431" s="13">
        <v>2014</v>
      </c>
      <c r="B431" s="13" t="s">
        <v>203</v>
      </c>
      <c r="C431" s="13" t="s">
        <v>176</v>
      </c>
      <c r="D431" s="13" t="s">
        <v>157</v>
      </c>
      <c r="E431" s="13" t="s">
        <v>140</v>
      </c>
      <c r="F431" s="13">
        <v>142</v>
      </c>
      <c r="G431" s="13">
        <v>669</v>
      </c>
      <c r="H431" s="13">
        <v>653</v>
      </c>
      <c r="I431" s="13">
        <v>16</v>
      </c>
      <c r="J431" s="13">
        <v>3</v>
      </c>
      <c r="K431" s="13">
        <v>85</v>
      </c>
      <c r="L431" s="13">
        <v>77</v>
      </c>
      <c r="M431" s="30">
        <v>82151899</v>
      </c>
    </row>
    <row r="432" spans="1:13" x14ac:dyDescent="0.25">
      <c r="A432" s="13">
        <v>2014</v>
      </c>
      <c r="B432" s="13" t="s">
        <v>211</v>
      </c>
      <c r="C432" s="13" t="s">
        <v>175</v>
      </c>
      <c r="D432" s="13" t="s">
        <v>157</v>
      </c>
      <c r="E432" s="13" t="s">
        <v>140</v>
      </c>
      <c r="F432" s="13">
        <v>128</v>
      </c>
      <c r="G432" s="13">
        <v>715</v>
      </c>
      <c r="H432" s="13">
        <v>777</v>
      </c>
      <c r="I432" s="13">
        <v>-62</v>
      </c>
      <c r="J432" s="13">
        <v>5</v>
      </c>
      <c r="K432" s="13">
        <v>70</v>
      </c>
      <c r="L432" s="13">
        <v>92</v>
      </c>
      <c r="M432" s="30">
        <v>83762500</v>
      </c>
    </row>
    <row r="433" spans="1:13" x14ac:dyDescent="0.25">
      <c r="A433" s="13">
        <v>2014</v>
      </c>
      <c r="B433" s="13" t="s">
        <v>215</v>
      </c>
      <c r="C433" s="13" t="s">
        <v>173</v>
      </c>
      <c r="D433" s="13" t="s">
        <v>161</v>
      </c>
      <c r="E433" s="13" t="s">
        <v>196</v>
      </c>
      <c r="F433" s="13">
        <v>125</v>
      </c>
      <c r="G433" s="13">
        <v>629</v>
      </c>
      <c r="H433" s="13">
        <v>618</v>
      </c>
      <c r="I433" s="13">
        <v>11</v>
      </c>
      <c r="J433" s="13">
        <v>3</v>
      </c>
      <c r="K433" s="13">
        <v>79</v>
      </c>
      <c r="L433" s="13">
        <v>83</v>
      </c>
      <c r="M433" s="30">
        <v>85556990</v>
      </c>
    </row>
    <row r="434" spans="1:13" x14ac:dyDescent="0.25">
      <c r="A434" s="13">
        <v>2014</v>
      </c>
      <c r="B434" s="13" t="s">
        <v>220</v>
      </c>
      <c r="C434" s="13" t="s">
        <v>159</v>
      </c>
      <c r="D434" s="13" t="s">
        <v>157</v>
      </c>
      <c r="E434" s="13" t="s">
        <v>190</v>
      </c>
      <c r="F434" s="13">
        <v>136</v>
      </c>
      <c r="G434" s="13">
        <v>634</v>
      </c>
      <c r="H434" s="13">
        <v>554</v>
      </c>
      <c r="I434" s="13">
        <v>80</v>
      </c>
      <c r="J434" s="13">
        <v>3</v>
      </c>
      <c r="K434" s="13">
        <v>87</v>
      </c>
      <c r="L434" s="13">
        <v>75</v>
      </c>
      <c r="M434" s="30">
        <v>92531100</v>
      </c>
    </row>
    <row r="435" spans="1:13" x14ac:dyDescent="0.25">
      <c r="A435" s="13">
        <v>2014</v>
      </c>
      <c r="B435" s="13" t="s">
        <v>204</v>
      </c>
      <c r="C435" s="13" t="s">
        <v>188</v>
      </c>
      <c r="D435" s="13" t="s">
        <v>161</v>
      </c>
      <c r="E435" s="13" t="s">
        <v>190</v>
      </c>
      <c r="F435" s="13">
        <v>186</v>
      </c>
      <c r="G435" s="13">
        <v>755</v>
      </c>
      <c r="H435" s="13">
        <v>818</v>
      </c>
      <c r="I435" s="13">
        <v>-63</v>
      </c>
      <c r="J435" s="13">
        <v>4</v>
      </c>
      <c r="K435" s="13">
        <v>66</v>
      </c>
      <c r="L435" s="13">
        <v>96</v>
      </c>
      <c r="M435" s="30">
        <v>95403500</v>
      </c>
    </row>
    <row r="436" spans="1:13" x14ac:dyDescent="0.25">
      <c r="A436" s="13">
        <v>2014</v>
      </c>
      <c r="B436" s="13" t="s">
        <v>197</v>
      </c>
      <c r="C436" s="13" t="s">
        <v>160</v>
      </c>
      <c r="D436" s="13" t="s">
        <v>161</v>
      </c>
      <c r="E436" s="13" t="s">
        <v>196</v>
      </c>
      <c r="F436" s="13">
        <v>123</v>
      </c>
      <c r="G436" s="13">
        <v>573</v>
      </c>
      <c r="H436" s="13">
        <v>597</v>
      </c>
      <c r="I436" s="13">
        <v>-24</v>
      </c>
      <c r="J436" s="13">
        <v>2</v>
      </c>
      <c r="K436" s="13">
        <v>79</v>
      </c>
      <c r="L436" s="13">
        <v>83</v>
      </c>
      <c r="M436" s="30">
        <v>97609000</v>
      </c>
    </row>
    <row r="437" spans="1:13" x14ac:dyDescent="0.25">
      <c r="A437" s="13">
        <v>2014</v>
      </c>
      <c r="B437" s="13" t="s">
        <v>195</v>
      </c>
      <c r="C437" s="13" t="s">
        <v>169</v>
      </c>
      <c r="D437" s="13" t="s">
        <v>161</v>
      </c>
      <c r="E437" s="13" t="s">
        <v>190</v>
      </c>
      <c r="F437" s="13">
        <v>118</v>
      </c>
      <c r="G437" s="13">
        <v>615</v>
      </c>
      <c r="H437" s="13">
        <v>742</v>
      </c>
      <c r="I437" s="13">
        <v>-127</v>
      </c>
      <c r="J437" s="13">
        <v>5</v>
      </c>
      <c r="K437" s="13">
        <v>64</v>
      </c>
      <c r="L437" s="13">
        <v>98</v>
      </c>
      <c r="M437" s="30">
        <v>97861500</v>
      </c>
    </row>
    <row r="438" spans="1:13" x14ac:dyDescent="0.25">
      <c r="A438" s="13">
        <v>2014</v>
      </c>
      <c r="B438" s="13" t="s">
        <v>210</v>
      </c>
      <c r="C438" s="13" t="s">
        <v>166</v>
      </c>
      <c r="D438" s="13" t="s">
        <v>161</v>
      </c>
      <c r="E438" s="13" t="s">
        <v>140</v>
      </c>
      <c r="F438" s="13">
        <v>150</v>
      </c>
      <c r="G438" s="13">
        <v>650</v>
      </c>
      <c r="H438" s="13">
        <v>657</v>
      </c>
      <c r="I438" s="13">
        <v>-7</v>
      </c>
      <c r="J438" s="13">
        <v>3</v>
      </c>
      <c r="K438" s="13">
        <v>82</v>
      </c>
      <c r="L438" s="13">
        <v>80</v>
      </c>
      <c r="M438" s="30">
        <v>101217000</v>
      </c>
    </row>
    <row r="439" spans="1:13" x14ac:dyDescent="0.25">
      <c r="A439" s="13">
        <v>2014</v>
      </c>
      <c r="B439" s="13" t="s">
        <v>198</v>
      </c>
      <c r="C439" s="13" t="s">
        <v>165</v>
      </c>
      <c r="D439" s="13" t="s">
        <v>157</v>
      </c>
      <c r="E439" s="13" t="s">
        <v>196</v>
      </c>
      <c r="F439" s="13">
        <v>211</v>
      </c>
      <c r="G439" s="13">
        <v>705</v>
      </c>
      <c r="H439" s="13">
        <v>593</v>
      </c>
      <c r="I439" s="13">
        <v>112</v>
      </c>
      <c r="J439" s="13">
        <v>1</v>
      </c>
      <c r="K439" s="13">
        <v>96</v>
      </c>
      <c r="L439" s="13">
        <v>66</v>
      </c>
      <c r="M439" s="30">
        <v>103416000</v>
      </c>
    </row>
    <row r="440" spans="1:13" x14ac:dyDescent="0.25">
      <c r="A440" s="13">
        <v>2014</v>
      </c>
      <c r="B440" s="13" t="s">
        <v>202</v>
      </c>
      <c r="C440" s="13" t="s">
        <v>179</v>
      </c>
      <c r="D440" s="13" t="s">
        <v>161</v>
      </c>
      <c r="E440" s="13" t="s">
        <v>140</v>
      </c>
      <c r="F440" s="13">
        <v>131</v>
      </c>
      <c r="G440" s="13">
        <v>595</v>
      </c>
      <c r="H440" s="13">
        <v>612</v>
      </c>
      <c r="I440" s="13">
        <v>-17</v>
      </c>
      <c r="J440" s="13">
        <v>4</v>
      </c>
      <c r="K440" s="13">
        <v>76</v>
      </c>
      <c r="L440" s="13">
        <v>86</v>
      </c>
      <c r="M440" s="30">
        <v>108217500</v>
      </c>
    </row>
    <row r="441" spans="1:13" x14ac:dyDescent="0.25">
      <c r="A441" s="13">
        <v>2014</v>
      </c>
      <c r="B441" s="13" t="s">
        <v>225</v>
      </c>
      <c r="C441" s="13" t="s">
        <v>164</v>
      </c>
      <c r="D441" s="13" t="s">
        <v>157</v>
      </c>
      <c r="E441" s="13" t="s">
        <v>196</v>
      </c>
      <c r="F441" s="13">
        <v>177</v>
      </c>
      <c r="G441" s="13">
        <v>723</v>
      </c>
      <c r="H441" s="13">
        <v>686</v>
      </c>
      <c r="I441" s="13">
        <v>37</v>
      </c>
      <c r="J441" s="13">
        <v>3</v>
      </c>
      <c r="K441" s="13">
        <v>83</v>
      </c>
      <c r="L441" s="13">
        <v>79</v>
      </c>
      <c r="M441" s="30">
        <v>109920100</v>
      </c>
    </row>
    <row r="442" spans="1:13" x14ac:dyDescent="0.25">
      <c r="A442" s="13">
        <v>2014</v>
      </c>
      <c r="B442" s="13" t="s">
        <v>224</v>
      </c>
      <c r="C442" s="13" t="s">
        <v>184</v>
      </c>
      <c r="D442" s="13" t="s">
        <v>157</v>
      </c>
      <c r="E442" s="13" t="s">
        <v>190</v>
      </c>
      <c r="F442" s="13">
        <v>111</v>
      </c>
      <c r="G442" s="13">
        <v>637</v>
      </c>
      <c r="H442" s="13">
        <v>773</v>
      </c>
      <c r="I442" s="13">
        <v>-136</v>
      </c>
      <c r="J442" s="13">
        <v>5</v>
      </c>
      <c r="K442" s="13">
        <v>67</v>
      </c>
      <c r="L442" s="13">
        <v>95</v>
      </c>
      <c r="M442" s="30">
        <v>112255059</v>
      </c>
    </row>
    <row r="443" spans="1:13" x14ac:dyDescent="0.25">
      <c r="A443" s="13">
        <v>2014</v>
      </c>
      <c r="B443" s="13" t="s">
        <v>222</v>
      </c>
      <c r="C443" s="13" t="s">
        <v>180</v>
      </c>
      <c r="D443" s="13" t="s">
        <v>161</v>
      </c>
      <c r="E443" s="13" t="s">
        <v>140</v>
      </c>
      <c r="F443" s="13">
        <v>105</v>
      </c>
      <c r="G443" s="13">
        <v>619</v>
      </c>
      <c r="H443" s="13">
        <v>603</v>
      </c>
      <c r="I443" s="13">
        <v>16</v>
      </c>
      <c r="J443" s="13">
        <v>1</v>
      </c>
      <c r="K443" s="13">
        <v>90</v>
      </c>
      <c r="L443" s="13">
        <v>72</v>
      </c>
      <c r="M443" s="30">
        <v>120693000</v>
      </c>
    </row>
    <row r="444" spans="1:13" x14ac:dyDescent="0.25">
      <c r="A444" s="13">
        <v>2014</v>
      </c>
      <c r="B444" s="13" t="s">
        <v>226</v>
      </c>
      <c r="C444" s="13" t="s">
        <v>181</v>
      </c>
      <c r="D444" s="13" t="s">
        <v>157</v>
      </c>
      <c r="E444" s="13" t="s">
        <v>190</v>
      </c>
      <c r="F444" s="13">
        <v>155</v>
      </c>
      <c r="G444" s="13">
        <v>773</v>
      </c>
      <c r="H444" s="13">
        <v>630</v>
      </c>
      <c r="I444" s="13">
        <v>143</v>
      </c>
      <c r="J444" s="13">
        <v>1</v>
      </c>
      <c r="K444" s="13">
        <v>98</v>
      </c>
      <c r="L444" s="13">
        <v>64</v>
      </c>
      <c r="M444" s="30">
        <v>121988250</v>
      </c>
    </row>
    <row r="445" spans="1:13" x14ac:dyDescent="0.25">
      <c r="A445" s="13">
        <v>2014</v>
      </c>
      <c r="B445" s="13" t="s">
        <v>227</v>
      </c>
      <c r="C445" s="13" t="s">
        <v>183</v>
      </c>
      <c r="D445" s="13" t="s">
        <v>161</v>
      </c>
      <c r="E445" s="13" t="s">
        <v>196</v>
      </c>
      <c r="F445" s="13">
        <v>152</v>
      </c>
      <c r="G445" s="13">
        <v>686</v>
      </c>
      <c r="H445" s="13">
        <v>555</v>
      </c>
      <c r="I445" s="13">
        <v>131</v>
      </c>
      <c r="J445" s="13">
        <v>1</v>
      </c>
      <c r="K445" s="13">
        <v>96</v>
      </c>
      <c r="L445" s="13">
        <v>66</v>
      </c>
      <c r="M445" s="30">
        <v>131983680</v>
      </c>
    </row>
    <row r="446" spans="1:13" x14ac:dyDescent="0.25">
      <c r="A446" s="13">
        <v>2014</v>
      </c>
      <c r="B446" s="13" t="s">
        <v>199</v>
      </c>
      <c r="C446" s="13" t="s">
        <v>168</v>
      </c>
      <c r="D446" s="13" t="s">
        <v>157</v>
      </c>
      <c r="E446" s="13" t="s">
        <v>196</v>
      </c>
      <c r="F446" s="13">
        <v>123</v>
      </c>
      <c r="G446" s="13">
        <v>634</v>
      </c>
      <c r="H446" s="13">
        <v>715</v>
      </c>
      <c r="I446" s="13">
        <v>-81</v>
      </c>
      <c r="J446" s="13">
        <v>5</v>
      </c>
      <c r="K446" s="13">
        <v>71</v>
      </c>
      <c r="L446" s="13">
        <v>91</v>
      </c>
      <c r="M446" s="30">
        <v>139019929</v>
      </c>
    </row>
    <row r="447" spans="1:13" x14ac:dyDescent="0.25">
      <c r="A447" s="13">
        <v>2014</v>
      </c>
      <c r="B447" s="13" t="s">
        <v>205</v>
      </c>
      <c r="C447" s="13" t="s">
        <v>182</v>
      </c>
      <c r="D447" s="13" t="s">
        <v>157</v>
      </c>
      <c r="E447" s="13" t="s">
        <v>140</v>
      </c>
      <c r="F447" s="13">
        <v>155</v>
      </c>
      <c r="G447" s="13">
        <v>757</v>
      </c>
      <c r="H447" s="13">
        <v>705</v>
      </c>
      <c r="I447" s="13">
        <v>52</v>
      </c>
      <c r="J447" s="13">
        <v>1</v>
      </c>
      <c r="K447" s="13">
        <v>90</v>
      </c>
      <c r="L447" s="13">
        <v>72</v>
      </c>
      <c r="M447" s="30">
        <v>152855500</v>
      </c>
    </row>
    <row r="448" spans="1:13" x14ac:dyDescent="0.25">
      <c r="A448" s="13">
        <v>2014</v>
      </c>
      <c r="B448" s="13" t="s">
        <v>221</v>
      </c>
      <c r="C448" s="13" t="s">
        <v>185</v>
      </c>
      <c r="D448" s="13" t="s">
        <v>161</v>
      </c>
      <c r="E448" s="13" t="s">
        <v>190</v>
      </c>
      <c r="F448" s="13">
        <v>132</v>
      </c>
      <c r="G448" s="13">
        <v>665</v>
      </c>
      <c r="H448" s="13">
        <v>614</v>
      </c>
      <c r="I448" s="13">
        <v>51</v>
      </c>
      <c r="J448" s="13">
        <v>2</v>
      </c>
      <c r="K448" s="13">
        <v>88</v>
      </c>
      <c r="L448" s="13">
        <v>74</v>
      </c>
      <c r="M448" s="30">
        <v>163510167</v>
      </c>
    </row>
    <row r="449" spans="1:13" x14ac:dyDescent="0.25">
      <c r="A449" s="13">
        <v>2014</v>
      </c>
      <c r="B449" s="13" t="s">
        <v>217</v>
      </c>
      <c r="C449" s="13" t="s">
        <v>186</v>
      </c>
      <c r="D449" s="13" t="s">
        <v>161</v>
      </c>
      <c r="E449" s="13" t="s">
        <v>196</v>
      </c>
      <c r="F449" s="13">
        <v>125</v>
      </c>
      <c r="G449" s="13">
        <v>619</v>
      </c>
      <c r="H449" s="13">
        <v>687</v>
      </c>
      <c r="I449" s="13">
        <v>-68</v>
      </c>
      <c r="J449" s="13">
        <v>5</v>
      </c>
      <c r="K449" s="13">
        <v>73</v>
      </c>
      <c r="L449" s="13">
        <v>89</v>
      </c>
      <c r="M449" s="30">
        <v>180944967</v>
      </c>
    </row>
    <row r="450" spans="1:13" x14ac:dyDescent="0.25">
      <c r="A450" s="13">
        <v>2014</v>
      </c>
      <c r="B450" s="13" t="s">
        <v>214</v>
      </c>
      <c r="C450" s="13" t="s">
        <v>171</v>
      </c>
      <c r="D450" s="13" t="s">
        <v>157</v>
      </c>
      <c r="E450" s="13" t="s">
        <v>196</v>
      </c>
      <c r="F450" s="13">
        <v>147</v>
      </c>
      <c r="G450" s="13">
        <v>633</v>
      </c>
      <c r="H450" s="13">
        <v>664</v>
      </c>
      <c r="I450" s="13">
        <v>-31</v>
      </c>
      <c r="J450" s="13">
        <v>2</v>
      </c>
      <c r="K450" s="13">
        <v>84</v>
      </c>
      <c r="L450" s="13">
        <v>78</v>
      </c>
      <c r="M450" s="30">
        <v>197543907</v>
      </c>
    </row>
    <row r="451" spans="1:13" x14ac:dyDescent="0.25">
      <c r="A451" s="13">
        <v>2014</v>
      </c>
      <c r="B451" s="13" t="s">
        <v>209</v>
      </c>
      <c r="C451" s="13" t="s">
        <v>177</v>
      </c>
      <c r="D451" s="13" t="s">
        <v>161</v>
      </c>
      <c r="E451" s="13" t="s">
        <v>190</v>
      </c>
      <c r="F451" s="13">
        <v>134</v>
      </c>
      <c r="G451" s="13">
        <v>718</v>
      </c>
      <c r="H451" s="13">
        <v>617</v>
      </c>
      <c r="I451" s="13">
        <v>101</v>
      </c>
      <c r="J451" s="13">
        <v>1</v>
      </c>
      <c r="K451" s="13">
        <v>94</v>
      </c>
      <c r="L451" s="13">
        <v>68</v>
      </c>
      <c r="M451" s="30">
        <v>217014600</v>
      </c>
    </row>
    <row r="452" spans="1:13" x14ac:dyDescent="0.25">
      <c r="A452" s="13">
        <v>2015</v>
      </c>
      <c r="B452" s="13" t="s">
        <v>195</v>
      </c>
      <c r="C452" s="13" t="s">
        <v>169</v>
      </c>
      <c r="D452" s="13" t="s">
        <v>161</v>
      </c>
      <c r="E452" s="13" t="s">
        <v>190</v>
      </c>
      <c r="F452" s="13">
        <v>154</v>
      </c>
      <c r="G452" s="13">
        <v>720</v>
      </c>
      <c r="H452" s="13">
        <v>713</v>
      </c>
      <c r="I452" s="13">
        <v>7</v>
      </c>
      <c r="J452" s="13">
        <v>3</v>
      </c>
      <c r="K452" s="13">
        <v>79</v>
      </c>
      <c r="L452" s="13">
        <v>83</v>
      </c>
      <c r="M452" s="30">
        <v>61834000</v>
      </c>
    </row>
    <row r="453" spans="1:13" x14ac:dyDescent="0.25">
      <c r="A453" s="13">
        <v>2015</v>
      </c>
      <c r="B453" s="13" t="s">
        <v>228</v>
      </c>
      <c r="C453" s="13" t="s">
        <v>167</v>
      </c>
      <c r="D453" s="13" t="s">
        <v>157</v>
      </c>
      <c r="E453" s="13" t="s">
        <v>196</v>
      </c>
      <c r="F453" s="13">
        <v>167</v>
      </c>
      <c r="G453" s="13">
        <v>644</v>
      </c>
      <c r="H453" s="13">
        <v>642</v>
      </c>
      <c r="I453" s="13">
        <v>2</v>
      </c>
      <c r="J453" s="13">
        <v>4</v>
      </c>
      <c r="K453" s="13">
        <v>80</v>
      </c>
      <c r="L453" s="13">
        <v>82</v>
      </c>
      <c r="M453" s="30">
        <v>64521233</v>
      </c>
    </row>
    <row r="454" spans="1:13" x14ac:dyDescent="0.25">
      <c r="A454" s="13">
        <v>2015</v>
      </c>
      <c r="B454" s="13" t="s">
        <v>229</v>
      </c>
      <c r="C454" s="13" t="s">
        <v>163</v>
      </c>
      <c r="D454" s="13" t="s">
        <v>161</v>
      </c>
      <c r="E454" s="13" t="s">
        <v>196</v>
      </c>
      <c r="F454" s="13">
        <v>120</v>
      </c>
      <c r="G454" s="13">
        <v>613</v>
      </c>
      <c r="H454" s="13">
        <v>678</v>
      </c>
      <c r="I454" s="13">
        <v>-65</v>
      </c>
      <c r="J454" s="13">
        <v>3</v>
      </c>
      <c r="K454" s="13">
        <v>71</v>
      </c>
      <c r="L454" s="13">
        <v>91</v>
      </c>
      <c r="M454" s="30">
        <v>68056500</v>
      </c>
    </row>
    <row r="455" spans="1:13" x14ac:dyDescent="0.25">
      <c r="A455" s="13">
        <v>2015</v>
      </c>
      <c r="B455" s="13" t="s">
        <v>197</v>
      </c>
      <c r="C455" s="13" t="s">
        <v>160</v>
      </c>
      <c r="D455" s="13" t="s">
        <v>161</v>
      </c>
      <c r="E455" s="13" t="s">
        <v>196</v>
      </c>
      <c r="F455" s="13">
        <v>100</v>
      </c>
      <c r="G455" s="13">
        <v>573</v>
      </c>
      <c r="H455" s="13">
        <v>760</v>
      </c>
      <c r="I455" s="13">
        <v>-187</v>
      </c>
      <c r="J455" s="13">
        <v>4</v>
      </c>
      <c r="K455" s="13">
        <v>67</v>
      </c>
      <c r="L455" s="13">
        <v>95</v>
      </c>
      <c r="M455" s="30">
        <v>71781250</v>
      </c>
    </row>
    <row r="456" spans="1:13" x14ac:dyDescent="0.25">
      <c r="A456" s="13">
        <v>2015</v>
      </c>
      <c r="B456" s="13" t="s">
        <v>207</v>
      </c>
      <c r="C456" s="13" t="s">
        <v>158</v>
      </c>
      <c r="D456" s="13" t="s">
        <v>157</v>
      </c>
      <c r="E456" s="13" t="s">
        <v>190</v>
      </c>
      <c r="F456" s="13">
        <v>230</v>
      </c>
      <c r="G456" s="13">
        <v>729</v>
      </c>
      <c r="H456" s="13">
        <v>618</v>
      </c>
      <c r="I456" s="13">
        <v>111</v>
      </c>
      <c r="J456" s="13">
        <v>2</v>
      </c>
      <c r="K456" s="13">
        <v>86</v>
      </c>
      <c r="L456" s="13">
        <v>76</v>
      </c>
      <c r="M456" s="30">
        <v>72256200</v>
      </c>
    </row>
    <row r="457" spans="1:13" x14ac:dyDescent="0.25">
      <c r="A457" s="13">
        <v>2015</v>
      </c>
      <c r="B457" s="13" t="s">
        <v>216</v>
      </c>
      <c r="C457" s="13" t="s">
        <v>170</v>
      </c>
      <c r="D457" s="13" t="s">
        <v>157</v>
      </c>
      <c r="E457" s="13" t="s">
        <v>190</v>
      </c>
      <c r="F457" s="13">
        <v>146</v>
      </c>
      <c r="G457" s="13">
        <v>694</v>
      </c>
      <c r="H457" s="13">
        <v>729</v>
      </c>
      <c r="I457" s="13">
        <v>-35</v>
      </c>
      <c r="J457" s="13">
        <v>5</v>
      </c>
      <c r="K457" s="13">
        <v>68</v>
      </c>
      <c r="L457" s="13">
        <v>94</v>
      </c>
      <c r="M457" s="30">
        <v>79053501</v>
      </c>
    </row>
    <row r="458" spans="1:13" x14ac:dyDescent="0.25">
      <c r="A458" s="13">
        <v>2015</v>
      </c>
      <c r="B458" s="13" t="s">
        <v>203</v>
      </c>
      <c r="C458" s="13" t="s">
        <v>176</v>
      </c>
      <c r="D458" s="13" t="s">
        <v>157</v>
      </c>
      <c r="E458" s="13" t="s">
        <v>140</v>
      </c>
      <c r="F458" s="13">
        <v>141</v>
      </c>
      <c r="G458" s="13">
        <v>669</v>
      </c>
      <c r="H458" s="13">
        <v>640</v>
      </c>
      <c r="I458" s="13">
        <v>29</v>
      </c>
      <c r="J458" s="13">
        <v>3</v>
      </c>
      <c r="K458" s="13">
        <v>81</v>
      </c>
      <c r="L458" s="13">
        <v>80</v>
      </c>
      <c r="M458" s="30">
        <v>87663766</v>
      </c>
    </row>
    <row r="459" spans="1:13" x14ac:dyDescent="0.25">
      <c r="A459" s="13">
        <v>2015</v>
      </c>
      <c r="B459" s="13" t="s">
        <v>218</v>
      </c>
      <c r="C459" s="13" t="s">
        <v>174</v>
      </c>
      <c r="D459" s="13" t="s">
        <v>161</v>
      </c>
      <c r="E459" s="13" t="s">
        <v>140</v>
      </c>
      <c r="F459" s="13">
        <v>140</v>
      </c>
      <c r="G459" s="13">
        <v>697</v>
      </c>
      <c r="H459" s="13">
        <v>596</v>
      </c>
      <c r="I459" s="13">
        <v>101</v>
      </c>
      <c r="J459" s="13">
        <v>2</v>
      </c>
      <c r="K459" s="13">
        <v>98</v>
      </c>
      <c r="L459" s="13">
        <v>64</v>
      </c>
      <c r="M459" s="30">
        <v>88892499</v>
      </c>
    </row>
    <row r="460" spans="1:13" x14ac:dyDescent="0.25">
      <c r="A460" s="13">
        <v>2015</v>
      </c>
      <c r="B460" s="13" t="s">
        <v>204</v>
      </c>
      <c r="C460" s="13" t="s">
        <v>188</v>
      </c>
      <c r="D460" s="13" t="s">
        <v>161</v>
      </c>
      <c r="E460" s="13" t="s">
        <v>190</v>
      </c>
      <c r="F460" s="13">
        <v>186</v>
      </c>
      <c r="G460" s="13">
        <v>737</v>
      </c>
      <c r="H460" s="13">
        <v>844</v>
      </c>
      <c r="I460" s="13">
        <v>-107</v>
      </c>
      <c r="J460" s="13">
        <v>5</v>
      </c>
      <c r="K460" s="13">
        <v>68</v>
      </c>
      <c r="L460" s="13">
        <v>94</v>
      </c>
      <c r="M460" s="30">
        <v>95688600</v>
      </c>
    </row>
    <row r="461" spans="1:13" x14ac:dyDescent="0.25">
      <c r="A461" s="13">
        <v>2015</v>
      </c>
      <c r="B461" s="13" t="s">
        <v>215</v>
      </c>
      <c r="C461" s="13" t="s">
        <v>173</v>
      </c>
      <c r="D461" s="13" t="s">
        <v>161</v>
      </c>
      <c r="E461" s="13" t="s">
        <v>196</v>
      </c>
      <c r="F461" s="13">
        <v>177</v>
      </c>
      <c r="G461" s="13">
        <v>683</v>
      </c>
      <c r="H461" s="13">
        <v>613</v>
      </c>
      <c r="I461" s="13">
        <v>70</v>
      </c>
      <c r="J461" s="13">
        <v>1</v>
      </c>
      <c r="K461" s="13">
        <v>90</v>
      </c>
      <c r="L461" s="13">
        <v>72</v>
      </c>
      <c r="M461" s="30">
        <v>96766683</v>
      </c>
    </row>
    <row r="462" spans="1:13" x14ac:dyDescent="0.25">
      <c r="A462" s="13">
        <v>2015</v>
      </c>
      <c r="B462" s="13" t="s">
        <v>210</v>
      </c>
      <c r="C462" s="13" t="s">
        <v>166</v>
      </c>
      <c r="D462" s="13" t="s">
        <v>161</v>
      </c>
      <c r="E462" s="13" t="s">
        <v>140</v>
      </c>
      <c r="F462" s="13">
        <v>145</v>
      </c>
      <c r="G462" s="13">
        <v>655</v>
      </c>
      <c r="H462" s="13">
        <v>737</v>
      </c>
      <c r="I462" s="13">
        <v>-82</v>
      </c>
      <c r="J462" s="13">
        <v>4</v>
      </c>
      <c r="K462" s="13">
        <v>68</v>
      </c>
      <c r="L462" s="13">
        <v>94</v>
      </c>
      <c r="M462" s="30">
        <v>100850000</v>
      </c>
    </row>
    <row r="463" spans="1:13" x14ac:dyDescent="0.25">
      <c r="A463" s="13">
        <v>2015</v>
      </c>
      <c r="B463" s="13" t="s">
        <v>211</v>
      </c>
      <c r="C463" s="13" t="s">
        <v>175</v>
      </c>
      <c r="D463" s="13" t="s">
        <v>157</v>
      </c>
      <c r="E463" s="13" t="s">
        <v>140</v>
      </c>
      <c r="F463" s="13">
        <v>156</v>
      </c>
      <c r="G463" s="13">
        <v>696</v>
      </c>
      <c r="H463" s="13">
        <v>700</v>
      </c>
      <c r="I463" s="13">
        <v>-4</v>
      </c>
      <c r="J463" s="13">
        <v>2</v>
      </c>
      <c r="K463" s="13">
        <v>83</v>
      </c>
      <c r="L463" s="13">
        <v>79</v>
      </c>
      <c r="M463" s="30">
        <v>107755000</v>
      </c>
    </row>
    <row r="464" spans="1:13" x14ac:dyDescent="0.25">
      <c r="A464" s="13">
        <v>2015</v>
      </c>
      <c r="B464" s="13" t="s">
        <v>217</v>
      </c>
      <c r="C464" s="13" t="s">
        <v>186</v>
      </c>
      <c r="D464" s="13" t="s">
        <v>161</v>
      </c>
      <c r="E464" s="13" t="s">
        <v>196</v>
      </c>
      <c r="F464" s="13">
        <v>130</v>
      </c>
      <c r="G464" s="13">
        <v>626</v>
      </c>
      <c r="H464" s="13">
        <v>809</v>
      </c>
      <c r="I464" s="13">
        <v>-183</v>
      </c>
      <c r="J464" s="13">
        <v>5</v>
      </c>
      <c r="K464" s="13">
        <v>63</v>
      </c>
      <c r="L464" s="13">
        <v>99</v>
      </c>
      <c r="M464" s="30">
        <v>111693000</v>
      </c>
    </row>
    <row r="465" spans="1:13" x14ac:dyDescent="0.25">
      <c r="A465" s="13">
        <v>2015</v>
      </c>
      <c r="B465" s="13" t="s">
        <v>208</v>
      </c>
      <c r="C465" s="13" t="s">
        <v>178</v>
      </c>
      <c r="D465" s="13" t="s">
        <v>157</v>
      </c>
      <c r="E465" s="13" t="s">
        <v>140</v>
      </c>
      <c r="F465" s="13">
        <v>139</v>
      </c>
      <c r="G465" s="13">
        <v>724</v>
      </c>
      <c r="H465" s="13">
        <v>641</v>
      </c>
      <c r="I465" s="13">
        <v>83</v>
      </c>
      <c r="J465" s="13">
        <v>1</v>
      </c>
      <c r="K465" s="13">
        <v>95</v>
      </c>
      <c r="L465" s="13">
        <v>67</v>
      </c>
      <c r="M465" s="30">
        <v>112107025</v>
      </c>
    </row>
    <row r="466" spans="1:13" x14ac:dyDescent="0.25">
      <c r="A466" s="13">
        <v>2015</v>
      </c>
      <c r="B466" s="13" t="s">
        <v>200</v>
      </c>
      <c r="C466" s="13" t="s">
        <v>156</v>
      </c>
      <c r="D466" s="13" t="s">
        <v>157</v>
      </c>
      <c r="E466" s="13" t="s">
        <v>140</v>
      </c>
      <c r="F466" s="13">
        <v>136</v>
      </c>
      <c r="G466" s="13">
        <v>622</v>
      </c>
      <c r="H466" s="13">
        <v>701</v>
      </c>
      <c r="I466" s="13">
        <v>-79</v>
      </c>
      <c r="J466" s="13">
        <v>4</v>
      </c>
      <c r="K466" s="13">
        <v>76</v>
      </c>
      <c r="L466" s="13">
        <v>86</v>
      </c>
      <c r="M466" s="30">
        <v>112373700</v>
      </c>
    </row>
    <row r="467" spans="1:13" x14ac:dyDescent="0.25">
      <c r="A467" s="13">
        <v>2015</v>
      </c>
      <c r="B467" s="13" t="s">
        <v>225</v>
      </c>
      <c r="C467" s="13" t="s">
        <v>164</v>
      </c>
      <c r="D467" s="13" t="s">
        <v>157</v>
      </c>
      <c r="E467" s="13" t="s">
        <v>196</v>
      </c>
      <c r="F467" s="13">
        <v>232</v>
      </c>
      <c r="G467" s="13">
        <v>891</v>
      </c>
      <c r="H467" s="13">
        <v>670</v>
      </c>
      <c r="I467" s="13">
        <v>221</v>
      </c>
      <c r="J467" s="13">
        <v>1</v>
      </c>
      <c r="K467" s="13">
        <v>93</v>
      </c>
      <c r="L467" s="13">
        <v>69</v>
      </c>
      <c r="M467" s="30">
        <v>112992400</v>
      </c>
    </row>
    <row r="468" spans="1:13" x14ac:dyDescent="0.25">
      <c r="A468" s="13">
        <v>2015</v>
      </c>
      <c r="B468" s="13" t="s">
        <v>202</v>
      </c>
      <c r="C468" s="13" t="s">
        <v>179</v>
      </c>
      <c r="D468" s="13" t="s">
        <v>161</v>
      </c>
      <c r="E468" s="13" t="s">
        <v>140</v>
      </c>
      <c r="F468" s="13">
        <v>167</v>
      </c>
      <c r="G468" s="13">
        <v>640</v>
      </c>
      <c r="H468" s="13">
        <v>754</v>
      </c>
      <c r="I468" s="13">
        <v>-114</v>
      </c>
      <c r="J468" s="13">
        <v>5</v>
      </c>
      <c r="K468" s="13">
        <v>64</v>
      </c>
      <c r="L468" s="13">
        <v>98</v>
      </c>
      <c r="M468" s="30">
        <v>113072286</v>
      </c>
    </row>
    <row r="469" spans="1:13" x14ac:dyDescent="0.25">
      <c r="A469" s="13">
        <v>2015</v>
      </c>
      <c r="B469" s="13" t="s">
        <v>198</v>
      </c>
      <c r="C469" s="13" t="s">
        <v>165</v>
      </c>
      <c r="D469" s="13" t="s">
        <v>157</v>
      </c>
      <c r="E469" s="13" t="s">
        <v>196</v>
      </c>
      <c r="F469" s="13">
        <v>217</v>
      </c>
      <c r="G469" s="13">
        <v>713</v>
      </c>
      <c r="H469" s="13">
        <v>693</v>
      </c>
      <c r="I469" s="13">
        <v>20</v>
      </c>
      <c r="J469" s="13">
        <v>3</v>
      </c>
      <c r="K469" s="13">
        <v>81</v>
      </c>
      <c r="L469" s="13">
        <v>81</v>
      </c>
      <c r="M469" s="30">
        <v>115044833</v>
      </c>
    </row>
    <row r="470" spans="1:13" x14ac:dyDescent="0.25">
      <c r="A470" s="13">
        <v>2015</v>
      </c>
      <c r="B470" s="13" t="s">
        <v>201</v>
      </c>
      <c r="C470" s="13" t="s">
        <v>162</v>
      </c>
      <c r="D470" s="13" t="s">
        <v>161</v>
      </c>
      <c r="E470" s="13" t="s">
        <v>140</v>
      </c>
      <c r="F470" s="13">
        <v>171</v>
      </c>
      <c r="G470" s="13">
        <v>689</v>
      </c>
      <c r="H470" s="13">
        <v>608</v>
      </c>
      <c r="I470" s="13">
        <v>81</v>
      </c>
      <c r="J470" s="13">
        <v>3</v>
      </c>
      <c r="K470" s="13">
        <v>97</v>
      </c>
      <c r="L470" s="13">
        <v>65</v>
      </c>
      <c r="M470" s="30">
        <v>115879310</v>
      </c>
    </row>
    <row r="471" spans="1:13" x14ac:dyDescent="0.25">
      <c r="A471" s="13">
        <v>2015</v>
      </c>
      <c r="B471" s="13" t="s">
        <v>219</v>
      </c>
      <c r="C471" s="13" t="s">
        <v>172</v>
      </c>
      <c r="D471" s="13" t="s">
        <v>161</v>
      </c>
      <c r="E471" s="13" t="s">
        <v>190</v>
      </c>
      <c r="F471" s="13">
        <v>148</v>
      </c>
      <c r="G471" s="13">
        <v>650</v>
      </c>
      <c r="H471" s="13">
        <v>731</v>
      </c>
      <c r="I471" s="13">
        <v>-81</v>
      </c>
      <c r="J471" s="13">
        <v>4</v>
      </c>
      <c r="K471" s="13">
        <v>74</v>
      </c>
      <c r="L471" s="13">
        <v>88</v>
      </c>
      <c r="M471" s="30">
        <v>118441300</v>
      </c>
    </row>
    <row r="472" spans="1:13" x14ac:dyDescent="0.25">
      <c r="A472" s="13">
        <v>2015</v>
      </c>
      <c r="B472" s="13" t="s">
        <v>222</v>
      </c>
      <c r="C472" s="13" t="s">
        <v>180</v>
      </c>
      <c r="D472" s="13" t="s">
        <v>161</v>
      </c>
      <c r="E472" s="13" t="s">
        <v>140</v>
      </c>
      <c r="F472" s="13">
        <v>137</v>
      </c>
      <c r="G472" s="13">
        <v>647</v>
      </c>
      <c r="H472" s="13">
        <v>525</v>
      </c>
      <c r="I472" s="13">
        <v>122</v>
      </c>
      <c r="J472" s="13">
        <v>1</v>
      </c>
      <c r="K472" s="13">
        <v>100</v>
      </c>
      <c r="L472" s="13">
        <v>62</v>
      </c>
      <c r="M472" s="30">
        <v>119241500</v>
      </c>
    </row>
    <row r="473" spans="1:13" x14ac:dyDescent="0.25">
      <c r="A473" s="13">
        <v>2015</v>
      </c>
      <c r="B473" s="13" t="s">
        <v>226</v>
      </c>
      <c r="C473" s="13" t="s">
        <v>181</v>
      </c>
      <c r="D473" s="13" t="s">
        <v>157</v>
      </c>
      <c r="E473" s="13" t="s">
        <v>190</v>
      </c>
      <c r="F473" s="13">
        <v>176</v>
      </c>
      <c r="G473" s="13">
        <v>661</v>
      </c>
      <c r="H473" s="13">
        <v>675</v>
      </c>
      <c r="I473" s="13">
        <v>-14</v>
      </c>
      <c r="J473" s="13">
        <v>3</v>
      </c>
      <c r="K473" s="13">
        <v>85</v>
      </c>
      <c r="L473" s="13">
        <v>77</v>
      </c>
      <c r="M473" s="30">
        <v>120005415</v>
      </c>
    </row>
    <row r="474" spans="1:13" x14ac:dyDescent="0.25">
      <c r="A474" s="13">
        <v>2015</v>
      </c>
      <c r="B474" s="13" t="s">
        <v>220</v>
      </c>
      <c r="C474" s="13" t="s">
        <v>159</v>
      </c>
      <c r="D474" s="13" t="s">
        <v>157</v>
      </c>
      <c r="E474" s="13" t="s">
        <v>190</v>
      </c>
      <c r="F474" s="13">
        <v>198</v>
      </c>
      <c r="G474" s="13">
        <v>656</v>
      </c>
      <c r="H474" s="13">
        <v>726</v>
      </c>
      <c r="I474" s="13">
        <v>-70</v>
      </c>
      <c r="J474" s="13">
        <v>4</v>
      </c>
      <c r="K474" s="13">
        <v>76</v>
      </c>
      <c r="L474" s="13">
        <v>86</v>
      </c>
      <c r="M474" s="30">
        <v>122208700</v>
      </c>
    </row>
    <row r="475" spans="1:13" x14ac:dyDescent="0.25">
      <c r="A475" s="13">
        <v>2015</v>
      </c>
      <c r="B475" s="13" t="s">
        <v>224</v>
      </c>
      <c r="C475" s="13" t="s">
        <v>184</v>
      </c>
      <c r="D475" s="13" t="s">
        <v>157</v>
      </c>
      <c r="E475" s="13" t="s">
        <v>190</v>
      </c>
      <c r="F475" s="13">
        <v>172</v>
      </c>
      <c r="G475" s="13">
        <v>751</v>
      </c>
      <c r="H475" s="13">
        <v>733</v>
      </c>
      <c r="I475" s="13">
        <v>18</v>
      </c>
      <c r="J475" s="13">
        <v>1</v>
      </c>
      <c r="K475" s="13">
        <v>88</v>
      </c>
      <c r="L475" s="13">
        <v>74</v>
      </c>
      <c r="M475" s="30">
        <v>143742789</v>
      </c>
    </row>
    <row r="476" spans="1:13" x14ac:dyDescent="0.25">
      <c r="A476" s="13">
        <v>2015</v>
      </c>
      <c r="B476" s="13" t="s">
        <v>227</v>
      </c>
      <c r="C476" s="13" t="s">
        <v>183</v>
      </c>
      <c r="D476" s="13" t="s">
        <v>161</v>
      </c>
      <c r="E476" s="13" t="s">
        <v>196</v>
      </c>
      <c r="F476" s="13">
        <v>177</v>
      </c>
      <c r="G476" s="13">
        <v>703</v>
      </c>
      <c r="H476" s="13">
        <v>635</v>
      </c>
      <c r="I476" s="13">
        <v>68</v>
      </c>
      <c r="J476" s="13">
        <v>2</v>
      </c>
      <c r="K476" s="13">
        <v>83</v>
      </c>
      <c r="L476" s="13">
        <v>79</v>
      </c>
      <c r="M476" s="30">
        <v>155587472</v>
      </c>
    </row>
    <row r="477" spans="1:13" x14ac:dyDescent="0.25">
      <c r="A477" s="13">
        <v>2015</v>
      </c>
      <c r="B477" s="13" t="s">
        <v>221</v>
      </c>
      <c r="C477" s="13" t="s">
        <v>185</v>
      </c>
      <c r="D477" s="13" t="s">
        <v>161</v>
      </c>
      <c r="E477" s="13" t="s">
        <v>190</v>
      </c>
      <c r="F477" s="13">
        <v>136</v>
      </c>
      <c r="G477" s="13">
        <v>696</v>
      </c>
      <c r="H477" s="13">
        <v>627</v>
      </c>
      <c r="I477" s="13">
        <v>69</v>
      </c>
      <c r="J477" s="13">
        <v>2</v>
      </c>
      <c r="K477" s="13">
        <v>84</v>
      </c>
      <c r="L477" s="13">
        <v>78</v>
      </c>
      <c r="M477" s="30">
        <v>164701500</v>
      </c>
    </row>
    <row r="478" spans="1:13" x14ac:dyDescent="0.25">
      <c r="A478" s="13">
        <v>2015</v>
      </c>
      <c r="B478" s="13" t="s">
        <v>205</v>
      </c>
      <c r="C478" s="13" t="s">
        <v>182</v>
      </c>
      <c r="D478" s="13" t="s">
        <v>157</v>
      </c>
      <c r="E478" s="13" t="s">
        <v>140</v>
      </c>
      <c r="F478" s="13">
        <v>151</v>
      </c>
      <c r="G478" s="13">
        <v>689</v>
      </c>
      <c r="H478" s="13">
        <v>803</v>
      </c>
      <c r="I478" s="13">
        <v>-114</v>
      </c>
      <c r="J478" s="13">
        <v>5</v>
      </c>
      <c r="K478" s="13">
        <v>74</v>
      </c>
      <c r="L478" s="13">
        <v>87</v>
      </c>
      <c r="M478" s="30">
        <v>172284750</v>
      </c>
    </row>
    <row r="479" spans="1:13" x14ac:dyDescent="0.25">
      <c r="A479" s="13">
        <v>2015</v>
      </c>
      <c r="B479" s="13" t="s">
        <v>199</v>
      </c>
      <c r="C479" s="13" t="s">
        <v>168</v>
      </c>
      <c r="D479" s="13" t="s">
        <v>157</v>
      </c>
      <c r="E479" s="13" t="s">
        <v>196</v>
      </c>
      <c r="F479" s="13">
        <v>161</v>
      </c>
      <c r="G479" s="13">
        <v>748</v>
      </c>
      <c r="H479" s="13">
        <v>753</v>
      </c>
      <c r="I479" s="13">
        <v>-5</v>
      </c>
      <c r="J479" s="13">
        <v>5</v>
      </c>
      <c r="K479" s="13">
        <v>78</v>
      </c>
      <c r="L479" s="13">
        <v>84</v>
      </c>
      <c r="M479" s="30">
        <v>181103400</v>
      </c>
    </row>
    <row r="480" spans="1:13" x14ac:dyDescent="0.25">
      <c r="A480" s="13">
        <v>2015</v>
      </c>
      <c r="B480" s="13" t="s">
        <v>214</v>
      </c>
      <c r="C480" s="13" t="s">
        <v>171</v>
      </c>
      <c r="D480" s="13" t="s">
        <v>157</v>
      </c>
      <c r="E480" s="13" t="s">
        <v>196</v>
      </c>
      <c r="F480" s="13">
        <v>212</v>
      </c>
      <c r="G480" s="13">
        <v>764</v>
      </c>
      <c r="H480" s="13">
        <v>698</v>
      </c>
      <c r="I480" s="13">
        <v>66</v>
      </c>
      <c r="J480" s="13">
        <v>2</v>
      </c>
      <c r="K480" s="13">
        <v>87</v>
      </c>
      <c r="L480" s="13">
        <v>75</v>
      </c>
      <c r="M480" s="30">
        <v>212751957</v>
      </c>
    </row>
    <row r="481" spans="1:13" x14ac:dyDescent="0.25">
      <c r="A481" s="13">
        <v>2015</v>
      </c>
      <c r="B481" s="13" t="s">
        <v>209</v>
      </c>
      <c r="C481" s="13" t="s">
        <v>177</v>
      </c>
      <c r="D481" s="13" t="s">
        <v>161</v>
      </c>
      <c r="E481" s="13" t="s">
        <v>190</v>
      </c>
      <c r="F481" s="13">
        <v>187</v>
      </c>
      <c r="G481" s="13">
        <v>667</v>
      </c>
      <c r="H481" s="13">
        <v>595</v>
      </c>
      <c r="I481" s="13">
        <v>72</v>
      </c>
      <c r="J481" s="13">
        <v>1</v>
      </c>
      <c r="K481" s="13">
        <v>92</v>
      </c>
      <c r="L481" s="13">
        <v>70</v>
      </c>
      <c r="M481" s="30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U18" sqref="U18"/>
    </sheetView>
  </sheetViews>
  <sheetFormatPr defaultRowHeight="15" x14ac:dyDescent="0.25"/>
  <cols>
    <col min="1" max="1" width="8.85546875" style="13"/>
    <col min="2" max="2" width="15.85546875" style="13" customWidth="1"/>
    <col min="3" max="3" width="8.85546875" style="13"/>
  </cols>
  <sheetData>
    <row r="1" spans="1:3" x14ac:dyDescent="0.25">
      <c r="A1" s="27" t="s">
        <v>105</v>
      </c>
      <c r="B1" s="27" t="s">
        <v>103</v>
      </c>
      <c r="C1" s="27" t="s">
        <v>104</v>
      </c>
    </row>
    <row r="2" spans="1:3" x14ac:dyDescent="0.25">
      <c r="A2" s="13">
        <v>2012</v>
      </c>
      <c r="B2" s="13" t="s">
        <v>106</v>
      </c>
      <c r="C2" s="13">
        <v>33</v>
      </c>
    </row>
    <row r="3" spans="1:3" x14ac:dyDescent="0.25">
      <c r="A3" s="13">
        <v>2013</v>
      </c>
      <c r="B3" s="13" t="s">
        <v>106</v>
      </c>
      <c r="C3" s="13">
        <v>53</v>
      </c>
    </row>
    <row r="4" spans="1:3" x14ac:dyDescent="0.25">
      <c r="A4" s="13">
        <v>2014</v>
      </c>
      <c r="B4" s="13" t="s">
        <v>106</v>
      </c>
      <c r="C4" s="13">
        <v>26</v>
      </c>
    </row>
    <row r="5" spans="1:3" x14ac:dyDescent="0.25">
      <c r="A5" s="13">
        <v>2015</v>
      </c>
      <c r="B5" s="13" t="s">
        <v>106</v>
      </c>
      <c r="C5" s="13">
        <v>47</v>
      </c>
    </row>
    <row r="6" spans="1:3" x14ac:dyDescent="0.25">
      <c r="A6" s="13">
        <v>2011</v>
      </c>
      <c r="B6" s="13" t="s">
        <v>107</v>
      </c>
      <c r="C6" s="13">
        <v>29</v>
      </c>
    </row>
    <row r="7" spans="1:3" x14ac:dyDescent="0.25">
      <c r="A7" s="13">
        <v>2012</v>
      </c>
      <c r="B7" s="13" t="s">
        <v>107</v>
      </c>
      <c r="C7" s="13">
        <v>24</v>
      </c>
    </row>
    <row r="8" spans="1:3" x14ac:dyDescent="0.25">
      <c r="A8" s="13">
        <v>2013</v>
      </c>
      <c r="B8" s="13" t="s">
        <v>107</v>
      </c>
      <c r="C8" s="13">
        <v>27</v>
      </c>
    </row>
    <row r="9" spans="1:3" x14ac:dyDescent="0.25">
      <c r="A9" s="13">
        <v>2014</v>
      </c>
      <c r="B9" s="13" t="s">
        <v>107</v>
      </c>
      <c r="C9" s="13">
        <v>40</v>
      </c>
    </row>
    <row r="10" spans="1:3" x14ac:dyDescent="0.25">
      <c r="A10" s="13">
        <v>2015</v>
      </c>
      <c r="B10" s="13" t="s">
        <v>107</v>
      </c>
      <c r="C10" s="13">
        <v>44</v>
      </c>
    </row>
    <row r="11" spans="1:3" x14ac:dyDescent="0.25">
      <c r="A11" s="13">
        <v>2012</v>
      </c>
      <c r="B11" s="13" t="s">
        <v>109</v>
      </c>
      <c r="C11" s="13">
        <v>22</v>
      </c>
    </row>
    <row r="12" spans="1:3" x14ac:dyDescent="0.25">
      <c r="A12" s="13">
        <v>2013</v>
      </c>
      <c r="B12" s="13" t="s">
        <v>109</v>
      </c>
      <c r="C12" s="13">
        <v>20</v>
      </c>
    </row>
    <row r="13" spans="1:3" x14ac:dyDescent="0.25">
      <c r="A13" s="13">
        <v>2014</v>
      </c>
      <c r="B13" s="13" t="s">
        <v>109</v>
      </c>
      <c r="C13" s="13">
        <v>13</v>
      </c>
    </row>
    <row r="14" spans="1:3" x14ac:dyDescent="0.25">
      <c r="A14" s="13">
        <v>2015</v>
      </c>
      <c r="B14" s="13" t="s">
        <v>109</v>
      </c>
      <c r="C14" s="13">
        <v>42</v>
      </c>
    </row>
    <row r="15" spans="1:3" x14ac:dyDescent="0.25">
      <c r="A15" s="13">
        <v>2012</v>
      </c>
      <c r="B15" s="13" t="s">
        <v>110</v>
      </c>
      <c r="C15" s="13">
        <v>9</v>
      </c>
    </row>
    <row r="16" spans="1:3" x14ac:dyDescent="0.25">
      <c r="A16" s="13">
        <v>2013</v>
      </c>
      <c r="B16" s="13" t="s">
        <v>110</v>
      </c>
      <c r="C16" s="13">
        <v>24</v>
      </c>
    </row>
    <row r="17" spans="1:3" x14ac:dyDescent="0.25">
      <c r="A17" s="13">
        <v>2014</v>
      </c>
      <c r="B17" s="13" t="s">
        <v>110</v>
      </c>
      <c r="C17" s="13">
        <v>29</v>
      </c>
    </row>
    <row r="18" spans="1:3" x14ac:dyDescent="0.25">
      <c r="A18" s="13">
        <v>2015</v>
      </c>
      <c r="B18" s="13" t="s">
        <v>110</v>
      </c>
      <c r="C18" s="13">
        <v>41</v>
      </c>
    </row>
    <row r="19" spans="1:3" x14ac:dyDescent="0.25">
      <c r="A19" s="13">
        <v>2011</v>
      </c>
      <c r="B19" s="13" t="s">
        <v>111</v>
      </c>
      <c r="C19" s="13">
        <v>5</v>
      </c>
    </row>
    <row r="20" spans="1:3" x14ac:dyDescent="0.25">
      <c r="A20" s="13">
        <v>2012</v>
      </c>
      <c r="B20" s="13" t="s">
        <v>111</v>
      </c>
      <c r="C20" s="13">
        <v>30</v>
      </c>
    </row>
    <row r="21" spans="1:3" x14ac:dyDescent="0.25">
      <c r="A21" s="13">
        <v>2013</v>
      </c>
      <c r="B21" s="13" t="s">
        <v>111</v>
      </c>
      <c r="C21" s="13">
        <v>27</v>
      </c>
    </row>
    <row r="22" spans="1:3" x14ac:dyDescent="0.25">
      <c r="A22" s="13">
        <v>2014</v>
      </c>
      <c r="B22" s="13" t="s">
        <v>111</v>
      </c>
      <c r="C22" s="13">
        <v>36</v>
      </c>
    </row>
    <row r="23" spans="1:3" x14ac:dyDescent="0.25">
      <c r="A23" s="13">
        <v>2015</v>
      </c>
      <c r="B23" s="13" t="s">
        <v>111</v>
      </c>
      <c r="C23" s="13">
        <v>41</v>
      </c>
    </row>
    <row r="24" spans="1:3" x14ac:dyDescent="0.25">
      <c r="A24" s="13">
        <v>2011</v>
      </c>
      <c r="B24" s="13" t="s">
        <v>112</v>
      </c>
      <c r="C24" s="13">
        <v>43</v>
      </c>
    </row>
    <row r="25" spans="1:3" x14ac:dyDescent="0.25">
      <c r="A25" s="13">
        <v>2012</v>
      </c>
      <c r="B25" s="13" t="s">
        <v>112</v>
      </c>
      <c r="C25" s="13">
        <v>27</v>
      </c>
    </row>
    <row r="26" spans="1:3" x14ac:dyDescent="0.25">
      <c r="A26" s="13">
        <v>2013</v>
      </c>
      <c r="B26" s="13" t="s">
        <v>112</v>
      </c>
      <c r="C26" s="13">
        <v>28</v>
      </c>
    </row>
    <row r="27" spans="1:3" x14ac:dyDescent="0.25">
      <c r="A27" s="13">
        <v>2014</v>
      </c>
      <c r="B27" s="13" t="s">
        <v>112</v>
      </c>
      <c r="C27" s="13">
        <v>35</v>
      </c>
    </row>
    <row r="28" spans="1:3" x14ac:dyDescent="0.25">
      <c r="A28" s="13">
        <v>2015</v>
      </c>
      <c r="B28" s="13" t="s">
        <v>112</v>
      </c>
      <c r="C28" s="13">
        <v>40</v>
      </c>
    </row>
    <row r="29" spans="1:3" x14ac:dyDescent="0.25">
      <c r="A29" s="13">
        <v>2011</v>
      </c>
      <c r="B29" s="13" t="s">
        <v>113</v>
      </c>
      <c r="C29" s="13">
        <v>37</v>
      </c>
    </row>
    <row r="30" spans="1:3" x14ac:dyDescent="0.25">
      <c r="A30" s="13">
        <v>2012</v>
      </c>
      <c r="B30" s="13" t="s">
        <v>113</v>
      </c>
      <c r="C30" s="13">
        <v>30</v>
      </c>
    </row>
    <row r="31" spans="1:3" x14ac:dyDescent="0.25">
      <c r="A31" s="13">
        <v>2013</v>
      </c>
      <c r="B31" s="13" t="s">
        <v>113</v>
      </c>
      <c r="C31" s="13">
        <v>17</v>
      </c>
    </row>
    <row r="32" spans="1:3" x14ac:dyDescent="0.25">
      <c r="A32" s="13">
        <v>2014</v>
      </c>
      <c r="B32" s="13" t="s">
        <v>113</v>
      </c>
      <c r="C32" s="13">
        <v>28</v>
      </c>
    </row>
    <row r="33" spans="1:3" x14ac:dyDescent="0.25">
      <c r="A33" s="13">
        <v>2015</v>
      </c>
      <c r="B33" s="13" t="s">
        <v>113</v>
      </c>
      <c r="C33" s="13">
        <v>40</v>
      </c>
    </row>
    <row r="34" spans="1:3" x14ac:dyDescent="0.25">
      <c r="A34" s="13">
        <v>2011</v>
      </c>
      <c r="B34" s="13" t="s">
        <v>114</v>
      </c>
      <c r="C34" s="13">
        <v>26</v>
      </c>
    </row>
    <row r="35" spans="1:3" x14ac:dyDescent="0.25">
      <c r="A35" s="13">
        <v>2012</v>
      </c>
      <c r="B35" s="13" t="s">
        <v>114</v>
      </c>
      <c r="C35" s="13">
        <v>22</v>
      </c>
    </row>
    <row r="36" spans="1:3" x14ac:dyDescent="0.25">
      <c r="A36" s="13">
        <v>2013</v>
      </c>
      <c r="B36" s="13" t="s">
        <v>114</v>
      </c>
      <c r="C36" s="13">
        <v>26</v>
      </c>
    </row>
    <row r="37" spans="1:3" x14ac:dyDescent="0.25">
      <c r="A37" s="13">
        <v>2014</v>
      </c>
      <c r="B37" s="13" t="s">
        <v>114</v>
      </c>
      <c r="C37" s="13">
        <v>11</v>
      </c>
    </row>
    <row r="38" spans="1:3" x14ac:dyDescent="0.25">
      <c r="A38" s="13">
        <v>2015</v>
      </c>
      <c r="B38" s="13" t="s">
        <v>114</v>
      </c>
      <c r="C38" s="13">
        <v>40</v>
      </c>
    </row>
    <row r="39" spans="1:3" x14ac:dyDescent="0.25">
      <c r="A39" s="13">
        <v>2011</v>
      </c>
      <c r="B39" s="13" t="s">
        <v>115</v>
      </c>
      <c r="C39" s="13">
        <v>17</v>
      </c>
    </row>
    <row r="40" spans="1:3" x14ac:dyDescent="0.25">
      <c r="A40" s="13">
        <v>2012</v>
      </c>
      <c r="B40" s="13" t="s">
        <v>115</v>
      </c>
      <c r="C40" s="13">
        <v>42</v>
      </c>
    </row>
    <row r="41" spans="1:3" x14ac:dyDescent="0.25">
      <c r="A41" s="13">
        <v>2013</v>
      </c>
      <c r="B41" s="13" t="s">
        <v>115</v>
      </c>
      <c r="C41" s="13">
        <v>36</v>
      </c>
    </row>
    <row r="42" spans="1:3" x14ac:dyDescent="0.25">
      <c r="A42" s="13">
        <v>2014</v>
      </c>
      <c r="B42" s="13" t="s">
        <v>115</v>
      </c>
      <c r="C42" s="13">
        <v>34</v>
      </c>
    </row>
    <row r="43" spans="1:3" x14ac:dyDescent="0.25">
      <c r="A43" s="13">
        <v>2015</v>
      </c>
      <c r="B43" s="13" t="s">
        <v>115</v>
      </c>
      <c r="C43" s="13">
        <v>39</v>
      </c>
    </row>
    <row r="44" spans="1:3" x14ac:dyDescent="0.25">
      <c r="A44" s="13">
        <v>2011</v>
      </c>
      <c r="B44" s="13" t="s">
        <v>240</v>
      </c>
      <c r="C44" s="13">
        <v>14</v>
      </c>
    </row>
    <row r="45" spans="1:3" x14ac:dyDescent="0.25">
      <c r="A45" s="13">
        <v>2012</v>
      </c>
      <c r="B45" s="13" t="s">
        <v>240</v>
      </c>
      <c r="C45" s="13">
        <v>12</v>
      </c>
    </row>
    <row r="46" spans="1:3" x14ac:dyDescent="0.25">
      <c r="A46" s="13">
        <v>2013</v>
      </c>
      <c r="B46" s="13" t="s">
        <v>240</v>
      </c>
      <c r="C46" s="13">
        <v>10</v>
      </c>
    </row>
    <row r="47" spans="1:3" x14ac:dyDescent="0.25">
      <c r="A47" s="13">
        <v>2014</v>
      </c>
      <c r="B47" s="13" t="s">
        <v>240</v>
      </c>
      <c r="C47" s="13">
        <v>75</v>
      </c>
    </row>
    <row r="48" spans="1:3" x14ac:dyDescent="0.25">
      <c r="A48" s="13">
        <v>2015</v>
      </c>
      <c r="B48" s="13" t="s">
        <v>240</v>
      </c>
      <c r="C48" s="13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topLeftCell="A13" workbookViewId="0">
      <selection activeCell="E36" sqref="E36"/>
    </sheetView>
  </sheetViews>
  <sheetFormatPr defaultRowHeight="15" x14ac:dyDescent="0.25"/>
  <cols>
    <col min="1" max="1" width="15.28515625" style="13" customWidth="1"/>
    <col min="2" max="2" width="14.5703125" style="13" customWidth="1"/>
    <col min="3" max="3" width="24.7109375" style="13" customWidth="1"/>
    <col min="4" max="5" width="12.5703125" style="13" customWidth="1"/>
  </cols>
  <sheetData>
    <row r="1" spans="1:5" x14ac:dyDescent="0.25">
      <c r="A1" s="27" t="s">
        <v>48</v>
      </c>
      <c r="B1" s="27" t="s">
        <v>136</v>
      </c>
      <c r="C1" s="27" t="s">
        <v>49</v>
      </c>
      <c r="D1" s="27" t="s">
        <v>50</v>
      </c>
      <c r="E1" s="14"/>
    </row>
    <row r="2" spans="1:5" x14ac:dyDescent="0.25">
      <c r="A2" s="13" t="s">
        <v>39</v>
      </c>
      <c r="B2" s="13" t="s">
        <v>137</v>
      </c>
      <c r="C2" s="13" t="s">
        <v>141</v>
      </c>
      <c r="D2" s="16">
        <v>4645</v>
      </c>
      <c r="E2" s="16"/>
    </row>
    <row r="3" spans="1:5" x14ac:dyDescent="0.25">
      <c r="A3" s="13" t="s">
        <v>39</v>
      </c>
      <c r="B3" s="13" t="s">
        <v>138</v>
      </c>
      <c r="C3" s="13" t="s">
        <v>241</v>
      </c>
      <c r="D3" s="16">
        <v>9490</v>
      </c>
      <c r="E3" s="16"/>
    </row>
    <row r="4" spans="1:5" x14ac:dyDescent="0.25">
      <c r="A4" s="13" t="s">
        <v>39</v>
      </c>
      <c r="B4" s="13" t="s">
        <v>139</v>
      </c>
      <c r="C4" s="13" t="s">
        <v>142</v>
      </c>
      <c r="D4" s="16">
        <v>2535</v>
      </c>
      <c r="E4" s="16"/>
    </row>
    <row r="5" spans="1:5" x14ac:dyDescent="0.25">
      <c r="A5" s="13" t="s">
        <v>39</v>
      </c>
      <c r="B5" s="13" t="s">
        <v>138</v>
      </c>
      <c r="C5" s="13" t="s">
        <v>143</v>
      </c>
      <c r="D5" s="16">
        <v>6699</v>
      </c>
      <c r="E5" s="16"/>
    </row>
    <row r="6" spans="1:5" x14ac:dyDescent="0.25">
      <c r="A6" s="13" t="s">
        <v>51</v>
      </c>
      <c r="B6" s="13" t="s">
        <v>137</v>
      </c>
      <c r="C6" s="13" t="s">
        <v>144</v>
      </c>
      <c r="D6" s="16">
        <v>7840</v>
      </c>
      <c r="E6" s="16"/>
    </row>
    <row r="7" spans="1:5" x14ac:dyDescent="0.25">
      <c r="A7" s="13" t="s">
        <v>51</v>
      </c>
      <c r="B7" s="13" t="s">
        <v>137</v>
      </c>
      <c r="C7" s="13" t="s">
        <v>145</v>
      </c>
      <c r="D7" s="16">
        <v>4391</v>
      </c>
      <c r="E7" s="16"/>
    </row>
    <row r="8" spans="1:5" x14ac:dyDescent="0.25">
      <c r="A8" s="13" t="s">
        <v>51</v>
      </c>
      <c r="B8" s="13" t="s">
        <v>138</v>
      </c>
      <c r="C8" s="13" t="s">
        <v>151</v>
      </c>
      <c r="D8" s="16">
        <v>2120</v>
      </c>
      <c r="E8" s="16"/>
    </row>
    <row r="9" spans="1:5" x14ac:dyDescent="0.25">
      <c r="A9" s="13" t="s">
        <v>52</v>
      </c>
      <c r="B9" s="13" t="s">
        <v>137</v>
      </c>
      <c r="C9" s="13" t="s">
        <v>152</v>
      </c>
      <c r="D9" s="16">
        <v>7600</v>
      </c>
      <c r="E9" s="16"/>
    </row>
    <row r="10" spans="1:5" x14ac:dyDescent="0.25">
      <c r="A10" s="13" t="s">
        <v>52</v>
      </c>
      <c r="B10" s="13" t="s">
        <v>137</v>
      </c>
      <c r="C10" s="13" t="s">
        <v>146</v>
      </c>
      <c r="D10" s="16">
        <v>3281</v>
      </c>
      <c r="E10" s="16"/>
    </row>
    <row r="11" spans="1:5" x14ac:dyDescent="0.25">
      <c r="A11" s="13" t="s">
        <v>52</v>
      </c>
      <c r="B11" s="13" t="s">
        <v>137</v>
      </c>
      <c r="C11" s="13" t="s">
        <v>147</v>
      </c>
      <c r="D11" s="16">
        <v>4500</v>
      </c>
      <c r="E11" s="16"/>
    </row>
    <row r="12" spans="1:5" x14ac:dyDescent="0.25">
      <c r="A12" s="13" t="s">
        <v>52</v>
      </c>
      <c r="B12" s="13" t="s">
        <v>138</v>
      </c>
      <c r="C12" s="13" t="s">
        <v>148</v>
      </c>
      <c r="D12" s="16">
        <v>14920</v>
      </c>
      <c r="E12" s="16"/>
    </row>
    <row r="13" spans="1:5" x14ac:dyDescent="0.25">
      <c r="A13" s="13" t="s">
        <v>52</v>
      </c>
      <c r="B13" s="13" t="s">
        <v>138</v>
      </c>
      <c r="C13" s="13" t="s">
        <v>150</v>
      </c>
      <c r="D13" s="16">
        <v>9447</v>
      </c>
      <c r="E13" s="16"/>
    </row>
    <row r="14" spans="1:5" x14ac:dyDescent="0.25">
      <c r="A14" s="13" t="s">
        <v>53</v>
      </c>
      <c r="B14" s="13" t="s">
        <v>137</v>
      </c>
      <c r="C14" s="13" t="s">
        <v>149</v>
      </c>
      <c r="D14" s="16">
        <v>5590</v>
      </c>
      <c r="E14" s="16"/>
    </row>
    <row r="17" spans="1:6" x14ac:dyDescent="0.25">
      <c r="A17" s="27" t="s">
        <v>67</v>
      </c>
      <c r="B17" s="27" t="s">
        <v>68</v>
      </c>
      <c r="C17" s="27" t="s">
        <v>85</v>
      </c>
      <c r="D17" s="27" t="s">
        <v>69</v>
      </c>
      <c r="E17" s="27" t="s">
        <v>71</v>
      </c>
      <c r="F17" s="27" t="s">
        <v>134</v>
      </c>
    </row>
    <row r="18" spans="1:6" x14ac:dyDescent="0.25">
      <c r="A18" s="13" t="s">
        <v>19</v>
      </c>
      <c r="B18" s="13" t="s">
        <v>58</v>
      </c>
      <c r="C18" s="13" t="s">
        <v>74</v>
      </c>
      <c r="F18" s="13">
        <v>1</v>
      </c>
    </row>
    <row r="19" spans="1:6" x14ac:dyDescent="0.25">
      <c r="A19" s="13" t="s">
        <v>19</v>
      </c>
      <c r="B19" s="13" t="s">
        <v>72</v>
      </c>
      <c r="C19" s="13" t="s">
        <v>75</v>
      </c>
      <c r="D19" s="13" t="s">
        <v>76</v>
      </c>
      <c r="F19" s="13">
        <v>1</v>
      </c>
    </row>
    <row r="20" spans="1:6" x14ac:dyDescent="0.25">
      <c r="A20" s="13" t="s">
        <v>19</v>
      </c>
      <c r="B20" s="13" t="s">
        <v>73</v>
      </c>
      <c r="C20" s="13" t="s">
        <v>77</v>
      </c>
      <c r="F20" s="13">
        <v>1</v>
      </c>
    </row>
    <row r="21" spans="1:6" x14ac:dyDescent="0.25">
      <c r="A21" s="13" t="s">
        <v>19</v>
      </c>
      <c r="B21" s="13" t="s">
        <v>73</v>
      </c>
      <c r="C21" s="13" t="s">
        <v>86</v>
      </c>
      <c r="D21" s="13" t="s">
        <v>87</v>
      </c>
      <c r="E21" s="13" t="s">
        <v>88</v>
      </c>
      <c r="F21" s="13">
        <v>1</v>
      </c>
    </row>
    <row r="22" spans="1:6" x14ac:dyDescent="0.25">
      <c r="A22" s="13" t="s">
        <v>70</v>
      </c>
      <c r="B22" s="13" t="s">
        <v>58</v>
      </c>
      <c r="C22" s="13" t="s">
        <v>78</v>
      </c>
      <c r="D22" s="13" t="s">
        <v>80</v>
      </c>
      <c r="F22" s="13">
        <v>1</v>
      </c>
    </row>
    <row r="23" spans="1:6" x14ac:dyDescent="0.25">
      <c r="A23" s="13" t="s">
        <v>70</v>
      </c>
      <c r="B23" s="13" t="s">
        <v>72</v>
      </c>
      <c r="C23" s="13" t="s">
        <v>79</v>
      </c>
      <c r="D23" s="13" t="s">
        <v>81</v>
      </c>
      <c r="E23" s="13" t="s">
        <v>135</v>
      </c>
      <c r="F23" s="13">
        <v>1</v>
      </c>
    </row>
    <row r="24" spans="1:6" x14ac:dyDescent="0.25">
      <c r="A24" s="13" t="s">
        <v>70</v>
      </c>
      <c r="B24" s="13" t="s">
        <v>72</v>
      </c>
      <c r="C24" s="13" t="s">
        <v>79</v>
      </c>
      <c r="D24" s="13" t="s">
        <v>82</v>
      </c>
      <c r="F24" s="13">
        <v>1</v>
      </c>
    </row>
    <row r="25" spans="1:6" x14ac:dyDescent="0.25">
      <c r="A25" s="13" t="s">
        <v>70</v>
      </c>
      <c r="B25" s="13" t="s">
        <v>73</v>
      </c>
      <c r="C25" s="13" t="s">
        <v>129</v>
      </c>
      <c r="F25" s="13">
        <v>1</v>
      </c>
    </row>
    <row r="26" spans="1:6" x14ac:dyDescent="0.25">
      <c r="A26" s="13" t="s">
        <v>21</v>
      </c>
      <c r="B26" s="13" t="s">
        <v>58</v>
      </c>
      <c r="C26" s="13" t="s">
        <v>83</v>
      </c>
      <c r="F26" s="13">
        <v>1</v>
      </c>
    </row>
    <row r="27" spans="1:6" x14ac:dyDescent="0.25">
      <c r="A27" s="13" t="s">
        <v>21</v>
      </c>
      <c r="B27" s="13" t="s">
        <v>72</v>
      </c>
      <c r="C27" s="13" t="s">
        <v>84</v>
      </c>
      <c r="F27" s="13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workbookViewId="0">
      <selection activeCell="Q19" sqref="Q19"/>
    </sheetView>
  </sheetViews>
  <sheetFormatPr defaultRowHeight="15" x14ac:dyDescent="0.25"/>
  <cols>
    <col min="1" max="1" width="20.28515625" style="13" customWidth="1"/>
    <col min="2" max="2" width="11.7109375" style="39" customWidth="1"/>
    <col min="3" max="3" width="13.5703125" customWidth="1"/>
    <col min="6" max="6" width="8.85546875" customWidth="1"/>
  </cols>
  <sheetData>
    <row r="1" spans="1:2" x14ac:dyDescent="0.25">
      <c r="A1" s="27" t="s">
        <v>54</v>
      </c>
      <c r="B1" s="61">
        <v>100000</v>
      </c>
    </row>
    <row r="2" spans="1:2" x14ac:dyDescent="0.25">
      <c r="A2" s="17" t="s">
        <v>56</v>
      </c>
      <c r="B2" s="39">
        <v>-30000</v>
      </c>
    </row>
    <row r="3" spans="1:2" x14ac:dyDescent="0.25">
      <c r="A3" s="17" t="s">
        <v>63</v>
      </c>
      <c r="B3" s="39">
        <v>8000</v>
      </c>
    </row>
    <row r="4" spans="1:2" x14ac:dyDescent="0.25">
      <c r="A4" s="27" t="s">
        <v>57</v>
      </c>
      <c r="B4" s="61">
        <f>SUM(B1:B3)</f>
        <v>78000</v>
      </c>
    </row>
    <row r="5" spans="1:2" x14ac:dyDescent="0.25">
      <c r="A5" s="17" t="s">
        <v>58</v>
      </c>
      <c r="B5" s="39">
        <v>-10000</v>
      </c>
    </row>
    <row r="6" spans="1:2" x14ac:dyDescent="0.25">
      <c r="A6" s="17" t="s">
        <v>59</v>
      </c>
      <c r="B6" s="39">
        <v>-4500</v>
      </c>
    </row>
    <row r="7" spans="1:2" x14ac:dyDescent="0.25">
      <c r="A7" s="17" t="s">
        <v>55</v>
      </c>
      <c r="B7" s="39">
        <v>-24000</v>
      </c>
    </row>
    <row r="8" spans="1:2" x14ac:dyDescent="0.25">
      <c r="A8" s="17" t="s">
        <v>60</v>
      </c>
      <c r="B8" s="39">
        <v>-6800</v>
      </c>
    </row>
    <row r="9" spans="1:2" x14ac:dyDescent="0.25">
      <c r="A9" s="27" t="s">
        <v>61</v>
      </c>
      <c r="B9" s="61">
        <f>SUM(B4:B8)</f>
        <v>32700</v>
      </c>
    </row>
    <row r="10" spans="1:2" x14ac:dyDescent="0.25">
      <c r="A10" s="17" t="s">
        <v>62</v>
      </c>
      <c r="B10" s="39">
        <v>4500</v>
      </c>
    </row>
    <row r="11" spans="1:2" x14ac:dyDescent="0.25">
      <c r="A11" s="17" t="s">
        <v>64</v>
      </c>
      <c r="B11" s="39">
        <v>-2000</v>
      </c>
    </row>
    <row r="12" spans="1:2" x14ac:dyDescent="0.25">
      <c r="A12" s="17" t="s">
        <v>65</v>
      </c>
      <c r="B12" s="39">
        <v>-9000</v>
      </c>
    </row>
    <row r="13" spans="1:2" x14ac:dyDescent="0.25">
      <c r="A13" s="27" t="s">
        <v>66</v>
      </c>
      <c r="B13" s="61">
        <f>SUM(B9:B12)</f>
        <v>26200</v>
      </c>
    </row>
    <row r="21" spans="1:3" x14ac:dyDescent="0.25">
      <c r="A21" s="27" t="s">
        <v>93</v>
      </c>
      <c r="B21" s="62" t="s">
        <v>2189</v>
      </c>
      <c r="C21" s="63" t="s">
        <v>2190</v>
      </c>
    </row>
    <row r="22" spans="1:3" x14ac:dyDescent="0.25">
      <c r="A22" s="13" t="s">
        <v>2204</v>
      </c>
      <c r="B22" s="20">
        <v>100000</v>
      </c>
      <c r="C22" s="21">
        <v>1</v>
      </c>
    </row>
    <row r="23" spans="1:3" x14ac:dyDescent="0.25">
      <c r="A23" s="13" t="s">
        <v>90</v>
      </c>
      <c r="B23" s="20">
        <v>98500</v>
      </c>
      <c r="C23" s="19">
        <f>B23/$B$22</f>
        <v>0.98499999999999999</v>
      </c>
    </row>
    <row r="24" spans="1:3" x14ac:dyDescent="0.25">
      <c r="A24" s="13" t="s">
        <v>91</v>
      </c>
      <c r="B24" s="20">
        <v>88000</v>
      </c>
      <c r="C24" s="19">
        <f>B24/$B$22</f>
        <v>0.88</v>
      </c>
    </row>
    <row r="25" spans="1:3" x14ac:dyDescent="0.25">
      <c r="A25" s="13" t="s">
        <v>92</v>
      </c>
      <c r="B25" s="20">
        <v>79000</v>
      </c>
      <c r="C25" s="19">
        <f>B25/$B$22</f>
        <v>0.79</v>
      </c>
    </row>
    <row r="26" spans="1:3" x14ac:dyDescent="0.25">
      <c r="A26" s="13" t="s">
        <v>89</v>
      </c>
      <c r="B26" s="20">
        <v>52000</v>
      </c>
      <c r="C26" s="19">
        <f>B26/$B$22</f>
        <v>0.52</v>
      </c>
    </row>
    <row r="27" spans="1:3" x14ac:dyDescent="0.25">
      <c r="A27" s="13" t="s">
        <v>2205</v>
      </c>
      <c r="B27" s="20">
        <v>50400</v>
      </c>
      <c r="C27" s="19">
        <f>B27/$B$22</f>
        <v>0.504</v>
      </c>
    </row>
    <row r="31" spans="1:3" x14ac:dyDescent="0.25">
      <c r="B31" s="20"/>
      <c r="C31" s="21"/>
    </row>
    <row r="32" spans="1:3" x14ac:dyDescent="0.25">
      <c r="B32" s="20"/>
      <c r="C32" s="19"/>
    </row>
    <row r="33" spans="2:3" x14ac:dyDescent="0.25">
      <c r="B33" s="20"/>
      <c r="C33" s="19"/>
    </row>
    <row r="34" spans="2:3" x14ac:dyDescent="0.25">
      <c r="B34" s="20"/>
      <c r="C34" s="19"/>
    </row>
    <row r="35" spans="2:3" x14ac:dyDescent="0.25">
      <c r="B35" s="20"/>
      <c r="C35" s="1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M28"/>
  <sheetViews>
    <sheetView showGridLines="0" topLeftCell="A10" workbookViewId="0">
      <selection activeCell="L38" sqref="L38"/>
    </sheetView>
  </sheetViews>
  <sheetFormatPr defaultRowHeight="15" x14ac:dyDescent="0.25"/>
  <cols>
    <col min="1" max="1" width="25.85546875" style="13" customWidth="1"/>
    <col min="2" max="2" width="11.85546875" style="13" customWidth="1"/>
    <col min="3" max="3" width="16.85546875" style="13" customWidth="1"/>
    <col min="4" max="4" width="13.5703125" customWidth="1"/>
    <col min="5" max="5" width="12.28515625" customWidth="1"/>
    <col min="6" max="6" width="14.140625" customWidth="1"/>
    <col min="7" max="7" width="10.7109375" customWidth="1"/>
    <col min="8" max="13" width="11.28515625" customWidth="1"/>
  </cols>
  <sheetData>
    <row r="1" spans="1:7" x14ac:dyDescent="0.25">
      <c r="A1" s="17" t="s">
        <v>2191</v>
      </c>
      <c r="B1" s="27" t="s">
        <v>124</v>
      </c>
      <c r="C1" s="27" t="s">
        <v>125</v>
      </c>
      <c r="D1" s="27" t="s">
        <v>128</v>
      </c>
      <c r="E1" s="27" t="s">
        <v>126</v>
      </c>
      <c r="F1" s="27" t="s">
        <v>127</v>
      </c>
      <c r="G1" s="13"/>
    </row>
    <row r="2" spans="1:7" x14ac:dyDescent="0.25">
      <c r="A2" s="14" t="s">
        <v>75</v>
      </c>
      <c r="B2" s="26">
        <v>65</v>
      </c>
      <c r="C2" s="26">
        <v>60</v>
      </c>
      <c r="D2" s="26">
        <v>60</v>
      </c>
      <c r="E2" s="26">
        <v>65</v>
      </c>
      <c r="F2" s="26">
        <v>75</v>
      </c>
    </row>
    <row r="3" spans="1:7" x14ac:dyDescent="0.25">
      <c r="A3" s="14" t="s">
        <v>129</v>
      </c>
      <c r="B3" s="26">
        <v>85</v>
      </c>
      <c r="C3" s="26">
        <v>22</v>
      </c>
      <c r="D3" s="26">
        <v>35</v>
      </c>
      <c r="E3" s="26">
        <v>92</v>
      </c>
      <c r="F3" s="26">
        <v>95</v>
      </c>
    </row>
    <row r="4" spans="1:7" x14ac:dyDescent="0.25">
      <c r="A4" s="14" t="s">
        <v>80</v>
      </c>
      <c r="B4" s="26">
        <v>45</v>
      </c>
      <c r="C4" s="26">
        <v>85</v>
      </c>
      <c r="D4" s="26">
        <v>82</v>
      </c>
      <c r="E4" s="26">
        <v>45</v>
      </c>
      <c r="F4" s="26">
        <v>45</v>
      </c>
    </row>
    <row r="5" spans="1:7" x14ac:dyDescent="0.25">
      <c r="A5" s="14"/>
      <c r="B5" s="26"/>
      <c r="C5" s="26"/>
      <c r="D5" s="26"/>
      <c r="E5" s="26"/>
      <c r="F5" s="26"/>
    </row>
    <row r="7" spans="1:7" x14ac:dyDescent="0.25">
      <c r="A7" s="54"/>
      <c r="B7" s="54"/>
      <c r="C7" s="54"/>
    </row>
    <row r="8" spans="1:7" x14ac:dyDescent="0.25">
      <c r="A8" s="54"/>
      <c r="B8" s="54"/>
      <c r="C8" s="54"/>
    </row>
    <row r="9" spans="1:7" x14ac:dyDescent="0.25">
      <c r="A9" s="54"/>
      <c r="B9" s="54"/>
      <c r="C9" s="54"/>
    </row>
    <row r="10" spans="1:7" x14ac:dyDescent="0.25">
      <c r="A10" s="54"/>
      <c r="B10" s="54"/>
      <c r="C10" s="54"/>
    </row>
    <row r="11" spans="1:7" x14ac:dyDescent="0.25">
      <c r="A11" s="54"/>
      <c r="B11" s="54"/>
      <c r="C11" s="54"/>
    </row>
    <row r="12" spans="1:7" x14ac:dyDescent="0.25">
      <c r="A12" s="54"/>
      <c r="B12" s="54"/>
      <c r="C12" s="54"/>
    </row>
    <row r="13" spans="1:7" x14ac:dyDescent="0.25">
      <c r="A13" s="54"/>
      <c r="B13" s="54"/>
      <c r="C13" s="54"/>
    </row>
    <row r="14" spans="1:7" x14ac:dyDescent="0.25">
      <c r="A14" s="54"/>
      <c r="B14" s="54"/>
      <c r="C14" s="54"/>
    </row>
    <row r="15" spans="1:7" x14ac:dyDescent="0.25">
      <c r="A15" s="54"/>
      <c r="B15" s="54"/>
      <c r="C15" s="54"/>
    </row>
    <row r="16" spans="1:7" x14ac:dyDescent="0.25">
      <c r="A16" s="54"/>
      <c r="B16" s="54"/>
      <c r="C16" s="54"/>
    </row>
    <row r="18" spans="1:13" x14ac:dyDescent="0.25">
      <c r="A18" s="17" t="s">
        <v>2192</v>
      </c>
      <c r="B18" s="27" t="s">
        <v>3</v>
      </c>
      <c r="C18" s="27" t="s">
        <v>4</v>
      </c>
      <c r="D18" s="27" t="s">
        <v>5</v>
      </c>
      <c r="E18" s="27" t="s">
        <v>6</v>
      </c>
      <c r="F18" s="27" t="s">
        <v>7</v>
      </c>
      <c r="G18" s="27" t="s">
        <v>8</v>
      </c>
      <c r="H18" s="27" t="s">
        <v>9</v>
      </c>
      <c r="I18" s="27" t="s">
        <v>10</v>
      </c>
      <c r="J18" s="27" t="s">
        <v>11</v>
      </c>
      <c r="K18" s="27" t="s">
        <v>12</v>
      </c>
      <c r="L18" s="27" t="s">
        <v>13</v>
      </c>
      <c r="M18" s="27" t="s">
        <v>14</v>
      </c>
    </row>
    <row r="19" spans="1:13" x14ac:dyDescent="0.25">
      <c r="A19" s="14" t="s">
        <v>130</v>
      </c>
      <c r="B19" s="13">
        <v>24</v>
      </c>
      <c r="C19" s="13">
        <v>28</v>
      </c>
      <c r="D19" s="13">
        <v>24</v>
      </c>
      <c r="E19" s="13">
        <v>20</v>
      </c>
      <c r="F19" s="13">
        <v>18</v>
      </c>
      <c r="G19" s="13">
        <v>15</v>
      </c>
      <c r="H19" s="13">
        <v>12</v>
      </c>
      <c r="I19" s="13">
        <v>14</v>
      </c>
      <c r="J19" s="13">
        <v>16</v>
      </c>
      <c r="K19" s="13">
        <v>21</v>
      </c>
      <c r="L19" s="13">
        <v>28</v>
      </c>
      <c r="M19" s="13">
        <v>30</v>
      </c>
    </row>
    <row r="20" spans="1:13" x14ac:dyDescent="0.25">
      <c r="A20" s="14" t="s">
        <v>131</v>
      </c>
      <c r="B20" s="13">
        <v>125</v>
      </c>
      <c r="C20" s="13">
        <v>110</v>
      </c>
      <c r="D20" s="13">
        <v>95</v>
      </c>
      <c r="E20" s="13">
        <v>88</v>
      </c>
      <c r="F20" s="13">
        <v>85</v>
      </c>
      <c r="G20" s="13">
        <v>74</v>
      </c>
      <c r="H20" s="13">
        <v>70</v>
      </c>
      <c r="I20" s="13">
        <v>70</v>
      </c>
      <c r="J20" s="13">
        <v>72</v>
      </c>
      <c r="K20" s="13">
        <v>85</v>
      </c>
      <c r="L20" s="13">
        <v>104</v>
      </c>
      <c r="M20" s="13">
        <v>118</v>
      </c>
    </row>
    <row r="21" spans="1:13" x14ac:dyDescent="0.25">
      <c r="A21" s="14" t="s">
        <v>132</v>
      </c>
      <c r="B21" s="13">
        <v>28</v>
      </c>
      <c r="C21" s="13">
        <v>23</v>
      </c>
      <c r="D21" s="13">
        <v>24</v>
      </c>
      <c r="E21" s="13">
        <v>30</v>
      </c>
      <c r="F21" s="13">
        <v>38</v>
      </c>
      <c r="G21" s="13">
        <v>45</v>
      </c>
      <c r="H21" s="13">
        <v>48</v>
      </c>
      <c r="I21" s="13">
        <v>55</v>
      </c>
      <c r="J21" s="13">
        <v>75</v>
      </c>
      <c r="K21" s="13">
        <v>82</v>
      </c>
      <c r="L21" s="13">
        <v>56</v>
      </c>
      <c r="M21" s="13">
        <v>30</v>
      </c>
    </row>
    <row r="22" spans="1:13" x14ac:dyDescent="0.25">
      <c r="A22" s="14" t="s">
        <v>133</v>
      </c>
      <c r="B22" s="13">
        <v>2</v>
      </c>
      <c r="C22" s="13">
        <v>4</v>
      </c>
      <c r="D22" s="13">
        <v>8</v>
      </c>
      <c r="E22" s="13">
        <v>12</v>
      </c>
      <c r="F22" s="13">
        <v>18</v>
      </c>
      <c r="G22" s="13">
        <v>28</v>
      </c>
      <c r="H22" s="13">
        <v>30</v>
      </c>
      <c r="I22" s="13">
        <v>27</v>
      </c>
      <c r="J22" s="13">
        <v>22</v>
      </c>
      <c r="K22" s="13">
        <v>12</v>
      </c>
      <c r="L22" s="13">
        <v>6</v>
      </c>
      <c r="M22" s="13">
        <v>3</v>
      </c>
    </row>
    <row r="24" spans="1:13" x14ac:dyDescent="0.25">
      <c r="A24" s="17" t="s">
        <v>2220</v>
      </c>
      <c r="B24" s="27" t="s">
        <v>3</v>
      </c>
      <c r="C24" s="27" t="s">
        <v>4</v>
      </c>
      <c r="D24" s="27" t="s">
        <v>5</v>
      </c>
      <c r="E24" s="27" t="s">
        <v>6</v>
      </c>
      <c r="F24" s="27" t="s">
        <v>7</v>
      </c>
      <c r="G24" s="27" t="s">
        <v>8</v>
      </c>
      <c r="H24" s="27" t="s">
        <v>9</v>
      </c>
      <c r="I24" s="27" t="s">
        <v>10</v>
      </c>
      <c r="J24" s="27" t="s">
        <v>11</v>
      </c>
      <c r="K24" s="27" t="s">
        <v>12</v>
      </c>
      <c r="L24" s="27" t="s">
        <v>13</v>
      </c>
      <c r="M24" s="27" t="s">
        <v>14</v>
      </c>
    </row>
    <row r="25" spans="1:13" x14ac:dyDescent="0.25">
      <c r="A25" s="14" t="s">
        <v>130</v>
      </c>
      <c r="B25" s="28">
        <f>1+(B19-MIN($B19:$M19))*99/(MAX($B19:$M19)-MIN($B19:$M19))</f>
        <v>67</v>
      </c>
      <c r="C25" s="28">
        <f t="shared" ref="C25:M25" si="0">1+(C19-MIN($B19:$M19))*99/(MAX($B19:$M19)-MIN($B19:$M19))</f>
        <v>89</v>
      </c>
      <c r="D25" s="28">
        <f t="shared" si="0"/>
        <v>67</v>
      </c>
      <c r="E25" s="28">
        <f t="shared" si="0"/>
        <v>45</v>
      </c>
      <c r="F25" s="28">
        <f t="shared" si="0"/>
        <v>34</v>
      </c>
      <c r="G25" s="28">
        <f t="shared" si="0"/>
        <v>17.5</v>
      </c>
      <c r="H25" s="28">
        <f t="shared" si="0"/>
        <v>1</v>
      </c>
      <c r="I25" s="28">
        <f t="shared" si="0"/>
        <v>12</v>
      </c>
      <c r="J25" s="28">
        <f t="shared" si="0"/>
        <v>23</v>
      </c>
      <c r="K25" s="28">
        <f t="shared" si="0"/>
        <v>50.5</v>
      </c>
      <c r="L25" s="28">
        <f t="shared" si="0"/>
        <v>89</v>
      </c>
      <c r="M25" s="28">
        <f t="shared" si="0"/>
        <v>100</v>
      </c>
    </row>
    <row r="26" spans="1:13" x14ac:dyDescent="0.25">
      <c r="A26" s="14" t="s">
        <v>131</v>
      </c>
      <c r="B26" s="28">
        <f t="shared" ref="B26:M28" si="1">1+(B20-MIN($B20:$M20))*99/(MAX($B20:$M20)-MIN($B20:$M20))</f>
        <v>100</v>
      </c>
      <c r="C26" s="28">
        <f t="shared" si="1"/>
        <v>73</v>
      </c>
      <c r="D26" s="28">
        <f t="shared" si="1"/>
        <v>46</v>
      </c>
      <c r="E26" s="28">
        <f t="shared" si="1"/>
        <v>33.4</v>
      </c>
      <c r="F26" s="28">
        <f t="shared" si="1"/>
        <v>28</v>
      </c>
      <c r="G26" s="28">
        <f t="shared" si="1"/>
        <v>8.1999999999999993</v>
      </c>
      <c r="H26" s="28">
        <f t="shared" si="1"/>
        <v>1</v>
      </c>
      <c r="I26" s="28">
        <f t="shared" si="1"/>
        <v>1</v>
      </c>
      <c r="J26" s="28">
        <f t="shared" si="1"/>
        <v>4.5999999999999996</v>
      </c>
      <c r="K26" s="28">
        <f t="shared" si="1"/>
        <v>28</v>
      </c>
      <c r="L26" s="28">
        <f t="shared" si="1"/>
        <v>62.2</v>
      </c>
      <c r="M26" s="28">
        <f t="shared" si="1"/>
        <v>87.4</v>
      </c>
    </row>
    <row r="27" spans="1:13" x14ac:dyDescent="0.25">
      <c r="A27" s="14" t="s">
        <v>132</v>
      </c>
      <c r="B27" s="28">
        <f t="shared" si="1"/>
        <v>9.3898305084745761</v>
      </c>
      <c r="C27" s="28">
        <f t="shared" si="1"/>
        <v>1</v>
      </c>
      <c r="D27" s="28">
        <f t="shared" si="1"/>
        <v>2.6779661016949152</v>
      </c>
      <c r="E27" s="28">
        <f t="shared" si="1"/>
        <v>12.745762711864407</v>
      </c>
      <c r="F27" s="28">
        <f t="shared" si="1"/>
        <v>26.16949152542373</v>
      </c>
      <c r="G27" s="28">
        <f t="shared" si="1"/>
        <v>37.915254237288138</v>
      </c>
      <c r="H27" s="28">
        <f t="shared" si="1"/>
        <v>42.949152542372879</v>
      </c>
      <c r="I27" s="28">
        <f t="shared" si="1"/>
        <v>54.694915254237287</v>
      </c>
      <c r="J27" s="28">
        <f t="shared" si="1"/>
        <v>88.254237288135599</v>
      </c>
      <c r="K27" s="28">
        <f t="shared" si="1"/>
        <v>100</v>
      </c>
      <c r="L27" s="28">
        <f t="shared" si="1"/>
        <v>56.372881355932201</v>
      </c>
      <c r="M27" s="28">
        <f t="shared" si="1"/>
        <v>12.745762711864407</v>
      </c>
    </row>
    <row r="28" spans="1:13" x14ac:dyDescent="0.25">
      <c r="A28" s="14" t="s">
        <v>133</v>
      </c>
      <c r="B28" s="28">
        <f t="shared" si="1"/>
        <v>1</v>
      </c>
      <c r="C28" s="28">
        <f t="shared" si="1"/>
        <v>8.0714285714285712</v>
      </c>
      <c r="D28" s="28">
        <f t="shared" si="1"/>
        <v>22.214285714285715</v>
      </c>
      <c r="E28" s="28">
        <f t="shared" si="1"/>
        <v>36.357142857142854</v>
      </c>
      <c r="F28" s="28">
        <f t="shared" si="1"/>
        <v>57.571428571428569</v>
      </c>
      <c r="G28" s="28">
        <f t="shared" si="1"/>
        <v>92.928571428571431</v>
      </c>
      <c r="H28" s="28">
        <f t="shared" si="1"/>
        <v>100</v>
      </c>
      <c r="I28" s="28">
        <f t="shared" si="1"/>
        <v>89.392857142857139</v>
      </c>
      <c r="J28" s="28">
        <f t="shared" si="1"/>
        <v>71.714285714285708</v>
      </c>
      <c r="K28" s="28">
        <f t="shared" si="1"/>
        <v>36.357142857142854</v>
      </c>
      <c r="L28" s="28">
        <f t="shared" si="1"/>
        <v>15.142857142857142</v>
      </c>
      <c r="M28" s="28">
        <f t="shared" si="1"/>
        <v>4.5357142857142856</v>
      </c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P31" sqref="P31"/>
    </sheetView>
  </sheetViews>
  <sheetFormatPr defaultRowHeight="15" x14ac:dyDescent="0.25"/>
  <cols>
    <col min="1" max="1" width="8.85546875" style="13"/>
    <col min="2" max="2" width="12" style="13" customWidth="1"/>
    <col min="3" max="3" width="13.7109375" style="16" customWidth="1"/>
    <col min="4" max="7" width="8.85546875" style="13"/>
  </cols>
  <sheetData>
    <row r="1" spans="1:7" x14ac:dyDescent="0.25">
      <c r="A1" s="27" t="s">
        <v>94</v>
      </c>
      <c r="B1" s="27" t="s">
        <v>100</v>
      </c>
      <c r="C1" s="53" t="s">
        <v>101</v>
      </c>
      <c r="D1" s="27" t="s">
        <v>99</v>
      </c>
      <c r="E1" s="27" t="s">
        <v>95</v>
      </c>
      <c r="F1" s="27" t="s">
        <v>96</v>
      </c>
      <c r="G1" s="27" t="s">
        <v>97</v>
      </c>
    </row>
    <row r="2" spans="1:7" x14ac:dyDescent="0.25">
      <c r="A2" s="13" t="s">
        <v>98</v>
      </c>
      <c r="B2" s="22">
        <v>42461</v>
      </c>
      <c r="C2" s="16">
        <v>25873900</v>
      </c>
      <c r="D2" s="13">
        <v>108.78</v>
      </c>
      <c r="E2" s="13">
        <v>110</v>
      </c>
      <c r="F2" s="13">
        <v>108.2</v>
      </c>
      <c r="G2" s="13">
        <v>109.99</v>
      </c>
    </row>
    <row r="3" spans="1:7" x14ac:dyDescent="0.25">
      <c r="A3" s="13" t="s">
        <v>98</v>
      </c>
      <c r="B3" s="22">
        <v>42464</v>
      </c>
      <c r="C3" s="16">
        <v>37356200</v>
      </c>
      <c r="D3" s="13">
        <v>110.42</v>
      </c>
      <c r="E3" s="13">
        <v>112.19</v>
      </c>
      <c r="F3" s="13">
        <v>110.27</v>
      </c>
      <c r="G3" s="13">
        <v>111.12</v>
      </c>
    </row>
    <row r="4" spans="1:7" x14ac:dyDescent="0.25">
      <c r="A4" s="13" t="s">
        <v>98</v>
      </c>
      <c r="B4" s="22">
        <v>42465</v>
      </c>
      <c r="C4" s="16">
        <v>26578600</v>
      </c>
      <c r="D4" s="13">
        <v>109.51</v>
      </c>
      <c r="E4" s="13">
        <v>110.73</v>
      </c>
      <c r="F4" s="13">
        <v>109.42</v>
      </c>
      <c r="G4" s="13">
        <v>109.81</v>
      </c>
    </row>
    <row r="5" spans="1:7" x14ac:dyDescent="0.25">
      <c r="A5" s="13" t="s">
        <v>98</v>
      </c>
      <c r="B5" s="22">
        <v>42466</v>
      </c>
      <c r="C5" s="16">
        <v>26404000</v>
      </c>
      <c r="D5" s="13">
        <v>110.23</v>
      </c>
      <c r="E5" s="13">
        <v>110.98</v>
      </c>
      <c r="F5" s="13">
        <v>109.2</v>
      </c>
      <c r="G5" s="13">
        <v>110.96</v>
      </c>
    </row>
    <row r="6" spans="1:7" x14ac:dyDescent="0.25">
      <c r="A6" s="13" t="s">
        <v>98</v>
      </c>
      <c r="B6" s="22">
        <v>42467</v>
      </c>
      <c r="C6" s="16">
        <v>31801800</v>
      </c>
      <c r="D6" s="13">
        <v>109.95</v>
      </c>
      <c r="E6" s="13">
        <v>110.42</v>
      </c>
      <c r="F6" s="13">
        <v>108.12</v>
      </c>
      <c r="G6" s="13">
        <v>108.54</v>
      </c>
    </row>
    <row r="7" spans="1:7" x14ac:dyDescent="0.25">
      <c r="A7" s="13" t="s">
        <v>98</v>
      </c>
      <c r="B7" s="22">
        <v>42468</v>
      </c>
      <c r="C7" s="16">
        <v>23581700</v>
      </c>
      <c r="D7" s="13">
        <v>108.91</v>
      </c>
      <c r="E7" s="13">
        <v>109.77</v>
      </c>
      <c r="F7" s="13">
        <v>108.17</v>
      </c>
      <c r="G7" s="13">
        <v>108.66</v>
      </c>
    </row>
    <row r="8" spans="1:7" x14ac:dyDescent="0.25">
      <c r="A8" s="13" t="s">
        <v>98</v>
      </c>
      <c r="B8" s="22">
        <v>42471</v>
      </c>
      <c r="C8" s="16">
        <v>29407500</v>
      </c>
      <c r="D8" s="13">
        <v>108.97</v>
      </c>
      <c r="E8" s="13">
        <v>110.61</v>
      </c>
      <c r="F8" s="13">
        <v>108.83</v>
      </c>
      <c r="G8" s="13">
        <v>109.02</v>
      </c>
    </row>
    <row r="9" spans="1:7" x14ac:dyDescent="0.25">
      <c r="A9" s="13" t="s">
        <v>98</v>
      </c>
      <c r="B9" s="22">
        <v>42472</v>
      </c>
      <c r="C9" s="16">
        <v>27232300</v>
      </c>
      <c r="D9" s="13">
        <v>109.34</v>
      </c>
      <c r="E9" s="13">
        <v>110.5</v>
      </c>
      <c r="F9" s="13">
        <v>108.66</v>
      </c>
      <c r="G9" s="13">
        <v>110.44</v>
      </c>
    </row>
    <row r="10" spans="1:7" x14ac:dyDescent="0.25">
      <c r="A10" s="13" t="s">
        <v>98</v>
      </c>
      <c r="B10" s="22">
        <v>42473</v>
      </c>
      <c r="C10" s="16">
        <v>33257300</v>
      </c>
      <c r="D10" s="13">
        <v>110.8</v>
      </c>
      <c r="E10" s="13">
        <v>112.34</v>
      </c>
      <c r="F10" s="13">
        <v>110.8</v>
      </c>
      <c r="G10" s="13">
        <v>112.04</v>
      </c>
    </row>
    <row r="11" spans="1:7" x14ac:dyDescent="0.25">
      <c r="A11" s="13" t="s">
        <v>98</v>
      </c>
      <c r="B11" s="22">
        <v>42474</v>
      </c>
      <c r="C11" s="16">
        <v>25473900</v>
      </c>
      <c r="D11" s="13">
        <v>111.62</v>
      </c>
      <c r="E11" s="13">
        <v>112.39</v>
      </c>
      <c r="F11" s="13">
        <v>111.33</v>
      </c>
      <c r="G11" s="13">
        <v>112.1</v>
      </c>
    </row>
    <row r="12" spans="1:7" x14ac:dyDescent="0.25">
      <c r="A12" s="13" t="s">
        <v>98</v>
      </c>
      <c r="B12" s="22">
        <v>42475</v>
      </c>
      <c r="C12" s="16">
        <v>46938900</v>
      </c>
      <c r="D12" s="13">
        <v>112.11</v>
      </c>
      <c r="E12" s="13">
        <v>112.3</v>
      </c>
      <c r="F12" s="13">
        <v>109.73</v>
      </c>
      <c r="G12" s="13">
        <v>109.85</v>
      </c>
    </row>
    <row r="13" spans="1:7" x14ac:dyDescent="0.25">
      <c r="A13" s="13" t="s">
        <v>98</v>
      </c>
      <c r="B13" s="22">
        <v>42478</v>
      </c>
      <c r="C13" s="16">
        <v>60821400</v>
      </c>
      <c r="D13" s="13">
        <v>108.89</v>
      </c>
      <c r="E13" s="13">
        <v>108.95</v>
      </c>
      <c r="F13" s="13">
        <v>106.94</v>
      </c>
      <c r="G13" s="13">
        <v>107.48</v>
      </c>
    </row>
    <row r="14" spans="1:7" x14ac:dyDescent="0.25">
      <c r="A14" s="13" t="s">
        <v>98</v>
      </c>
      <c r="B14" s="22">
        <v>42479</v>
      </c>
      <c r="C14" s="16">
        <v>32384800</v>
      </c>
      <c r="D14" s="13">
        <v>107.88</v>
      </c>
      <c r="E14" s="13">
        <v>108</v>
      </c>
      <c r="F14" s="13">
        <v>106.23</v>
      </c>
      <c r="G14" s="13">
        <v>106.91</v>
      </c>
    </row>
    <row r="15" spans="1:7" x14ac:dyDescent="0.25">
      <c r="A15" s="13" t="s">
        <v>98</v>
      </c>
      <c r="B15" s="22">
        <v>42480</v>
      </c>
      <c r="C15" s="16">
        <v>30611000</v>
      </c>
      <c r="D15" s="13">
        <v>106.64</v>
      </c>
      <c r="E15" s="13">
        <v>108.09</v>
      </c>
      <c r="F15" s="13">
        <v>106.06</v>
      </c>
      <c r="G15" s="13">
        <v>107.13</v>
      </c>
    </row>
    <row r="16" spans="1:7" x14ac:dyDescent="0.25">
      <c r="A16" s="13" t="s">
        <v>98</v>
      </c>
      <c r="B16" s="22">
        <v>42481</v>
      </c>
      <c r="C16" s="16">
        <v>31552500</v>
      </c>
      <c r="D16" s="13">
        <v>106.93</v>
      </c>
      <c r="E16" s="13">
        <v>106.93</v>
      </c>
      <c r="F16" s="13">
        <v>105.52</v>
      </c>
      <c r="G16" s="13">
        <v>105.97</v>
      </c>
    </row>
    <row r="17" spans="1:7" x14ac:dyDescent="0.25">
      <c r="A17" s="13" t="s">
        <v>98</v>
      </c>
      <c r="B17" s="22">
        <v>42482</v>
      </c>
      <c r="C17" s="16">
        <v>33683100</v>
      </c>
      <c r="D17" s="13">
        <v>105.01</v>
      </c>
      <c r="E17" s="13">
        <v>106.48</v>
      </c>
      <c r="F17" s="13">
        <v>104.62</v>
      </c>
      <c r="G17" s="13">
        <v>105.68</v>
      </c>
    </row>
    <row r="18" spans="1:7" x14ac:dyDescent="0.25">
      <c r="A18" s="13" t="s">
        <v>98</v>
      </c>
      <c r="B18" s="22">
        <v>42485</v>
      </c>
      <c r="C18" s="16">
        <v>28031500</v>
      </c>
      <c r="D18" s="13">
        <v>105</v>
      </c>
      <c r="E18" s="13">
        <v>105.65</v>
      </c>
      <c r="F18" s="13">
        <v>104.51</v>
      </c>
      <c r="G18" s="13">
        <v>105.08</v>
      </c>
    </row>
    <row r="19" spans="1:7" x14ac:dyDescent="0.25">
      <c r="A19" s="13" t="s">
        <v>98</v>
      </c>
      <c r="B19" s="22">
        <v>42486</v>
      </c>
      <c r="C19" s="16">
        <v>56016100</v>
      </c>
      <c r="D19" s="13">
        <v>103.91</v>
      </c>
      <c r="E19" s="13">
        <v>105.3</v>
      </c>
      <c r="F19" s="13">
        <v>103.91</v>
      </c>
      <c r="G19" s="13">
        <v>104.35</v>
      </c>
    </row>
    <row r="20" spans="1:7" x14ac:dyDescent="0.25">
      <c r="A20" s="13" t="s">
        <v>98</v>
      </c>
      <c r="B20" s="22">
        <v>42487</v>
      </c>
      <c r="C20" s="16">
        <v>114602100</v>
      </c>
      <c r="D20" s="13">
        <v>96</v>
      </c>
      <c r="E20" s="13">
        <v>98.71</v>
      </c>
      <c r="F20" s="13">
        <v>95.68</v>
      </c>
      <c r="G20" s="13">
        <v>97.82</v>
      </c>
    </row>
    <row r="21" spans="1:7" x14ac:dyDescent="0.25">
      <c r="A21" s="13" t="s">
        <v>98</v>
      </c>
      <c r="B21" s="22">
        <v>42488</v>
      </c>
      <c r="C21" s="16">
        <v>82242600</v>
      </c>
      <c r="D21" s="13">
        <v>97.61</v>
      </c>
      <c r="E21" s="13">
        <v>97.88</v>
      </c>
      <c r="F21" s="13">
        <v>94.25</v>
      </c>
      <c r="G21" s="13">
        <v>94.83</v>
      </c>
    </row>
    <row r="22" spans="1:7" x14ac:dyDescent="0.25">
      <c r="A22" s="13" t="s">
        <v>98</v>
      </c>
      <c r="B22" s="22">
        <v>42489</v>
      </c>
      <c r="C22" s="16">
        <v>68531400</v>
      </c>
      <c r="D22" s="13">
        <v>93.99</v>
      </c>
      <c r="E22" s="13">
        <v>94.72</v>
      </c>
      <c r="F22" s="13">
        <v>92.51</v>
      </c>
      <c r="G22" s="13">
        <v>93.74</v>
      </c>
    </row>
    <row r="23" spans="1:7" x14ac:dyDescent="0.25">
      <c r="A23" s="13" t="s">
        <v>98</v>
      </c>
      <c r="B23" s="22">
        <v>42492</v>
      </c>
      <c r="C23" s="16">
        <v>48160100</v>
      </c>
      <c r="D23" s="13">
        <v>93.96</v>
      </c>
      <c r="E23" s="13">
        <v>94.08</v>
      </c>
      <c r="F23" s="13">
        <v>92.4</v>
      </c>
      <c r="G23" s="13">
        <v>93.64</v>
      </c>
    </row>
    <row r="24" spans="1:7" x14ac:dyDescent="0.25">
      <c r="A24" s="13" t="s">
        <v>98</v>
      </c>
      <c r="B24" s="22">
        <v>42493</v>
      </c>
      <c r="C24" s="16">
        <v>56831200</v>
      </c>
      <c r="D24" s="13">
        <v>94.2</v>
      </c>
      <c r="E24" s="13">
        <v>95.74</v>
      </c>
      <c r="F24" s="13">
        <v>93.68</v>
      </c>
      <c r="G24" s="13">
        <v>95.18</v>
      </c>
    </row>
    <row r="25" spans="1:7" x14ac:dyDescent="0.25">
      <c r="A25" s="13" t="s">
        <v>98</v>
      </c>
      <c r="B25" s="22">
        <v>42494</v>
      </c>
      <c r="C25" s="16">
        <v>41025400</v>
      </c>
      <c r="D25" s="13">
        <v>95.2</v>
      </c>
      <c r="E25" s="13">
        <v>95.9</v>
      </c>
      <c r="F25" s="13">
        <v>93.82</v>
      </c>
      <c r="G25" s="13">
        <v>94.19</v>
      </c>
    </row>
    <row r="26" spans="1:7" x14ac:dyDescent="0.25">
      <c r="A26" s="13" t="s">
        <v>98</v>
      </c>
      <c r="B26" s="22">
        <v>42495</v>
      </c>
      <c r="C26" s="16">
        <v>35890500</v>
      </c>
      <c r="D26" s="13">
        <v>94</v>
      </c>
      <c r="E26" s="13">
        <v>94.07</v>
      </c>
      <c r="F26" s="13">
        <v>92.68</v>
      </c>
      <c r="G26" s="13">
        <v>93.24</v>
      </c>
    </row>
    <row r="27" spans="1:7" x14ac:dyDescent="0.25">
      <c r="A27" s="13" t="s">
        <v>98</v>
      </c>
      <c r="B27" s="22">
        <v>42496</v>
      </c>
      <c r="C27" s="16">
        <v>43699800</v>
      </c>
      <c r="D27" s="13">
        <v>93.37</v>
      </c>
      <c r="E27" s="13">
        <v>93.45</v>
      </c>
      <c r="F27" s="13">
        <v>91.85</v>
      </c>
      <c r="G27" s="13">
        <v>92.72</v>
      </c>
    </row>
    <row r="28" spans="1:7" x14ac:dyDescent="0.25">
      <c r="A28" s="13" t="s">
        <v>98</v>
      </c>
      <c r="B28" s="22">
        <v>42499</v>
      </c>
      <c r="C28" s="16">
        <v>32936400</v>
      </c>
      <c r="D28" s="13">
        <v>93</v>
      </c>
      <c r="E28" s="13">
        <v>93.77</v>
      </c>
      <c r="F28" s="13">
        <v>92.59</v>
      </c>
      <c r="G28" s="13">
        <v>92.79</v>
      </c>
    </row>
    <row r="29" spans="1:7" x14ac:dyDescent="0.25">
      <c r="A29" s="13" t="s">
        <v>98</v>
      </c>
      <c r="B29" s="22">
        <v>42500</v>
      </c>
      <c r="C29" s="16">
        <v>33686800</v>
      </c>
      <c r="D29" s="13">
        <v>93.33</v>
      </c>
      <c r="E29" s="13">
        <v>93.57</v>
      </c>
      <c r="F29" s="13">
        <v>92.11</v>
      </c>
      <c r="G29" s="13">
        <v>93.42</v>
      </c>
    </row>
    <row r="30" spans="1:7" x14ac:dyDescent="0.25">
      <c r="A30" s="13" t="s">
        <v>98</v>
      </c>
      <c r="B30" s="22">
        <v>42501</v>
      </c>
      <c r="C30" s="16">
        <v>28719100</v>
      </c>
      <c r="D30" s="13">
        <v>93.48</v>
      </c>
      <c r="E30" s="13">
        <v>93.57</v>
      </c>
      <c r="F30" s="13">
        <v>92.46</v>
      </c>
      <c r="G30" s="13">
        <v>92.51</v>
      </c>
    </row>
    <row r="31" spans="1:7" x14ac:dyDescent="0.25">
      <c r="A31" s="13" t="s">
        <v>98</v>
      </c>
      <c r="B31" s="22">
        <v>42502</v>
      </c>
      <c r="C31" s="16">
        <v>76314600</v>
      </c>
      <c r="D31" s="13">
        <v>92.72</v>
      </c>
      <c r="E31" s="13">
        <v>92.78</v>
      </c>
      <c r="F31" s="13">
        <v>89.47</v>
      </c>
      <c r="G31" s="13">
        <v>90.34</v>
      </c>
    </row>
    <row r="32" spans="1:7" x14ac:dyDescent="0.25">
      <c r="A32" s="13" t="s">
        <v>98</v>
      </c>
      <c r="B32" s="22">
        <v>42503</v>
      </c>
      <c r="C32" s="16">
        <v>44392700</v>
      </c>
      <c r="D32" s="13">
        <v>90</v>
      </c>
      <c r="E32" s="13">
        <v>91.67</v>
      </c>
      <c r="F32" s="13">
        <v>90</v>
      </c>
      <c r="G32" s="13">
        <v>90.52</v>
      </c>
    </row>
    <row r="33" spans="1:7" x14ac:dyDescent="0.25">
      <c r="A33" s="13" t="s">
        <v>98</v>
      </c>
      <c r="B33" s="22">
        <v>42506</v>
      </c>
      <c r="C33" s="16">
        <v>61259700</v>
      </c>
      <c r="D33" s="13">
        <v>92.39</v>
      </c>
      <c r="E33" s="13">
        <v>94.39</v>
      </c>
      <c r="F33" s="13">
        <v>91.65</v>
      </c>
      <c r="G33" s="13">
        <v>93.88</v>
      </c>
    </row>
    <row r="34" spans="1:7" x14ac:dyDescent="0.25">
      <c r="A34" s="13" t="s">
        <v>98</v>
      </c>
      <c r="B34" s="22">
        <v>42507</v>
      </c>
      <c r="C34" s="16">
        <v>46916900</v>
      </c>
      <c r="D34" s="13">
        <v>94.55</v>
      </c>
      <c r="E34" s="13">
        <v>94.7</v>
      </c>
      <c r="F34" s="13">
        <v>93.01</v>
      </c>
      <c r="G34" s="13">
        <v>93.49</v>
      </c>
    </row>
    <row r="35" spans="1:7" x14ac:dyDescent="0.25">
      <c r="A35" s="13" t="s">
        <v>98</v>
      </c>
      <c r="B35" s="22">
        <v>42508</v>
      </c>
      <c r="C35" s="16">
        <v>42062300</v>
      </c>
      <c r="D35" s="13">
        <v>94.16</v>
      </c>
      <c r="E35" s="13">
        <v>95.21</v>
      </c>
      <c r="F35" s="13">
        <v>93.89</v>
      </c>
      <c r="G35" s="13">
        <v>94.56</v>
      </c>
    </row>
    <row r="36" spans="1:7" x14ac:dyDescent="0.25">
      <c r="A36" s="13" t="s">
        <v>98</v>
      </c>
      <c r="B36" s="22">
        <v>42509</v>
      </c>
      <c r="C36" s="16">
        <v>30442100</v>
      </c>
      <c r="D36" s="13">
        <v>94.64</v>
      </c>
      <c r="E36" s="13">
        <v>94.64</v>
      </c>
      <c r="F36" s="13">
        <v>93.57</v>
      </c>
      <c r="G36" s="13">
        <v>94.2</v>
      </c>
    </row>
    <row r="37" spans="1:7" x14ac:dyDescent="0.25">
      <c r="A37" s="13" t="s">
        <v>98</v>
      </c>
      <c r="B37" s="22">
        <v>42510</v>
      </c>
      <c r="C37" s="16">
        <v>32025900</v>
      </c>
      <c r="D37" s="13">
        <v>94.64</v>
      </c>
      <c r="E37" s="13">
        <v>95.43</v>
      </c>
      <c r="F37" s="13">
        <v>94.52</v>
      </c>
      <c r="G37" s="13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topLeftCell="A2" workbookViewId="0">
      <selection activeCell="K35" sqref="K34:K35"/>
    </sheetView>
  </sheetViews>
  <sheetFormatPr defaultRowHeight="15" x14ac:dyDescent="0.25"/>
  <cols>
    <col min="1" max="1" width="4.5703125" customWidth="1"/>
    <col min="2" max="2" width="14.42578125" customWidth="1"/>
    <col min="3" max="14" width="7.5703125" customWidth="1"/>
  </cols>
  <sheetData>
    <row r="2" spans="1:14" ht="20.25" customHeight="1" thickBot="1" x14ac:dyDescent="0.3">
      <c r="C2" s="114" t="s">
        <v>27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</row>
    <row r="3" spans="1:14" ht="15.75" thickBot="1" x14ac:dyDescent="0.3">
      <c r="A3" s="57"/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1:14" ht="21" customHeight="1" thickBot="1" x14ac:dyDescent="0.3">
      <c r="A4" s="57"/>
      <c r="B4" s="73" t="s">
        <v>25</v>
      </c>
      <c r="C4" s="112">
        <v>23</v>
      </c>
      <c r="D4" s="112">
        <v>27</v>
      </c>
      <c r="E4" s="112">
        <v>34</v>
      </c>
      <c r="F4" s="112">
        <v>44</v>
      </c>
      <c r="G4" s="112">
        <v>56</v>
      </c>
      <c r="H4" s="112">
        <v>63</v>
      </c>
      <c r="I4" s="112">
        <v>65</v>
      </c>
      <c r="J4" s="112">
        <v>64</v>
      </c>
      <c r="K4" s="112">
        <v>55</v>
      </c>
      <c r="L4" s="112">
        <v>40</v>
      </c>
      <c r="M4" s="112">
        <v>28</v>
      </c>
      <c r="N4" s="112">
        <v>25</v>
      </c>
    </row>
    <row r="5" spans="1:14" ht="21" customHeight="1" thickBot="1" x14ac:dyDescent="0.3">
      <c r="A5" s="57"/>
      <c r="B5" s="74" t="s">
        <v>19</v>
      </c>
      <c r="C5" s="112">
        <v>36</v>
      </c>
      <c r="D5" s="112">
        <v>39</v>
      </c>
      <c r="E5" s="112">
        <v>45</v>
      </c>
      <c r="F5" s="112">
        <v>56</v>
      </c>
      <c r="G5" s="112">
        <v>66</v>
      </c>
      <c r="H5" s="112">
        <v>76</v>
      </c>
      <c r="I5" s="112">
        <v>81</v>
      </c>
      <c r="J5" s="112">
        <v>80</v>
      </c>
      <c r="K5" s="112">
        <v>72</v>
      </c>
      <c r="L5" s="112">
        <v>61</v>
      </c>
      <c r="M5" s="112">
        <v>51</v>
      </c>
      <c r="N5" s="112">
        <v>41</v>
      </c>
    </row>
    <row r="6" spans="1:14" ht="21" customHeight="1" thickBot="1" x14ac:dyDescent="0.3">
      <c r="A6" s="57"/>
      <c r="B6" s="74" t="s">
        <v>21</v>
      </c>
      <c r="C6" s="112">
        <v>32</v>
      </c>
      <c r="D6" s="112">
        <v>36</v>
      </c>
      <c r="E6" s="112">
        <v>46</v>
      </c>
      <c r="F6" s="112">
        <v>59</v>
      </c>
      <c r="G6" s="112">
        <v>70</v>
      </c>
      <c r="H6" s="112">
        <v>81</v>
      </c>
      <c r="I6" s="112">
        <v>84</v>
      </c>
      <c r="J6" s="112">
        <v>82</v>
      </c>
      <c r="K6" s="112">
        <v>75</v>
      </c>
      <c r="L6" s="112">
        <v>63</v>
      </c>
      <c r="M6" s="112">
        <v>48</v>
      </c>
      <c r="N6" s="112">
        <v>36</v>
      </c>
    </row>
    <row r="7" spans="1:14" ht="21" customHeight="1" thickBot="1" x14ac:dyDescent="0.3">
      <c r="A7" s="57"/>
      <c r="B7" s="74" t="s">
        <v>20</v>
      </c>
      <c r="C7" s="112">
        <v>39</v>
      </c>
      <c r="D7" s="112">
        <v>42</v>
      </c>
      <c r="E7" s="112">
        <v>50</v>
      </c>
      <c r="F7" s="112">
        <v>60</v>
      </c>
      <c r="G7" s="112">
        <v>71</v>
      </c>
      <c r="H7" s="112">
        <v>79</v>
      </c>
      <c r="I7" s="112">
        <v>85</v>
      </c>
      <c r="J7" s="112">
        <v>83</v>
      </c>
      <c r="K7" s="112">
        <v>76</v>
      </c>
      <c r="L7" s="112">
        <v>65</v>
      </c>
      <c r="M7" s="112">
        <v>54</v>
      </c>
      <c r="N7" s="112">
        <v>44</v>
      </c>
    </row>
    <row r="8" spans="1:14" ht="21" customHeight="1" thickBot="1" x14ac:dyDescent="0.3">
      <c r="A8" s="57"/>
      <c r="B8" s="74" t="s">
        <v>24</v>
      </c>
      <c r="C8" s="112">
        <v>45</v>
      </c>
      <c r="D8" s="112">
        <v>46</v>
      </c>
      <c r="E8" s="112">
        <v>54</v>
      </c>
      <c r="F8" s="112">
        <v>61</v>
      </c>
      <c r="G8" s="112">
        <v>72</v>
      </c>
      <c r="H8" s="112">
        <v>82</v>
      </c>
      <c r="I8" s="112">
        <v>90</v>
      </c>
      <c r="J8" s="112">
        <v>88</v>
      </c>
      <c r="K8" s="112">
        <v>79</v>
      </c>
      <c r="L8" s="112">
        <v>66</v>
      </c>
      <c r="M8" s="112">
        <v>52</v>
      </c>
      <c r="N8" s="112">
        <v>45</v>
      </c>
    </row>
    <row r="9" spans="1:14" ht="21" customHeight="1" thickBot="1" x14ac:dyDescent="0.3">
      <c r="A9" s="57"/>
      <c r="B9" s="74" t="s">
        <v>23</v>
      </c>
      <c r="C9" s="112">
        <v>57</v>
      </c>
      <c r="D9" s="112">
        <v>61</v>
      </c>
      <c r="E9" s="112">
        <v>69</v>
      </c>
      <c r="F9" s="112">
        <v>77</v>
      </c>
      <c r="G9" s="112">
        <v>84</v>
      </c>
      <c r="H9" s="112">
        <v>91</v>
      </c>
      <c r="I9" s="112">
        <v>95</v>
      </c>
      <c r="J9" s="112">
        <v>96</v>
      </c>
      <c r="K9" s="112">
        <v>89</v>
      </c>
      <c r="L9" s="112">
        <v>80</v>
      </c>
      <c r="M9" s="112">
        <v>68</v>
      </c>
      <c r="N9" s="112">
        <v>58</v>
      </c>
    </row>
    <row r="10" spans="1:14" ht="21" customHeight="1" thickBot="1" x14ac:dyDescent="0.3">
      <c r="A10" s="57"/>
      <c r="B10" s="74" t="s">
        <v>26</v>
      </c>
      <c r="C10" s="112">
        <v>67</v>
      </c>
      <c r="D10" s="112">
        <v>71</v>
      </c>
      <c r="E10" s="112">
        <v>77</v>
      </c>
      <c r="F10" s="112">
        <v>85</v>
      </c>
      <c r="G10" s="112">
        <v>95</v>
      </c>
      <c r="H10" s="112">
        <v>104</v>
      </c>
      <c r="I10" s="112">
        <v>106</v>
      </c>
      <c r="J10" s="112">
        <v>104</v>
      </c>
      <c r="K10" s="112">
        <v>100</v>
      </c>
      <c r="L10" s="112">
        <v>89</v>
      </c>
      <c r="M10" s="112">
        <v>76</v>
      </c>
      <c r="N10" s="112">
        <v>66</v>
      </c>
    </row>
    <row r="11" spans="1:14" ht="21" customHeight="1" thickBot="1" x14ac:dyDescent="0.3">
      <c r="A11" s="57"/>
      <c r="B11" s="74" t="s">
        <v>22</v>
      </c>
      <c r="C11" s="112">
        <v>76</v>
      </c>
      <c r="D11" s="112">
        <v>78</v>
      </c>
      <c r="E11" s="112">
        <v>80</v>
      </c>
      <c r="F11" s="112">
        <v>83</v>
      </c>
      <c r="G11" s="112">
        <v>87</v>
      </c>
      <c r="H11" s="112">
        <v>89</v>
      </c>
      <c r="I11" s="112">
        <v>91</v>
      </c>
      <c r="J11" s="112">
        <v>91</v>
      </c>
      <c r="K11" s="112">
        <v>89</v>
      </c>
      <c r="L11" s="112">
        <v>86</v>
      </c>
      <c r="M11" s="112">
        <v>82</v>
      </c>
      <c r="N11" s="112">
        <v>78</v>
      </c>
    </row>
    <row r="12" spans="1:14" ht="21" customHeight="1" thickBot="1" x14ac:dyDescent="0.3">
      <c r="A12" s="57"/>
      <c r="B12" s="74" t="s">
        <v>47</v>
      </c>
      <c r="C12" s="112">
        <v>75</v>
      </c>
      <c r="D12" s="112">
        <v>73</v>
      </c>
      <c r="E12" s="112">
        <v>72</v>
      </c>
      <c r="F12" s="112">
        <v>66</v>
      </c>
      <c r="G12" s="112">
        <v>61</v>
      </c>
      <c r="H12" s="112">
        <v>55</v>
      </c>
      <c r="I12" s="112">
        <v>49</v>
      </c>
      <c r="J12" s="112">
        <v>57</v>
      </c>
      <c r="K12" s="112">
        <v>61</v>
      </c>
      <c r="L12" s="112">
        <v>64</v>
      </c>
      <c r="M12" s="112">
        <v>70</v>
      </c>
      <c r="N12" s="112">
        <v>74</v>
      </c>
    </row>
    <row r="13" spans="1:14" ht="21" customHeight="1" thickBot="1" x14ac:dyDescent="0.3">
      <c r="A13" s="57"/>
      <c r="B13" s="74" t="s">
        <v>46</v>
      </c>
      <c r="C13" s="112">
        <v>74</v>
      </c>
      <c r="D13" s="112">
        <v>70</v>
      </c>
      <c r="E13" s="112">
        <v>68</v>
      </c>
      <c r="F13" s="112">
        <v>63</v>
      </c>
      <c r="G13" s="112">
        <v>57</v>
      </c>
      <c r="H13" s="112">
        <v>49</v>
      </c>
      <c r="I13" s="112">
        <v>44</v>
      </c>
      <c r="J13" s="112">
        <v>49</v>
      </c>
      <c r="K13" s="112">
        <v>55</v>
      </c>
      <c r="L13" s="112">
        <v>59</v>
      </c>
      <c r="M13" s="112">
        <v>62</v>
      </c>
      <c r="N13" s="112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AB6" sqref="AB6"/>
    </sheetView>
  </sheetViews>
  <sheetFormatPr defaultRowHeight="15" x14ac:dyDescent="0.25"/>
  <cols>
    <col min="1" max="1" width="13" customWidth="1"/>
    <col min="2" max="25" width="6.7109375" style="13" customWidth="1"/>
  </cols>
  <sheetData>
    <row r="1" spans="1:25" ht="4.9000000000000004" customHeight="1" x14ac:dyDescent="0.25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5" ht="18.600000000000001" customHeight="1" x14ac:dyDescent="0.25">
      <c r="B2" s="115" t="s">
        <v>123</v>
      </c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</row>
    <row r="3" spans="1:25" s="24" customFormat="1" x14ac:dyDescent="0.25">
      <c r="B3" s="25">
        <v>0</v>
      </c>
      <c r="C3" s="25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21</v>
      </c>
      <c r="X3" s="25">
        <v>22</v>
      </c>
      <c r="Y3" s="25">
        <v>23</v>
      </c>
    </row>
    <row r="4" spans="1:25" ht="24.6" customHeight="1" x14ac:dyDescent="0.25">
      <c r="A4" s="75" t="s">
        <v>116</v>
      </c>
      <c r="B4" s="109">
        <v>19</v>
      </c>
      <c r="C4" s="109">
        <v>12</v>
      </c>
      <c r="D4" s="109">
        <v>31</v>
      </c>
      <c r="E4" s="109">
        <v>14</v>
      </c>
      <c r="F4" s="109">
        <v>4</v>
      </c>
      <c r="G4" s="109">
        <v>2</v>
      </c>
      <c r="H4" s="109">
        <v>13</v>
      </c>
      <c r="I4" s="109">
        <v>14</v>
      </c>
      <c r="J4" s="109">
        <v>16</v>
      </c>
      <c r="K4" s="109">
        <v>31</v>
      </c>
      <c r="L4" s="109">
        <v>17</v>
      </c>
      <c r="M4" s="109">
        <v>23</v>
      </c>
      <c r="N4" s="109">
        <v>49</v>
      </c>
      <c r="O4" s="109">
        <v>34</v>
      </c>
      <c r="P4" s="109">
        <v>39</v>
      </c>
      <c r="Q4" s="109">
        <v>62</v>
      </c>
      <c r="R4" s="109">
        <v>24</v>
      </c>
      <c r="S4" s="109">
        <v>46</v>
      </c>
      <c r="T4" s="109">
        <v>34</v>
      </c>
      <c r="U4" s="109">
        <v>18</v>
      </c>
      <c r="V4" s="109">
        <v>22</v>
      </c>
      <c r="W4" s="109">
        <v>28</v>
      </c>
      <c r="X4" s="109">
        <v>5</v>
      </c>
      <c r="Y4" s="109">
        <v>17</v>
      </c>
    </row>
    <row r="5" spans="1:25" ht="24.6" customHeight="1" x14ac:dyDescent="0.25">
      <c r="A5" s="75" t="s">
        <v>117</v>
      </c>
      <c r="B5" s="109">
        <v>14</v>
      </c>
      <c r="C5" s="109">
        <v>8</v>
      </c>
      <c r="D5" s="109">
        <v>7</v>
      </c>
      <c r="E5" s="109">
        <v>4</v>
      </c>
      <c r="F5" s="109">
        <v>0</v>
      </c>
      <c r="G5" s="109">
        <v>2</v>
      </c>
      <c r="H5" s="109">
        <v>22</v>
      </c>
      <c r="I5" s="109">
        <v>33</v>
      </c>
      <c r="J5" s="109">
        <v>81</v>
      </c>
      <c r="K5" s="109">
        <v>76</v>
      </c>
      <c r="L5" s="109">
        <v>40</v>
      </c>
      <c r="M5" s="109">
        <v>49</v>
      </c>
      <c r="N5" s="109">
        <v>62</v>
      </c>
      <c r="O5" s="109">
        <v>37</v>
      </c>
      <c r="P5" s="109">
        <v>52</v>
      </c>
      <c r="Q5" s="109">
        <v>71</v>
      </c>
      <c r="R5" s="109">
        <v>58</v>
      </c>
      <c r="S5" s="109">
        <v>60</v>
      </c>
      <c r="T5" s="109">
        <v>60</v>
      </c>
      <c r="U5" s="109">
        <v>25</v>
      </c>
      <c r="V5" s="109">
        <v>21</v>
      </c>
      <c r="W5" s="109">
        <v>34</v>
      </c>
      <c r="X5" s="109">
        <v>18</v>
      </c>
      <c r="Y5" s="109">
        <v>11</v>
      </c>
    </row>
    <row r="6" spans="1:25" ht="24.6" customHeight="1" x14ac:dyDescent="0.25">
      <c r="A6" s="75" t="s">
        <v>118</v>
      </c>
      <c r="B6" s="109">
        <v>9</v>
      </c>
      <c r="C6" s="109">
        <v>9</v>
      </c>
      <c r="D6" s="109">
        <v>1</v>
      </c>
      <c r="E6" s="109">
        <v>5</v>
      </c>
      <c r="F6" s="109">
        <v>0</v>
      </c>
      <c r="G6" s="109">
        <v>5</v>
      </c>
      <c r="H6" s="109">
        <v>25</v>
      </c>
      <c r="I6" s="109">
        <v>31</v>
      </c>
      <c r="J6" s="109">
        <v>80</v>
      </c>
      <c r="K6" s="109">
        <v>80</v>
      </c>
      <c r="L6" s="109">
        <v>36</v>
      </c>
      <c r="M6" s="109">
        <v>50</v>
      </c>
      <c r="N6" s="109">
        <v>81</v>
      </c>
      <c r="O6" s="109">
        <v>44</v>
      </c>
      <c r="P6" s="109">
        <v>58</v>
      </c>
      <c r="Q6" s="109">
        <v>61</v>
      </c>
      <c r="R6" s="109">
        <v>50</v>
      </c>
      <c r="S6" s="109">
        <v>81</v>
      </c>
      <c r="T6" s="109">
        <v>77</v>
      </c>
      <c r="U6" s="109">
        <v>29</v>
      </c>
      <c r="V6" s="109">
        <v>22</v>
      </c>
      <c r="W6" s="109">
        <v>30</v>
      </c>
      <c r="X6" s="109">
        <v>12</v>
      </c>
      <c r="Y6" s="109">
        <v>7</v>
      </c>
    </row>
    <row r="7" spans="1:25" ht="24.6" customHeight="1" x14ac:dyDescent="0.25">
      <c r="A7" s="75" t="s">
        <v>119</v>
      </c>
      <c r="B7" s="109">
        <v>5</v>
      </c>
      <c r="C7" s="109">
        <v>10</v>
      </c>
      <c r="D7" s="109">
        <v>7</v>
      </c>
      <c r="E7" s="109">
        <v>3</v>
      </c>
      <c r="F7" s="109">
        <v>2</v>
      </c>
      <c r="G7" s="109">
        <v>5</v>
      </c>
      <c r="H7" s="109">
        <v>20</v>
      </c>
      <c r="I7" s="109">
        <v>43</v>
      </c>
      <c r="J7" s="109">
        <v>92</v>
      </c>
      <c r="K7" s="109">
        <v>85</v>
      </c>
      <c r="L7" s="109">
        <v>49</v>
      </c>
      <c r="M7" s="109">
        <v>46</v>
      </c>
      <c r="N7" s="109">
        <v>82</v>
      </c>
      <c r="O7" s="109">
        <v>49</v>
      </c>
      <c r="P7" s="109">
        <v>54</v>
      </c>
      <c r="Q7" s="109">
        <v>59</v>
      </c>
      <c r="R7" s="109">
        <v>45</v>
      </c>
      <c r="S7" s="109">
        <v>73</v>
      </c>
      <c r="T7" s="109">
        <v>84</v>
      </c>
      <c r="U7" s="109">
        <v>28</v>
      </c>
      <c r="V7" s="109">
        <v>42</v>
      </c>
      <c r="W7" s="109">
        <v>34</v>
      </c>
      <c r="X7" s="109">
        <v>18</v>
      </c>
      <c r="Y7" s="109">
        <v>14</v>
      </c>
    </row>
    <row r="8" spans="1:25" ht="24.6" customHeight="1" x14ac:dyDescent="0.25">
      <c r="A8" s="75" t="s">
        <v>120</v>
      </c>
      <c r="B8" s="109">
        <v>10</v>
      </c>
      <c r="C8" s="109">
        <v>9</v>
      </c>
      <c r="D8" s="109">
        <v>6</v>
      </c>
      <c r="E8" s="109">
        <v>3</v>
      </c>
      <c r="F8" s="109">
        <v>2</v>
      </c>
      <c r="G8" s="109">
        <v>6</v>
      </c>
      <c r="H8" s="109">
        <v>21</v>
      </c>
      <c r="I8" s="109">
        <v>35</v>
      </c>
      <c r="J8" s="109">
        <v>82</v>
      </c>
      <c r="K8" s="109">
        <v>90</v>
      </c>
      <c r="L8" s="109">
        <v>48</v>
      </c>
      <c r="M8" s="109">
        <v>67</v>
      </c>
      <c r="N8" s="109">
        <v>61</v>
      </c>
      <c r="O8" s="109">
        <v>36</v>
      </c>
      <c r="P8" s="109">
        <v>67</v>
      </c>
      <c r="Q8" s="109">
        <v>80</v>
      </c>
      <c r="R8" s="109">
        <v>57</v>
      </c>
      <c r="S8" s="109">
        <v>70</v>
      </c>
      <c r="T8" s="109">
        <v>73</v>
      </c>
      <c r="U8" s="109">
        <v>29</v>
      </c>
      <c r="V8" s="109">
        <v>40</v>
      </c>
      <c r="W8" s="109">
        <v>37</v>
      </c>
      <c r="X8" s="109">
        <v>18</v>
      </c>
      <c r="Y8" s="109">
        <v>10</v>
      </c>
    </row>
    <row r="9" spans="1:25" ht="24.6" customHeight="1" x14ac:dyDescent="0.25">
      <c r="A9" s="75" t="s">
        <v>121</v>
      </c>
      <c r="B9" s="109">
        <v>10</v>
      </c>
      <c r="C9" s="109">
        <v>14</v>
      </c>
      <c r="D9" s="109">
        <v>17</v>
      </c>
      <c r="E9" s="109">
        <v>3</v>
      </c>
      <c r="F9" s="109">
        <v>0</v>
      </c>
      <c r="G9" s="109">
        <v>4</v>
      </c>
      <c r="H9" s="109">
        <v>25</v>
      </c>
      <c r="I9" s="109">
        <v>46</v>
      </c>
      <c r="J9" s="109">
        <v>80</v>
      </c>
      <c r="K9" s="109">
        <v>91</v>
      </c>
      <c r="L9" s="109">
        <v>44</v>
      </c>
      <c r="M9" s="109">
        <v>57</v>
      </c>
      <c r="N9" s="109">
        <v>66</v>
      </c>
      <c r="O9" s="109">
        <v>58</v>
      </c>
      <c r="P9" s="109">
        <v>70</v>
      </c>
      <c r="Q9" s="109">
        <v>101</v>
      </c>
      <c r="R9" s="109">
        <v>57</v>
      </c>
      <c r="S9" s="109">
        <v>76</v>
      </c>
      <c r="T9" s="109">
        <v>72</v>
      </c>
      <c r="U9" s="109">
        <v>44</v>
      </c>
      <c r="V9" s="109">
        <v>35</v>
      </c>
      <c r="W9" s="109">
        <v>30</v>
      </c>
      <c r="X9" s="109">
        <v>24</v>
      </c>
      <c r="Y9" s="109">
        <v>28</v>
      </c>
    </row>
    <row r="10" spans="1:25" ht="24.6" customHeight="1" x14ac:dyDescent="0.25">
      <c r="A10" s="75" t="s">
        <v>122</v>
      </c>
      <c r="B10" s="109">
        <v>17</v>
      </c>
      <c r="C10" s="109">
        <v>17</v>
      </c>
      <c r="D10" s="109">
        <v>23</v>
      </c>
      <c r="E10" s="109">
        <v>13</v>
      </c>
      <c r="F10" s="109">
        <v>1</v>
      </c>
      <c r="G10" s="109">
        <v>9</v>
      </c>
      <c r="H10" s="109">
        <v>13</v>
      </c>
      <c r="I10" s="109">
        <v>14</v>
      </c>
      <c r="J10" s="109">
        <v>31</v>
      </c>
      <c r="K10" s="109">
        <v>38</v>
      </c>
      <c r="L10" s="109">
        <v>35</v>
      </c>
      <c r="M10" s="109">
        <v>49</v>
      </c>
      <c r="N10" s="109">
        <v>58</v>
      </c>
      <c r="O10" s="109">
        <v>46</v>
      </c>
      <c r="P10" s="109">
        <v>39</v>
      </c>
      <c r="Q10" s="109">
        <v>64</v>
      </c>
      <c r="R10" s="109">
        <v>32</v>
      </c>
      <c r="S10" s="109">
        <v>31</v>
      </c>
      <c r="T10" s="109">
        <v>50</v>
      </c>
      <c r="U10" s="109">
        <v>24</v>
      </c>
      <c r="V10" s="109">
        <v>39</v>
      </c>
      <c r="W10" s="109">
        <v>32</v>
      </c>
      <c r="X10" s="109">
        <v>19</v>
      </c>
      <c r="Y10" s="109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topLeftCell="A7" zoomScale="85" zoomScaleNormal="85" workbookViewId="0">
      <selection activeCell="X29" sqref="X29"/>
    </sheetView>
  </sheetViews>
  <sheetFormatPr defaultRowHeight="15" x14ac:dyDescent="0.25"/>
  <cols>
    <col min="1" max="1" width="21.28515625" style="13" customWidth="1"/>
    <col min="2" max="2" width="19.28515625" style="30" customWidth="1"/>
    <col min="3" max="3" width="19.5703125" style="16" customWidth="1"/>
  </cols>
  <sheetData>
    <row r="1" spans="1:3" x14ac:dyDescent="0.25">
      <c r="A1" s="27" t="s">
        <v>2130</v>
      </c>
      <c r="B1" s="29" t="s">
        <v>2182</v>
      </c>
      <c r="C1" s="53" t="s">
        <v>2131</v>
      </c>
    </row>
    <row r="2" spans="1:3" x14ac:dyDescent="0.25">
      <c r="A2" s="13" t="s">
        <v>2153</v>
      </c>
      <c r="B2" s="30">
        <v>41415</v>
      </c>
      <c r="C2" s="16">
        <v>4833722</v>
      </c>
    </row>
    <row r="3" spans="1:3" x14ac:dyDescent="0.25">
      <c r="A3" s="13" t="s">
        <v>2177</v>
      </c>
      <c r="B3" s="30">
        <v>70005</v>
      </c>
      <c r="C3" s="16">
        <v>735132</v>
      </c>
    </row>
    <row r="4" spans="1:3" x14ac:dyDescent="0.25">
      <c r="A4" s="13" t="s">
        <v>2145</v>
      </c>
      <c r="B4" s="30">
        <v>46709</v>
      </c>
      <c r="C4" s="16">
        <v>6626624</v>
      </c>
    </row>
    <row r="5" spans="1:3" x14ac:dyDescent="0.25">
      <c r="A5" s="13" t="s">
        <v>2162</v>
      </c>
      <c r="B5" s="30">
        <v>38758</v>
      </c>
      <c r="C5" s="16">
        <v>2959373</v>
      </c>
    </row>
    <row r="6" spans="1:3" x14ac:dyDescent="0.25">
      <c r="A6" s="13" t="s">
        <v>2132</v>
      </c>
      <c r="B6" s="30">
        <v>67458</v>
      </c>
      <c r="C6" s="16">
        <v>38332521</v>
      </c>
    </row>
    <row r="7" spans="1:3" x14ac:dyDescent="0.25">
      <c r="A7" s="13" t="s">
        <v>2152</v>
      </c>
      <c r="B7" s="30">
        <v>55387</v>
      </c>
      <c r="C7" s="16">
        <v>5268367</v>
      </c>
    </row>
    <row r="8" spans="1:3" x14ac:dyDescent="0.25">
      <c r="A8" s="13" t="s">
        <v>2159</v>
      </c>
      <c r="B8" s="30">
        <v>65753</v>
      </c>
      <c r="C8" s="16">
        <v>3596080</v>
      </c>
    </row>
    <row r="9" spans="1:3" x14ac:dyDescent="0.25">
      <c r="A9" s="13" t="s">
        <v>2175</v>
      </c>
      <c r="B9" s="30">
        <v>57954</v>
      </c>
      <c r="C9" s="16">
        <v>925749</v>
      </c>
    </row>
    <row r="10" spans="1:3" x14ac:dyDescent="0.25">
      <c r="A10" s="13" t="s">
        <v>2179</v>
      </c>
      <c r="B10" s="30">
        <v>65124</v>
      </c>
      <c r="C10" s="16">
        <v>646449</v>
      </c>
    </row>
    <row r="11" spans="1:3" x14ac:dyDescent="0.25">
      <c r="A11" s="13" t="s">
        <v>2134</v>
      </c>
      <c r="B11" s="30">
        <v>44299</v>
      </c>
      <c r="C11" s="16">
        <v>19552860</v>
      </c>
    </row>
    <row r="12" spans="1:3" x14ac:dyDescent="0.25">
      <c r="A12" s="13" t="s">
        <v>2138</v>
      </c>
      <c r="B12" s="30">
        <v>46007</v>
      </c>
      <c r="C12" s="16">
        <v>9992167</v>
      </c>
    </row>
    <row r="13" spans="1:3" x14ac:dyDescent="0.25">
      <c r="A13" s="13" t="s">
        <v>2170</v>
      </c>
      <c r="B13" s="30">
        <v>62814</v>
      </c>
      <c r="C13" s="16">
        <v>1404054</v>
      </c>
    </row>
    <row r="14" spans="1:3" x14ac:dyDescent="0.25">
      <c r="A14" s="13" t="s">
        <v>2169</v>
      </c>
      <c r="B14" s="30">
        <v>43341</v>
      </c>
      <c r="C14" s="16">
        <v>1612136</v>
      </c>
    </row>
    <row r="15" spans="1:3" x14ac:dyDescent="0.25">
      <c r="A15" s="13" t="s">
        <v>2135</v>
      </c>
      <c r="B15" s="30">
        <v>53234</v>
      </c>
      <c r="C15" s="16">
        <v>12882135</v>
      </c>
    </row>
    <row r="16" spans="1:3" x14ac:dyDescent="0.25">
      <c r="A16" s="13" t="s">
        <v>2146</v>
      </c>
      <c r="B16" s="30">
        <v>46438</v>
      </c>
      <c r="C16" s="16">
        <v>6570902</v>
      </c>
    </row>
    <row r="17" spans="1:3" x14ac:dyDescent="0.25">
      <c r="A17" s="13" t="s">
        <v>2160</v>
      </c>
      <c r="B17" s="30">
        <v>49427</v>
      </c>
      <c r="C17" s="16">
        <v>3090416</v>
      </c>
    </row>
    <row r="18" spans="1:3" x14ac:dyDescent="0.25">
      <c r="A18" s="13" t="s">
        <v>2164</v>
      </c>
      <c r="B18" s="30">
        <v>48964</v>
      </c>
      <c r="C18" s="16">
        <v>2893957</v>
      </c>
    </row>
    <row r="19" spans="1:3" x14ac:dyDescent="0.25">
      <c r="A19" s="13" t="s">
        <v>2156</v>
      </c>
      <c r="B19" s="30">
        <v>41141</v>
      </c>
      <c r="C19" s="16">
        <v>4395295</v>
      </c>
    </row>
    <row r="20" spans="1:3" x14ac:dyDescent="0.25">
      <c r="A20" s="13" t="s">
        <v>2155</v>
      </c>
      <c r="B20" s="30">
        <v>41734</v>
      </c>
      <c r="C20" s="16">
        <v>4625470</v>
      </c>
    </row>
    <row r="21" spans="1:3" x14ac:dyDescent="0.25">
      <c r="A21" s="13" t="s">
        <v>2171</v>
      </c>
      <c r="B21" s="30">
        <v>46033</v>
      </c>
      <c r="C21" s="16">
        <v>1328302</v>
      </c>
    </row>
    <row r="22" spans="1:3" x14ac:dyDescent="0.25">
      <c r="A22" s="13" t="s">
        <v>2149</v>
      </c>
      <c r="B22" s="30">
        <v>70004</v>
      </c>
      <c r="C22" s="16">
        <v>5928814</v>
      </c>
    </row>
    <row r="23" spans="1:3" x14ac:dyDescent="0.25">
      <c r="A23" s="13" t="s">
        <v>2144</v>
      </c>
      <c r="B23" s="30">
        <v>64859</v>
      </c>
      <c r="C23" s="16">
        <v>6692824</v>
      </c>
    </row>
    <row r="24" spans="1:3" x14ac:dyDescent="0.25">
      <c r="A24" s="13" t="s">
        <v>2139</v>
      </c>
      <c r="B24" s="30">
        <v>45981</v>
      </c>
      <c r="C24" s="16">
        <v>9895622</v>
      </c>
    </row>
    <row r="25" spans="1:3" x14ac:dyDescent="0.25">
      <c r="A25" s="13" t="s">
        <v>2151</v>
      </c>
      <c r="B25" s="30">
        <v>61814</v>
      </c>
      <c r="C25" s="16">
        <v>5420380</v>
      </c>
    </row>
    <row r="26" spans="1:3" x14ac:dyDescent="0.25">
      <c r="A26" s="13" t="s">
        <v>2161</v>
      </c>
      <c r="B26" s="30">
        <v>36919</v>
      </c>
      <c r="C26" s="16">
        <v>2991207</v>
      </c>
    </row>
    <row r="27" spans="1:3" x14ac:dyDescent="0.25">
      <c r="A27" s="13" t="s">
        <v>2148</v>
      </c>
      <c r="B27" s="30">
        <v>45247</v>
      </c>
      <c r="C27" s="16">
        <v>6044171</v>
      </c>
    </row>
    <row r="28" spans="1:3" x14ac:dyDescent="0.25">
      <c r="A28" s="13" t="s">
        <v>2174</v>
      </c>
      <c r="B28" s="30">
        <v>44222</v>
      </c>
      <c r="C28" s="16">
        <v>1015165</v>
      </c>
    </row>
    <row r="29" spans="1:3" x14ac:dyDescent="0.25">
      <c r="A29" s="13" t="s">
        <v>2167</v>
      </c>
      <c r="B29" s="30">
        <v>50296</v>
      </c>
      <c r="C29" s="16">
        <v>1868516</v>
      </c>
    </row>
    <row r="30" spans="1:3" x14ac:dyDescent="0.25">
      <c r="A30" s="13" t="s">
        <v>2165</v>
      </c>
      <c r="B30" s="30">
        <v>48927</v>
      </c>
      <c r="C30" s="16">
        <v>2790136</v>
      </c>
    </row>
    <row r="31" spans="1:3" x14ac:dyDescent="0.25">
      <c r="A31" s="13" t="s">
        <v>2172</v>
      </c>
      <c r="B31" s="30">
        <v>64712</v>
      </c>
      <c r="C31" s="16">
        <v>1323459</v>
      </c>
    </row>
    <row r="32" spans="1:3" x14ac:dyDescent="0.25">
      <c r="A32" s="13" t="s">
        <v>2141</v>
      </c>
      <c r="B32" s="30">
        <v>60287</v>
      </c>
      <c r="C32" s="16">
        <v>8899339</v>
      </c>
    </row>
    <row r="33" spans="1:3" x14ac:dyDescent="0.25">
      <c r="A33" s="13" t="s">
        <v>2166</v>
      </c>
      <c r="B33" s="30">
        <v>41963</v>
      </c>
      <c r="C33" s="16">
        <v>2085287</v>
      </c>
    </row>
    <row r="34" spans="1:3" x14ac:dyDescent="0.25">
      <c r="A34" s="13" t="s">
        <v>70</v>
      </c>
      <c r="B34" s="30">
        <v>55246</v>
      </c>
      <c r="C34" s="16">
        <v>19651127</v>
      </c>
    </row>
    <row r="35" spans="1:3" x14ac:dyDescent="0.25">
      <c r="A35" s="13" t="s">
        <v>2140</v>
      </c>
      <c r="B35" s="30">
        <v>43916</v>
      </c>
      <c r="C35" s="16">
        <v>9848060</v>
      </c>
    </row>
    <row r="36" spans="1:3" x14ac:dyDescent="0.25">
      <c r="A36" s="13" t="s">
        <v>2178</v>
      </c>
      <c r="B36" s="30">
        <v>51704</v>
      </c>
      <c r="C36" s="16">
        <v>723393</v>
      </c>
    </row>
    <row r="37" spans="1:3" x14ac:dyDescent="0.25">
      <c r="A37" s="13" t="s">
        <v>2137</v>
      </c>
      <c r="B37" s="30">
        <v>45749</v>
      </c>
      <c r="C37" s="16">
        <v>11570808</v>
      </c>
    </row>
    <row r="38" spans="1:3" x14ac:dyDescent="0.25">
      <c r="A38" s="13" t="s">
        <v>2158</v>
      </c>
      <c r="B38" s="30">
        <v>43225</v>
      </c>
      <c r="C38" s="16">
        <v>3850568</v>
      </c>
    </row>
    <row r="39" spans="1:3" x14ac:dyDescent="0.25">
      <c r="A39" s="13" t="s">
        <v>2157</v>
      </c>
      <c r="B39" s="30">
        <v>46816</v>
      </c>
      <c r="C39" s="16">
        <v>3930065</v>
      </c>
    </row>
    <row r="40" spans="1:3" x14ac:dyDescent="0.25">
      <c r="A40" s="13" t="s">
        <v>2136</v>
      </c>
      <c r="B40" s="30">
        <v>50228</v>
      </c>
      <c r="C40" s="16">
        <v>12773801</v>
      </c>
    </row>
    <row r="41" spans="1:3" x14ac:dyDescent="0.25">
      <c r="A41" s="13" t="s">
        <v>2173</v>
      </c>
      <c r="B41" s="30">
        <v>53636</v>
      </c>
      <c r="C41" s="16">
        <v>1051511</v>
      </c>
    </row>
    <row r="42" spans="1:3" x14ac:dyDescent="0.25">
      <c r="A42" s="13" t="s">
        <v>2154</v>
      </c>
      <c r="B42" s="30">
        <v>42367</v>
      </c>
      <c r="C42" s="16">
        <v>4774839</v>
      </c>
    </row>
    <row r="43" spans="1:3" x14ac:dyDescent="0.25">
      <c r="A43" s="13" t="s">
        <v>2176</v>
      </c>
      <c r="B43" s="30">
        <v>48321</v>
      </c>
      <c r="C43" s="16">
        <v>844877</v>
      </c>
    </row>
    <row r="44" spans="1:3" x14ac:dyDescent="0.25">
      <c r="A44" s="13" t="s">
        <v>2147</v>
      </c>
      <c r="B44" s="30">
        <v>41693</v>
      </c>
      <c r="C44" s="16">
        <v>6495978</v>
      </c>
    </row>
    <row r="45" spans="1:3" x14ac:dyDescent="0.25">
      <c r="A45" s="13" t="s">
        <v>2133</v>
      </c>
      <c r="B45" s="30">
        <v>49392</v>
      </c>
      <c r="C45" s="16">
        <v>26448193</v>
      </c>
    </row>
    <row r="46" spans="1:3" x14ac:dyDescent="0.25">
      <c r="A46" s="13" t="s">
        <v>2163</v>
      </c>
      <c r="B46" s="30">
        <v>55869</v>
      </c>
      <c r="C46" s="16">
        <v>2900872</v>
      </c>
    </row>
    <row r="47" spans="1:3" x14ac:dyDescent="0.25">
      <c r="A47" s="13" t="s">
        <v>2180</v>
      </c>
      <c r="B47" s="30">
        <v>52776</v>
      </c>
      <c r="C47" s="16">
        <v>626630</v>
      </c>
    </row>
    <row r="48" spans="1:3" x14ac:dyDescent="0.25">
      <c r="A48" s="13" t="s">
        <v>2142</v>
      </c>
      <c r="B48" s="30">
        <v>62881</v>
      </c>
      <c r="C48" s="16">
        <v>8260405</v>
      </c>
    </row>
    <row r="49" spans="1:3" x14ac:dyDescent="0.25">
      <c r="A49" s="13" t="s">
        <v>2143</v>
      </c>
      <c r="B49" s="30">
        <v>57835</v>
      </c>
      <c r="C49" s="16">
        <v>6971406</v>
      </c>
    </row>
    <row r="50" spans="1:3" x14ac:dyDescent="0.25">
      <c r="A50" s="13" t="s">
        <v>2168</v>
      </c>
      <c r="B50" s="30">
        <v>38482</v>
      </c>
      <c r="C50" s="16">
        <v>1854304</v>
      </c>
    </row>
    <row r="51" spans="1:3" x14ac:dyDescent="0.25">
      <c r="A51" s="13" t="s">
        <v>2150</v>
      </c>
      <c r="B51" s="30">
        <v>50395</v>
      </c>
      <c r="C51" s="16">
        <v>5742713</v>
      </c>
    </row>
    <row r="52" spans="1:3" x14ac:dyDescent="0.25">
      <c r="A52" s="13" t="s">
        <v>2181</v>
      </c>
      <c r="B52" s="30">
        <v>56322</v>
      </c>
      <c r="C52" s="16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workbookViewId="0">
      <selection activeCell="I2" sqref="I2"/>
    </sheetView>
  </sheetViews>
  <sheetFormatPr defaultRowHeight="15" x14ac:dyDescent="0.25"/>
  <cols>
    <col min="1" max="4" width="14.42578125" style="54" customWidth="1"/>
    <col min="5" max="5" width="10.85546875" style="54" customWidth="1"/>
    <col min="6" max="6" width="12" style="54" customWidth="1"/>
    <col min="7" max="7" width="12.28515625" style="54" customWidth="1"/>
    <col min="8" max="8" width="15.28515625" style="54" customWidth="1"/>
    <col min="10" max="10" width="8.85546875" customWidth="1"/>
  </cols>
  <sheetData>
    <row r="1" spans="1:8" x14ac:dyDescent="0.25">
      <c r="A1" s="89" t="s">
        <v>0</v>
      </c>
      <c r="B1" s="89" t="s">
        <v>2212</v>
      </c>
      <c r="C1" s="89" t="s">
        <v>2213</v>
      </c>
      <c r="D1" s="89" t="s">
        <v>2214</v>
      </c>
      <c r="E1" s="89" t="s">
        <v>2</v>
      </c>
      <c r="F1" s="89" t="s">
        <v>2210</v>
      </c>
      <c r="G1" s="89" t="s">
        <v>2209</v>
      </c>
      <c r="H1" s="89" t="s">
        <v>2211</v>
      </c>
    </row>
    <row r="2" spans="1:8" ht="15.75" thickBot="1" x14ac:dyDescent="0.3">
      <c r="A2" s="80" t="s">
        <v>28</v>
      </c>
      <c r="B2" s="86">
        <v>359084.54700000008</v>
      </c>
      <c r="C2" s="37">
        <v>438881.11300000007</v>
      </c>
      <c r="D2" s="86">
        <v>797965.66000000015</v>
      </c>
      <c r="E2" s="87">
        <v>568213</v>
      </c>
      <c r="F2" s="83">
        <f t="shared" ref="F2:F13" si="0">D2/E2</f>
        <v>1.4043424912840785</v>
      </c>
      <c r="G2" s="88">
        <v>1064</v>
      </c>
      <c r="H2" s="85">
        <f>G2/E2</f>
        <v>1.8725372351565345E-3</v>
      </c>
    </row>
    <row r="3" spans="1:8" ht="15.75" thickBot="1" x14ac:dyDescent="0.3">
      <c r="A3" s="80" t="s">
        <v>29</v>
      </c>
      <c r="B3" s="81">
        <v>295945.20200000028</v>
      </c>
      <c r="C3" s="37">
        <v>308024.59800000035</v>
      </c>
      <c r="D3" s="81">
        <v>603969.80000000063</v>
      </c>
      <c r="E3" s="82">
        <v>486398</v>
      </c>
      <c r="F3" s="83">
        <f t="shared" si="0"/>
        <v>1.2417193327275207</v>
      </c>
      <c r="G3" s="84">
        <v>984</v>
      </c>
      <c r="H3" s="85">
        <f t="shared" ref="H3:H13" si="1">G3/E3</f>
        <v>2.023034634188463E-3</v>
      </c>
    </row>
    <row r="4" spans="1:8" ht="15.75" thickBot="1" x14ac:dyDescent="0.3">
      <c r="A4" s="80" t="s">
        <v>30</v>
      </c>
      <c r="B4" s="81">
        <v>228830.43479999993</v>
      </c>
      <c r="C4" s="37">
        <v>291238.73519999994</v>
      </c>
      <c r="D4" s="81">
        <v>520069.16999999987</v>
      </c>
      <c r="E4" s="82">
        <v>459937</v>
      </c>
      <c r="F4" s="83">
        <f t="shared" si="0"/>
        <v>1.1307400143932753</v>
      </c>
      <c r="G4" s="84">
        <v>936</v>
      </c>
      <c r="H4" s="85">
        <f t="shared" si="1"/>
        <v>2.0350613236160605E-3</v>
      </c>
    </row>
    <row r="5" spans="1:8" ht="15.75" thickBot="1" x14ac:dyDescent="0.3">
      <c r="A5" s="80" t="s">
        <v>31</v>
      </c>
      <c r="B5" s="81">
        <v>376750.6652000004</v>
      </c>
      <c r="C5" s="37">
        <v>347769.84480000031</v>
      </c>
      <c r="D5" s="81">
        <v>724520.51000000071</v>
      </c>
      <c r="E5" s="82">
        <v>481632</v>
      </c>
      <c r="F5" s="83">
        <f t="shared" si="0"/>
        <v>1.5043030986313217</v>
      </c>
      <c r="G5" s="84">
        <v>990</v>
      </c>
      <c r="H5" s="85">
        <f t="shared" si="1"/>
        <v>2.0555112617101855E-3</v>
      </c>
    </row>
    <row r="6" spans="1:8" ht="15.75" thickBot="1" x14ac:dyDescent="0.3">
      <c r="A6" s="80" t="s">
        <v>7</v>
      </c>
      <c r="B6" s="81">
        <v>343226.54999999987</v>
      </c>
      <c r="C6" s="37">
        <v>343226.54999999987</v>
      </c>
      <c r="D6" s="81">
        <v>686453.09999999974</v>
      </c>
      <c r="E6" s="82">
        <v>478822</v>
      </c>
      <c r="F6" s="83">
        <f t="shared" si="0"/>
        <v>1.4336289894783443</v>
      </c>
      <c r="G6" s="84">
        <v>886</v>
      </c>
      <c r="H6" s="85">
        <f t="shared" si="1"/>
        <v>1.8503744606555253E-3</v>
      </c>
    </row>
    <row r="7" spans="1:8" ht="15.75" thickBot="1" x14ac:dyDescent="0.3">
      <c r="A7" s="80" t="s">
        <v>32</v>
      </c>
      <c r="B7" s="81">
        <v>164481.34499999988</v>
      </c>
      <c r="C7" s="37">
        <v>227140.90499999988</v>
      </c>
      <c r="D7" s="81">
        <v>391622.24999999977</v>
      </c>
      <c r="E7" s="82">
        <v>332313</v>
      </c>
      <c r="F7" s="83">
        <f t="shared" si="0"/>
        <v>1.1784740590948888</v>
      </c>
      <c r="G7" s="84">
        <v>711</v>
      </c>
      <c r="H7" s="85">
        <f t="shared" si="1"/>
        <v>2.1395491599786949E-3</v>
      </c>
    </row>
    <row r="8" spans="1:8" ht="15.75" thickBot="1" x14ac:dyDescent="0.3">
      <c r="A8" s="80" t="s">
        <v>33</v>
      </c>
      <c r="B8" s="81">
        <v>161303.88200000007</v>
      </c>
      <c r="C8" s="37">
        <v>263180.01800000016</v>
      </c>
      <c r="D8" s="81">
        <v>424483.9000000002</v>
      </c>
      <c r="E8" s="82">
        <v>289154</v>
      </c>
      <c r="F8" s="83">
        <f t="shared" si="0"/>
        <v>1.4680201553497452</v>
      </c>
      <c r="G8" s="84">
        <v>722</v>
      </c>
      <c r="H8" s="85">
        <f t="shared" si="1"/>
        <v>2.4969393471990704E-3</v>
      </c>
    </row>
    <row r="9" spans="1:8" ht="15.75" thickBot="1" x14ac:dyDescent="0.3">
      <c r="A9" s="80" t="s">
        <v>34</v>
      </c>
      <c r="B9" s="81">
        <v>127172.62004999998</v>
      </c>
      <c r="C9" s="37">
        <v>236177.72295000002</v>
      </c>
      <c r="D9" s="81">
        <v>363350.34299999999</v>
      </c>
      <c r="E9" s="82">
        <v>224080</v>
      </c>
      <c r="F9" s="83">
        <f t="shared" si="0"/>
        <v>1.621520631024634</v>
      </c>
      <c r="G9" s="84">
        <v>558</v>
      </c>
      <c r="H9" s="85">
        <f t="shared" si="1"/>
        <v>2.4901820778293468E-3</v>
      </c>
    </row>
    <row r="10" spans="1:8" ht="15.75" thickBot="1" x14ac:dyDescent="0.3">
      <c r="A10" s="80" t="s">
        <v>35</v>
      </c>
      <c r="B10" s="81">
        <v>111113.96519999996</v>
      </c>
      <c r="C10" s="37">
        <v>215691.81479999988</v>
      </c>
      <c r="D10" s="81">
        <v>326805.77999999985</v>
      </c>
      <c r="E10" s="82">
        <v>220951</v>
      </c>
      <c r="F10" s="83">
        <f t="shared" si="0"/>
        <v>1.4790871279152384</v>
      </c>
      <c r="G10" s="84">
        <v>464</v>
      </c>
      <c r="H10" s="85">
        <f t="shared" si="1"/>
        <v>2.1000131250820319E-3</v>
      </c>
    </row>
    <row r="11" spans="1:8" ht="15.75" thickBot="1" x14ac:dyDescent="0.3">
      <c r="A11" s="80" t="s">
        <v>36</v>
      </c>
      <c r="B11" s="81">
        <v>174805.39439999993</v>
      </c>
      <c r="C11" s="37">
        <v>273413.56559999991</v>
      </c>
      <c r="D11" s="81">
        <v>448218.95999999985</v>
      </c>
      <c r="E11" s="82">
        <v>268924</v>
      </c>
      <c r="F11" s="83">
        <f t="shared" si="0"/>
        <v>1.6667123797057899</v>
      </c>
      <c r="G11" s="84">
        <v>508</v>
      </c>
      <c r="H11" s="85">
        <f t="shared" si="1"/>
        <v>1.8890095342922165E-3</v>
      </c>
    </row>
    <row r="12" spans="1:8" ht="15.75" thickBot="1" x14ac:dyDescent="0.3">
      <c r="A12" s="80" t="s">
        <v>37</v>
      </c>
      <c r="B12" s="81">
        <v>210181.02259704011</v>
      </c>
      <c r="C12" s="37">
        <v>267503.11966896011</v>
      </c>
      <c r="D12" s="81">
        <v>477684.14226600021</v>
      </c>
      <c r="E12" s="82">
        <v>295562</v>
      </c>
      <c r="F12" s="83">
        <f t="shared" si="0"/>
        <v>1.616189301283657</v>
      </c>
      <c r="G12" s="84">
        <v>582</v>
      </c>
      <c r="H12" s="85">
        <f t="shared" si="1"/>
        <v>1.9691299964136122E-3</v>
      </c>
    </row>
    <row r="13" spans="1:8" ht="15.75" thickBot="1" x14ac:dyDescent="0.3">
      <c r="A13" s="80" t="s">
        <v>38</v>
      </c>
      <c r="B13" s="81">
        <v>264672.33338202036</v>
      </c>
      <c r="C13" s="37">
        <v>310702.30440498039</v>
      </c>
      <c r="D13" s="81">
        <v>575374.63778700074</v>
      </c>
      <c r="E13" s="82">
        <v>330514</v>
      </c>
      <c r="F13" s="83">
        <f t="shared" si="0"/>
        <v>1.7408480057940079</v>
      </c>
      <c r="G13" s="84">
        <v>591</v>
      </c>
      <c r="H13" s="85">
        <f t="shared" si="1"/>
        <v>1.7881239523893089E-3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J16" sqref="J16"/>
    </sheetView>
  </sheetViews>
  <sheetFormatPr defaultRowHeight="15" x14ac:dyDescent="0.25"/>
  <cols>
    <col min="1" max="1" width="5.28515625" customWidth="1"/>
    <col min="2" max="2" width="14.140625" customWidth="1"/>
  </cols>
  <sheetData>
    <row r="1" spans="2:14" ht="18" customHeight="1" x14ac:dyDescent="0.25"/>
    <row r="2" spans="2:14" ht="16.5" thickBot="1" x14ac:dyDescent="0.3">
      <c r="C2" s="114" t="s">
        <v>27</v>
      </c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</row>
    <row r="3" spans="2:14" ht="15.75" thickBot="1" x14ac:dyDescent="0.3"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2:14" ht="15.75" thickBot="1" x14ac:dyDescent="0.3">
      <c r="B4" s="73" t="s">
        <v>25</v>
      </c>
      <c r="C4" s="28">
        <v>23</v>
      </c>
      <c r="D4" s="28">
        <v>27</v>
      </c>
      <c r="E4" s="28">
        <v>34</v>
      </c>
      <c r="F4" s="28">
        <v>44</v>
      </c>
      <c r="G4" s="28">
        <v>56</v>
      </c>
      <c r="H4" s="28">
        <v>63</v>
      </c>
      <c r="I4" s="28">
        <v>65</v>
      </c>
      <c r="J4" s="28">
        <v>64</v>
      </c>
      <c r="K4" s="28">
        <v>55</v>
      </c>
      <c r="L4" s="28">
        <v>40</v>
      </c>
      <c r="M4" s="28">
        <v>28</v>
      </c>
      <c r="N4" s="28">
        <v>25</v>
      </c>
    </row>
    <row r="5" spans="2:14" ht="15.75" thickBot="1" x14ac:dyDescent="0.3">
      <c r="B5" s="74" t="s">
        <v>19</v>
      </c>
      <c r="C5" s="28">
        <v>36</v>
      </c>
      <c r="D5" s="28">
        <v>39</v>
      </c>
      <c r="E5" s="28">
        <v>45</v>
      </c>
      <c r="F5" s="28">
        <v>56</v>
      </c>
      <c r="G5" s="28">
        <v>66</v>
      </c>
      <c r="H5" s="28">
        <v>76</v>
      </c>
      <c r="I5" s="28">
        <v>81</v>
      </c>
      <c r="J5" s="28">
        <v>80</v>
      </c>
      <c r="K5" s="28">
        <v>72</v>
      </c>
      <c r="L5" s="28">
        <v>61</v>
      </c>
      <c r="M5" s="28">
        <v>51</v>
      </c>
      <c r="N5" s="28">
        <v>41</v>
      </c>
    </row>
    <row r="6" spans="2:14" ht="15.75" thickBot="1" x14ac:dyDescent="0.3">
      <c r="B6" s="74" t="s">
        <v>21</v>
      </c>
      <c r="C6" s="28">
        <v>32</v>
      </c>
      <c r="D6" s="28">
        <v>36</v>
      </c>
      <c r="E6" s="28">
        <v>46</v>
      </c>
      <c r="F6" s="28">
        <v>59</v>
      </c>
      <c r="G6" s="28">
        <v>70</v>
      </c>
      <c r="H6" s="28">
        <v>81</v>
      </c>
      <c r="I6" s="28">
        <v>84</v>
      </c>
      <c r="J6" s="28">
        <v>82</v>
      </c>
      <c r="K6" s="28">
        <v>75</v>
      </c>
      <c r="L6" s="28">
        <v>63</v>
      </c>
      <c r="M6" s="28">
        <v>48</v>
      </c>
      <c r="N6" s="28">
        <v>36</v>
      </c>
    </row>
    <row r="7" spans="2:14" ht="15.75" thickBot="1" x14ac:dyDescent="0.3">
      <c r="B7" s="74" t="s">
        <v>20</v>
      </c>
      <c r="C7" s="28">
        <v>39</v>
      </c>
      <c r="D7" s="28">
        <v>42</v>
      </c>
      <c r="E7" s="28">
        <v>50</v>
      </c>
      <c r="F7" s="28">
        <v>60</v>
      </c>
      <c r="G7" s="28">
        <v>71</v>
      </c>
      <c r="H7" s="28">
        <v>79</v>
      </c>
      <c r="I7" s="28">
        <v>85</v>
      </c>
      <c r="J7" s="28">
        <v>83</v>
      </c>
      <c r="K7" s="28">
        <v>76</v>
      </c>
      <c r="L7" s="28">
        <v>65</v>
      </c>
      <c r="M7" s="28">
        <v>54</v>
      </c>
      <c r="N7" s="28">
        <v>44</v>
      </c>
    </row>
    <row r="8" spans="2:14" ht="15.75" thickBot="1" x14ac:dyDescent="0.3">
      <c r="B8" s="74" t="s">
        <v>24</v>
      </c>
      <c r="C8" s="28">
        <v>45</v>
      </c>
      <c r="D8" s="28">
        <v>46</v>
      </c>
      <c r="E8" s="28">
        <v>54</v>
      </c>
      <c r="F8" s="28">
        <v>61</v>
      </c>
      <c r="G8" s="28">
        <v>72</v>
      </c>
      <c r="H8" s="28">
        <v>82</v>
      </c>
      <c r="I8" s="28">
        <v>90</v>
      </c>
      <c r="J8" s="28">
        <v>88</v>
      </c>
      <c r="K8" s="28">
        <v>79</v>
      </c>
      <c r="L8" s="28">
        <v>66</v>
      </c>
      <c r="M8" s="28">
        <v>52</v>
      </c>
      <c r="N8" s="28">
        <v>45</v>
      </c>
    </row>
    <row r="9" spans="2:14" ht="15.75" thickBot="1" x14ac:dyDescent="0.3">
      <c r="B9" s="74" t="s">
        <v>23</v>
      </c>
      <c r="C9" s="28">
        <v>57</v>
      </c>
      <c r="D9" s="28">
        <v>61</v>
      </c>
      <c r="E9" s="28">
        <v>69</v>
      </c>
      <c r="F9" s="28">
        <v>77</v>
      </c>
      <c r="G9" s="28">
        <v>84</v>
      </c>
      <c r="H9" s="28">
        <v>91</v>
      </c>
      <c r="I9" s="28">
        <v>95</v>
      </c>
      <c r="J9" s="28">
        <v>96</v>
      </c>
      <c r="K9" s="28">
        <v>89</v>
      </c>
      <c r="L9" s="28">
        <v>80</v>
      </c>
      <c r="M9" s="28">
        <v>68</v>
      </c>
      <c r="N9" s="28">
        <v>58</v>
      </c>
    </row>
    <row r="10" spans="2:14" ht="15.75" thickBot="1" x14ac:dyDescent="0.3">
      <c r="B10" s="74" t="s">
        <v>26</v>
      </c>
      <c r="C10" s="28">
        <v>67</v>
      </c>
      <c r="D10" s="28">
        <v>71</v>
      </c>
      <c r="E10" s="28">
        <v>77</v>
      </c>
      <c r="F10" s="28">
        <v>85</v>
      </c>
      <c r="G10" s="28">
        <v>95</v>
      </c>
      <c r="H10" s="28">
        <v>104</v>
      </c>
      <c r="I10" s="28">
        <v>106</v>
      </c>
      <c r="J10" s="28">
        <v>104</v>
      </c>
      <c r="K10" s="28">
        <v>100</v>
      </c>
      <c r="L10" s="28">
        <v>89</v>
      </c>
      <c r="M10" s="28">
        <v>76</v>
      </c>
      <c r="N10" s="28">
        <v>66</v>
      </c>
    </row>
    <row r="11" spans="2:14" ht="15.75" thickBot="1" x14ac:dyDescent="0.3">
      <c r="B11" s="74" t="s">
        <v>22</v>
      </c>
      <c r="C11" s="28">
        <v>76</v>
      </c>
      <c r="D11" s="28">
        <v>78</v>
      </c>
      <c r="E11" s="28">
        <v>80</v>
      </c>
      <c r="F11" s="28">
        <v>83</v>
      </c>
      <c r="G11" s="28">
        <v>87</v>
      </c>
      <c r="H11" s="28">
        <v>89</v>
      </c>
      <c r="I11" s="28">
        <v>91</v>
      </c>
      <c r="J11" s="28">
        <v>91</v>
      </c>
      <c r="K11" s="28">
        <v>89</v>
      </c>
      <c r="L11" s="28">
        <v>86</v>
      </c>
      <c r="M11" s="28">
        <v>82</v>
      </c>
      <c r="N11" s="28">
        <v>78</v>
      </c>
    </row>
    <row r="12" spans="2:14" ht="15.75" thickBot="1" x14ac:dyDescent="0.3">
      <c r="B12" s="74" t="s">
        <v>47</v>
      </c>
      <c r="C12" s="28">
        <v>75</v>
      </c>
      <c r="D12" s="28">
        <v>73</v>
      </c>
      <c r="E12" s="28">
        <v>72</v>
      </c>
      <c r="F12" s="28">
        <v>66</v>
      </c>
      <c r="G12" s="28">
        <v>61</v>
      </c>
      <c r="H12" s="28">
        <v>55</v>
      </c>
      <c r="I12" s="28">
        <v>49</v>
      </c>
      <c r="J12" s="28">
        <v>57</v>
      </c>
      <c r="K12" s="28">
        <v>61</v>
      </c>
      <c r="L12" s="28">
        <v>64</v>
      </c>
      <c r="M12" s="28">
        <v>70</v>
      </c>
      <c r="N12" s="28">
        <v>74</v>
      </c>
    </row>
    <row r="13" spans="2:14" ht="15.75" thickBot="1" x14ac:dyDescent="0.3">
      <c r="B13" s="74" t="s">
        <v>46</v>
      </c>
      <c r="C13" s="28">
        <v>74</v>
      </c>
      <c r="D13" s="28">
        <v>70</v>
      </c>
      <c r="E13" s="28">
        <v>68</v>
      </c>
      <c r="F13" s="28">
        <v>63</v>
      </c>
      <c r="G13" s="28">
        <v>57</v>
      </c>
      <c r="H13" s="28">
        <v>49</v>
      </c>
      <c r="I13" s="28">
        <v>44</v>
      </c>
      <c r="J13" s="28">
        <v>49</v>
      </c>
      <c r="K13" s="28">
        <v>55</v>
      </c>
      <c r="L13" s="28">
        <v>59</v>
      </c>
      <c r="M13" s="28">
        <v>62</v>
      </c>
      <c r="N13" s="28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084D4C98-B36A-44EF-A11C-CC9C2FB510C6}">
          <x14:colorSeries theme="3"/>
          <x14:colorNegative rgb="FFD00000"/>
          <x14:colorAxis rgb="FF000000"/>
          <x14:colorMarkers rgb="FFD00000"/>
          <x14:colorFirst rgb="FFD00000"/>
          <x14:colorLast rgb="FFD00000"/>
          <x14:colorHigh theme="1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zoomScaleNormal="100" workbookViewId="0">
      <selection activeCell="C10" sqref="C10"/>
    </sheetView>
  </sheetViews>
  <sheetFormatPr defaultRowHeight="15" x14ac:dyDescent="0.25"/>
  <cols>
    <col min="1" max="1" width="12.5703125" customWidth="1"/>
    <col min="2" max="2" width="12.85546875" style="30" customWidth="1"/>
    <col min="3" max="3" width="14.28515625" style="30" customWidth="1"/>
    <col min="4" max="4" width="13.42578125" style="13" customWidth="1"/>
    <col min="5" max="5" width="9.7109375" customWidth="1"/>
  </cols>
  <sheetData>
    <row r="1" spans="1:4" x14ac:dyDescent="0.25">
      <c r="A1" s="29" t="s">
        <v>2128</v>
      </c>
      <c r="B1" s="29" t="s">
        <v>2126</v>
      </c>
      <c r="C1" s="29" t="s">
        <v>2129</v>
      </c>
      <c r="D1" s="27" t="s">
        <v>2127</v>
      </c>
    </row>
    <row r="2" spans="1:4" x14ac:dyDescent="0.25">
      <c r="A2" s="59">
        <v>5000</v>
      </c>
      <c r="B2" s="30">
        <v>10000</v>
      </c>
      <c r="C2" s="30">
        <f>IF(A2&gt;B2,0,B2-A2)</f>
        <v>5000</v>
      </c>
      <c r="D2" s="58">
        <f>A2/B2</f>
        <v>0.5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topLeftCell="A4" workbookViewId="0">
      <selection activeCell="V32" sqref="V32"/>
    </sheetView>
  </sheetViews>
  <sheetFormatPr defaultRowHeight="15" x14ac:dyDescent="0.25"/>
  <cols>
    <col min="1" max="1" width="8.85546875" style="35"/>
    <col min="2" max="2" width="12.42578125" style="30" customWidth="1"/>
  </cols>
  <sheetData>
    <row r="1" spans="1:3" x14ac:dyDescent="0.25">
      <c r="A1" s="67" t="s">
        <v>100</v>
      </c>
      <c r="B1" s="27" t="s">
        <v>234</v>
      </c>
      <c r="C1" t="s">
        <v>2226</v>
      </c>
    </row>
    <row r="2" spans="1:3" x14ac:dyDescent="0.25">
      <c r="A2" s="35">
        <v>42370</v>
      </c>
      <c r="B2" s="37">
        <v>10880.507306313757</v>
      </c>
      <c r="C2">
        <v>0</v>
      </c>
    </row>
    <row r="3" spans="1:3" x14ac:dyDescent="0.25">
      <c r="A3" s="35">
        <v>42371</v>
      </c>
      <c r="B3" s="37">
        <v>8771.8178476242992</v>
      </c>
      <c r="C3">
        <v>0</v>
      </c>
    </row>
    <row r="4" spans="1:3" x14ac:dyDescent="0.25">
      <c r="A4" s="35">
        <v>42372</v>
      </c>
      <c r="B4" s="37">
        <v>12651.337193272677</v>
      </c>
      <c r="C4">
        <v>0</v>
      </c>
    </row>
    <row r="5" spans="1:3" x14ac:dyDescent="0.25">
      <c r="A5" s="35">
        <v>42373</v>
      </c>
      <c r="B5" s="37">
        <v>9272.5071225071206</v>
      </c>
      <c r="C5">
        <v>0</v>
      </c>
    </row>
    <row r="6" spans="1:3" x14ac:dyDescent="0.25">
      <c r="A6" s="35">
        <v>42374</v>
      </c>
      <c r="B6" s="37">
        <v>9822.9804245933283</v>
      </c>
      <c r="C6">
        <v>0</v>
      </c>
    </row>
    <row r="7" spans="1:3" x14ac:dyDescent="0.25">
      <c r="A7" s="35">
        <v>42375</v>
      </c>
      <c r="B7" s="37">
        <v>7387.2392243359982</v>
      </c>
      <c r="C7">
        <v>0</v>
      </c>
    </row>
    <row r="8" spans="1:3" x14ac:dyDescent="0.25">
      <c r="A8" s="35">
        <v>42376</v>
      </c>
      <c r="B8" s="37">
        <v>6862.3058542413382</v>
      </c>
      <c r="C8">
        <v>0</v>
      </c>
    </row>
    <row r="9" spans="1:3" x14ac:dyDescent="0.25">
      <c r="A9" s="35">
        <v>42377</v>
      </c>
      <c r="B9" s="37">
        <v>10476.642771804063</v>
      </c>
      <c r="C9">
        <v>0</v>
      </c>
    </row>
    <row r="10" spans="1:3" x14ac:dyDescent="0.25">
      <c r="A10" s="35">
        <v>42378</v>
      </c>
      <c r="B10" s="37">
        <v>7546.424960941089</v>
      </c>
      <c r="C10">
        <v>0</v>
      </c>
    </row>
    <row r="11" spans="1:3" x14ac:dyDescent="0.25">
      <c r="A11" s="35">
        <v>42379</v>
      </c>
      <c r="B11" s="37">
        <v>14394.853414208252</v>
      </c>
      <c r="C11">
        <v>0</v>
      </c>
    </row>
    <row r="12" spans="1:3" x14ac:dyDescent="0.25">
      <c r="A12" s="35">
        <v>42380</v>
      </c>
      <c r="B12" s="37">
        <v>9548.3457402812219</v>
      </c>
      <c r="C12">
        <v>0</v>
      </c>
    </row>
    <row r="13" spans="1:3" x14ac:dyDescent="0.25">
      <c r="A13" s="35">
        <v>42381</v>
      </c>
      <c r="B13" s="37">
        <v>11278.788714272585</v>
      </c>
      <c r="C13">
        <v>0</v>
      </c>
    </row>
    <row r="14" spans="1:3" x14ac:dyDescent="0.25">
      <c r="A14" s="35">
        <v>42382</v>
      </c>
      <c r="B14" s="37">
        <v>6252.6835768771261</v>
      </c>
      <c r="C14">
        <v>0</v>
      </c>
    </row>
    <row r="15" spans="1:3" x14ac:dyDescent="0.25">
      <c r="A15" s="35">
        <v>42383</v>
      </c>
      <c r="B15" s="37">
        <v>6819.2261740648837</v>
      </c>
      <c r="C15">
        <v>0</v>
      </c>
    </row>
    <row r="16" spans="1:3" x14ac:dyDescent="0.25">
      <c r="A16" s="35">
        <v>42384</v>
      </c>
      <c r="B16" s="37">
        <v>8519.1434610789456</v>
      </c>
      <c r="C16">
        <v>0</v>
      </c>
    </row>
    <row r="17" spans="1:3" x14ac:dyDescent="0.25">
      <c r="A17" s="35">
        <v>42385</v>
      </c>
      <c r="B17" s="37">
        <v>6991.6276077566399</v>
      </c>
      <c r="C17">
        <v>0</v>
      </c>
    </row>
    <row r="18" spans="1:3" x14ac:dyDescent="0.25">
      <c r="A18" s="79">
        <v>42386</v>
      </c>
      <c r="B18" s="37">
        <v>15776.693318628804</v>
      </c>
      <c r="C18">
        <v>1</v>
      </c>
    </row>
    <row r="19" spans="1:3" x14ac:dyDescent="0.25">
      <c r="A19" s="79">
        <v>42387</v>
      </c>
      <c r="B19" s="37">
        <v>12594.949912691845</v>
      </c>
      <c r="C19">
        <v>1</v>
      </c>
    </row>
    <row r="20" spans="1:3" x14ac:dyDescent="0.25">
      <c r="A20" s="79">
        <v>42388</v>
      </c>
      <c r="B20" s="37">
        <v>13533.995037220844</v>
      </c>
      <c r="C20">
        <v>1</v>
      </c>
    </row>
    <row r="21" spans="1:3" x14ac:dyDescent="0.25">
      <c r="A21" s="35">
        <v>42389</v>
      </c>
      <c r="B21" s="37">
        <v>6202.0218729896151</v>
      </c>
      <c r="C21">
        <v>0</v>
      </c>
    </row>
    <row r="22" spans="1:3" x14ac:dyDescent="0.25">
      <c r="A22" s="35">
        <v>42390</v>
      </c>
      <c r="B22" s="37">
        <v>7276.789817112397</v>
      </c>
      <c r="C22">
        <v>0</v>
      </c>
    </row>
    <row r="23" spans="1:3" x14ac:dyDescent="0.25">
      <c r="A23" s="35">
        <v>42391</v>
      </c>
      <c r="B23" s="37">
        <v>7485.1438286922166</v>
      </c>
      <c r="C23">
        <v>0</v>
      </c>
    </row>
    <row r="24" spans="1:3" x14ac:dyDescent="0.25">
      <c r="A24" s="35">
        <v>42392</v>
      </c>
      <c r="B24" s="37">
        <v>6076.1051373954588</v>
      </c>
      <c r="C24">
        <v>0</v>
      </c>
    </row>
    <row r="25" spans="1:3" x14ac:dyDescent="0.25">
      <c r="A25" s="50">
        <v>42393</v>
      </c>
      <c r="B25" s="37">
        <v>8231.4860766473666</v>
      </c>
      <c r="C25">
        <v>0</v>
      </c>
    </row>
    <row r="26" spans="1:3" x14ac:dyDescent="0.25">
      <c r="A26" s="50">
        <v>42394</v>
      </c>
      <c r="B26" s="37">
        <v>6658.6986490212284</v>
      </c>
      <c r="C26">
        <v>0</v>
      </c>
    </row>
    <row r="27" spans="1:3" x14ac:dyDescent="0.25">
      <c r="A27" s="50">
        <v>42395</v>
      </c>
      <c r="B27" s="37">
        <v>5948.2951934564817</v>
      </c>
      <c r="C27">
        <v>0</v>
      </c>
    </row>
    <row r="28" spans="1:3" x14ac:dyDescent="0.25">
      <c r="A28" s="50">
        <v>42396</v>
      </c>
      <c r="B28" s="37">
        <v>5973.5823913243266</v>
      </c>
      <c r="C28">
        <v>0</v>
      </c>
    </row>
    <row r="29" spans="1:3" x14ac:dyDescent="0.25">
      <c r="A29" s="79">
        <v>42397</v>
      </c>
      <c r="B29" s="37">
        <v>8780.8335630916281</v>
      </c>
      <c r="C29">
        <v>1</v>
      </c>
    </row>
    <row r="30" spans="1:3" x14ac:dyDescent="0.25">
      <c r="A30" s="79">
        <v>42398</v>
      </c>
      <c r="B30" s="37">
        <v>11448.869589192169</v>
      </c>
      <c r="C30">
        <v>1</v>
      </c>
    </row>
    <row r="31" spans="1:3" x14ac:dyDescent="0.25">
      <c r="A31" s="79">
        <v>42399</v>
      </c>
      <c r="B31" s="37">
        <v>10013.652237845785</v>
      </c>
      <c r="C31">
        <v>1</v>
      </c>
    </row>
    <row r="32" spans="1:3" x14ac:dyDescent="0.25">
      <c r="A32" s="79">
        <v>42400</v>
      </c>
      <c r="B32" s="37">
        <v>9972.4749563459245</v>
      </c>
      <c r="C32">
        <v>1</v>
      </c>
    </row>
    <row r="33" spans="1:3" x14ac:dyDescent="0.25">
      <c r="A33" s="79">
        <v>42401</v>
      </c>
      <c r="B33" s="37">
        <v>10631.577979965077</v>
      </c>
      <c r="C33">
        <v>1</v>
      </c>
    </row>
    <row r="34" spans="1:3" x14ac:dyDescent="0.25">
      <c r="A34" s="79">
        <v>42402</v>
      </c>
      <c r="B34" s="37">
        <v>9662.9997242900463</v>
      </c>
      <c r="C34">
        <v>1</v>
      </c>
    </row>
    <row r="35" spans="1:3" x14ac:dyDescent="0.25">
      <c r="A35" s="35">
        <v>42403</v>
      </c>
      <c r="B35" s="37">
        <v>8893.7551695616203</v>
      </c>
      <c r="C35">
        <v>0</v>
      </c>
    </row>
    <row r="36" spans="1:3" x14ac:dyDescent="0.25">
      <c r="A36" s="35">
        <v>42404</v>
      </c>
      <c r="B36" s="37">
        <v>7366.9561621174525</v>
      </c>
      <c r="C36">
        <v>0</v>
      </c>
    </row>
    <row r="37" spans="1:3" x14ac:dyDescent="0.25">
      <c r="A37" s="35">
        <v>42405</v>
      </c>
      <c r="B37" s="37">
        <v>9330.9024905799088</v>
      </c>
      <c r="C37">
        <v>0</v>
      </c>
    </row>
    <row r="38" spans="1:3" x14ac:dyDescent="0.25">
      <c r="A38" s="35">
        <v>42406</v>
      </c>
      <c r="B38" s="37">
        <v>8930.0891462181771</v>
      </c>
      <c r="C38">
        <v>0</v>
      </c>
    </row>
    <row r="39" spans="1:3" x14ac:dyDescent="0.25">
      <c r="A39" s="35">
        <v>42407</v>
      </c>
      <c r="B39" s="37">
        <v>7770.1773734031804</v>
      </c>
      <c r="C39">
        <v>0</v>
      </c>
    </row>
    <row r="40" spans="1:3" x14ac:dyDescent="0.25">
      <c r="A40" s="35">
        <v>42408</v>
      </c>
      <c r="B40" s="37">
        <v>7581.5871702968452</v>
      </c>
      <c r="C40">
        <v>0</v>
      </c>
    </row>
    <row r="41" spans="1:3" x14ac:dyDescent="0.25">
      <c r="A41" s="35">
        <v>42409</v>
      </c>
      <c r="B41" s="37">
        <v>8524.1200257329274</v>
      </c>
      <c r="C41">
        <v>0</v>
      </c>
    </row>
    <row r="42" spans="1:3" x14ac:dyDescent="0.25">
      <c r="A42" s="35">
        <v>42410</v>
      </c>
      <c r="B42" s="37">
        <v>11476.128113224886</v>
      </c>
      <c r="C42">
        <v>0</v>
      </c>
    </row>
    <row r="43" spans="1:3" x14ac:dyDescent="0.25">
      <c r="A43" s="35">
        <v>42411</v>
      </c>
      <c r="B43" s="37">
        <v>8303.7910118555283</v>
      </c>
      <c r="C43">
        <v>0</v>
      </c>
    </row>
    <row r="44" spans="1:3" x14ac:dyDescent="0.25">
      <c r="A44" s="35">
        <v>42412</v>
      </c>
      <c r="B44" s="37">
        <v>14349.98621450234</v>
      </c>
      <c r="C44">
        <v>0</v>
      </c>
    </row>
    <row r="45" spans="1:3" x14ac:dyDescent="0.25">
      <c r="A45" s="35">
        <v>42413</v>
      </c>
      <c r="B45" s="37">
        <v>10032.634868118739</v>
      </c>
      <c r="C45">
        <v>0</v>
      </c>
    </row>
    <row r="46" spans="1:3" x14ac:dyDescent="0.25">
      <c r="A46" s="35">
        <v>42414</v>
      </c>
      <c r="B46" s="37">
        <v>13213.537358698646</v>
      </c>
      <c r="C46">
        <v>0</v>
      </c>
    </row>
    <row r="47" spans="1:3" x14ac:dyDescent="0.25">
      <c r="A47" s="35">
        <v>42415</v>
      </c>
      <c r="B47" s="37">
        <v>7451.4199062586149</v>
      </c>
      <c r="C47">
        <v>0</v>
      </c>
    </row>
    <row r="48" spans="1:3" x14ac:dyDescent="0.25">
      <c r="A48" s="35">
        <v>42416</v>
      </c>
      <c r="B48" s="37">
        <v>9743.208344821247</v>
      </c>
      <c r="C48">
        <v>0</v>
      </c>
    </row>
    <row r="49" spans="1:3" x14ac:dyDescent="0.25">
      <c r="A49" s="50">
        <v>42417</v>
      </c>
      <c r="B49" s="37">
        <v>8597.7253928866849</v>
      </c>
      <c r="C49">
        <v>0</v>
      </c>
    </row>
    <row r="50" spans="1:3" x14ac:dyDescent="0.25">
      <c r="A50" s="50">
        <v>42418</v>
      </c>
      <c r="B50" s="37">
        <v>8472.8701406120763</v>
      </c>
      <c r="C50">
        <v>0</v>
      </c>
    </row>
    <row r="51" spans="1:3" x14ac:dyDescent="0.25">
      <c r="A51" s="79">
        <v>42419</v>
      </c>
      <c r="B51" s="37">
        <v>12469.740832644056</v>
      </c>
      <c r="C51">
        <v>1</v>
      </c>
    </row>
    <row r="52" spans="1:3" x14ac:dyDescent="0.25">
      <c r="A52" s="79">
        <v>42420</v>
      </c>
      <c r="B52" s="37">
        <v>13180.438378825475</v>
      </c>
      <c r="C52">
        <v>1</v>
      </c>
    </row>
    <row r="53" spans="1:3" x14ac:dyDescent="0.25">
      <c r="A53" s="79">
        <v>42421</v>
      </c>
      <c r="B53" s="37">
        <v>12978.91278375149</v>
      </c>
      <c r="C53">
        <v>1</v>
      </c>
    </row>
    <row r="54" spans="1:3" x14ac:dyDescent="0.25">
      <c r="A54" s="79">
        <v>42422</v>
      </c>
      <c r="B54" s="37">
        <v>12389.88603988604</v>
      </c>
      <c r="C54">
        <v>1</v>
      </c>
    </row>
    <row r="55" spans="1:3" x14ac:dyDescent="0.25">
      <c r="A55" s="79">
        <v>42423</v>
      </c>
      <c r="B55" s="37">
        <v>13144.669607572831</v>
      </c>
      <c r="C55">
        <v>1</v>
      </c>
    </row>
    <row r="56" spans="1:3" x14ac:dyDescent="0.25">
      <c r="A56" s="79">
        <v>42424</v>
      </c>
      <c r="B56" s="37">
        <v>5656.575682382133</v>
      </c>
      <c r="C56">
        <v>1</v>
      </c>
    </row>
    <row r="57" spans="1:3" x14ac:dyDescent="0.25">
      <c r="A57" s="79">
        <v>42425</v>
      </c>
      <c r="B57" s="37">
        <v>7138.7280580828956</v>
      </c>
      <c r="C57">
        <v>1</v>
      </c>
    </row>
    <row r="58" spans="1:3" x14ac:dyDescent="0.25">
      <c r="A58" s="79">
        <v>42426</v>
      </c>
      <c r="B58" s="37">
        <v>9987.3678889807907</v>
      </c>
      <c r="C58">
        <v>1</v>
      </c>
    </row>
    <row r="59" spans="1:3" x14ac:dyDescent="0.25">
      <c r="A59" s="79">
        <v>42427</v>
      </c>
      <c r="B59" s="37">
        <v>9013.569524859844</v>
      </c>
      <c r="C59">
        <v>1</v>
      </c>
    </row>
    <row r="60" spans="1:3" x14ac:dyDescent="0.25">
      <c r="A60" s="79">
        <v>42428</v>
      </c>
      <c r="B60" s="37">
        <v>17179.735318444997</v>
      </c>
      <c r="C60">
        <v>1</v>
      </c>
    </row>
    <row r="61" spans="1:3" x14ac:dyDescent="0.25">
      <c r="A61" s="79">
        <v>42429</v>
      </c>
      <c r="B61" s="37">
        <v>11870.889624115431</v>
      </c>
      <c r="C61">
        <v>1</v>
      </c>
    </row>
    <row r="62" spans="1:3" x14ac:dyDescent="0.25">
      <c r="A62" s="79">
        <v>42430</v>
      </c>
      <c r="B62" s="37">
        <v>11394.187115154857</v>
      </c>
      <c r="C62">
        <v>1</v>
      </c>
    </row>
    <row r="63" spans="1:3" x14ac:dyDescent="0.25">
      <c r="A63" s="35">
        <v>42431</v>
      </c>
      <c r="B63" s="37">
        <v>6068.7804429739926</v>
      </c>
      <c r="C63">
        <v>0</v>
      </c>
    </row>
    <row r="64" spans="1:3" x14ac:dyDescent="0.25">
      <c r="A64" s="35">
        <v>42432</v>
      </c>
      <c r="B64" s="37">
        <v>7827.7180406212665</v>
      </c>
      <c r="C64">
        <v>0</v>
      </c>
    </row>
    <row r="65" spans="1:3" x14ac:dyDescent="0.25">
      <c r="A65" s="35">
        <v>42433</v>
      </c>
      <c r="B65" s="37">
        <v>10591.590846429557</v>
      </c>
      <c r="C65">
        <v>0</v>
      </c>
    </row>
    <row r="66" spans="1:3" x14ac:dyDescent="0.25">
      <c r="A66" s="35">
        <v>42434</v>
      </c>
      <c r="B66" s="37">
        <v>9915.1916184174243</v>
      </c>
      <c r="C66">
        <v>0</v>
      </c>
    </row>
    <row r="67" spans="1:3" x14ac:dyDescent="0.25">
      <c r="A67" s="79">
        <v>42435</v>
      </c>
      <c r="B67" s="37">
        <v>19142.44095211837</v>
      </c>
      <c r="C67">
        <v>1</v>
      </c>
    </row>
    <row r="68" spans="1:3" x14ac:dyDescent="0.25">
      <c r="A68" s="79">
        <v>42436</v>
      </c>
      <c r="B68" s="37">
        <v>18073.18720705817</v>
      </c>
      <c r="C68">
        <v>1</v>
      </c>
    </row>
    <row r="69" spans="1:3" x14ac:dyDescent="0.25">
      <c r="A69" s="79">
        <v>42437</v>
      </c>
      <c r="B69" s="37">
        <v>14942.326072971233</v>
      </c>
      <c r="C69">
        <v>1</v>
      </c>
    </row>
    <row r="70" spans="1:3" x14ac:dyDescent="0.25">
      <c r="A70" s="35">
        <v>42438</v>
      </c>
      <c r="B70" s="37">
        <v>7468.5552798456019</v>
      </c>
      <c r="C70">
        <v>0</v>
      </c>
    </row>
    <row r="71" spans="1:3" x14ac:dyDescent="0.25">
      <c r="A71" s="35">
        <v>42439</v>
      </c>
      <c r="B71" s="37">
        <v>11640.566124437091</v>
      </c>
      <c r="C71">
        <v>0</v>
      </c>
    </row>
    <row r="72" spans="1:3" x14ac:dyDescent="0.25">
      <c r="A72" s="35">
        <v>42440</v>
      </c>
      <c r="B72" s="37">
        <v>13562.204760591858</v>
      </c>
      <c r="C72">
        <v>0</v>
      </c>
    </row>
    <row r="73" spans="1:3" x14ac:dyDescent="0.25">
      <c r="A73" s="35">
        <v>42441</v>
      </c>
      <c r="B73" s="37">
        <v>10909.31899641577</v>
      </c>
      <c r="C73">
        <v>0</v>
      </c>
    </row>
    <row r="74" spans="1:3" x14ac:dyDescent="0.25">
      <c r="A74" s="35">
        <v>42442</v>
      </c>
      <c r="B74" s="37">
        <v>15724.574947155592</v>
      </c>
      <c r="C74">
        <v>0</v>
      </c>
    </row>
    <row r="75" spans="1:3" x14ac:dyDescent="0.25">
      <c r="A75" s="35">
        <v>42443</v>
      </c>
      <c r="B75" s="37">
        <v>11017.728149986215</v>
      </c>
      <c r="C75">
        <v>0</v>
      </c>
    </row>
    <row r="76" spans="1:3" x14ac:dyDescent="0.25">
      <c r="A76" s="35">
        <v>42444</v>
      </c>
      <c r="B76" s="37">
        <v>11703.67613270839</v>
      </c>
      <c r="C76">
        <v>0</v>
      </c>
    </row>
    <row r="77" spans="1:3" x14ac:dyDescent="0.25">
      <c r="A77" s="35">
        <v>42445</v>
      </c>
      <c r="B77" s="37">
        <v>13983.259810679167</v>
      </c>
      <c r="C77">
        <v>0</v>
      </c>
    </row>
    <row r="78" spans="1:3" x14ac:dyDescent="0.25">
      <c r="A78" s="35">
        <v>42446</v>
      </c>
      <c r="B78" s="37">
        <v>11522.291149710507</v>
      </c>
      <c r="C78">
        <v>0</v>
      </c>
    </row>
    <row r="79" spans="1:3" x14ac:dyDescent="0.25">
      <c r="A79" s="35">
        <v>42447</v>
      </c>
      <c r="B79" s="37">
        <v>12578.05808289679</v>
      </c>
      <c r="C79">
        <v>0</v>
      </c>
    </row>
    <row r="80" spans="1:3" x14ac:dyDescent="0.25">
      <c r="A80" s="35">
        <v>42448</v>
      </c>
      <c r="B80" s="37">
        <v>12319.157246576604</v>
      </c>
      <c r="C80">
        <v>0</v>
      </c>
    </row>
    <row r="81" spans="1:3" x14ac:dyDescent="0.25">
      <c r="A81" s="79">
        <v>42449</v>
      </c>
      <c r="B81" s="37">
        <v>23465.439757375239</v>
      </c>
      <c r="C81">
        <v>1</v>
      </c>
    </row>
    <row r="82" spans="1:3" x14ac:dyDescent="0.25">
      <c r="A82" s="79">
        <v>42450</v>
      </c>
      <c r="B82" s="37">
        <v>19958.018564470174</v>
      </c>
      <c r="C82">
        <v>1</v>
      </c>
    </row>
    <row r="83" spans="1:3" x14ac:dyDescent="0.25">
      <c r="A83" s="79">
        <v>42451</v>
      </c>
      <c r="B83" s="37">
        <v>16884.6107894495</v>
      </c>
      <c r="C83">
        <v>1</v>
      </c>
    </row>
    <row r="84" spans="1:3" x14ac:dyDescent="0.25">
      <c r="A84" s="79">
        <v>42452</v>
      </c>
      <c r="B84" s="37">
        <v>18745.657568238217</v>
      </c>
      <c r="C84">
        <v>1</v>
      </c>
    </row>
    <row r="85" spans="1:3" x14ac:dyDescent="0.25">
      <c r="A85" s="79">
        <v>42453</v>
      </c>
      <c r="B85" s="37">
        <v>16713.220292252547</v>
      </c>
      <c r="C85">
        <v>1</v>
      </c>
    </row>
    <row r="86" spans="1:3" x14ac:dyDescent="0.25">
      <c r="A86" s="35">
        <v>42454</v>
      </c>
      <c r="B86" s="30">
        <v>7348.7776858744592</v>
      </c>
      <c r="C86">
        <v>0</v>
      </c>
    </row>
    <row r="87" spans="1:3" x14ac:dyDescent="0.25">
      <c r="A87" s="35">
        <v>42455</v>
      </c>
      <c r="B87" s="30">
        <v>5941.319731642312</v>
      </c>
      <c r="C87">
        <v>0</v>
      </c>
    </row>
    <row r="88" spans="1:3" x14ac:dyDescent="0.25">
      <c r="A88" s="35">
        <v>42456</v>
      </c>
      <c r="B88" s="30">
        <v>7767.3191802224064</v>
      </c>
      <c r="C88">
        <v>0</v>
      </c>
    </row>
    <row r="89" spans="1:3" x14ac:dyDescent="0.25">
      <c r="A89" s="35">
        <v>42457</v>
      </c>
      <c r="B89" s="30">
        <v>8210.155316606928</v>
      </c>
      <c r="C89">
        <v>0</v>
      </c>
    </row>
    <row r="90" spans="1:3" x14ac:dyDescent="0.25">
      <c r="A90" s="35">
        <v>42458</v>
      </c>
      <c r="B90" s="30">
        <v>6357.4487639003764</v>
      </c>
      <c r="C90">
        <v>0</v>
      </c>
    </row>
    <row r="91" spans="1:3" x14ac:dyDescent="0.25">
      <c r="A91" s="35">
        <v>42459</v>
      </c>
      <c r="B91" s="30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E27"/>
  <sheetViews>
    <sheetView showGridLines="0" workbookViewId="0">
      <selection activeCell="H30" sqref="H30"/>
    </sheetView>
  </sheetViews>
  <sheetFormatPr defaultRowHeight="15" x14ac:dyDescent="0.25"/>
  <cols>
    <col min="1" max="1" width="11.7109375" style="35" customWidth="1"/>
    <col min="2" max="2" width="14.140625" style="13" customWidth="1"/>
  </cols>
  <sheetData>
    <row r="1" spans="1:5" x14ac:dyDescent="0.25">
      <c r="A1" s="67" t="s">
        <v>100</v>
      </c>
      <c r="B1" s="27" t="s">
        <v>2221</v>
      </c>
      <c r="E1" s="18" t="s">
        <v>2227</v>
      </c>
    </row>
    <row r="2" spans="1:5" x14ac:dyDescent="0.25">
      <c r="A2" s="35">
        <v>42461</v>
      </c>
      <c r="B2" s="13">
        <v>88</v>
      </c>
    </row>
    <row r="3" spans="1:5" x14ac:dyDescent="0.25">
      <c r="A3" s="35">
        <v>42462</v>
      </c>
      <c r="B3" s="54">
        <v>88</v>
      </c>
    </row>
    <row r="4" spans="1:5" x14ac:dyDescent="0.25">
      <c r="A4" s="35">
        <v>42463</v>
      </c>
      <c r="B4" s="54">
        <v>81</v>
      </c>
    </row>
    <row r="5" spans="1:5" x14ac:dyDescent="0.25">
      <c r="A5" s="35">
        <v>42464</v>
      </c>
      <c r="B5" s="54">
        <v>82</v>
      </c>
    </row>
    <row r="6" spans="1:5" x14ac:dyDescent="0.25">
      <c r="A6" s="35">
        <v>42465</v>
      </c>
      <c r="B6" s="54">
        <v>77</v>
      </c>
    </row>
    <row r="7" spans="1:5" x14ac:dyDescent="0.25">
      <c r="A7" s="35">
        <v>42466</v>
      </c>
      <c r="B7" s="54">
        <v>80</v>
      </c>
    </row>
    <row r="8" spans="1:5" x14ac:dyDescent="0.25">
      <c r="A8" s="35">
        <v>42467</v>
      </c>
      <c r="B8" s="54">
        <v>75</v>
      </c>
    </row>
    <row r="9" spans="1:5" x14ac:dyDescent="0.25">
      <c r="A9" s="35">
        <v>42468</v>
      </c>
      <c r="B9" s="54">
        <v>77</v>
      </c>
    </row>
    <row r="10" spans="1:5" x14ac:dyDescent="0.25">
      <c r="A10" s="35">
        <v>42469</v>
      </c>
      <c r="B10" s="54">
        <v>75</v>
      </c>
    </row>
    <row r="11" spans="1:5" x14ac:dyDescent="0.25">
      <c r="A11" s="35">
        <v>42470</v>
      </c>
      <c r="B11" s="54">
        <v>80</v>
      </c>
    </row>
    <row r="12" spans="1:5" x14ac:dyDescent="0.25">
      <c r="A12" s="35">
        <v>42471</v>
      </c>
      <c r="B12" s="54">
        <v>88</v>
      </c>
    </row>
    <row r="13" spans="1:5" x14ac:dyDescent="0.25">
      <c r="A13" s="35">
        <v>42472</v>
      </c>
      <c r="B13" s="54">
        <v>79</v>
      </c>
    </row>
    <row r="14" spans="1:5" x14ac:dyDescent="0.25">
      <c r="A14" s="35">
        <v>42473</v>
      </c>
      <c r="B14" s="54">
        <v>85</v>
      </c>
    </row>
    <row r="15" spans="1:5" x14ac:dyDescent="0.25">
      <c r="A15" s="35">
        <v>42474</v>
      </c>
      <c r="B15" s="54">
        <v>84</v>
      </c>
    </row>
    <row r="16" spans="1:5" x14ac:dyDescent="0.25">
      <c r="A16" s="35">
        <v>42475</v>
      </c>
      <c r="B16" s="54">
        <v>86</v>
      </c>
    </row>
    <row r="17" spans="1:2" x14ac:dyDescent="0.25">
      <c r="A17" s="35">
        <v>42476</v>
      </c>
      <c r="B17" s="54">
        <v>76</v>
      </c>
    </row>
    <row r="18" spans="1:2" x14ac:dyDescent="0.25">
      <c r="A18" s="35">
        <v>42477</v>
      </c>
      <c r="B18" s="54">
        <v>77</v>
      </c>
    </row>
    <row r="19" spans="1:2" x14ac:dyDescent="0.25">
      <c r="A19" s="35">
        <v>42478</v>
      </c>
      <c r="B19" s="54">
        <v>85</v>
      </c>
    </row>
    <row r="20" spans="1:2" x14ac:dyDescent="0.25">
      <c r="A20" s="35">
        <v>42479</v>
      </c>
      <c r="B20" s="54">
        <v>80</v>
      </c>
    </row>
    <row r="21" spans="1:2" x14ac:dyDescent="0.25">
      <c r="A21" s="35">
        <v>42480</v>
      </c>
      <c r="B21" s="54">
        <v>76</v>
      </c>
    </row>
    <row r="22" spans="1:2" x14ac:dyDescent="0.25">
      <c r="A22" s="35">
        <v>42481</v>
      </c>
      <c r="B22" s="54">
        <v>74</v>
      </c>
    </row>
    <row r="23" spans="1:2" x14ac:dyDescent="0.25">
      <c r="A23" s="35">
        <v>42482</v>
      </c>
      <c r="B23" s="54">
        <v>79</v>
      </c>
    </row>
    <row r="24" spans="1:2" x14ac:dyDescent="0.25">
      <c r="A24" s="35">
        <v>42483</v>
      </c>
      <c r="B24" s="54">
        <v>82</v>
      </c>
    </row>
    <row r="25" spans="1:2" x14ac:dyDescent="0.25">
      <c r="B25" s="54"/>
    </row>
    <row r="26" spans="1:2" x14ac:dyDescent="0.25">
      <c r="B26" s="54"/>
    </row>
    <row r="27" spans="1:2" x14ac:dyDescent="0.25">
      <c r="B27" s="54"/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1:F19"/>
  <sheetViews>
    <sheetView showGridLines="0" workbookViewId="0">
      <selection activeCell="L24" sqref="L24"/>
    </sheetView>
  </sheetViews>
  <sheetFormatPr defaultColWidth="9.140625" defaultRowHeight="15" x14ac:dyDescent="0.25"/>
  <cols>
    <col min="1" max="1" width="6.42578125" style="1" customWidth="1"/>
    <col min="2" max="2" width="11.7109375" style="1" customWidth="1"/>
    <col min="3" max="3" width="13.140625" style="1" customWidth="1"/>
    <col min="4" max="4" width="13" style="1" customWidth="1"/>
    <col min="5" max="5" width="11.42578125" style="1" customWidth="1"/>
    <col min="6" max="16384" width="9.140625" style="1"/>
  </cols>
  <sheetData>
    <row r="1" spans="1:6" x14ac:dyDescent="0.25">
      <c r="B1" s="2"/>
      <c r="C1" s="2"/>
      <c r="D1" s="2"/>
    </row>
    <row r="2" spans="1:6" ht="15.75" thickBot="1" x14ac:dyDescent="0.3">
      <c r="A2" s="2"/>
      <c r="B2" s="3" t="s">
        <v>0</v>
      </c>
      <c r="C2" s="4" t="s">
        <v>1</v>
      </c>
      <c r="D2" s="5" t="s">
        <v>2</v>
      </c>
      <c r="E2" s="4" t="s">
        <v>2198</v>
      </c>
    </row>
    <row r="3" spans="1:6" ht="16.5" thickTop="1" thickBot="1" x14ac:dyDescent="0.3">
      <c r="A3" s="6"/>
      <c r="B3" s="7" t="s">
        <v>3</v>
      </c>
      <c r="C3" s="48">
        <v>1696583</v>
      </c>
      <c r="D3" s="48">
        <v>26183</v>
      </c>
      <c r="E3" s="60">
        <f>D3/C3</f>
        <v>1.5432784602934251E-2</v>
      </c>
    </row>
    <row r="4" spans="1:6" ht="16.5" thickTop="1" thickBot="1" x14ac:dyDescent="0.3">
      <c r="A4" s="6"/>
      <c r="B4" s="7" t="s">
        <v>4</v>
      </c>
      <c r="C4" s="48">
        <v>1585079</v>
      </c>
      <c r="D4" s="48">
        <v>20024</v>
      </c>
      <c r="E4" s="60">
        <f t="shared" ref="E4:E14" si="0">D4/C4</f>
        <v>1.263280883791912E-2</v>
      </c>
    </row>
    <row r="5" spans="1:6" ht="16.5" thickTop="1" thickBot="1" x14ac:dyDescent="0.3">
      <c r="A5" s="6"/>
      <c r="B5" s="7" t="s">
        <v>5</v>
      </c>
      <c r="C5" s="48">
        <v>584486</v>
      </c>
      <c r="D5" s="48">
        <v>20564</v>
      </c>
      <c r="E5" s="60">
        <f t="shared" si="0"/>
        <v>3.5183049722320121E-2</v>
      </c>
    </row>
    <row r="6" spans="1:6" ht="16.5" thickTop="1" thickBot="1" x14ac:dyDescent="0.3">
      <c r="A6" s="6"/>
      <c r="B6" s="7" t="s">
        <v>6</v>
      </c>
      <c r="C6" s="48">
        <v>2157640</v>
      </c>
      <c r="D6" s="48">
        <v>192000</v>
      </c>
      <c r="E6" s="60">
        <f t="shared" si="0"/>
        <v>8.898611445838972E-2</v>
      </c>
    </row>
    <row r="7" spans="1:6" ht="16.5" thickTop="1" thickBot="1" x14ac:dyDescent="0.3">
      <c r="A7" s="6"/>
      <c r="B7" s="7" t="s">
        <v>7</v>
      </c>
      <c r="C7" s="48">
        <v>2839283</v>
      </c>
      <c r="D7" s="48">
        <v>40629</v>
      </c>
      <c r="E7" s="60">
        <f t="shared" si="0"/>
        <v>1.4309598585276634E-2</v>
      </c>
    </row>
    <row r="8" spans="1:6" ht="16.5" thickTop="1" thickBot="1" x14ac:dyDescent="0.3">
      <c r="A8" s="6"/>
      <c r="B8" s="7" t="s">
        <v>8</v>
      </c>
      <c r="C8" s="48">
        <v>782039</v>
      </c>
      <c r="D8" s="48">
        <v>9872</v>
      </c>
      <c r="E8" s="60">
        <f t="shared" si="0"/>
        <v>1.2623411364394869E-2</v>
      </c>
    </row>
    <row r="9" spans="1:6" ht="16.5" thickTop="1" thickBot="1" x14ac:dyDescent="0.3">
      <c r="A9" s="6"/>
      <c r="B9" s="7" t="s">
        <v>9</v>
      </c>
      <c r="C9" s="48">
        <v>1123923</v>
      </c>
      <c r="D9" s="48">
        <v>8006</v>
      </c>
      <c r="E9" s="60">
        <f t="shared" si="0"/>
        <v>7.1232637823053719E-3</v>
      </c>
    </row>
    <row r="10" spans="1:6" ht="16.5" thickTop="1" thickBot="1" x14ac:dyDescent="0.3">
      <c r="A10" s="6"/>
      <c r="B10" s="7" t="s">
        <v>10</v>
      </c>
      <c r="C10" s="48">
        <v>2707191</v>
      </c>
      <c r="D10" s="48">
        <v>70705</v>
      </c>
      <c r="E10" s="60">
        <f t="shared" si="0"/>
        <v>2.6117477488658909E-2</v>
      </c>
    </row>
    <row r="11" spans="1:6" ht="16.5" thickTop="1" thickBot="1" x14ac:dyDescent="0.3">
      <c r="A11" s="6"/>
      <c r="B11" s="7" t="s">
        <v>11</v>
      </c>
      <c r="C11" s="48">
        <v>928323</v>
      </c>
      <c r="D11" s="48">
        <v>22617</v>
      </c>
      <c r="E11" s="60">
        <f t="shared" si="0"/>
        <v>2.4363287347184116E-2</v>
      </c>
    </row>
    <row r="12" spans="1:6" ht="16.5" thickTop="1" thickBot="1" x14ac:dyDescent="0.3">
      <c r="A12" s="6"/>
      <c r="B12" s="7" t="s">
        <v>12</v>
      </c>
      <c r="C12" s="48">
        <v>3454456</v>
      </c>
      <c r="D12" s="48">
        <v>22334</v>
      </c>
      <c r="E12" s="60">
        <f t="shared" si="0"/>
        <v>6.4652726796925481E-3</v>
      </c>
    </row>
    <row r="13" spans="1:6" ht="16.5" thickTop="1" thickBot="1" x14ac:dyDescent="0.3">
      <c r="A13" s="6"/>
      <c r="B13" s="7" t="s">
        <v>13</v>
      </c>
      <c r="C13" s="48">
        <v>3345678</v>
      </c>
      <c r="D13" s="48">
        <v>35771</v>
      </c>
      <c r="E13" s="60">
        <f t="shared" si="0"/>
        <v>1.0691704342139322E-2</v>
      </c>
    </row>
    <row r="14" spans="1:6" ht="16.5" thickTop="1" thickBot="1" x14ac:dyDescent="0.3">
      <c r="A14" s="6"/>
      <c r="B14" s="7" t="s">
        <v>14</v>
      </c>
      <c r="C14" s="48">
        <v>2102932</v>
      </c>
      <c r="D14" s="48">
        <v>11245</v>
      </c>
      <c r="E14" s="60">
        <f t="shared" si="0"/>
        <v>5.3472960609282656E-3</v>
      </c>
    </row>
    <row r="15" spans="1:6" ht="16.5" thickTop="1" thickBot="1" x14ac:dyDescent="0.3">
      <c r="B15" s="8"/>
      <c r="C15" s="8"/>
      <c r="D15" s="8"/>
    </row>
    <row r="16" spans="1:6" ht="17.25" thickTop="1" thickBot="1" x14ac:dyDescent="0.3">
      <c r="B16" s="10"/>
      <c r="C16" s="11" t="s">
        <v>16</v>
      </c>
      <c r="D16" s="12">
        <v>0</v>
      </c>
      <c r="F16" s="9" t="s">
        <v>15</v>
      </c>
    </row>
    <row r="17" spans="1:6" ht="17.25" thickTop="1" thickBot="1" x14ac:dyDescent="0.3">
      <c r="A17" s="6"/>
      <c r="C17" s="11" t="s">
        <v>17</v>
      </c>
      <c r="D17" s="12">
        <v>12</v>
      </c>
    </row>
    <row r="18" spans="1:6" ht="17.25" thickTop="1" thickBot="1" x14ac:dyDescent="0.3">
      <c r="A18" s="6"/>
      <c r="C18" s="11" t="s">
        <v>2199</v>
      </c>
      <c r="D18" s="12">
        <f>IF(D16+D17&lt;=12,D16,12-D17)</f>
        <v>0</v>
      </c>
      <c r="F18" s="9" t="s">
        <v>18</v>
      </c>
    </row>
    <row r="19" spans="1:6" ht="15.75" thickTop="1" x14ac:dyDescent="0.25">
      <c r="C19"/>
      <c r="D19"/>
      <c r="F19" s="9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6" r:id="rId4" name="Scroll Bar 2">
              <controlPr defaultSize="0" autoPict="0">
                <anchor moveWithCells="1">
                  <from>
                    <xdr:col>6</xdr:col>
                    <xdr:colOff>95250</xdr:colOff>
                    <xdr:row>16</xdr:row>
                    <xdr:rowOff>171450</xdr:rowOff>
                  </from>
                  <to>
                    <xdr:col>13</xdr:col>
                    <xdr:colOff>523875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7" r:id="rId5" name="Scroll Bar 3">
              <controlPr defaultSize="0" autoPict="0">
                <anchor moveWithCells="1">
                  <from>
                    <xdr:col>6</xdr:col>
                    <xdr:colOff>95250</xdr:colOff>
                    <xdr:row>14</xdr:row>
                    <xdr:rowOff>161925</xdr:rowOff>
                  </from>
                  <to>
                    <xdr:col>13</xdr:col>
                    <xdr:colOff>523875</xdr:colOff>
                    <xdr:row>16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U106"/>
  <sheetViews>
    <sheetView showGridLines="0" workbookViewId="0">
      <selection activeCell="I5" sqref="I5"/>
    </sheetView>
  </sheetViews>
  <sheetFormatPr defaultRowHeight="15" x14ac:dyDescent="0.25"/>
  <cols>
    <col min="1" max="1" width="8.85546875" style="54"/>
    <col min="2" max="2" width="14.28515625" style="54" customWidth="1"/>
    <col min="3" max="3" width="11.5703125" style="54" customWidth="1"/>
    <col min="4" max="4" width="12.28515625" style="54" customWidth="1"/>
    <col min="7" max="7" width="9.7109375" customWidth="1"/>
    <col min="9" max="9" width="11.28515625" customWidth="1"/>
    <col min="10" max="10" width="14" customWidth="1"/>
    <col min="11" max="11" width="12.42578125" customWidth="1"/>
    <col min="12" max="12" width="11.7109375" bestFit="1" customWidth="1"/>
  </cols>
  <sheetData>
    <row r="1" spans="1:21" x14ac:dyDescent="0.25">
      <c r="A1" s="27" t="s">
        <v>102</v>
      </c>
      <c r="B1" s="27" t="s">
        <v>2200</v>
      </c>
      <c r="C1" s="27" t="s">
        <v>2186</v>
      </c>
      <c r="D1" s="27" t="s">
        <v>2187</v>
      </c>
      <c r="F1" s="55" t="s">
        <v>2184</v>
      </c>
    </row>
    <row r="2" spans="1:21" x14ac:dyDescent="0.25">
      <c r="A2" s="54">
        <v>1994</v>
      </c>
      <c r="B2" s="54" t="s">
        <v>2206</v>
      </c>
      <c r="C2" s="54">
        <v>4</v>
      </c>
      <c r="D2" s="54">
        <v>0</v>
      </c>
      <c r="F2" s="55" t="s">
        <v>2185</v>
      </c>
      <c r="S2">
        <v>5</v>
      </c>
      <c r="T2">
        <v>1</v>
      </c>
      <c r="U2" s="54">
        <v>1994</v>
      </c>
    </row>
    <row r="3" spans="1:21" x14ac:dyDescent="0.25">
      <c r="A3" s="54">
        <v>1994</v>
      </c>
      <c r="B3" s="54">
        <v>2</v>
      </c>
      <c r="C3" s="54">
        <v>11</v>
      </c>
      <c r="D3" s="54">
        <v>1</v>
      </c>
      <c r="T3">
        <v>2</v>
      </c>
      <c r="U3" s="54">
        <v>1999</v>
      </c>
    </row>
    <row r="4" spans="1:21" x14ac:dyDescent="0.25">
      <c r="A4" s="54">
        <v>1994</v>
      </c>
      <c r="B4" s="54">
        <v>3</v>
      </c>
      <c r="C4" s="54">
        <v>12</v>
      </c>
      <c r="D4" s="54">
        <v>2</v>
      </c>
      <c r="T4">
        <v>3</v>
      </c>
      <c r="U4" s="54">
        <v>2004</v>
      </c>
    </row>
    <row r="5" spans="1:21" x14ac:dyDescent="0.25">
      <c r="A5" s="54">
        <v>1994</v>
      </c>
      <c r="B5" s="54">
        <v>4</v>
      </c>
      <c r="C5" s="54">
        <v>25</v>
      </c>
      <c r="D5" s="54">
        <v>10</v>
      </c>
      <c r="F5" s="119" t="s">
        <v>2228</v>
      </c>
      <c r="G5" s="120">
        <f>VLOOKUP(S2,T2:U6,2)</f>
        <v>2014</v>
      </c>
      <c r="T5">
        <v>4</v>
      </c>
      <c r="U5" s="54">
        <v>2011</v>
      </c>
    </row>
    <row r="6" spans="1:21" x14ac:dyDescent="0.25">
      <c r="A6" s="54">
        <v>1994</v>
      </c>
      <c r="B6" s="54">
        <v>5</v>
      </c>
      <c r="C6" s="54">
        <v>29</v>
      </c>
      <c r="D6" s="54">
        <v>11</v>
      </c>
      <c r="T6">
        <v>5</v>
      </c>
      <c r="U6" s="54">
        <v>2014</v>
      </c>
    </row>
    <row r="7" spans="1:21" x14ac:dyDescent="0.25">
      <c r="A7" s="54">
        <v>1994</v>
      </c>
      <c r="B7" s="54">
        <v>6</v>
      </c>
      <c r="C7" s="54">
        <v>49</v>
      </c>
      <c r="D7" s="54">
        <v>20</v>
      </c>
      <c r="U7" s="54"/>
    </row>
    <row r="8" spans="1:21" x14ac:dyDescent="0.25">
      <c r="A8" s="54">
        <v>1994</v>
      </c>
      <c r="B8" s="54">
        <v>7</v>
      </c>
      <c r="C8" s="54">
        <v>53</v>
      </c>
      <c r="D8" s="54">
        <v>23</v>
      </c>
    </row>
    <row r="9" spans="1:21" x14ac:dyDescent="0.25">
      <c r="A9" s="54">
        <v>1994</v>
      </c>
      <c r="B9" s="54">
        <v>8</v>
      </c>
      <c r="C9" s="54">
        <v>63</v>
      </c>
      <c r="D9" s="54">
        <v>37</v>
      </c>
    </row>
    <row r="10" spans="1:21" x14ac:dyDescent="0.25">
      <c r="A10" s="54">
        <v>1994</v>
      </c>
      <c r="B10" s="54">
        <v>9</v>
      </c>
      <c r="C10" s="54">
        <v>67</v>
      </c>
      <c r="D10" s="54">
        <v>40</v>
      </c>
    </row>
    <row r="11" spans="1:21" x14ac:dyDescent="0.25">
      <c r="A11" s="54">
        <v>1994</v>
      </c>
      <c r="B11" s="54">
        <v>10</v>
      </c>
      <c r="C11" s="54">
        <v>70</v>
      </c>
      <c r="D11" s="54">
        <v>54</v>
      </c>
    </row>
    <row r="12" spans="1:21" x14ac:dyDescent="0.25">
      <c r="A12" s="54">
        <v>1994</v>
      </c>
      <c r="B12" s="54" t="s">
        <v>2208</v>
      </c>
      <c r="C12" s="54">
        <v>69</v>
      </c>
      <c r="D12" s="54">
        <v>58</v>
      </c>
    </row>
    <row r="13" spans="1:21" x14ac:dyDescent="0.25">
      <c r="A13" s="54">
        <v>1994</v>
      </c>
      <c r="B13" s="54">
        <v>12</v>
      </c>
      <c r="C13" s="54">
        <v>68</v>
      </c>
      <c r="D13" s="54">
        <v>60</v>
      </c>
    </row>
    <row r="14" spans="1:21" x14ac:dyDescent="0.25">
      <c r="A14" s="54">
        <v>1994</v>
      </c>
      <c r="B14" s="54">
        <v>13</v>
      </c>
      <c r="C14" s="54">
        <v>58</v>
      </c>
      <c r="D14" s="54">
        <v>65</v>
      </c>
    </row>
    <row r="15" spans="1:21" x14ac:dyDescent="0.25">
      <c r="A15" s="54">
        <v>1994</v>
      </c>
      <c r="B15" s="54">
        <v>14</v>
      </c>
      <c r="C15" s="54">
        <v>50</v>
      </c>
      <c r="D15" s="54">
        <v>65</v>
      </c>
    </row>
    <row r="16" spans="1:21" x14ac:dyDescent="0.25">
      <c r="A16" s="54">
        <v>1994</v>
      </c>
      <c r="B16" s="54">
        <v>15</v>
      </c>
      <c r="C16" s="54">
        <v>34</v>
      </c>
      <c r="D16" s="54">
        <v>64</v>
      </c>
    </row>
    <row r="17" spans="1:12" x14ac:dyDescent="0.25">
      <c r="A17" s="54">
        <v>1994</v>
      </c>
      <c r="B17" s="54">
        <v>16</v>
      </c>
      <c r="C17" s="54">
        <v>31</v>
      </c>
      <c r="D17" s="54">
        <v>60</v>
      </c>
    </row>
    <row r="18" spans="1:12" x14ac:dyDescent="0.25">
      <c r="A18" s="54">
        <v>1994</v>
      </c>
      <c r="B18" s="54">
        <v>17</v>
      </c>
      <c r="C18" s="54">
        <v>16</v>
      </c>
      <c r="D18" s="54">
        <v>46</v>
      </c>
    </row>
    <row r="19" spans="1:12" x14ac:dyDescent="0.25">
      <c r="A19" s="54">
        <v>1994</v>
      </c>
      <c r="B19" s="54">
        <v>18</v>
      </c>
      <c r="C19" s="54">
        <v>14</v>
      </c>
      <c r="D19" s="54">
        <v>43</v>
      </c>
    </row>
    <row r="20" spans="1:12" x14ac:dyDescent="0.25">
      <c r="A20" s="54">
        <v>1994</v>
      </c>
      <c r="B20" s="54">
        <v>19</v>
      </c>
      <c r="C20" s="54">
        <v>7</v>
      </c>
      <c r="D20" s="54">
        <v>36</v>
      </c>
    </row>
    <row r="21" spans="1:12" x14ac:dyDescent="0.25">
      <c r="A21" s="54">
        <v>1994</v>
      </c>
      <c r="B21" s="54">
        <v>20</v>
      </c>
      <c r="C21" s="54">
        <v>4</v>
      </c>
      <c r="D21" s="54">
        <v>30</v>
      </c>
    </row>
    <row r="22" spans="1:12" x14ac:dyDescent="0.25">
      <c r="A22" s="54">
        <v>1994</v>
      </c>
      <c r="B22" s="54" t="s">
        <v>2207</v>
      </c>
      <c r="C22" s="54">
        <v>1</v>
      </c>
      <c r="D22" s="54">
        <v>10</v>
      </c>
    </row>
    <row r="23" spans="1:12" x14ac:dyDescent="0.25">
      <c r="A23" s="54">
        <v>1999</v>
      </c>
      <c r="B23" s="54" t="s">
        <v>2206</v>
      </c>
      <c r="C23" s="54">
        <v>9</v>
      </c>
      <c r="D23" s="54">
        <v>2</v>
      </c>
    </row>
    <row r="24" spans="1:12" x14ac:dyDescent="0.25">
      <c r="A24" s="54">
        <v>1999</v>
      </c>
      <c r="B24" s="54">
        <v>2</v>
      </c>
      <c r="C24" s="54">
        <v>20</v>
      </c>
      <c r="D24" s="54">
        <v>3</v>
      </c>
    </row>
    <row r="25" spans="1:12" x14ac:dyDescent="0.25">
      <c r="A25" s="54">
        <v>1999</v>
      </c>
      <c r="B25" s="54">
        <v>3</v>
      </c>
      <c r="C25" s="54">
        <v>23</v>
      </c>
      <c r="D25" s="54">
        <v>4</v>
      </c>
      <c r="F25" s="54"/>
      <c r="G25" s="54"/>
      <c r="H25" s="54"/>
      <c r="I25" s="54"/>
    </row>
    <row r="26" spans="1:12" x14ac:dyDescent="0.25">
      <c r="A26" s="54">
        <v>1999</v>
      </c>
      <c r="B26" s="54">
        <v>4</v>
      </c>
      <c r="C26" s="54">
        <v>38</v>
      </c>
      <c r="D26" s="54">
        <v>16</v>
      </c>
      <c r="F26" s="54"/>
      <c r="G26" s="54"/>
      <c r="H26" s="54"/>
      <c r="I26" s="27" t="s">
        <v>102</v>
      </c>
      <c r="J26" s="27" t="s">
        <v>2200</v>
      </c>
      <c r="K26" s="27" t="s">
        <v>2186</v>
      </c>
      <c r="L26" s="27" t="s">
        <v>2187</v>
      </c>
    </row>
    <row r="27" spans="1:12" x14ac:dyDescent="0.25">
      <c r="A27" s="54">
        <v>1999</v>
      </c>
      <c r="B27" s="54">
        <v>5</v>
      </c>
      <c r="C27" s="54">
        <v>45</v>
      </c>
      <c r="D27" s="54">
        <v>19</v>
      </c>
      <c r="F27" s="54"/>
      <c r="G27" s="54"/>
      <c r="H27" s="54"/>
      <c r="I27" s="54">
        <f>$G$5</f>
        <v>2014</v>
      </c>
      <c r="J27" s="54" t="s">
        <v>2206</v>
      </c>
      <c r="K27">
        <f>SUMIFS($C:$C,$A:$A,$I27,$B:$B,$J27)</f>
        <v>36</v>
      </c>
      <c r="L27">
        <f>SUMIFS($D:$D,$A:$A,$I27,$B:$B,$J27)</f>
        <v>0</v>
      </c>
    </row>
    <row r="28" spans="1:12" x14ac:dyDescent="0.25">
      <c r="A28" s="54">
        <v>1999</v>
      </c>
      <c r="B28" s="54">
        <v>6</v>
      </c>
      <c r="C28" s="54">
        <v>58</v>
      </c>
      <c r="D28" s="54">
        <v>30</v>
      </c>
      <c r="F28" s="54"/>
      <c r="G28" s="54"/>
      <c r="H28" s="54"/>
      <c r="I28" s="54">
        <f t="shared" ref="I28:I47" si="0">$G$5</f>
        <v>2014</v>
      </c>
      <c r="J28" s="54">
        <v>2</v>
      </c>
      <c r="K28">
        <f t="shared" ref="K28:K47" si="1">SUMIFS($C:$C,$A:$A,$I28,$B:$B,$J28)</f>
        <v>45</v>
      </c>
      <c r="L28">
        <f t="shared" ref="L28:L47" si="2">SUMIFS($D:$D,$A:$A,$I28,$B:$B,$J28)</f>
        <v>2</v>
      </c>
    </row>
    <row r="29" spans="1:12" x14ac:dyDescent="0.25">
      <c r="A29" s="54">
        <v>1999</v>
      </c>
      <c r="B29" s="54">
        <v>7</v>
      </c>
      <c r="C29" s="54">
        <v>61</v>
      </c>
      <c r="D29" s="54">
        <v>36</v>
      </c>
      <c r="F29" s="54"/>
      <c r="G29" s="54"/>
      <c r="H29" s="54"/>
      <c r="I29" s="54">
        <f t="shared" si="0"/>
        <v>2014</v>
      </c>
      <c r="J29" s="54">
        <v>3</v>
      </c>
      <c r="K29">
        <f t="shared" si="1"/>
        <v>49</v>
      </c>
      <c r="L29">
        <f t="shared" si="2"/>
        <v>3</v>
      </c>
    </row>
    <row r="30" spans="1:12" x14ac:dyDescent="0.25">
      <c r="A30" s="54">
        <v>1999</v>
      </c>
      <c r="B30" s="54">
        <v>8</v>
      </c>
      <c r="C30" s="54">
        <v>69</v>
      </c>
      <c r="D30" s="54">
        <v>56</v>
      </c>
      <c r="I30" s="54">
        <f t="shared" si="0"/>
        <v>2014</v>
      </c>
      <c r="J30" s="54">
        <v>4</v>
      </c>
      <c r="K30">
        <f t="shared" si="1"/>
        <v>57</v>
      </c>
      <c r="L30">
        <f t="shared" si="2"/>
        <v>9</v>
      </c>
    </row>
    <row r="31" spans="1:12" x14ac:dyDescent="0.25">
      <c r="A31" s="54">
        <v>1999</v>
      </c>
      <c r="B31" s="54">
        <v>9</v>
      </c>
      <c r="C31" s="54">
        <v>72</v>
      </c>
      <c r="D31" s="54">
        <v>57</v>
      </c>
      <c r="I31" s="54">
        <f t="shared" si="0"/>
        <v>2014</v>
      </c>
      <c r="J31" s="54">
        <v>5</v>
      </c>
      <c r="K31">
        <f t="shared" si="1"/>
        <v>58</v>
      </c>
      <c r="L31">
        <f t="shared" si="2"/>
        <v>10</v>
      </c>
    </row>
    <row r="32" spans="1:12" x14ac:dyDescent="0.25">
      <c r="A32" s="54">
        <v>1999</v>
      </c>
      <c r="B32" s="54">
        <v>10</v>
      </c>
      <c r="C32" s="54">
        <v>68</v>
      </c>
      <c r="D32" s="54">
        <v>54</v>
      </c>
      <c r="I32" s="54">
        <f t="shared" si="0"/>
        <v>2014</v>
      </c>
      <c r="J32" s="54">
        <v>6</v>
      </c>
      <c r="K32">
        <f t="shared" si="1"/>
        <v>60</v>
      </c>
      <c r="L32">
        <f t="shared" si="2"/>
        <v>17</v>
      </c>
    </row>
    <row r="33" spans="1:12" x14ac:dyDescent="0.25">
      <c r="A33" s="54">
        <v>1999</v>
      </c>
      <c r="B33" s="54" t="s">
        <v>2208</v>
      </c>
      <c r="C33" s="54">
        <v>65</v>
      </c>
      <c r="D33" s="54">
        <v>57</v>
      </c>
      <c r="I33" s="54">
        <f t="shared" si="0"/>
        <v>2014</v>
      </c>
      <c r="J33" s="54">
        <v>7</v>
      </c>
      <c r="K33">
        <f t="shared" si="1"/>
        <v>61</v>
      </c>
      <c r="L33">
        <f t="shared" si="2"/>
        <v>20</v>
      </c>
    </row>
    <row r="34" spans="1:12" x14ac:dyDescent="0.25">
      <c r="A34" s="54">
        <v>1999</v>
      </c>
      <c r="B34" s="54">
        <v>12</v>
      </c>
      <c r="C34" s="54">
        <v>63</v>
      </c>
      <c r="D34" s="54">
        <v>60</v>
      </c>
      <c r="I34" s="54">
        <f t="shared" si="0"/>
        <v>2014</v>
      </c>
      <c r="J34" s="54">
        <v>8</v>
      </c>
      <c r="K34">
        <f t="shared" si="1"/>
        <v>67</v>
      </c>
      <c r="L34">
        <f t="shared" si="2"/>
        <v>33</v>
      </c>
    </row>
    <row r="35" spans="1:12" x14ac:dyDescent="0.25">
      <c r="A35" s="54">
        <v>1999</v>
      </c>
      <c r="B35" s="54">
        <v>13</v>
      </c>
      <c r="C35" s="54">
        <v>44</v>
      </c>
      <c r="D35" s="54">
        <v>66</v>
      </c>
      <c r="I35" s="54">
        <f t="shared" si="0"/>
        <v>2014</v>
      </c>
      <c r="J35" s="54">
        <v>9</v>
      </c>
      <c r="K35">
        <f t="shared" si="1"/>
        <v>64</v>
      </c>
      <c r="L35">
        <f t="shared" si="2"/>
        <v>38</v>
      </c>
    </row>
    <row r="36" spans="1:12" x14ac:dyDescent="0.25">
      <c r="A36" s="54">
        <v>1999</v>
      </c>
      <c r="B36" s="54">
        <v>14</v>
      </c>
      <c r="C36" s="54">
        <v>39</v>
      </c>
      <c r="D36" s="54">
        <v>63</v>
      </c>
      <c r="I36" s="54">
        <f t="shared" si="0"/>
        <v>2014</v>
      </c>
      <c r="J36" s="54">
        <v>10</v>
      </c>
      <c r="K36">
        <f t="shared" si="1"/>
        <v>51</v>
      </c>
      <c r="L36">
        <f t="shared" si="2"/>
        <v>45</v>
      </c>
    </row>
    <row r="37" spans="1:12" x14ac:dyDescent="0.25">
      <c r="A37" s="54">
        <v>1999</v>
      </c>
      <c r="B37" s="54">
        <v>15</v>
      </c>
      <c r="C37" s="54">
        <v>27</v>
      </c>
      <c r="D37" s="54">
        <v>52</v>
      </c>
      <c r="I37" s="54">
        <f t="shared" si="0"/>
        <v>2014</v>
      </c>
      <c r="J37" s="54" t="s">
        <v>2208</v>
      </c>
      <c r="K37">
        <f t="shared" si="1"/>
        <v>50</v>
      </c>
      <c r="L37">
        <f t="shared" si="2"/>
        <v>46</v>
      </c>
    </row>
    <row r="38" spans="1:12" x14ac:dyDescent="0.25">
      <c r="A38" s="54">
        <v>1999</v>
      </c>
      <c r="B38" s="54">
        <v>16</v>
      </c>
      <c r="C38" s="54">
        <v>21</v>
      </c>
      <c r="D38" s="54">
        <v>47</v>
      </c>
      <c r="I38" s="54">
        <f t="shared" si="0"/>
        <v>2014</v>
      </c>
      <c r="J38" s="54">
        <v>12</v>
      </c>
      <c r="K38">
        <f t="shared" si="1"/>
        <v>48</v>
      </c>
      <c r="L38">
        <f t="shared" si="2"/>
        <v>47</v>
      </c>
    </row>
    <row r="39" spans="1:12" x14ac:dyDescent="0.25">
      <c r="A39" s="54">
        <v>1999</v>
      </c>
      <c r="B39" s="54">
        <v>17</v>
      </c>
      <c r="C39" s="54">
        <v>8</v>
      </c>
      <c r="D39" s="54">
        <v>31</v>
      </c>
      <c r="I39" s="54">
        <f t="shared" si="0"/>
        <v>2014</v>
      </c>
      <c r="J39" s="54">
        <v>13</v>
      </c>
      <c r="K39">
        <f t="shared" si="1"/>
        <v>31</v>
      </c>
      <c r="L39">
        <f t="shared" si="2"/>
        <v>59</v>
      </c>
    </row>
    <row r="40" spans="1:12" x14ac:dyDescent="0.25">
      <c r="A40" s="54">
        <v>1999</v>
      </c>
      <c r="B40" s="54">
        <v>18</v>
      </c>
      <c r="C40" s="54">
        <v>6</v>
      </c>
      <c r="D40" s="54">
        <v>29</v>
      </c>
      <c r="I40" s="54">
        <f t="shared" si="0"/>
        <v>2014</v>
      </c>
      <c r="J40" s="54">
        <v>14</v>
      </c>
      <c r="K40">
        <f t="shared" si="1"/>
        <v>29</v>
      </c>
      <c r="L40">
        <f t="shared" si="2"/>
        <v>60</v>
      </c>
    </row>
    <row r="41" spans="1:12" x14ac:dyDescent="0.25">
      <c r="A41" s="54">
        <v>1999</v>
      </c>
      <c r="B41" s="54">
        <v>19</v>
      </c>
      <c r="C41" s="54">
        <v>2</v>
      </c>
      <c r="D41" s="54">
        <v>26</v>
      </c>
      <c r="I41" s="54">
        <f t="shared" si="0"/>
        <v>2014</v>
      </c>
      <c r="J41" s="54">
        <v>15</v>
      </c>
      <c r="K41">
        <f t="shared" si="1"/>
        <v>14</v>
      </c>
      <c r="L41">
        <f t="shared" si="2"/>
        <v>57</v>
      </c>
    </row>
    <row r="42" spans="1:12" x14ac:dyDescent="0.25">
      <c r="A42" s="54">
        <v>1999</v>
      </c>
      <c r="B42" s="54">
        <v>20</v>
      </c>
      <c r="C42" s="54">
        <v>1</v>
      </c>
      <c r="D42" s="54">
        <v>20</v>
      </c>
      <c r="I42" s="54">
        <f t="shared" si="0"/>
        <v>2014</v>
      </c>
      <c r="J42" s="54">
        <v>16</v>
      </c>
      <c r="K42">
        <f t="shared" si="1"/>
        <v>12</v>
      </c>
      <c r="L42">
        <f t="shared" si="2"/>
        <v>61</v>
      </c>
    </row>
    <row r="43" spans="1:12" x14ac:dyDescent="0.25">
      <c r="A43" s="54">
        <v>1999</v>
      </c>
      <c r="B43" s="54" t="s">
        <v>2207</v>
      </c>
      <c r="C43" s="54">
        <v>0</v>
      </c>
      <c r="D43" s="54">
        <v>8</v>
      </c>
      <c r="I43" s="54">
        <f t="shared" si="0"/>
        <v>2014</v>
      </c>
      <c r="J43" s="54">
        <v>17</v>
      </c>
      <c r="K43">
        <f t="shared" si="1"/>
        <v>5</v>
      </c>
      <c r="L43">
        <f t="shared" si="2"/>
        <v>60</v>
      </c>
    </row>
    <row r="44" spans="1:12" x14ac:dyDescent="0.25">
      <c r="A44" s="54">
        <v>2004</v>
      </c>
      <c r="B44" s="54" t="s">
        <v>2206</v>
      </c>
      <c r="C44" s="54">
        <v>15</v>
      </c>
      <c r="D44" s="54">
        <v>1</v>
      </c>
      <c r="I44" s="54">
        <f t="shared" si="0"/>
        <v>2014</v>
      </c>
      <c r="J44" s="54">
        <v>18</v>
      </c>
      <c r="K44">
        <f t="shared" si="1"/>
        <v>4</v>
      </c>
      <c r="L44">
        <f t="shared" si="2"/>
        <v>54</v>
      </c>
    </row>
    <row r="45" spans="1:12" x14ac:dyDescent="0.25">
      <c r="A45" s="54">
        <v>2004</v>
      </c>
      <c r="B45" s="54">
        <v>2</v>
      </c>
      <c r="C45" s="54">
        <v>28</v>
      </c>
      <c r="D45" s="54">
        <v>5</v>
      </c>
      <c r="I45" s="54">
        <f t="shared" si="0"/>
        <v>2014</v>
      </c>
      <c r="J45" s="54">
        <v>19</v>
      </c>
      <c r="K45">
        <f t="shared" si="1"/>
        <v>2</v>
      </c>
      <c r="L45">
        <f t="shared" si="2"/>
        <v>48</v>
      </c>
    </row>
    <row r="46" spans="1:12" x14ac:dyDescent="0.25">
      <c r="A46" s="54">
        <v>2004</v>
      </c>
      <c r="B46" s="54">
        <v>3</v>
      </c>
      <c r="C46" s="54">
        <v>31</v>
      </c>
      <c r="D46" s="54">
        <v>7</v>
      </c>
      <c r="I46" s="54">
        <f t="shared" si="0"/>
        <v>2014</v>
      </c>
      <c r="J46" s="54">
        <v>20</v>
      </c>
      <c r="K46">
        <f t="shared" si="1"/>
        <v>1</v>
      </c>
      <c r="L46">
        <f t="shared" si="2"/>
        <v>43</v>
      </c>
    </row>
    <row r="47" spans="1:12" x14ac:dyDescent="0.25">
      <c r="A47" s="54">
        <v>2004</v>
      </c>
      <c r="B47" s="54">
        <v>4</v>
      </c>
      <c r="C47" s="54">
        <v>50</v>
      </c>
      <c r="D47" s="54">
        <v>16</v>
      </c>
      <c r="I47" s="54">
        <f t="shared" si="0"/>
        <v>2014</v>
      </c>
      <c r="J47" s="54" t="s">
        <v>2207</v>
      </c>
      <c r="K47">
        <f t="shared" si="1"/>
        <v>0</v>
      </c>
      <c r="L47">
        <f t="shared" si="2"/>
        <v>25</v>
      </c>
    </row>
    <row r="48" spans="1:12" x14ac:dyDescent="0.25">
      <c r="A48" s="54">
        <v>2004</v>
      </c>
      <c r="B48" s="54">
        <v>5</v>
      </c>
      <c r="C48" s="54">
        <v>59</v>
      </c>
      <c r="D48" s="54">
        <v>15</v>
      </c>
    </row>
    <row r="49" spans="1:4" x14ac:dyDescent="0.25">
      <c r="A49" s="54">
        <v>2004</v>
      </c>
      <c r="B49" s="54">
        <v>6</v>
      </c>
      <c r="C49" s="54">
        <v>62</v>
      </c>
      <c r="D49" s="54">
        <v>27</v>
      </c>
    </row>
    <row r="50" spans="1:4" x14ac:dyDescent="0.25">
      <c r="A50" s="54">
        <v>2004</v>
      </c>
      <c r="B50" s="54">
        <v>7</v>
      </c>
      <c r="C50" s="54">
        <v>63</v>
      </c>
      <c r="D50" s="54">
        <v>36</v>
      </c>
    </row>
    <row r="51" spans="1:4" x14ac:dyDescent="0.25">
      <c r="A51" s="54">
        <v>2004</v>
      </c>
      <c r="B51" s="54">
        <v>8</v>
      </c>
      <c r="C51" s="54">
        <v>67</v>
      </c>
      <c r="D51" s="54">
        <v>54</v>
      </c>
    </row>
    <row r="52" spans="1:4" x14ac:dyDescent="0.25">
      <c r="A52" s="54">
        <v>2004</v>
      </c>
      <c r="B52" s="54">
        <v>9</v>
      </c>
      <c r="C52" s="54">
        <v>66</v>
      </c>
      <c r="D52" s="54">
        <v>61</v>
      </c>
    </row>
    <row r="53" spans="1:4" x14ac:dyDescent="0.25">
      <c r="A53" s="54">
        <v>2004</v>
      </c>
      <c r="B53" s="54">
        <v>10</v>
      </c>
      <c r="C53" s="54">
        <v>63</v>
      </c>
      <c r="D53" s="54">
        <v>72</v>
      </c>
    </row>
    <row r="54" spans="1:4" x14ac:dyDescent="0.25">
      <c r="A54" s="54">
        <v>2004</v>
      </c>
      <c r="B54" s="54" t="s">
        <v>2208</v>
      </c>
      <c r="C54" s="54">
        <v>63</v>
      </c>
      <c r="D54" s="54">
        <v>71</v>
      </c>
    </row>
    <row r="55" spans="1:4" x14ac:dyDescent="0.25">
      <c r="A55" s="54">
        <v>2004</v>
      </c>
      <c r="B55" s="54">
        <v>12</v>
      </c>
      <c r="C55" s="54">
        <v>62</v>
      </c>
      <c r="D55" s="54">
        <v>70</v>
      </c>
    </row>
    <row r="56" spans="1:4" x14ac:dyDescent="0.25">
      <c r="A56" s="54">
        <v>2004</v>
      </c>
      <c r="B56" s="54">
        <v>13</v>
      </c>
      <c r="C56" s="54">
        <v>40</v>
      </c>
      <c r="D56" s="54">
        <v>59</v>
      </c>
    </row>
    <row r="57" spans="1:4" x14ac:dyDescent="0.25">
      <c r="A57" s="54">
        <v>2004</v>
      </c>
      <c r="B57" s="54">
        <v>14</v>
      </c>
      <c r="C57" s="54">
        <v>27</v>
      </c>
      <c r="D57" s="54">
        <v>58</v>
      </c>
    </row>
    <row r="58" spans="1:4" x14ac:dyDescent="0.25">
      <c r="A58" s="54">
        <v>2004</v>
      </c>
      <c r="B58" s="54">
        <v>15</v>
      </c>
      <c r="C58" s="54">
        <v>15</v>
      </c>
      <c r="D58" s="54">
        <v>50</v>
      </c>
    </row>
    <row r="59" spans="1:4" x14ac:dyDescent="0.25">
      <c r="A59" s="54">
        <v>2004</v>
      </c>
      <c r="B59" s="54">
        <v>16</v>
      </c>
      <c r="C59" s="54">
        <v>14</v>
      </c>
      <c r="D59" s="54">
        <v>46</v>
      </c>
    </row>
    <row r="60" spans="1:4" x14ac:dyDescent="0.25">
      <c r="A60" s="54">
        <v>2004</v>
      </c>
      <c r="B60" s="54">
        <v>17</v>
      </c>
      <c r="C60" s="54">
        <v>8</v>
      </c>
      <c r="D60" s="54">
        <v>32</v>
      </c>
    </row>
    <row r="61" spans="1:4" x14ac:dyDescent="0.25">
      <c r="A61" s="54">
        <v>2004</v>
      </c>
      <c r="B61" s="54">
        <v>18</v>
      </c>
      <c r="C61" s="54">
        <v>5</v>
      </c>
      <c r="D61" s="54">
        <v>27</v>
      </c>
    </row>
    <row r="62" spans="1:4" x14ac:dyDescent="0.25">
      <c r="A62" s="54">
        <v>2004</v>
      </c>
      <c r="B62" s="54">
        <v>19</v>
      </c>
      <c r="C62" s="54">
        <v>2</v>
      </c>
      <c r="D62" s="54">
        <v>14</v>
      </c>
    </row>
    <row r="63" spans="1:4" x14ac:dyDescent="0.25">
      <c r="A63" s="54">
        <v>2004</v>
      </c>
      <c r="B63" s="54">
        <v>20</v>
      </c>
      <c r="C63" s="54">
        <v>1</v>
      </c>
      <c r="D63" s="54">
        <v>11</v>
      </c>
    </row>
    <row r="64" spans="1:4" x14ac:dyDescent="0.25">
      <c r="A64" s="54">
        <v>2004</v>
      </c>
      <c r="B64" s="54" t="s">
        <v>2207</v>
      </c>
      <c r="C64" s="54">
        <v>0</v>
      </c>
      <c r="D64" s="54">
        <v>8</v>
      </c>
    </row>
    <row r="65" spans="1:4" x14ac:dyDescent="0.25">
      <c r="A65" s="54">
        <v>2011</v>
      </c>
      <c r="B65" s="54" t="s">
        <v>2206</v>
      </c>
      <c r="C65" s="54">
        <v>21</v>
      </c>
      <c r="D65" s="54">
        <v>0</v>
      </c>
    </row>
    <row r="66" spans="1:4" x14ac:dyDescent="0.25">
      <c r="A66" s="54">
        <v>2011</v>
      </c>
      <c r="B66" s="54">
        <v>2</v>
      </c>
      <c r="C66" s="54">
        <v>30</v>
      </c>
      <c r="D66" s="54">
        <v>1</v>
      </c>
    </row>
    <row r="67" spans="1:4" x14ac:dyDescent="0.25">
      <c r="A67" s="54">
        <v>2011</v>
      </c>
      <c r="B67" s="54">
        <v>3</v>
      </c>
      <c r="C67" s="54">
        <v>31</v>
      </c>
      <c r="D67" s="54">
        <v>2</v>
      </c>
    </row>
    <row r="68" spans="1:4" x14ac:dyDescent="0.25">
      <c r="A68" s="54">
        <v>2011</v>
      </c>
      <c r="B68" s="54">
        <v>4</v>
      </c>
      <c r="C68" s="54">
        <v>49</v>
      </c>
      <c r="D68" s="54">
        <v>6</v>
      </c>
    </row>
    <row r="69" spans="1:4" x14ac:dyDescent="0.25">
      <c r="A69" s="54">
        <v>2011</v>
      </c>
      <c r="B69" s="54">
        <v>5</v>
      </c>
      <c r="C69" s="54">
        <v>59</v>
      </c>
      <c r="D69" s="54">
        <v>9</v>
      </c>
    </row>
    <row r="70" spans="1:4" x14ac:dyDescent="0.25">
      <c r="A70" s="54">
        <v>2011</v>
      </c>
      <c r="B70" s="54">
        <v>6</v>
      </c>
      <c r="C70" s="54">
        <v>62</v>
      </c>
      <c r="D70" s="54">
        <v>19</v>
      </c>
    </row>
    <row r="71" spans="1:4" x14ac:dyDescent="0.25">
      <c r="A71" s="54">
        <v>2011</v>
      </c>
      <c r="B71" s="54">
        <v>7</v>
      </c>
      <c r="C71" s="54">
        <v>60</v>
      </c>
      <c r="D71" s="54">
        <v>21</v>
      </c>
    </row>
    <row r="72" spans="1:4" x14ac:dyDescent="0.25">
      <c r="A72" s="54">
        <v>2011</v>
      </c>
      <c r="B72" s="54">
        <v>8</v>
      </c>
      <c r="C72" s="54">
        <v>64</v>
      </c>
      <c r="D72" s="54">
        <v>37</v>
      </c>
    </row>
    <row r="73" spans="1:4" x14ac:dyDescent="0.25">
      <c r="A73" s="54">
        <v>2011</v>
      </c>
      <c r="B73" s="54">
        <v>9</v>
      </c>
      <c r="C73" s="54">
        <v>63</v>
      </c>
      <c r="D73" s="54">
        <v>42</v>
      </c>
    </row>
    <row r="74" spans="1:4" x14ac:dyDescent="0.25">
      <c r="A74" s="54">
        <v>2011</v>
      </c>
      <c r="B74" s="54">
        <v>10</v>
      </c>
      <c r="C74" s="54">
        <v>60</v>
      </c>
      <c r="D74" s="54">
        <v>49</v>
      </c>
    </row>
    <row r="75" spans="1:4" x14ac:dyDescent="0.25">
      <c r="A75" s="54">
        <v>2011</v>
      </c>
      <c r="B75" s="54" t="s">
        <v>2208</v>
      </c>
      <c r="C75" s="54">
        <v>57</v>
      </c>
      <c r="D75" s="54">
        <v>50</v>
      </c>
    </row>
    <row r="76" spans="1:4" x14ac:dyDescent="0.25">
      <c r="A76" s="54">
        <v>2011</v>
      </c>
      <c r="B76" s="54">
        <v>12</v>
      </c>
      <c r="C76" s="54">
        <v>54</v>
      </c>
      <c r="D76" s="54">
        <v>51</v>
      </c>
    </row>
    <row r="77" spans="1:4" x14ac:dyDescent="0.25">
      <c r="A77" s="54">
        <v>2011</v>
      </c>
      <c r="B77" s="54">
        <v>13</v>
      </c>
      <c r="C77" s="54">
        <v>36</v>
      </c>
      <c r="D77" s="54">
        <v>63</v>
      </c>
    </row>
    <row r="78" spans="1:4" x14ac:dyDescent="0.25">
      <c r="A78" s="54">
        <v>2011</v>
      </c>
      <c r="B78" s="54">
        <v>14</v>
      </c>
      <c r="C78" s="54">
        <v>35</v>
      </c>
      <c r="D78" s="54">
        <v>64</v>
      </c>
    </row>
    <row r="79" spans="1:4" x14ac:dyDescent="0.25">
      <c r="A79" s="54">
        <v>2011</v>
      </c>
      <c r="B79" s="54">
        <v>15</v>
      </c>
      <c r="C79" s="54">
        <v>21</v>
      </c>
      <c r="D79" s="54">
        <v>60</v>
      </c>
    </row>
    <row r="80" spans="1:4" x14ac:dyDescent="0.25">
      <c r="A80" s="54">
        <v>2011</v>
      </c>
      <c r="B80" s="54">
        <v>16</v>
      </c>
      <c r="C80" s="54">
        <v>16</v>
      </c>
      <c r="D80" s="54">
        <v>59</v>
      </c>
    </row>
    <row r="81" spans="1:4" x14ac:dyDescent="0.25">
      <c r="A81" s="54">
        <v>2011</v>
      </c>
      <c r="B81" s="54">
        <v>17</v>
      </c>
      <c r="C81" s="54">
        <v>8</v>
      </c>
      <c r="D81" s="54">
        <v>56</v>
      </c>
    </row>
    <row r="82" spans="1:4" x14ac:dyDescent="0.25">
      <c r="A82" s="54">
        <v>2011</v>
      </c>
      <c r="B82" s="54">
        <v>18</v>
      </c>
      <c r="C82" s="54">
        <v>7</v>
      </c>
      <c r="D82" s="54">
        <v>56</v>
      </c>
    </row>
    <row r="83" spans="1:4" x14ac:dyDescent="0.25">
      <c r="A83" s="54">
        <v>2011</v>
      </c>
      <c r="B83" s="54">
        <v>19</v>
      </c>
      <c r="C83" s="54">
        <v>5</v>
      </c>
      <c r="D83" s="54">
        <v>43</v>
      </c>
    </row>
    <row r="84" spans="1:4" x14ac:dyDescent="0.25">
      <c r="A84" s="54">
        <v>2011</v>
      </c>
      <c r="B84" s="54">
        <v>20</v>
      </c>
      <c r="C84" s="54">
        <v>3</v>
      </c>
      <c r="D84" s="54">
        <v>31</v>
      </c>
    </row>
    <row r="85" spans="1:4" x14ac:dyDescent="0.25">
      <c r="A85" s="54">
        <v>2011</v>
      </c>
      <c r="B85" s="54" t="s">
        <v>2207</v>
      </c>
      <c r="C85" s="54">
        <v>0</v>
      </c>
      <c r="D85" s="54">
        <v>19</v>
      </c>
    </row>
    <row r="86" spans="1:4" x14ac:dyDescent="0.25">
      <c r="A86" s="54">
        <v>2014</v>
      </c>
      <c r="B86" s="54" t="s">
        <v>2206</v>
      </c>
      <c r="C86" s="54">
        <v>36</v>
      </c>
      <c r="D86" s="54">
        <v>0</v>
      </c>
    </row>
    <row r="87" spans="1:4" x14ac:dyDescent="0.25">
      <c r="A87" s="54">
        <v>2014</v>
      </c>
      <c r="B87" s="54">
        <v>2</v>
      </c>
      <c r="C87" s="54">
        <v>45</v>
      </c>
      <c r="D87" s="54">
        <v>2</v>
      </c>
    </row>
    <row r="88" spans="1:4" x14ac:dyDescent="0.25">
      <c r="A88" s="54">
        <v>2014</v>
      </c>
      <c r="B88" s="54">
        <v>3</v>
      </c>
      <c r="C88" s="54">
        <v>49</v>
      </c>
      <c r="D88" s="54">
        <v>3</v>
      </c>
    </row>
    <row r="89" spans="1:4" x14ac:dyDescent="0.25">
      <c r="A89" s="54">
        <v>2014</v>
      </c>
      <c r="B89" s="54">
        <v>4</v>
      </c>
      <c r="C89" s="54">
        <v>57</v>
      </c>
      <c r="D89" s="54">
        <v>9</v>
      </c>
    </row>
    <row r="90" spans="1:4" x14ac:dyDescent="0.25">
      <c r="A90" s="54">
        <v>2014</v>
      </c>
      <c r="B90" s="54">
        <v>5</v>
      </c>
      <c r="C90" s="54">
        <v>58</v>
      </c>
      <c r="D90" s="54">
        <v>10</v>
      </c>
    </row>
    <row r="91" spans="1:4" x14ac:dyDescent="0.25">
      <c r="A91" s="54">
        <v>2014</v>
      </c>
      <c r="B91" s="54">
        <v>6</v>
      </c>
      <c r="C91" s="54">
        <v>60</v>
      </c>
      <c r="D91" s="54">
        <v>17</v>
      </c>
    </row>
    <row r="92" spans="1:4" x14ac:dyDescent="0.25">
      <c r="A92" s="54">
        <v>2014</v>
      </c>
      <c r="B92" s="54">
        <v>7</v>
      </c>
      <c r="C92" s="54">
        <v>61</v>
      </c>
      <c r="D92" s="54">
        <v>20</v>
      </c>
    </row>
    <row r="93" spans="1:4" x14ac:dyDescent="0.25">
      <c r="A93" s="54">
        <v>2014</v>
      </c>
      <c r="B93" s="54">
        <v>8</v>
      </c>
      <c r="C93" s="54">
        <v>67</v>
      </c>
      <c r="D93" s="54">
        <v>33</v>
      </c>
    </row>
    <row r="94" spans="1:4" x14ac:dyDescent="0.25">
      <c r="A94" s="54">
        <v>2014</v>
      </c>
      <c r="B94" s="54">
        <v>9</v>
      </c>
      <c r="C94" s="54">
        <v>64</v>
      </c>
      <c r="D94" s="54">
        <v>38</v>
      </c>
    </row>
    <row r="95" spans="1:4" x14ac:dyDescent="0.25">
      <c r="A95" s="54">
        <v>2014</v>
      </c>
      <c r="B95" s="54">
        <v>10</v>
      </c>
      <c r="C95" s="54">
        <v>51</v>
      </c>
      <c r="D95" s="54">
        <v>45</v>
      </c>
    </row>
    <row r="96" spans="1:4" x14ac:dyDescent="0.25">
      <c r="A96" s="54">
        <v>2014</v>
      </c>
      <c r="B96" s="54" t="s">
        <v>2208</v>
      </c>
      <c r="C96" s="54">
        <v>50</v>
      </c>
      <c r="D96" s="54">
        <v>46</v>
      </c>
    </row>
    <row r="97" spans="1:4" x14ac:dyDescent="0.25">
      <c r="A97" s="54">
        <v>2014</v>
      </c>
      <c r="B97" s="54">
        <v>12</v>
      </c>
      <c r="C97" s="54">
        <v>48</v>
      </c>
      <c r="D97" s="54">
        <v>47</v>
      </c>
    </row>
    <row r="98" spans="1:4" x14ac:dyDescent="0.25">
      <c r="A98" s="54">
        <v>2014</v>
      </c>
      <c r="B98" s="54">
        <v>13</v>
      </c>
      <c r="C98" s="54">
        <v>31</v>
      </c>
      <c r="D98" s="54">
        <v>59</v>
      </c>
    </row>
    <row r="99" spans="1:4" x14ac:dyDescent="0.25">
      <c r="A99" s="54">
        <v>2014</v>
      </c>
      <c r="B99" s="54">
        <v>14</v>
      </c>
      <c r="C99" s="54">
        <v>29</v>
      </c>
      <c r="D99" s="54">
        <v>60</v>
      </c>
    </row>
    <row r="100" spans="1:4" x14ac:dyDescent="0.25">
      <c r="A100" s="54">
        <v>2014</v>
      </c>
      <c r="B100" s="54">
        <v>15</v>
      </c>
      <c r="C100" s="54">
        <v>14</v>
      </c>
      <c r="D100" s="54">
        <v>57</v>
      </c>
    </row>
    <row r="101" spans="1:4" x14ac:dyDescent="0.25">
      <c r="A101" s="54">
        <v>2014</v>
      </c>
      <c r="B101" s="54">
        <v>16</v>
      </c>
      <c r="C101" s="54">
        <v>12</v>
      </c>
      <c r="D101" s="54">
        <v>61</v>
      </c>
    </row>
    <row r="102" spans="1:4" x14ac:dyDescent="0.25">
      <c r="A102" s="54">
        <v>2014</v>
      </c>
      <c r="B102" s="54">
        <v>17</v>
      </c>
      <c r="C102" s="54">
        <v>5</v>
      </c>
      <c r="D102" s="54">
        <v>60</v>
      </c>
    </row>
    <row r="103" spans="1:4" x14ac:dyDescent="0.25">
      <c r="A103" s="54">
        <v>2014</v>
      </c>
      <c r="B103" s="54">
        <v>18</v>
      </c>
      <c r="C103" s="54">
        <v>4</v>
      </c>
      <c r="D103" s="54">
        <v>54</v>
      </c>
    </row>
    <row r="104" spans="1:4" x14ac:dyDescent="0.25">
      <c r="A104" s="54">
        <v>2014</v>
      </c>
      <c r="B104" s="54">
        <v>19</v>
      </c>
      <c r="C104" s="54">
        <v>2</v>
      </c>
      <c r="D104" s="54">
        <v>48</v>
      </c>
    </row>
    <row r="105" spans="1:4" x14ac:dyDescent="0.25">
      <c r="A105" s="54">
        <v>2014</v>
      </c>
      <c r="B105" s="54">
        <v>20</v>
      </c>
      <c r="C105" s="54">
        <v>1</v>
      </c>
      <c r="D105" s="54">
        <v>43</v>
      </c>
    </row>
    <row r="106" spans="1:4" x14ac:dyDescent="0.25">
      <c r="A106" s="54">
        <v>2014</v>
      </c>
      <c r="B106" s="54" t="s">
        <v>2207</v>
      </c>
      <c r="C106" s="54">
        <v>0</v>
      </c>
      <c r="D106" s="54">
        <v>25</v>
      </c>
    </row>
  </sheetData>
  <dataValidations count="1">
    <dataValidation type="list" allowBlank="1" showInputMessage="1" showErrorMessage="1" sqref="G5" xr:uid="{3E1E9180-7035-44DC-AED4-AE65B7AC2B5C}">
      <formula1>$U$2:$U$6</formula1>
    </dataValidation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70" r:id="rId4" name="Spinner 2">
              <controlPr defaultSize="0" autoPict="0">
                <anchor moveWithCells="1" sizeWithCells="1">
                  <from>
                    <xdr:col>7</xdr:col>
                    <xdr:colOff>19050</xdr:colOff>
                    <xdr:row>3</xdr:row>
                    <xdr:rowOff>180975</xdr:rowOff>
                  </from>
                  <to>
                    <xdr:col>7</xdr:col>
                    <xdr:colOff>228600</xdr:colOff>
                    <xdr:row>5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J1" workbookViewId="0">
      <selection activeCell="X36" sqref="X36"/>
    </sheetView>
  </sheetViews>
  <sheetFormatPr defaultRowHeight="15" outlineLevelCol="1" x14ac:dyDescent="0.25"/>
  <cols>
    <col min="1" max="1" width="19" style="13" customWidth="1" outlineLevel="1"/>
    <col min="2" max="2" width="10.5703125" style="13" customWidth="1" outlineLevel="1"/>
    <col min="3" max="3" width="12.28515625" style="13" customWidth="1" outlineLevel="1"/>
    <col min="4" max="4" width="9.85546875" style="13" customWidth="1" outlineLevel="1"/>
    <col min="5" max="5" width="7.28515625" style="13" customWidth="1" outlineLevel="1"/>
    <col min="6" max="6" width="7.42578125" style="13" customWidth="1" outlineLevel="1"/>
    <col min="7" max="7" width="8.85546875" style="13" customWidth="1" outlineLevel="1"/>
    <col min="8" max="8" width="7.42578125" style="13" customWidth="1" outlineLevel="1"/>
    <col min="9" max="9" width="7.28515625" style="13" customWidth="1" outlineLevel="1"/>
    <col min="10" max="10" width="8" style="13" customWidth="1" outlineLevel="1"/>
    <col min="11" max="11" width="6.28515625" style="13" customWidth="1" outlineLevel="1"/>
    <col min="12" max="12" width="6.7109375" style="13" customWidth="1" outlineLevel="1"/>
    <col min="13" max="13" width="9.7109375" style="13" customWidth="1" outlineLevel="1"/>
    <col min="14" max="14" width="8" style="13" customWidth="1" outlineLevel="1"/>
    <col min="15" max="15" width="8.85546875" style="13" customWidth="1" outlineLevel="1"/>
    <col min="16" max="16" width="8.5703125" style="13" customWidth="1" outlineLevel="1"/>
    <col min="17" max="17" width="8.85546875"/>
    <col min="19" max="19" width="10.28515625" customWidth="1"/>
    <col min="20" max="20" width="9.42578125" customWidth="1"/>
    <col min="21" max="21" width="11.28515625" customWidth="1"/>
    <col min="22" max="22" width="10" customWidth="1"/>
    <col min="23" max="23" width="10.140625" customWidth="1"/>
    <col min="24" max="24" width="9.5703125" customWidth="1"/>
    <col min="25" max="25" width="10.140625" customWidth="1"/>
    <col min="26" max="26" width="11.28515625" customWidth="1"/>
    <col min="28" max="28" width="9.7109375" customWidth="1"/>
    <col min="29" max="29" width="10" customWidth="1"/>
    <col min="30" max="30" width="9.7109375" customWidth="1"/>
    <col min="32" max="32" width="10.28515625" customWidth="1"/>
    <col min="34" max="34" width="8.7109375" hidden="1" customWidth="1"/>
    <col min="35" max="35" width="8.85546875" hidden="1" customWidth="1"/>
  </cols>
  <sheetData>
    <row r="1" spans="1:35" ht="16.899999999999999" customHeight="1" x14ac:dyDescent="0.25">
      <c r="A1" s="14" t="s">
        <v>1281</v>
      </c>
      <c r="B1" s="14" t="s">
        <v>1282</v>
      </c>
      <c r="C1" s="14" t="s">
        <v>1283</v>
      </c>
      <c r="D1" s="14" t="s">
        <v>1284</v>
      </c>
      <c r="E1" s="14" t="s">
        <v>1285</v>
      </c>
      <c r="F1" s="14" t="s">
        <v>1286</v>
      </c>
      <c r="G1" s="14" t="s">
        <v>137</v>
      </c>
      <c r="H1" s="14" t="s">
        <v>1287</v>
      </c>
      <c r="I1" s="14" t="s">
        <v>1288</v>
      </c>
      <c r="J1" s="14" t="s">
        <v>1289</v>
      </c>
      <c r="K1" s="14" t="s">
        <v>104</v>
      </c>
      <c r="L1" s="14" t="s">
        <v>1290</v>
      </c>
      <c r="M1" s="14" t="s">
        <v>1291</v>
      </c>
      <c r="N1" s="14" t="s">
        <v>1292</v>
      </c>
      <c r="O1" s="14" t="s">
        <v>1293</v>
      </c>
      <c r="P1" s="14" t="s">
        <v>1294</v>
      </c>
      <c r="AH1" s="18" t="s">
        <v>2112</v>
      </c>
      <c r="AI1" s="18" t="s">
        <v>2113</v>
      </c>
    </row>
    <row r="2" spans="1:35" ht="17.45" customHeight="1" x14ac:dyDescent="0.25">
      <c r="A2" s="13" t="s">
        <v>1604</v>
      </c>
      <c r="B2" s="13">
        <v>2010</v>
      </c>
      <c r="C2" s="13" t="s">
        <v>165</v>
      </c>
      <c r="D2" s="13" t="s">
        <v>157</v>
      </c>
      <c r="E2" s="13">
        <v>38</v>
      </c>
      <c r="F2" s="13">
        <v>100</v>
      </c>
      <c r="G2" s="13">
        <v>10</v>
      </c>
      <c r="H2" s="13">
        <v>22</v>
      </c>
      <c r="I2" s="13">
        <v>5</v>
      </c>
      <c r="J2" s="13">
        <v>1</v>
      </c>
      <c r="K2" s="13">
        <v>5</v>
      </c>
      <c r="L2" s="13">
        <v>10</v>
      </c>
      <c r="M2" s="13">
        <v>0</v>
      </c>
      <c r="N2" s="13">
        <v>0</v>
      </c>
      <c r="O2" s="13">
        <v>3</v>
      </c>
      <c r="P2" s="13">
        <v>23</v>
      </c>
      <c r="R2" s="33" t="s">
        <v>2111</v>
      </c>
      <c r="S2" s="116" t="s">
        <v>1490</v>
      </c>
      <c r="T2" s="116"/>
      <c r="AH2" s="26" t="s">
        <v>1286</v>
      </c>
      <c r="AI2" s="23" t="s">
        <v>1364</v>
      </c>
    </row>
    <row r="3" spans="1:35" ht="15.75" thickBot="1" x14ac:dyDescent="0.3">
      <c r="A3" s="13" t="s">
        <v>1424</v>
      </c>
      <c r="B3" s="13">
        <v>2010</v>
      </c>
      <c r="C3" s="13" t="s">
        <v>171</v>
      </c>
      <c r="D3" s="13" t="s">
        <v>157</v>
      </c>
      <c r="E3" s="13">
        <v>36</v>
      </c>
      <c r="F3" s="13">
        <v>102</v>
      </c>
      <c r="G3" s="13">
        <v>13</v>
      </c>
      <c r="H3" s="13">
        <v>24</v>
      </c>
      <c r="I3" s="13">
        <v>3</v>
      </c>
      <c r="J3" s="13">
        <v>0</v>
      </c>
      <c r="K3" s="13">
        <v>2</v>
      </c>
      <c r="L3" s="13">
        <v>7</v>
      </c>
      <c r="M3" s="13">
        <v>0</v>
      </c>
      <c r="N3" s="13">
        <v>0</v>
      </c>
      <c r="O3" s="13">
        <v>12</v>
      </c>
      <c r="P3" s="13">
        <v>38</v>
      </c>
      <c r="AH3" s="26" t="s">
        <v>1287</v>
      </c>
      <c r="AI3" s="23" t="s">
        <v>1559</v>
      </c>
    </row>
    <row r="4" spans="1:35" ht="15.75" thickBot="1" x14ac:dyDescent="0.3">
      <c r="A4" s="13" t="s">
        <v>1495</v>
      </c>
      <c r="B4" s="13">
        <v>2010</v>
      </c>
      <c r="C4" s="13" t="s">
        <v>187</v>
      </c>
      <c r="D4" s="13" t="s">
        <v>161</v>
      </c>
      <c r="E4" s="13">
        <v>41</v>
      </c>
      <c r="F4" s="13">
        <v>102</v>
      </c>
      <c r="G4" s="13">
        <v>5</v>
      </c>
      <c r="H4" s="13">
        <v>25</v>
      </c>
      <c r="I4" s="13">
        <v>6</v>
      </c>
      <c r="J4" s="13">
        <v>0</v>
      </c>
      <c r="K4" s="13">
        <v>1</v>
      </c>
      <c r="L4" s="13">
        <v>10</v>
      </c>
      <c r="M4" s="13">
        <v>0</v>
      </c>
      <c r="N4" s="13">
        <v>0</v>
      </c>
      <c r="O4" s="13">
        <v>6</v>
      </c>
      <c r="P4" s="13">
        <v>21</v>
      </c>
      <c r="S4" s="92" t="s">
        <v>1286</v>
      </c>
      <c r="T4" s="92" t="s">
        <v>1287</v>
      </c>
      <c r="U4" s="92" t="s">
        <v>2215</v>
      </c>
      <c r="V4" s="92" t="s">
        <v>137</v>
      </c>
      <c r="W4" s="92" t="s">
        <v>1288</v>
      </c>
      <c r="X4" s="92" t="s">
        <v>1289</v>
      </c>
      <c r="Y4" s="92" t="s">
        <v>104</v>
      </c>
      <c r="Z4" s="92" t="s">
        <v>1290</v>
      </c>
      <c r="AA4" s="92" t="s">
        <v>1291</v>
      </c>
      <c r="AB4" s="92" t="s">
        <v>1292</v>
      </c>
      <c r="AC4" s="92" t="s">
        <v>2216</v>
      </c>
      <c r="AD4" s="92" t="s">
        <v>1293</v>
      </c>
      <c r="AE4" s="92" t="s">
        <v>2217</v>
      </c>
      <c r="AF4" s="92" t="s">
        <v>2218</v>
      </c>
      <c r="AG4" s="14"/>
      <c r="AH4" s="26" t="s">
        <v>2215</v>
      </c>
      <c r="AI4" s="23" t="s">
        <v>1482</v>
      </c>
    </row>
    <row r="5" spans="1:35" ht="15.75" thickBot="1" x14ac:dyDescent="0.3">
      <c r="A5" s="13" t="s">
        <v>1385</v>
      </c>
      <c r="B5" s="13">
        <v>2010</v>
      </c>
      <c r="C5" s="13" t="s">
        <v>166</v>
      </c>
      <c r="D5" s="13" t="s">
        <v>161</v>
      </c>
      <c r="E5" s="13">
        <v>28</v>
      </c>
      <c r="F5" s="13">
        <v>102</v>
      </c>
      <c r="G5" s="13">
        <v>11</v>
      </c>
      <c r="H5" s="13">
        <v>27</v>
      </c>
      <c r="I5" s="13">
        <v>7</v>
      </c>
      <c r="J5" s="13">
        <v>0</v>
      </c>
      <c r="K5" s="13">
        <v>2</v>
      </c>
      <c r="L5" s="13">
        <v>14</v>
      </c>
      <c r="M5" s="13">
        <v>0</v>
      </c>
      <c r="N5" s="13">
        <v>0</v>
      </c>
      <c r="O5" s="13">
        <v>11</v>
      </c>
      <c r="P5" s="13">
        <v>12</v>
      </c>
      <c r="R5" s="93">
        <v>2010</v>
      </c>
      <c r="S5" s="107">
        <f>SUMIFS($F:$F,$A:$A,$S$2,$B:$B,$R5)</f>
        <v>567</v>
      </c>
      <c r="T5" s="107">
        <f>SUMIFS($H:$H,$A:$A,$S$2,$B:$B,$R5)</f>
        <v>161</v>
      </c>
      <c r="U5" s="110">
        <f>IFERROR(T5/S5,"-")</f>
        <v>0.2839506172839506</v>
      </c>
      <c r="V5" s="107">
        <f>SUMIFS($G:$G,$A:$A,$S$2,$B:$B,$R5)</f>
        <v>89</v>
      </c>
      <c r="W5" s="107">
        <f>SUMIFS($I:$I,$A:$A,$S$2,$B:$B,$R5)</f>
        <v>29</v>
      </c>
      <c r="X5" s="107">
        <f>SUMIFS($J:$J,$A:$A,$S$2,$B:$B,$R5)</f>
        <v>3</v>
      </c>
      <c r="Y5" s="107">
        <f>SUMIFS($K:$K,$A:$A,$S$2,$B:$B,$R5)</f>
        <v>21</v>
      </c>
      <c r="Z5" s="111">
        <f>SUMIFS($L:$L,$A:$A,$S$2,$B:$B,$R5)</f>
        <v>88</v>
      </c>
      <c r="AA5" s="107">
        <f>SUMIFS($M:$M,$A:$A,$S$2,$B:$B,$R5)</f>
        <v>34</v>
      </c>
      <c r="AB5" s="107">
        <f>SUMIFS($N:$N,$A:$A,$S$2,$B:$B,$R5)</f>
        <v>14</v>
      </c>
      <c r="AC5" s="108">
        <f>IFERROR(AA5/(AA5+AB5),"-")</f>
        <v>0.70833333333333337</v>
      </c>
      <c r="AD5" s="107">
        <f>SUMIFS($O:$O,$A:$A,$S$2,$B:$B,$R5)</f>
        <v>38</v>
      </c>
      <c r="AE5" s="107">
        <f>SUMIFS($P:$P,$A:$A,$S$2,$B:$B,$R5)</f>
        <v>93</v>
      </c>
      <c r="AF5" s="124">
        <f>IFERROR(AE5/AD5,"-")</f>
        <v>2.4473684210526314</v>
      </c>
      <c r="AH5" s="26" t="s">
        <v>137</v>
      </c>
      <c r="AI5" s="23" t="s">
        <v>1565</v>
      </c>
    </row>
    <row r="6" spans="1:35" ht="15.75" thickBot="1" x14ac:dyDescent="0.3">
      <c r="A6" s="13" t="s">
        <v>1769</v>
      </c>
      <c r="B6" s="13">
        <v>2010</v>
      </c>
      <c r="C6" s="13" t="s">
        <v>183</v>
      </c>
      <c r="D6" s="13" t="s">
        <v>161</v>
      </c>
      <c r="E6" s="13">
        <v>28</v>
      </c>
      <c r="F6" s="13">
        <v>103</v>
      </c>
      <c r="G6" s="13">
        <v>16</v>
      </c>
      <c r="H6" s="13">
        <v>22</v>
      </c>
      <c r="I6" s="13">
        <v>4</v>
      </c>
      <c r="J6" s="13">
        <v>1</v>
      </c>
      <c r="K6" s="13">
        <v>6</v>
      </c>
      <c r="L6" s="13">
        <v>15</v>
      </c>
      <c r="M6" s="13">
        <v>0</v>
      </c>
      <c r="N6" s="13">
        <v>2</v>
      </c>
      <c r="O6" s="13">
        <v>9</v>
      </c>
      <c r="P6" s="13">
        <v>30</v>
      </c>
      <c r="R6" s="93">
        <v>2011</v>
      </c>
      <c r="S6" s="107">
        <f t="shared" ref="S6:T10" si="0">SUMIFS($F:$F,$A:$A,$S$2,$B:$B,$R6)</f>
        <v>537</v>
      </c>
      <c r="T6" s="107">
        <f>SUMIFS($H:$H,$A:$A,$S$2,$B:$B,$R6)</f>
        <v>122</v>
      </c>
      <c r="U6" s="110">
        <f t="shared" ref="U6:U12" si="1">IFERROR(T6/S6,"-")</f>
        <v>0.2271880819366853</v>
      </c>
      <c r="V6" s="107">
        <f t="shared" ref="V6:V10" si="2">SUMIFS($G:$G,$A:$A,$S$2,$B:$B,$R6)</f>
        <v>64</v>
      </c>
      <c r="W6" s="107">
        <f t="shared" ref="W6:W10" si="3">SUMIFS($I:$I,$A:$A,$S$2,$B:$B,$R6)</f>
        <v>22</v>
      </c>
      <c r="X6" s="107">
        <f t="shared" ref="X6:X10" si="4">SUMIFS($J:$J,$A:$A,$S$2,$B:$B,$R6)</f>
        <v>2</v>
      </c>
      <c r="Y6" s="107">
        <f t="shared" ref="Y6:Y10" si="5">SUMIFS($K:$K,$A:$A,$S$2,$B:$B,$R6)</f>
        <v>13</v>
      </c>
      <c r="Z6" s="111">
        <f t="shared" ref="Z6:Z10" si="6">SUMIFS($L:$L,$A:$A,$S$2,$B:$B,$R6)</f>
        <v>44</v>
      </c>
      <c r="AA6" s="107">
        <f t="shared" ref="AA6:AA10" si="7">SUMIFS($M:$M,$A:$A,$S$2,$B:$B,$R6)</f>
        <v>11</v>
      </c>
      <c r="AB6" s="107">
        <f t="shared" ref="AB6:AB10" si="8">SUMIFS($N:$N,$A:$A,$S$2,$B:$B,$R6)</f>
        <v>6</v>
      </c>
      <c r="AC6" s="108">
        <f t="shared" ref="AC6:AC12" si="9">IFERROR(AA6/(AA6+AB6),"-")</f>
        <v>0.6470588235294118</v>
      </c>
      <c r="AD6" s="107">
        <f t="shared" ref="AD6:AD10" si="10">SUMIFS($O:$O,$A:$A,$S$2,$B:$B,$R6)</f>
        <v>27</v>
      </c>
      <c r="AE6" s="107">
        <f t="shared" ref="AE6:AE10" si="11">SUMIFS($P:$P,$A:$A,$S$2,$B:$B,$R6)</f>
        <v>68</v>
      </c>
      <c r="AF6" s="124">
        <f t="shared" ref="AF6:AF12" si="12">IFERROR(AE6/AD6,"-")</f>
        <v>2.5185185185185186</v>
      </c>
      <c r="AH6" s="26" t="s">
        <v>1288</v>
      </c>
      <c r="AI6" s="23" t="s">
        <v>1300</v>
      </c>
    </row>
    <row r="7" spans="1:35" ht="15.75" thickBot="1" x14ac:dyDescent="0.3">
      <c r="A7" s="13" t="s">
        <v>1622</v>
      </c>
      <c r="B7" s="13">
        <v>2010</v>
      </c>
      <c r="C7" s="13" t="s">
        <v>170</v>
      </c>
      <c r="D7" s="13" t="s">
        <v>157</v>
      </c>
      <c r="E7" s="13">
        <v>45</v>
      </c>
      <c r="F7" s="13">
        <v>103</v>
      </c>
      <c r="G7" s="13">
        <v>13</v>
      </c>
      <c r="H7" s="13">
        <v>21</v>
      </c>
      <c r="I7" s="13">
        <v>5</v>
      </c>
      <c r="J7" s="13">
        <v>2</v>
      </c>
      <c r="K7" s="13">
        <v>4</v>
      </c>
      <c r="L7" s="13">
        <v>9</v>
      </c>
      <c r="M7" s="13">
        <v>6</v>
      </c>
      <c r="N7" s="13">
        <v>0</v>
      </c>
      <c r="O7" s="13">
        <v>7</v>
      </c>
      <c r="P7" s="13">
        <v>31</v>
      </c>
      <c r="R7" s="93">
        <v>2012</v>
      </c>
      <c r="S7" s="107">
        <f t="shared" si="0"/>
        <v>605</v>
      </c>
      <c r="T7" s="107">
        <f t="shared" ref="T6:T10" si="13">SUMIFS($H:$H,$A:$A,$S$2,$B:$B,$R7)</f>
        <v>184</v>
      </c>
      <c r="U7" s="110">
        <f t="shared" si="1"/>
        <v>0.30413223140495865</v>
      </c>
      <c r="V7" s="107">
        <f t="shared" si="2"/>
        <v>93</v>
      </c>
      <c r="W7" s="107">
        <f t="shared" si="3"/>
        <v>37</v>
      </c>
      <c r="X7" s="107">
        <f t="shared" si="4"/>
        <v>8</v>
      </c>
      <c r="Y7" s="107">
        <f t="shared" si="5"/>
        <v>25</v>
      </c>
      <c r="Z7" s="111">
        <f t="shared" si="6"/>
        <v>91</v>
      </c>
      <c r="AA7" s="107">
        <f t="shared" si="7"/>
        <v>23</v>
      </c>
      <c r="AB7" s="107">
        <f t="shared" si="8"/>
        <v>6</v>
      </c>
      <c r="AC7" s="108">
        <f t="shared" si="9"/>
        <v>0.7931034482758621</v>
      </c>
      <c r="AD7" s="107">
        <f>SUMIFS($O:$O,$A:$A,$S$2,$B:$B,$R7)</f>
        <v>26</v>
      </c>
      <c r="AE7" s="107">
        <f t="shared" si="11"/>
        <v>92</v>
      </c>
      <c r="AF7" s="124">
        <f t="shared" si="12"/>
        <v>3.5384615384615383</v>
      </c>
      <c r="AH7" s="26" t="s">
        <v>1289</v>
      </c>
      <c r="AI7" s="23" t="s">
        <v>1469</v>
      </c>
    </row>
    <row r="8" spans="1:35" ht="15.75" thickBot="1" x14ac:dyDescent="0.3">
      <c r="A8" s="13" t="s">
        <v>1772</v>
      </c>
      <c r="B8" s="13">
        <v>2010</v>
      </c>
      <c r="C8" s="13" t="s">
        <v>169</v>
      </c>
      <c r="D8" s="13" t="s">
        <v>161</v>
      </c>
      <c r="E8" s="13">
        <v>45</v>
      </c>
      <c r="F8" s="13">
        <v>104</v>
      </c>
      <c r="G8" s="13">
        <v>11</v>
      </c>
      <c r="H8" s="13">
        <v>24</v>
      </c>
      <c r="I8" s="13">
        <v>8</v>
      </c>
      <c r="J8" s="13">
        <v>0</v>
      </c>
      <c r="K8" s="13">
        <v>2</v>
      </c>
      <c r="L8" s="13">
        <v>12</v>
      </c>
      <c r="M8" s="13">
        <v>1</v>
      </c>
      <c r="N8" s="13">
        <v>1</v>
      </c>
      <c r="O8" s="13">
        <v>7</v>
      </c>
      <c r="P8" s="13">
        <v>29</v>
      </c>
      <c r="R8" s="93">
        <v>2013</v>
      </c>
      <c r="S8" s="107">
        <f t="shared" si="0"/>
        <v>616</v>
      </c>
      <c r="T8" s="107">
        <f t="shared" si="13"/>
        <v>171</v>
      </c>
      <c r="U8" s="110">
        <f t="shared" si="1"/>
        <v>0.27759740259740262</v>
      </c>
      <c r="V8" s="107">
        <f t="shared" si="2"/>
        <v>83</v>
      </c>
      <c r="W8" s="107">
        <f t="shared" si="3"/>
        <v>33</v>
      </c>
      <c r="X8" s="107">
        <f t="shared" si="4"/>
        <v>4</v>
      </c>
      <c r="Y8" s="107">
        <f t="shared" si="5"/>
        <v>18</v>
      </c>
      <c r="Z8" s="111">
        <f t="shared" si="6"/>
        <v>81</v>
      </c>
      <c r="AA8" s="107">
        <f t="shared" si="7"/>
        <v>42</v>
      </c>
      <c r="AB8" s="107">
        <f t="shared" si="8"/>
        <v>7</v>
      </c>
      <c r="AC8" s="108">
        <f t="shared" si="9"/>
        <v>0.8571428571428571</v>
      </c>
      <c r="AD8" s="107">
        <f t="shared" si="10"/>
        <v>41</v>
      </c>
      <c r="AE8" s="107">
        <f t="shared" si="11"/>
        <v>108</v>
      </c>
      <c r="AF8" s="124">
        <f t="shared" si="12"/>
        <v>2.6341463414634148</v>
      </c>
      <c r="AH8" s="26" t="s">
        <v>104</v>
      </c>
      <c r="AI8" s="23" t="s">
        <v>113</v>
      </c>
    </row>
    <row r="9" spans="1:35" ht="15.75" thickBot="1" x14ac:dyDescent="0.3">
      <c r="A9" s="13" t="s">
        <v>1715</v>
      </c>
      <c r="B9" s="13">
        <v>2010</v>
      </c>
      <c r="C9" s="13" t="s">
        <v>180</v>
      </c>
      <c r="D9" s="13" t="s">
        <v>161</v>
      </c>
      <c r="E9" s="13">
        <v>44</v>
      </c>
      <c r="F9" s="13">
        <v>104</v>
      </c>
      <c r="G9" s="13">
        <v>14</v>
      </c>
      <c r="H9" s="13">
        <v>23</v>
      </c>
      <c r="I9" s="13">
        <v>3</v>
      </c>
      <c r="J9" s="13">
        <v>1</v>
      </c>
      <c r="K9" s="13">
        <v>2</v>
      </c>
      <c r="L9" s="13">
        <v>10</v>
      </c>
      <c r="M9" s="13">
        <v>2</v>
      </c>
      <c r="N9" s="13">
        <v>0</v>
      </c>
      <c r="O9" s="13">
        <v>13</v>
      </c>
      <c r="P9" s="13">
        <v>24</v>
      </c>
      <c r="R9" s="93">
        <v>2014</v>
      </c>
      <c r="S9" s="107">
        <f t="shared" si="0"/>
        <v>492</v>
      </c>
      <c r="T9" s="107">
        <f t="shared" si="13"/>
        <v>138</v>
      </c>
      <c r="U9" s="110">
        <f t="shared" si="1"/>
        <v>0.28048780487804881</v>
      </c>
      <c r="V9" s="107">
        <f t="shared" si="2"/>
        <v>54</v>
      </c>
      <c r="W9" s="107">
        <f t="shared" si="3"/>
        <v>30</v>
      </c>
      <c r="X9" s="107">
        <f t="shared" si="4"/>
        <v>8</v>
      </c>
      <c r="Y9" s="107">
        <f t="shared" si="5"/>
        <v>4</v>
      </c>
      <c r="Z9" s="111">
        <f t="shared" si="6"/>
        <v>54</v>
      </c>
      <c r="AA9" s="107">
        <f t="shared" si="7"/>
        <v>17</v>
      </c>
      <c r="AB9" s="107">
        <f t="shared" si="8"/>
        <v>9</v>
      </c>
      <c r="AC9" s="108">
        <f t="shared" si="9"/>
        <v>0.65384615384615385</v>
      </c>
      <c r="AD9" s="107">
        <f t="shared" si="10"/>
        <v>23</v>
      </c>
      <c r="AE9" s="107">
        <f t="shared" si="11"/>
        <v>93</v>
      </c>
      <c r="AF9" s="124">
        <f t="shared" si="12"/>
        <v>4.0434782608695654</v>
      </c>
      <c r="AH9" s="26" t="s">
        <v>1290</v>
      </c>
      <c r="AI9" s="23" t="s">
        <v>1549</v>
      </c>
    </row>
    <row r="10" spans="1:35" ht="15.75" thickBot="1" x14ac:dyDescent="0.3">
      <c r="A10" s="13" t="s">
        <v>1618</v>
      </c>
      <c r="B10" s="13">
        <v>2010</v>
      </c>
      <c r="C10" s="13" t="s">
        <v>183</v>
      </c>
      <c r="D10" s="13" t="s">
        <v>161</v>
      </c>
      <c r="E10" s="13">
        <v>67</v>
      </c>
      <c r="F10" s="13">
        <v>104</v>
      </c>
      <c r="G10" s="13">
        <v>16</v>
      </c>
      <c r="H10" s="13">
        <v>15</v>
      </c>
      <c r="I10" s="13">
        <v>6</v>
      </c>
      <c r="J10" s="13">
        <v>0</v>
      </c>
      <c r="K10" s="13">
        <v>3</v>
      </c>
      <c r="L10" s="13">
        <v>12</v>
      </c>
      <c r="M10" s="13">
        <v>5</v>
      </c>
      <c r="N10" s="13">
        <v>1</v>
      </c>
      <c r="O10" s="13">
        <v>25</v>
      </c>
      <c r="P10" s="13">
        <v>43</v>
      </c>
      <c r="R10" s="93">
        <v>2015</v>
      </c>
      <c r="S10" s="107">
        <f t="shared" si="0"/>
        <v>385</v>
      </c>
      <c r="T10" s="107">
        <f t="shared" si="13"/>
        <v>98</v>
      </c>
      <c r="U10" s="110">
        <f t="shared" si="1"/>
        <v>0.25454545454545452</v>
      </c>
      <c r="V10" s="107">
        <f t="shared" si="2"/>
        <v>40</v>
      </c>
      <c r="W10" s="107">
        <f t="shared" si="3"/>
        <v>22</v>
      </c>
      <c r="X10" s="107">
        <f t="shared" si="4"/>
        <v>2</v>
      </c>
      <c r="Y10" s="107">
        <f t="shared" si="5"/>
        <v>4</v>
      </c>
      <c r="Z10" s="111">
        <f t="shared" si="6"/>
        <v>32</v>
      </c>
      <c r="AA10" s="107">
        <f t="shared" si="7"/>
        <v>9</v>
      </c>
      <c r="AB10" s="107">
        <f t="shared" si="8"/>
        <v>0</v>
      </c>
      <c r="AC10" s="108">
        <f t="shared" si="9"/>
        <v>1</v>
      </c>
      <c r="AD10" s="107">
        <f t="shared" si="10"/>
        <v>15</v>
      </c>
      <c r="AE10" s="107">
        <f t="shared" si="11"/>
        <v>67</v>
      </c>
      <c r="AF10" s="124">
        <f t="shared" si="12"/>
        <v>4.4666666666666668</v>
      </c>
      <c r="AH10" s="26" t="s">
        <v>1291</v>
      </c>
      <c r="AI10" s="23" t="s">
        <v>1654</v>
      </c>
    </row>
    <row r="11" spans="1:35" ht="5.45" customHeight="1" thickBo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52"/>
      <c r="T11" s="52"/>
      <c r="V11" s="52"/>
      <c r="W11" s="52"/>
      <c r="X11" s="52"/>
      <c r="Y11" s="52"/>
      <c r="Z11" s="52"/>
      <c r="AA11" s="52"/>
      <c r="AB11" s="52"/>
      <c r="AD11" s="52"/>
      <c r="AE11" s="52"/>
      <c r="AH11" s="26" t="s">
        <v>1292</v>
      </c>
      <c r="AI11" s="23" t="s">
        <v>1609</v>
      </c>
    </row>
    <row r="12" spans="1:35" ht="19.149999999999999" customHeight="1" thickBot="1" x14ac:dyDescent="0.3">
      <c r="A12" s="13" t="s">
        <v>1809</v>
      </c>
      <c r="B12" s="13">
        <v>2010</v>
      </c>
      <c r="C12" s="13" t="s">
        <v>156</v>
      </c>
      <c r="D12" s="13" t="s">
        <v>157</v>
      </c>
      <c r="E12" s="13">
        <v>38</v>
      </c>
      <c r="F12" s="13">
        <v>104</v>
      </c>
      <c r="G12" s="13">
        <v>17</v>
      </c>
      <c r="H12" s="13">
        <v>32</v>
      </c>
      <c r="I12" s="13">
        <v>7</v>
      </c>
      <c r="J12" s="13">
        <v>0</v>
      </c>
      <c r="K12" s="13">
        <v>5</v>
      </c>
      <c r="L12" s="13">
        <v>13</v>
      </c>
      <c r="M12" s="13">
        <v>1</v>
      </c>
      <c r="N12" s="13">
        <v>0</v>
      </c>
      <c r="O12" s="13">
        <v>2</v>
      </c>
      <c r="P12" s="13">
        <v>25</v>
      </c>
      <c r="R12" s="91" t="s">
        <v>2219</v>
      </c>
      <c r="S12" s="90">
        <f>SUM(S5:S10)</f>
        <v>3202</v>
      </c>
      <c r="T12" s="90">
        <f>SUM(T5:T10)</f>
        <v>874</v>
      </c>
      <c r="U12" s="121">
        <f t="shared" si="1"/>
        <v>0.27295440349781386</v>
      </c>
      <c r="V12" s="90">
        <f>SUM(V5:V10)</f>
        <v>423</v>
      </c>
      <c r="W12" s="90">
        <f>SUM(W5:W10)</f>
        <v>173</v>
      </c>
      <c r="X12" s="90">
        <f>SUM(X5:X10)</f>
        <v>27</v>
      </c>
      <c r="Y12" s="90">
        <f>SUM(Y5:Y10)</f>
        <v>85</v>
      </c>
      <c r="Z12" s="90">
        <f>SUM(Z5:Z10)</f>
        <v>390</v>
      </c>
      <c r="AA12" s="90">
        <f>SUM(AA5:AA10)</f>
        <v>136</v>
      </c>
      <c r="AB12" s="90">
        <f>SUM(AB5:AB10)</f>
        <v>42</v>
      </c>
      <c r="AC12" s="122">
        <f t="shared" si="9"/>
        <v>0.7640449438202247</v>
      </c>
      <c r="AD12" s="90">
        <f>SUM(AD5:AD10)</f>
        <v>170</v>
      </c>
      <c r="AE12" s="90">
        <f>SUM(AE5:AE10)</f>
        <v>521</v>
      </c>
      <c r="AF12" s="123">
        <f t="shared" si="12"/>
        <v>3.0647058823529414</v>
      </c>
      <c r="AH12" s="26" t="s">
        <v>2216</v>
      </c>
      <c r="AI12" s="23" t="s">
        <v>1490</v>
      </c>
    </row>
    <row r="13" spans="1:35" x14ac:dyDescent="0.25">
      <c r="A13" s="13" t="s">
        <v>1302</v>
      </c>
      <c r="B13" s="13">
        <v>2010</v>
      </c>
      <c r="C13" s="13" t="s">
        <v>171</v>
      </c>
      <c r="D13" s="13" t="s">
        <v>157</v>
      </c>
      <c r="E13" s="13">
        <v>37</v>
      </c>
      <c r="F13" s="13">
        <v>106</v>
      </c>
      <c r="G13" s="13">
        <v>9</v>
      </c>
      <c r="H13" s="13">
        <v>27</v>
      </c>
      <c r="I13" s="13">
        <v>7</v>
      </c>
      <c r="J13" s="13">
        <v>0</v>
      </c>
      <c r="K13" s="13">
        <v>1</v>
      </c>
      <c r="L13" s="13">
        <v>9</v>
      </c>
      <c r="M13" s="13">
        <v>0</v>
      </c>
      <c r="N13" s="13">
        <v>0</v>
      </c>
      <c r="O13" s="13">
        <v>17</v>
      </c>
      <c r="P13" s="13">
        <v>15</v>
      </c>
      <c r="AH13" s="26" t="s">
        <v>1293</v>
      </c>
      <c r="AI13" s="23" t="s">
        <v>1681</v>
      </c>
    </row>
    <row r="14" spans="1:35" x14ac:dyDescent="0.25">
      <c r="A14" s="13" t="s">
        <v>1812</v>
      </c>
      <c r="B14" s="13">
        <v>2010</v>
      </c>
      <c r="C14" s="13" t="s">
        <v>182</v>
      </c>
      <c r="D14" s="13" t="s">
        <v>157</v>
      </c>
      <c r="E14" s="13">
        <v>39</v>
      </c>
      <c r="F14" s="13">
        <v>106</v>
      </c>
      <c r="G14" s="13">
        <v>10</v>
      </c>
      <c r="H14" s="13">
        <v>27</v>
      </c>
      <c r="I14" s="13">
        <v>5</v>
      </c>
      <c r="J14" s="13">
        <v>0</v>
      </c>
      <c r="K14" s="13">
        <v>2</v>
      </c>
      <c r="L14" s="13">
        <v>8</v>
      </c>
      <c r="M14" s="13">
        <v>1</v>
      </c>
      <c r="N14" s="13">
        <v>2</v>
      </c>
      <c r="O14" s="13">
        <v>6</v>
      </c>
      <c r="P14" s="13">
        <v>13</v>
      </c>
      <c r="W14" t="s">
        <v>2230</v>
      </c>
      <c r="X14" s="125" t="s">
        <v>2229</v>
      </c>
      <c r="Z14" s="126" t="s">
        <v>2217</v>
      </c>
      <c r="AC14" s="125" t="s">
        <v>2231</v>
      </c>
      <c r="AE14" s="126" t="s">
        <v>2215</v>
      </c>
      <c r="AH14" s="26" t="s">
        <v>2217</v>
      </c>
      <c r="AI14" s="23" t="s">
        <v>1553</v>
      </c>
    </row>
    <row r="15" spans="1:35" x14ac:dyDescent="0.25">
      <c r="A15" s="13" t="s">
        <v>1425</v>
      </c>
      <c r="B15" s="13">
        <v>2010</v>
      </c>
      <c r="C15" s="13" t="s">
        <v>159</v>
      </c>
      <c r="D15" s="13" t="s">
        <v>157</v>
      </c>
      <c r="E15" s="13">
        <v>60</v>
      </c>
      <c r="F15" s="13">
        <v>107</v>
      </c>
      <c r="G15" s="13">
        <v>16</v>
      </c>
      <c r="H15" s="13">
        <v>21</v>
      </c>
      <c r="I15" s="13">
        <v>2</v>
      </c>
      <c r="J15" s="13">
        <v>1</v>
      </c>
      <c r="K15" s="13">
        <v>3</v>
      </c>
      <c r="L15" s="13">
        <v>4</v>
      </c>
      <c r="M15" s="13">
        <v>4</v>
      </c>
      <c r="N15" s="13">
        <v>1</v>
      </c>
      <c r="O15" s="13">
        <v>24</v>
      </c>
      <c r="P15" s="13">
        <v>51</v>
      </c>
      <c r="AH15" s="26" t="s">
        <v>2218</v>
      </c>
      <c r="AI15" s="23" t="s">
        <v>1725</v>
      </c>
    </row>
    <row r="16" spans="1:35" x14ac:dyDescent="0.25">
      <c r="A16" s="13" t="s">
        <v>1653</v>
      </c>
      <c r="B16" s="13">
        <v>2010</v>
      </c>
      <c r="C16" s="13" t="s">
        <v>177</v>
      </c>
      <c r="D16" s="13" t="s">
        <v>161</v>
      </c>
      <c r="E16" s="13">
        <v>44</v>
      </c>
      <c r="F16" s="13">
        <v>108</v>
      </c>
      <c r="G16" s="13">
        <v>6</v>
      </c>
      <c r="H16" s="13">
        <v>30</v>
      </c>
      <c r="I16" s="13">
        <v>5</v>
      </c>
      <c r="J16" s="13">
        <v>0</v>
      </c>
      <c r="K16" s="13">
        <v>0</v>
      </c>
      <c r="L16" s="13">
        <v>16</v>
      </c>
      <c r="M16" s="13">
        <v>0</v>
      </c>
      <c r="N16" s="13">
        <v>0</v>
      </c>
      <c r="O16" s="13">
        <v>14</v>
      </c>
      <c r="P16" s="13">
        <v>18</v>
      </c>
      <c r="AI16" s="23" t="s">
        <v>1576</v>
      </c>
    </row>
    <row r="17" spans="1:35" x14ac:dyDescent="0.25">
      <c r="A17" s="13" t="s">
        <v>1770</v>
      </c>
      <c r="B17" s="13">
        <v>2010</v>
      </c>
      <c r="C17" s="13" t="s">
        <v>173</v>
      </c>
      <c r="D17" s="13" t="s">
        <v>161</v>
      </c>
      <c r="E17" s="13">
        <v>54</v>
      </c>
      <c r="F17" s="13">
        <v>108</v>
      </c>
      <c r="G17" s="13">
        <v>12</v>
      </c>
      <c r="H17" s="13">
        <v>25</v>
      </c>
      <c r="I17" s="13">
        <v>4</v>
      </c>
      <c r="J17" s="13">
        <v>1</v>
      </c>
      <c r="K17" s="13">
        <v>0</v>
      </c>
      <c r="L17" s="13">
        <v>3</v>
      </c>
      <c r="M17" s="13">
        <v>1</v>
      </c>
      <c r="N17" s="13">
        <v>0</v>
      </c>
      <c r="O17" s="13">
        <v>6</v>
      </c>
      <c r="P17" s="13">
        <v>12</v>
      </c>
      <c r="AI17" s="23" t="s">
        <v>1367</v>
      </c>
    </row>
    <row r="18" spans="1:35" x14ac:dyDescent="0.25">
      <c r="A18" s="13" t="s">
        <v>1473</v>
      </c>
      <c r="B18" s="13">
        <v>2010</v>
      </c>
      <c r="C18" s="13" t="s">
        <v>175</v>
      </c>
      <c r="D18" s="13" t="s">
        <v>157</v>
      </c>
      <c r="E18" s="13">
        <v>43</v>
      </c>
      <c r="F18" s="13">
        <v>108</v>
      </c>
      <c r="G18" s="13">
        <v>11</v>
      </c>
      <c r="H18" s="13">
        <v>17</v>
      </c>
      <c r="I18" s="13">
        <v>3</v>
      </c>
      <c r="J18" s="13">
        <v>0</v>
      </c>
      <c r="K18" s="13">
        <v>1</v>
      </c>
      <c r="L18" s="13">
        <v>4</v>
      </c>
      <c r="M18" s="13">
        <v>0</v>
      </c>
      <c r="N18" s="13">
        <v>0</v>
      </c>
      <c r="O18" s="13">
        <v>9</v>
      </c>
      <c r="P18" s="13">
        <v>23</v>
      </c>
      <c r="AI18" s="23" t="s">
        <v>1597</v>
      </c>
    </row>
    <row r="19" spans="1:35" x14ac:dyDescent="0.25">
      <c r="A19" s="13" t="s">
        <v>1763</v>
      </c>
      <c r="B19" s="13">
        <v>2010</v>
      </c>
      <c r="C19" s="13" t="s">
        <v>187</v>
      </c>
      <c r="D19" s="13" t="s">
        <v>161</v>
      </c>
      <c r="E19" s="13">
        <v>33</v>
      </c>
      <c r="F19" s="13">
        <v>109</v>
      </c>
      <c r="G19" s="13">
        <v>8</v>
      </c>
      <c r="H19" s="13">
        <v>23</v>
      </c>
      <c r="I19" s="13">
        <v>7</v>
      </c>
      <c r="J19" s="13">
        <v>1</v>
      </c>
      <c r="K19" s="13">
        <v>3</v>
      </c>
      <c r="L19" s="13">
        <v>16</v>
      </c>
      <c r="M19" s="13">
        <v>2</v>
      </c>
      <c r="N19" s="13">
        <v>0</v>
      </c>
      <c r="O19" s="13">
        <v>9</v>
      </c>
      <c r="P19" s="13">
        <v>37</v>
      </c>
      <c r="AI19" s="23" t="s">
        <v>1777</v>
      </c>
    </row>
    <row r="20" spans="1:35" x14ac:dyDescent="0.25">
      <c r="A20" s="13" t="s">
        <v>1330</v>
      </c>
      <c r="B20" s="13">
        <v>2010</v>
      </c>
      <c r="C20" s="13" t="s">
        <v>176</v>
      </c>
      <c r="D20" s="13" t="s">
        <v>157</v>
      </c>
      <c r="E20" s="13">
        <v>30</v>
      </c>
      <c r="F20" s="13">
        <v>110</v>
      </c>
      <c r="G20" s="13">
        <v>10</v>
      </c>
      <c r="H20" s="13">
        <v>30</v>
      </c>
      <c r="I20" s="13">
        <v>0</v>
      </c>
      <c r="J20" s="13">
        <v>0</v>
      </c>
      <c r="K20" s="13">
        <v>0</v>
      </c>
      <c r="L20" s="13">
        <v>11</v>
      </c>
      <c r="M20" s="13">
        <v>2</v>
      </c>
      <c r="N20" s="13">
        <v>0</v>
      </c>
      <c r="O20" s="13">
        <v>8</v>
      </c>
      <c r="P20" s="13">
        <v>10</v>
      </c>
      <c r="AI20" s="23" t="s">
        <v>1591</v>
      </c>
    </row>
    <row r="21" spans="1:35" x14ac:dyDescent="0.25">
      <c r="A21" s="13" t="s">
        <v>1315</v>
      </c>
      <c r="B21" s="13">
        <v>2010</v>
      </c>
      <c r="C21" s="13" t="s">
        <v>170</v>
      </c>
      <c r="D21" s="13" t="s">
        <v>157</v>
      </c>
      <c r="E21" s="13">
        <v>33</v>
      </c>
      <c r="F21" s="13">
        <v>111</v>
      </c>
      <c r="G21" s="13">
        <v>10</v>
      </c>
      <c r="H21" s="13">
        <v>26</v>
      </c>
      <c r="I21" s="13">
        <v>8</v>
      </c>
      <c r="J21" s="13">
        <v>0</v>
      </c>
      <c r="K21" s="13">
        <v>1</v>
      </c>
      <c r="L21" s="13">
        <v>10</v>
      </c>
      <c r="M21" s="13">
        <v>0</v>
      </c>
      <c r="N21" s="13">
        <v>0</v>
      </c>
      <c r="O21" s="13">
        <v>8</v>
      </c>
      <c r="P21" s="13">
        <v>31</v>
      </c>
      <c r="AI21" s="23" t="s">
        <v>1596</v>
      </c>
    </row>
    <row r="22" spans="1:35" x14ac:dyDescent="0.25">
      <c r="A22" s="13" t="s">
        <v>1521</v>
      </c>
      <c r="B22" s="13">
        <v>2010</v>
      </c>
      <c r="C22" s="13" t="s">
        <v>167</v>
      </c>
      <c r="D22" s="13" t="s">
        <v>157</v>
      </c>
      <c r="E22" s="13">
        <v>40</v>
      </c>
      <c r="F22" s="13">
        <v>111</v>
      </c>
      <c r="G22" s="13">
        <v>15</v>
      </c>
      <c r="H22" s="13">
        <v>22</v>
      </c>
      <c r="I22" s="13">
        <v>3</v>
      </c>
      <c r="J22" s="13">
        <v>0</v>
      </c>
      <c r="K22" s="13">
        <v>7</v>
      </c>
      <c r="L22" s="13">
        <v>23</v>
      </c>
      <c r="M22" s="13">
        <v>1</v>
      </c>
      <c r="N22" s="13">
        <v>0</v>
      </c>
      <c r="O22" s="13">
        <v>25</v>
      </c>
      <c r="P22" s="13">
        <v>27</v>
      </c>
      <c r="AI22" s="23" t="s">
        <v>1430</v>
      </c>
    </row>
    <row r="23" spans="1:35" x14ac:dyDescent="0.25">
      <c r="A23" s="13" t="s">
        <v>1410</v>
      </c>
      <c r="B23" s="13">
        <v>2010</v>
      </c>
      <c r="C23" s="13" t="s">
        <v>159</v>
      </c>
      <c r="D23" s="13" t="s">
        <v>157</v>
      </c>
      <c r="E23" s="13">
        <v>39</v>
      </c>
      <c r="F23" s="13">
        <v>112</v>
      </c>
      <c r="G23" s="13">
        <v>9</v>
      </c>
      <c r="H23" s="13">
        <v>24</v>
      </c>
      <c r="I23" s="13">
        <v>7</v>
      </c>
      <c r="J23" s="13">
        <v>0</v>
      </c>
      <c r="K23" s="13">
        <v>3</v>
      </c>
      <c r="L23" s="13">
        <v>10</v>
      </c>
      <c r="M23" s="13">
        <v>0</v>
      </c>
      <c r="N23" s="13">
        <v>0</v>
      </c>
      <c r="O23" s="13">
        <v>10</v>
      </c>
      <c r="P23" s="13">
        <v>27</v>
      </c>
      <c r="AI23" s="23" t="s">
        <v>1658</v>
      </c>
    </row>
    <row r="24" spans="1:35" x14ac:dyDescent="0.25">
      <c r="A24" s="13" t="s">
        <v>1731</v>
      </c>
      <c r="B24" s="13">
        <v>2010</v>
      </c>
      <c r="C24" s="13" t="s">
        <v>170</v>
      </c>
      <c r="D24" s="13" t="s">
        <v>157</v>
      </c>
      <c r="E24" s="13">
        <v>41</v>
      </c>
      <c r="F24" s="13">
        <v>112</v>
      </c>
      <c r="G24" s="13">
        <v>13</v>
      </c>
      <c r="H24" s="13">
        <v>24</v>
      </c>
      <c r="I24" s="13">
        <v>4</v>
      </c>
      <c r="J24" s="13">
        <v>0</v>
      </c>
      <c r="K24" s="13">
        <v>2</v>
      </c>
      <c r="L24" s="13">
        <v>11</v>
      </c>
      <c r="M24" s="13">
        <v>1</v>
      </c>
      <c r="N24" s="13">
        <v>0</v>
      </c>
      <c r="O24" s="13">
        <v>15</v>
      </c>
      <c r="P24" s="13">
        <v>29</v>
      </c>
      <c r="AI24" s="23" t="s">
        <v>1525</v>
      </c>
    </row>
    <row r="25" spans="1:35" x14ac:dyDescent="0.25">
      <c r="A25" s="13" t="s">
        <v>1378</v>
      </c>
      <c r="B25" s="13">
        <v>2010</v>
      </c>
      <c r="C25" s="13" t="s">
        <v>168</v>
      </c>
      <c r="D25" s="13" t="s">
        <v>157</v>
      </c>
      <c r="E25" s="13">
        <v>39</v>
      </c>
      <c r="F25" s="13">
        <v>112</v>
      </c>
      <c r="G25" s="13">
        <v>18</v>
      </c>
      <c r="H25" s="13">
        <v>26</v>
      </c>
      <c r="I25" s="13">
        <v>6</v>
      </c>
      <c r="J25" s="13">
        <v>0</v>
      </c>
      <c r="K25" s="13">
        <v>7</v>
      </c>
      <c r="L25" s="13">
        <v>16</v>
      </c>
      <c r="M25" s="13">
        <v>0</v>
      </c>
      <c r="N25" s="13">
        <v>0</v>
      </c>
      <c r="O25" s="13">
        <v>10</v>
      </c>
      <c r="P25" s="13">
        <v>35</v>
      </c>
      <c r="AI25" s="23" t="s">
        <v>1730</v>
      </c>
    </row>
    <row r="26" spans="1:35" x14ac:dyDescent="0.25">
      <c r="A26" s="13" t="s">
        <v>1382</v>
      </c>
      <c r="B26" s="13">
        <v>2010</v>
      </c>
      <c r="C26" s="13" t="s">
        <v>164</v>
      </c>
      <c r="D26" s="13" t="s">
        <v>157</v>
      </c>
      <c r="E26" s="13">
        <v>52</v>
      </c>
      <c r="F26" s="13">
        <v>112</v>
      </c>
      <c r="G26" s="13">
        <v>20</v>
      </c>
      <c r="H26" s="13">
        <v>28</v>
      </c>
      <c r="I26" s="13">
        <v>3</v>
      </c>
      <c r="J26" s="13">
        <v>2</v>
      </c>
      <c r="K26" s="13">
        <v>3</v>
      </c>
      <c r="L26" s="13">
        <v>14</v>
      </c>
      <c r="M26" s="13">
        <v>4</v>
      </c>
      <c r="N26" s="13">
        <v>0</v>
      </c>
      <c r="O26" s="13">
        <v>4</v>
      </c>
      <c r="P26" s="13">
        <v>29</v>
      </c>
      <c r="AI26" s="23" t="s">
        <v>1301</v>
      </c>
    </row>
    <row r="27" spans="1:35" x14ac:dyDescent="0.25">
      <c r="A27" s="13" t="s">
        <v>1800</v>
      </c>
      <c r="B27" s="13">
        <v>2010</v>
      </c>
      <c r="C27" s="13" t="s">
        <v>159</v>
      </c>
      <c r="D27" s="13" t="s">
        <v>157</v>
      </c>
      <c r="E27" s="13">
        <v>30</v>
      </c>
      <c r="F27" s="13">
        <v>113</v>
      </c>
      <c r="G27" s="13">
        <v>11</v>
      </c>
      <c r="H27" s="13">
        <v>27</v>
      </c>
      <c r="I27" s="13">
        <v>4</v>
      </c>
      <c r="J27" s="13">
        <v>0</v>
      </c>
      <c r="K27" s="13">
        <v>5</v>
      </c>
      <c r="L27" s="13">
        <v>14</v>
      </c>
      <c r="M27" s="13">
        <v>0</v>
      </c>
      <c r="N27" s="13">
        <v>0</v>
      </c>
      <c r="O27" s="13">
        <v>8</v>
      </c>
      <c r="P27" s="13">
        <v>34</v>
      </c>
      <c r="AI27" s="23" t="s">
        <v>114</v>
      </c>
    </row>
    <row r="28" spans="1:35" x14ac:dyDescent="0.25">
      <c r="A28" s="13" t="s">
        <v>1762</v>
      </c>
      <c r="B28" s="13">
        <v>2010</v>
      </c>
      <c r="C28" s="13" t="s">
        <v>180</v>
      </c>
      <c r="D28" s="13" t="s">
        <v>161</v>
      </c>
      <c r="E28" s="13">
        <v>44</v>
      </c>
      <c r="F28" s="13">
        <v>114</v>
      </c>
      <c r="G28" s="13">
        <v>12</v>
      </c>
      <c r="H28" s="13">
        <v>28</v>
      </c>
      <c r="I28" s="13">
        <v>7</v>
      </c>
      <c r="J28" s="13">
        <v>0</v>
      </c>
      <c r="K28" s="13">
        <v>4</v>
      </c>
      <c r="L28" s="13">
        <v>18</v>
      </c>
      <c r="M28" s="13">
        <v>0</v>
      </c>
      <c r="N28" s="13">
        <v>1</v>
      </c>
      <c r="O28" s="13">
        <v>9</v>
      </c>
      <c r="P28" s="13">
        <v>26</v>
      </c>
      <c r="AI28" s="23" t="s">
        <v>1798</v>
      </c>
    </row>
    <row r="29" spans="1:35" x14ac:dyDescent="0.25">
      <c r="A29" s="13" t="s">
        <v>1740</v>
      </c>
      <c r="B29" s="13">
        <v>2010</v>
      </c>
      <c r="C29" s="13" t="s">
        <v>165</v>
      </c>
      <c r="D29" s="13" t="s">
        <v>157</v>
      </c>
      <c r="E29" s="13">
        <v>43</v>
      </c>
      <c r="F29" s="13">
        <v>114</v>
      </c>
      <c r="G29" s="13">
        <v>11</v>
      </c>
      <c r="H29" s="13">
        <v>32</v>
      </c>
      <c r="I29" s="13">
        <v>4</v>
      </c>
      <c r="J29" s="13">
        <v>0</v>
      </c>
      <c r="K29" s="13">
        <v>0</v>
      </c>
      <c r="L29" s="13">
        <v>9</v>
      </c>
      <c r="M29" s="13">
        <v>1</v>
      </c>
      <c r="N29" s="13">
        <v>0</v>
      </c>
      <c r="O29" s="13">
        <v>12</v>
      </c>
      <c r="P29" s="13">
        <v>21</v>
      </c>
      <c r="AI29" s="23" t="s">
        <v>1612</v>
      </c>
    </row>
    <row r="30" spans="1:35" x14ac:dyDescent="0.25">
      <c r="A30" s="13" t="s">
        <v>1314</v>
      </c>
      <c r="B30" s="13">
        <v>2010</v>
      </c>
      <c r="C30" s="13" t="s">
        <v>156</v>
      </c>
      <c r="D30" s="13" t="s">
        <v>157</v>
      </c>
      <c r="E30" s="13">
        <v>37</v>
      </c>
      <c r="F30" s="13">
        <v>115</v>
      </c>
      <c r="G30" s="13">
        <v>18</v>
      </c>
      <c r="H30" s="13">
        <v>32</v>
      </c>
      <c r="I30" s="13">
        <v>2</v>
      </c>
      <c r="J30" s="13">
        <v>0</v>
      </c>
      <c r="K30" s="13">
        <v>8</v>
      </c>
      <c r="L30" s="13">
        <v>21</v>
      </c>
      <c r="M30" s="13">
        <v>1</v>
      </c>
      <c r="N30" s="13">
        <v>0</v>
      </c>
      <c r="O30" s="13">
        <v>9</v>
      </c>
      <c r="P30" s="13">
        <v>26</v>
      </c>
      <c r="AI30" s="23" t="s">
        <v>1460</v>
      </c>
    </row>
    <row r="31" spans="1:35" x14ac:dyDescent="0.25">
      <c r="A31" s="13" t="s">
        <v>1734</v>
      </c>
      <c r="B31" s="13">
        <v>2010</v>
      </c>
      <c r="C31" s="13" t="s">
        <v>165</v>
      </c>
      <c r="D31" s="13" t="s">
        <v>157</v>
      </c>
      <c r="E31" s="13">
        <v>39</v>
      </c>
      <c r="F31" s="13">
        <v>116</v>
      </c>
      <c r="G31" s="13">
        <v>9</v>
      </c>
      <c r="H31" s="13">
        <v>24</v>
      </c>
      <c r="I31" s="13">
        <v>5</v>
      </c>
      <c r="J31" s="13">
        <v>0</v>
      </c>
      <c r="K31" s="13">
        <v>3</v>
      </c>
      <c r="L31" s="13">
        <v>14</v>
      </c>
      <c r="M31" s="13">
        <v>0</v>
      </c>
      <c r="N31" s="13">
        <v>0</v>
      </c>
      <c r="O31" s="13">
        <v>12</v>
      </c>
      <c r="P31" s="13">
        <v>26</v>
      </c>
      <c r="AI31" s="23" t="s">
        <v>1732</v>
      </c>
    </row>
    <row r="32" spans="1:35" x14ac:dyDescent="0.25">
      <c r="A32" s="13" t="s">
        <v>1297</v>
      </c>
      <c r="B32" s="13">
        <v>2010</v>
      </c>
      <c r="C32" s="13" t="s">
        <v>160</v>
      </c>
      <c r="D32" s="13" t="s">
        <v>161</v>
      </c>
      <c r="E32" s="13">
        <v>47</v>
      </c>
      <c r="F32" s="13">
        <v>119</v>
      </c>
      <c r="G32" s="13">
        <v>17</v>
      </c>
      <c r="H32" s="13">
        <v>25</v>
      </c>
      <c r="I32" s="13">
        <v>6</v>
      </c>
      <c r="J32" s="13">
        <v>1</v>
      </c>
      <c r="K32" s="13">
        <v>2</v>
      </c>
      <c r="L32" s="13">
        <v>9</v>
      </c>
      <c r="M32" s="13">
        <v>2</v>
      </c>
      <c r="N32" s="13">
        <v>1</v>
      </c>
      <c r="O32" s="13">
        <v>19</v>
      </c>
      <c r="P32" s="13">
        <v>42</v>
      </c>
      <c r="AI32" s="23" t="s">
        <v>1470</v>
      </c>
    </row>
    <row r="33" spans="1:35" x14ac:dyDescent="0.25">
      <c r="A33" s="13" t="s">
        <v>106</v>
      </c>
      <c r="B33" s="13">
        <v>2010</v>
      </c>
      <c r="C33" s="13" t="s">
        <v>184</v>
      </c>
      <c r="D33" s="13" t="s">
        <v>157</v>
      </c>
      <c r="E33" s="13">
        <v>45</v>
      </c>
      <c r="F33" s="13">
        <v>120</v>
      </c>
      <c r="G33" s="13">
        <v>7</v>
      </c>
      <c r="H33" s="13">
        <v>23</v>
      </c>
      <c r="I33" s="13">
        <v>9</v>
      </c>
      <c r="J33" s="13">
        <v>0</v>
      </c>
      <c r="K33" s="13">
        <v>1</v>
      </c>
      <c r="L33" s="13">
        <v>4</v>
      </c>
      <c r="M33" s="13">
        <v>3</v>
      </c>
      <c r="N33" s="13">
        <v>0</v>
      </c>
      <c r="O33" s="13">
        <v>15</v>
      </c>
      <c r="P33" s="13">
        <v>40</v>
      </c>
      <c r="AI33" s="23" t="s">
        <v>1677</v>
      </c>
    </row>
    <row r="34" spans="1:35" x14ac:dyDescent="0.25">
      <c r="A34" s="13" t="s">
        <v>1324</v>
      </c>
      <c r="B34" s="13">
        <v>2010</v>
      </c>
      <c r="C34" s="13" t="s">
        <v>180</v>
      </c>
      <c r="D34" s="13" t="s">
        <v>161</v>
      </c>
      <c r="E34" s="13">
        <v>40</v>
      </c>
      <c r="F34" s="13">
        <v>120</v>
      </c>
      <c r="G34" s="13">
        <v>14</v>
      </c>
      <c r="H34" s="13">
        <v>25</v>
      </c>
      <c r="I34" s="13">
        <v>0</v>
      </c>
      <c r="J34" s="13">
        <v>1</v>
      </c>
      <c r="K34" s="13">
        <v>1</v>
      </c>
      <c r="L34" s="13">
        <v>9</v>
      </c>
      <c r="M34" s="13">
        <v>0</v>
      </c>
      <c r="N34" s="13">
        <v>0</v>
      </c>
      <c r="O34" s="13">
        <v>4</v>
      </c>
      <c r="P34" s="13">
        <v>10</v>
      </c>
      <c r="AI34" s="23" t="s">
        <v>1360</v>
      </c>
    </row>
    <row r="35" spans="1:35" x14ac:dyDescent="0.25">
      <c r="A35" s="13" t="s">
        <v>1728</v>
      </c>
      <c r="B35" s="13">
        <v>2010</v>
      </c>
      <c r="C35" s="13" t="s">
        <v>177</v>
      </c>
      <c r="D35" s="13" t="s">
        <v>161</v>
      </c>
      <c r="E35" s="13">
        <v>44</v>
      </c>
      <c r="F35" s="13">
        <v>121</v>
      </c>
      <c r="G35" s="13">
        <v>16</v>
      </c>
      <c r="H35" s="13">
        <v>28</v>
      </c>
      <c r="I35" s="13">
        <v>8</v>
      </c>
      <c r="J35" s="13">
        <v>1</v>
      </c>
      <c r="K35" s="13">
        <v>0</v>
      </c>
      <c r="L35" s="13">
        <v>11</v>
      </c>
      <c r="M35" s="13">
        <v>3</v>
      </c>
      <c r="N35" s="13">
        <v>1</v>
      </c>
      <c r="O35" s="13">
        <v>8</v>
      </c>
      <c r="P35" s="13">
        <v>24</v>
      </c>
      <c r="AI35" s="23" t="s">
        <v>1500</v>
      </c>
    </row>
    <row r="36" spans="1:35" x14ac:dyDescent="0.25">
      <c r="A36" s="13" t="s">
        <v>1431</v>
      </c>
      <c r="B36" s="13">
        <v>2010</v>
      </c>
      <c r="C36" s="13" t="s">
        <v>160</v>
      </c>
      <c r="D36" s="13" t="s">
        <v>161</v>
      </c>
      <c r="E36" s="13">
        <v>59</v>
      </c>
      <c r="F36" s="13">
        <v>121</v>
      </c>
      <c r="G36" s="13">
        <v>15</v>
      </c>
      <c r="H36" s="13">
        <v>35</v>
      </c>
      <c r="I36" s="13">
        <v>13</v>
      </c>
      <c r="J36" s="13">
        <v>2</v>
      </c>
      <c r="K36" s="13">
        <v>2</v>
      </c>
      <c r="L36" s="13">
        <v>28</v>
      </c>
      <c r="M36" s="13">
        <v>0</v>
      </c>
      <c r="N36" s="13">
        <v>1</v>
      </c>
      <c r="O36" s="13">
        <v>20</v>
      </c>
      <c r="P36" s="13">
        <v>28</v>
      </c>
      <c r="AI36" s="23" t="s">
        <v>1687</v>
      </c>
    </row>
    <row r="37" spans="1:35" x14ac:dyDescent="0.25">
      <c r="A37" s="13" t="s">
        <v>1688</v>
      </c>
      <c r="B37" s="13">
        <v>2010</v>
      </c>
      <c r="C37" s="13" t="s">
        <v>180</v>
      </c>
      <c r="D37" s="13" t="s">
        <v>161</v>
      </c>
      <c r="E37" s="13">
        <v>79</v>
      </c>
      <c r="F37" s="13">
        <v>121</v>
      </c>
      <c r="G37" s="13">
        <v>11</v>
      </c>
      <c r="H37" s="13">
        <v>31</v>
      </c>
      <c r="I37" s="13">
        <v>4</v>
      </c>
      <c r="J37" s="13">
        <v>0</v>
      </c>
      <c r="K37" s="13">
        <v>2</v>
      </c>
      <c r="L37" s="13">
        <v>9</v>
      </c>
      <c r="M37" s="13">
        <v>0</v>
      </c>
      <c r="N37" s="13">
        <v>0</v>
      </c>
      <c r="O37" s="13">
        <v>4</v>
      </c>
      <c r="P37" s="13">
        <v>28</v>
      </c>
      <c r="AI37" s="23" t="s">
        <v>1656</v>
      </c>
    </row>
    <row r="38" spans="1:35" x14ac:dyDescent="0.25">
      <c r="A38" s="13" t="s">
        <v>1642</v>
      </c>
      <c r="B38" s="13">
        <v>2010</v>
      </c>
      <c r="C38" s="13" t="s">
        <v>158</v>
      </c>
      <c r="D38" s="13" t="s">
        <v>161</v>
      </c>
      <c r="E38" s="13">
        <v>69</v>
      </c>
      <c r="F38" s="13">
        <v>123</v>
      </c>
      <c r="G38" s="13">
        <v>16</v>
      </c>
      <c r="H38" s="13">
        <v>27</v>
      </c>
      <c r="I38" s="13">
        <v>4</v>
      </c>
      <c r="J38" s="13">
        <v>1</v>
      </c>
      <c r="K38" s="13">
        <v>0</v>
      </c>
      <c r="L38" s="13">
        <v>3</v>
      </c>
      <c r="M38" s="13">
        <v>12</v>
      </c>
      <c r="N38" s="13">
        <v>4</v>
      </c>
      <c r="O38" s="13">
        <v>13</v>
      </c>
      <c r="P38" s="13">
        <v>16</v>
      </c>
      <c r="AI38" s="23" t="s">
        <v>1739</v>
      </c>
    </row>
    <row r="39" spans="1:35" x14ac:dyDescent="0.25">
      <c r="A39" s="13" t="s">
        <v>1346</v>
      </c>
      <c r="B39" s="13">
        <v>2010</v>
      </c>
      <c r="C39" s="13" t="s">
        <v>167</v>
      </c>
      <c r="D39" s="13" t="s">
        <v>157</v>
      </c>
      <c r="E39" s="13">
        <v>59</v>
      </c>
      <c r="F39" s="13">
        <v>124</v>
      </c>
      <c r="G39" s="13">
        <v>19</v>
      </c>
      <c r="H39" s="13">
        <v>26</v>
      </c>
      <c r="I39" s="13">
        <v>4</v>
      </c>
      <c r="J39" s="13">
        <v>0</v>
      </c>
      <c r="K39" s="13">
        <v>2</v>
      </c>
      <c r="L39" s="13">
        <v>14</v>
      </c>
      <c r="M39" s="13">
        <v>1</v>
      </c>
      <c r="N39" s="13">
        <v>1</v>
      </c>
      <c r="O39" s="13">
        <v>11</v>
      </c>
      <c r="P39" s="13">
        <v>24</v>
      </c>
      <c r="AI39" s="23" t="s">
        <v>1577</v>
      </c>
    </row>
    <row r="40" spans="1:35" x14ac:dyDescent="0.25">
      <c r="A40" s="13" t="s">
        <v>1488</v>
      </c>
      <c r="B40" s="13">
        <v>2010</v>
      </c>
      <c r="C40" s="13" t="s">
        <v>167</v>
      </c>
      <c r="D40" s="13" t="s">
        <v>157</v>
      </c>
      <c r="E40" s="13">
        <v>48</v>
      </c>
      <c r="F40" s="13">
        <v>124</v>
      </c>
      <c r="G40" s="13">
        <v>11</v>
      </c>
      <c r="H40" s="13">
        <v>24</v>
      </c>
      <c r="I40" s="13">
        <v>5</v>
      </c>
      <c r="J40" s="13">
        <v>0</v>
      </c>
      <c r="K40" s="13">
        <v>1</v>
      </c>
      <c r="L40" s="13">
        <v>7</v>
      </c>
      <c r="M40" s="13">
        <v>0</v>
      </c>
      <c r="N40" s="13">
        <v>1</v>
      </c>
      <c r="O40" s="13">
        <v>12</v>
      </c>
      <c r="P40" s="13">
        <v>20</v>
      </c>
      <c r="AI40" s="23" t="s">
        <v>115</v>
      </c>
    </row>
    <row r="41" spans="1:35" x14ac:dyDescent="0.25">
      <c r="A41" s="13" t="s">
        <v>1493</v>
      </c>
      <c r="B41" s="13">
        <v>2010</v>
      </c>
      <c r="C41" s="13" t="s">
        <v>174</v>
      </c>
      <c r="D41" s="13" t="s">
        <v>161</v>
      </c>
      <c r="E41" s="13">
        <v>40</v>
      </c>
      <c r="F41" s="13">
        <v>124</v>
      </c>
      <c r="G41" s="13">
        <v>12</v>
      </c>
      <c r="H41" s="13">
        <v>21</v>
      </c>
      <c r="I41" s="13">
        <v>1</v>
      </c>
      <c r="J41" s="13">
        <v>0</v>
      </c>
      <c r="K41" s="13">
        <v>5</v>
      </c>
      <c r="L41" s="13">
        <v>16</v>
      </c>
      <c r="M41" s="13">
        <v>0</v>
      </c>
      <c r="N41" s="13">
        <v>0</v>
      </c>
      <c r="O41" s="13">
        <v>16</v>
      </c>
      <c r="P41" s="13">
        <v>33</v>
      </c>
      <c r="AI41" s="23" t="s">
        <v>1696</v>
      </c>
    </row>
    <row r="42" spans="1:35" x14ac:dyDescent="0.25">
      <c r="A42" s="13" t="s">
        <v>1374</v>
      </c>
      <c r="B42" s="13">
        <v>2010</v>
      </c>
      <c r="C42" s="13" t="s">
        <v>186</v>
      </c>
      <c r="D42" s="13" t="s">
        <v>161</v>
      </c>
      <c r="E42" s="13">
        <v>47</v>
      </c>
      <c r="F42" s="13">
        <v>125</v>
      </c>
      <c r="G42" s="13">
        <v>17</v>
      </c>
      <c r="H42" s="13">
        <v>30</v>
      </c>
      <c r="I42" s="13">
        <v>4</v>
      </c>
      <c r="J42" s="13">
        <v>1</v>
      </c>
      <c r="K42" s="13">
        <v>4</v>
      </c>
      <c r="L42" s="13">
        <v>15</v>
      </c>
      <c r="M42" s="13">
        <v>0</v>
      </c>
      <c r="N42" s="13">
        <v>0</v>
      </c>
      <c r="O42" s="13">
        <v>19</v>
      </c>
      <c r="P42" s="13">
        <v>25</v>
      </c>
      <c r="AI42" s="23" t="s">
        <v>1846</v>
      </c>
    </row>
    <row r="43" spans="1:35" x14ac:dyDescent="0.25">
      <c r="A43" s="13" t="s">
        <v>1313</v>
      </c>
      <c r="B43" s="13">
        <v>2010</v>
      </c>
      <c r="C43" s="13" t="s">
        <v>186</v>
      </c>
      <c r="D43" s="13" t="s">
        <v>161</v>
      </c>
      <c r="E43" s="13">
        <v>54</v>
      </c>
      <c r="F43" s="13">
        <v>126</v>
      </c>
      <c r="G43" s="13">
        <v>7</v>
      </c>
      <c r="H43" s="13">
        <v>25</v>
      </c>
      <c r="I43" s="13">
        <v>5</v>
      </c>
      <c r="J43" s="13">
        <v>0</v>
      </c>
      <c r="K43" s="13">
        <v>0</v>
      </c>
      <c r="L43" s="13">
        <v>13</v>
      </c>
      <c r="M43" s="13">
        <v>0</v>
      </c>
      <c r="N43" s="13">
        <v>1</v>
      </c>
      <c r="O43" s="13">
        <v>7</v>
      </c>
      <c r="P43" s="13">
        <v>23</v>
      </c>
      <c r="AI43" s="23" t="s">
        <v>1545</v>
      </c>
    </row>
    <row r="44" spans="1:35" x14ac:dyDescent="0.25">
      <c r="A44" s="13" t="s">
        <v>1541</v>
      </c>
      <c r="B44" s="13">
        <v>2010</v>
      </c>
      <c r="C44" s="13" t="s">
        <v>185</v>
      </c>
      <c r="D44" s="13" t="s">
        <v>161</v>
      </c>
      <c r="E44" s="13">
        <v>56</v>
      </c>
      <c r="F44" s="13">
        <v>126</v>
      </c>
      <c r="G44" s="13">
        <v>19</v>
      </c>
      <c r="H44" s="13">
        <v>30</v>
      </c>
      <c r="I44" s="13">
        <v>6</v>
      </c>
      <c r="J44" s="13">
        <v>1</v>
      </c>
      <c r="K44" s="13">
        <v>4</v>
      </c>
      <c r="L44" s="13">
        <v>10</v>
      </c>
      <c r="M44" s="13">
        <v>1</v>
      </c>
      <c r="N44" s="13">
        <v>2</v>
      </c>
      <c r="O44" s="13">
        <v>8</v>
      </c>
      <c r="P44" s="13">
        <v>35</v>
      </c>
      <c r="AI44" s="23" t="s">
        <v>1671</v>
      </c>
    </row>
    <row r="45" spans="1:35" x14ac:dyDescent="0.25">
      <c r="A45" s="13" t="s">
        <v>1532</v>
      </c>
      <c r="B45" s="13">
        <v>2010</v>
      </c>
      <c r="C45" s="13" t="s">
        <v>175</v>
      </c>
      <c r="D45" s="13" t="s">
        <v>157</v>
      </c>
      <c r="E45" s="13">
        <v>58</v>
      </c>
      <c r="F45" s="13">
        <v>127</v>
      </c>
      <c r="G45" s="13">
        <v>19</v>
      </c>
      <c r="H45" s="13">
        <v>29</v>
      </c>
      <c r="I45" s="13">
        <v>6</v>
      </c>
      <c r="J45" s="13">
        <v>0</v>
      </c>
      <c r="K45" s="13">
        <v>3</v>
      </c>
      <c r="L45" s="13">
        <v>9</v>
      </c>
      <c r="M45" s="13">
        <v>3</v>
      </c>
      <c r="N45" s="13">
        <v>2</v>
      </c>
      <c r="O45" s="13">
        <v>13</v>
      </c>
      <c r="P45" s="13">
        <v>38</v>
      </c>
      <c r="AI45" s="23" t="s">
        <v>1771</v>
      </c>
    </row>
    <row r="46" spans="1:35" x14ac:dyDescent="0.25">
      <c r="A46" s="13" t="s">
        <v>1691</v>
      </c>
      <c r="B46" s="13">
        <v>2010</v>
      </c>
      <c r="C46" s="13" t="s">
        <v>159</v>
      </c>
      <c r="D46" s="13" t="s">
        <v>157</v>
      </c>
      <c r="E46" s="13">
        <v>50</v>
      </c>
      <c r="F46" s="13">
        <v>127</v>
      </c>
      <c r="G46" s="13">
        <v>12</v>
      </c>
      <c r="H46" s="13">
        <v>22</v>
      </c>
      <c r="I46" s="13">
        <v>5</v>
      </c>
      <c r="J46" s="13">
        <v>0</v>
      </c>
      <c r="K46" s="13">
        <v>4</v>
      </c>
      <c r="L46" s="13">
        <v>11</v>
      </c>
      <c r="M46" s="13">
        <v>0</v>
      </c>
      <c r="N46" s="13">
        <v>0</v>
      </c>
      <c r="O46" s="13">
        <v>9</v>
      </c>
      <c r="P46" s="13">
        <v>49</v>
      </c>
      <c r="AI46" s="23" t="s">
        <v>1615</v>
      </c>
    </row>
    <row r="47" spans="1:35" x14ac:dyDescent="0.25">
      <c r="A47" s="13" t="s">
        <v>1328</v>
      </c>
      <c r="B47" s="13">
        <v>2010</v>
      </c>
      <c r="C47" s="13" t="s">
        <v>186</v>
      </c>
      <c r="D47" s="13" t="s">
        <v>161</v>
      </c>
      <c r="E47" s="13">
        <v>94</v>
      </c>
      <c r="F47" s="13">
        <v>128</v>
      </c>
      <c r="G47" s="13">
        <v>16</v>
      </c>
      <c r="H47" s="13">
        <v>36</v>
      </c>
      <c r="I47" s="13">
        <v>8</v>
      </c>
      <c r="J47" s="13">
        <v>0</v>
      </c>
      <c r="K47" s="13">
        <v>6</v>
      </c>
      <c r="L47" s="13">
        <v>22</v>
      </c>
      <c r="M47" s="13">
        <v>1</v>
      </c>
      <c r="N47" s="13">
        <v>0</v>
      </c>
      <c r="O47" s="13">
        <v>8</v>
      </c>
      <c r="P47" s="13">
        <v>15</v>
      </c>
      <c r="AI47" s="23" t="s">
        <v>1727</v>
      </c>
    </row>
    <row r="48" spans="1:35" x14ac:dyDescent="0.25">
      <c r="A48" s="13" t="s">
        <v>1333</v>
      </c>
      <c r="B48" s="13">
        <v>2010</v>
      </c>
      <c r="C48" s="13" t="s">
        <v>185</v>
      </c>
      <c r="D48" s="13" t="s">
        <v>161</v>
      </c>
      <c r="E48" s="13">
        <v>42</v>
      </c>
      <c r="F48" s="13">
        <v>128</v>
      </c>
      <c r="G48" s="13">
        <v>9</v>
      </c>
      <c r="H48" s="13">
        <v>34</v>
      </c>
      <c r="I48" s="13">
        <v>5</v>
      </c>
      <c r="J48" s="13">
        <v>0</v>
      </c>
      <c r="K48" s="13">
        <v>3</v>
      </c>
      <c r="L48" s="13">
        <v>15</v>
      </c>
      <c r="M48" s="13">
        <v>0</v>
      </c>
      <c r="N48" s="13">
        <v>0</v>
      </c>
      <c r="O48" s="13">
        <v>5</v>
      </c>
      <c r="P48" s="13">
        <v>29</v>
      </c>
      <c r="AI48" s="23" t="s">
        <v>1802</v>
      </c>
    </row>
    <row r="49" spans="1:35" x14ac:dyDescent="0.25">
      <c r="A49" s="13" t="s">
        <v>1492</v>
      </c>
      <c r="B49" s="13">
        <v>2010</v>
      </c>
      <c r="C49" s="13" t="s">
        <v>176</v>
      </c>
      <c r="D49" s="13" t="s">
        <v>157</v>
      </c>
      <c r="E49" s="13">
        <v>33</v>
      </c>
      <c r="F49" s="13">
        <v>128</v>
      </c>
      <c r="G49" s="13">
        <v>15</v>
      </c>
      <c r="H49" s="13">
        <v>27</v>
      </c>
      <c r="I49" s="13">
        <v>6</v>
      </c>
      <c r="J49" s="13">
        <v>2</v>
      </c>
      <c r="K49" s="13">
        <v>0</v>
      </c>
      <c r="L49" s="13">
        <v>13</v>
      </c>
      <c r="M49" s="13">
        <v>4</v>
      </c>
      <c r="N49" s="13">
        <v>2</v>
      </c>
      <c r="O49" s="13">
        <v>9</v>
      </c>
      <c r="P49" s="13">
        <v>35</v>
      </c>
      <c r="AI49" s="23" t="s">
        <v>1531</v>
      </c>
    </row>
    <row r="50" spans="1:35" x14ac:dyDescent="0.25">
      <c r="A50" s="13" t="s">
        <v>1352</v>
      </c>
      <c r="B50" s="13">
        <v>2010</v>
      </c>
      <c r="C50" s="13" t="s">
        <v>160</v>
      </c>
      <c r="D50" s="13" t="s">
        <v>161</v>
      </c>
      <c r="E50" s="13">
        <v>39</v>
      </c>
      <c r="F50" s="13">
        <v>129</v>
      </c>
      <c r="G50" s="13">
        <v>17</v>
      </c>
      <c r="H50" s="13">
        <v>37</v>
      </c>
      <c r="I50" s="13">
        <v>14</v>
      </c>
      <c r="J50" s="13">
        <v>0</v>
      </c>
      <c r="K50" s="13">
        <v>3</v>
      </c>
      <c r="L50" s="13">
        <v>24</v>
      </c>
      <c r="M50" s="13">
        <v>0</v>
      </c>
      <c r="N50" s="13">
        <v>0</v>
      </c>
      <c r="O50" s="13">
        <v>21</v>
      </c>
      <c r="P50" s="13">
        <v>33</v>
      </c>
      <c r="AI50" s="23" t="s">
        <v>1561</v>
      </c>
    </row>
    <row r="51" spans="1:35" x14ac:dyDescent="0.25">
      <c r="A51" s="13" t="s">
        <v>1304</v>
      </c>
      <c r="B51" s="13">
        <v>2010</v>
      </c>
      <c r="C51" s="13" t="s">
        <v>173</v>
      </c>
      <c r="D51" s="13" t="s">
        <v>161</v>
      </c>
      <c r="E51" s="13">
        <v>50</v>
      </c>
      <c r="F51" s="13">
        <v>130</v>
      </c>
      <c r="G51" s="13">
        <v>10</v>
      </c>
      <c r="H51" s="13">
        <v>28</v>
      </c>
      <c r="I51" s="13">
        <v>5</v>
      </c>
      <c r="J51" s="13">
        <v>0</v>
      </c>
      <c r="K51" s="13">
        <v>2</v>
      </c>
      <c r="L51" s="13">
        <v>8</v>
      </c>
      <c r="M51" s="13">
        <v>1</v>
      </c>
      <c r="N51" s="13">
        <v>0</v>
      </c>
      <c r="O51" s="13">
        <v>11</v>
      </c>
      <c r="P51" s="13">
        <v>26</v>
      </c>
      <c r="AI51" s="23" t="s">
        <v>1624</v>
      </c>
    </row>
    <row r="52" spans="1:35" x14ac:dyDescent="0.25">
      <c r="A52" s="13" t="s">
        <v>1432</v>
      </c>
      <c r="B52" s="13">
        <v>2010</v>
      </c>
      <c r="C52" s="13" t="s">
        <v>172</v>
      </c>
      <c r="D52" s="13" t="s">
        <v>161</v>
      </c>
      <c r="E52" s="13">
        <v>85</v>
      </c>
      <c r="F52" s="13">
        <v>131</v>
      </c>
      <c r="G52" s="13">
        <v>19</v>
      </c>
      <c r="H52" s="13">
        <v>31</v>
      </c>
      <c r="I52" s="13">
        <v>4</v>
      </c>
      <c r="J52" s="13">
        <v>0</v>
      </c>
      <c r="K52" s="13">
        <v>3</v>
      </c>
      <c r="L52" s="13">
        <v>19</v>
      </c>
      <c r="M52" s="13">
        <v>1</v>
      </c>
      <c r="N52" s="13">
        <v>2</v>
      </c>
      <c r="O52" s="13">
        <v>16</v>
      </c>
      <c r="P52" s="13">
        <v>23</v>
      </c>
      <c r="AI52" s="23" t="s">
        <v>1708</v>
      </c>
    </row>
    <row r="53" spans="1:35" x14ac:dyDescent="0.25">
      <c r="A53" s="13" t="s">
        <v>1650</v>
      </c>
      <c r="B53" s="13">
        <v>2010</v>
      </c>
      <c r="C53" s="13" t="s">
        <v>172</v>
      </c>
      <c r="D53" s="13" t="s">
        <v>161</v>
      </c>
      <c r="E53" s="13">
        <v>53</v>
      </c>
      <c r="F53" s="13">
        <v>132</v>
      </c>
      <c r="G53" s="13">
        <v>17</v>
      </c>
      <c r="H53" s="13">
        <v>38</v>
      </c>
      <c r="I53" s="13">
        <v>12</v>
      </c>
      <c r="J53" s="13">
        <v>1</v>
      </c>
      <c r="K53" s="13">
        <v>1</v>
      </c>
      <c r="L53" s="13">
        <v>15</v>
      </c>
      <c r="M53" s="13">
        <v>1</v>
      </c>
      <c r="N53" s="13">
        <v>3</v>
      </c>
      <c r="O53" s="13">
        <v>7</v>
      </c>
      <c r="P53" s="13">
        <v>28</v>
      </c>
      <c r="AI53" s="23" t="s">
        <v>1562</v>
      </c>
    </row>
    <row r="54" spans="1:35" x14ac:dyDescent="0.25">
      <c r="A54" s="13" t="s">
        <v>1452</v>
      </c>
      <c r="B54" s="13">
        <v>2010</v>
      </c>
      <c r="C54" s="13" t="s">
        <v>180</v>
      </c>
      <c r="D54" s="13" t="s">
        <v>161</v>
      </c>
      <c r="E54" s="13">
        <v>79</v>
      </c>
      <c r="F54" s="13">
        <v>139</v>
      </c>
      <c r="G54" s="13">
        <v>14</v>
      </c>
      <c r="H54" s="13">
        <v>39</v>
      </c>
      <c r="I54" s="13">
        <v>5</v>
      </c>
      <c r="J54" s="13">
        <v>0</v>
      </c>
      <c r="K54" s="13">
        <v>0</v>
      </c>
      <c r="L54" s="13">
        <v>9</v>
      </c>
      <c r="M54" s="13">
        <v>0</v>
      </c>
      <c r="N54" s="13">
        <v>1</v>
      </c>
      <c r="O54" s="13">
        <v>6</v>
      </c>
      <c r="P54" s="13">
        <v>14</v>
      </c>
      <c r="AI54" s="23" t="s">
        <v>1406</v>
      </c>
    </row>
    <row r="55" spans="1:35" x14ac:dyDescent="0.25">
      <c r="A55" s="13" t="s">
        <v>1440</v>
      </c>
      <c r="B55" s="13">
        <v>2010</v>
      </c>
      <c r="C55" s="13" t="s">
        <v>165</v>
      </c>
      <c r="D55" s="13" t="s">
        <v>157</v>
      </c>
      <c r="E55" s="13">
        <v>44</v>
      </c>
      <c r="F55" s="13">
        <v>140</v>
      </c>
      <c r="G55" s="13">
        <v>5</v>
      </c>
      <c r="H55" s="13">
        <v>30</v>
      </c>
      <c r="I55" s="13">
        <v>7</v>
      </c>
      <c r="J55" s="13">
        <v>0</v>
      </c>
      <c r="K55" s="13">
        <v>1</v>
      </c>
      <c r="L55" s="13">
        <v>9</v>
      </c>
      <c r="M55" s="13">
        <v>0</v>
      </c>
      <c r="N55" s="13">
        <v>0</v>
      </c>
      <c r="O55" s="13">
        <v>12</v>
      </c>
      <c r="P55" s="13">
        <v>30</v>
      </c>
      <c r="AI55" s="23" t="s">
        <v>1517</v>
      </c>
    </row>
    <row r="56" spans="1:35" x14ac:dyDescent="0.25">
      <c r="A56" s="13" t="s">
        <v>1755</v>
      </c>
      <c r="B56" s="13">
        <v>2010</v>
      </c>
      <c r="C56" s="13" t="s">
        <v>175</v>
      </c>
      <c r="D56" s="13" t="s">
        <v>157</v>
      </c>
      <c r="E56" s="13">
        <v>49</v>
      </c>
      <c r="F56" s="13">
        <v>142</v>
      </c>
      <c r="G56" s="13">
        <v>12</v>
      </c>
      <c r="H56" s="13">
        <v>28</v>
      </c>
      <c r="I56" s="13">
        <v>6</v>
      </c>
      <c r="J56" s="13">
        <v>1</v>
      </c>
      <c r="K56" s="13">
        <v>2</v>
      </c>
      <c r="L56" s="13">
        <v>13</v>
      </c>
      <c r="M56" s="13">
        <v>0</v>
      </c>
      <c r="N56" s="13">
        <v>0</v>
      </c>
      <c r="O56" s="13">
        <v>4</v>
      </c>
      <c r="P56" s="13">
        <v>25</v>
      </c>
      <c r="AI56" s="23" t="s">
        <v>1601</v>
      </c>
    </row>
    <row r="57" spans="1:35" x14ac:dyDescent="0.25">
      <c r="A57" s="13" t="s">
        <v>1557</v>
      </c>
      <c r="B57" s="13">
        <v>2010</v>
      </c>
      <c r="C57" s="13" t="s">
        <v>166</v>
      </c>
      <c r="D57" s="13" t="s">
        <v>161</v>
      </c>
      <c r="E57" s="13">
        <v>102</v>
      </c>
      <c r="F57" s="13">
        <v>142</v>
      </c>
      <c r="G57" s="13">
        <v>15</v>
      </c>
      <c r="H57" s="13">
        <v>36</v>
      </c>
      <c r="I57" s="13">
        <v>8</v>
      </c>
      <c r="J57" s="13">
        <v>5</v>
      </c>
      <c r="K57" s="13">
        <v>1</v>
      </c>
      <c r="L57" s="13">
        <v>8</v>
      </c>
      <c r="M57" s="13">
        <v>1</v>
      </c>
      <c r="N57" s="13">
        <v>0</v>
      </c>
      <c r="O57" s="13">
        <v>15</v>
      </c>
      <c r="P57" s="13">
        <v>34</v>
      </c>
      <c r="AI57" s="23" t="s">
        <v>1566</v>
      </c>
    </row>
    <row r="58" spans="1:35" x14ac:dyDescent="0.25">
      <c r="A58" s="13" t="s">
        <v>1799</v>
      </c>
      <c r="B58" s="13">
        <v>2010</v>
      </c>
      <c r="C58" s="13" t="s">
        <v>182</v>
      </c>
      <c r="D58" s="13" t="s">
        <v>157</v>
      </c>
      <c r="E58" s="13">
        <v>48</v>
      </c>
      <c r="F58" s="13">
        <v>143</v>
      </c>
      <c r="G58" s="13">
        <v>19</v>
      </c>
      <c r="H58" s="13">
        <v>32</v>
      </c>
      <c r="I58" s="13">
        <v>7</v>
      </c>
      <c r="J58" s="13">
        <v>0</v>
      </c>
      <c r="K58" s="13">
        <v>3</v>
      </c>
      <c r="L58" s="13">
        <v>14</v>
      </c>
      <c r="M58" s="13">
        <v>0</v>
      </c>
      <c r="N58" s="13">
        <v>0</v>
      </c>
      <c r="O58" s="13">
        <v>15</v>
      </c>
      <c r="P58" s="13">
        <v>40</v>
      </c>
      <c r="AI58" s="23" t="s">
        <v>1774</v>
      </c>
    </row>
    <row r="59" spans="1:35" x14ac:dyDescent="0.25">
      <c r="A59" s="13" t="s">
        <v>1598</v>
      </c>
      <c r="B59" s="13">
        <v>2010</v>
      </c>
      <c r="C59" s="13" t="s">
        <v>174</v>
      </c>
      <c r="D59" s="13" t="s">
        <v>161</v>
      </c>
      <c r="E59" s="13">
        <v>54</v>
      </c>
      <c r="F59" s="13">
        <v>144</v>
      </c>
      <c r="G59" s="13">
        <v>11</v>
      </c>
      <c r="H59" s="13">
        <v>29</v>
      </c>
      <c r="I59" s="13">
        <v>3</v>
      </c>
      <c r="J59" s="13">
        <v>0</v>
      </c>
      <c r="K59" s="13">
        <v>7</v>
      </c>
      <c r="L59" s="13">
        <v>12</v>
      </c>
      <c r="M59" s="13">
        <v>0</v>
      </c>
      <c r="N59" s="13">
        <v>0</v>
      </c>
      <c r="O59" s="13">
        <v>6</v>
      </c>
      <c r="P59" s="13">
        <v>37</v>
      </c>
      <c r="AI59" s="23" t="s">
        <v>1644</v>
      </c>
    </row>
    <row r="60" spans="1:35" x14ac:dyDescent="0.25">
      <c r="A60" s="13" t="s">
        <v>1810</v>
      </c>
      <c r="B60" s="13">
        <v>2010</v>
      </c>
      <c r="C60" s="13" t="s">
        <v>158</v>
      </c>
      <c r="D60" s="13" t="s">
        <v>161</v>
      </c>
      <c r="E60" s="13">
        <v>51</v>
      </c>
      <c r="F60" s="13">
        <v>144</v>
      </c>
      <c r="G60" s="13">
        <v>14</v>
      </c>
      <c r="H60" s="13">
        <v>32</v>
      </c>
      <c r="I60" s="13">
        <v>6</v>
      </c>
      <c r="J60" s="13">
        <v>1</v>
      </c>
      <c r="K60" s="13">
        <v>2</v>
      </c>
      <c r="L60" s="13">
        <v>13</v>
      </c>
      <c r="M60" s="13">
        <v>0</v>
      </c>
      <c r="N60" s="13">
        <v>0</v>
      </c>
      <c r="O60" s="13">
        <v>8</v>
      </c>
      <c r="P60" s="13">
        <v>50</v>
      </c>
      <c r="AI60" s="23" t="s">
        <v>1438</v>
      </c>
    </row>
    <row r="61" spans="1:35" x14ac:dyDescent="0.25">
      <c r="A61" s="13" t="s">
        <v>1381</v>
      </c>
      <c r="B61" s="13">
        <v>2010</v>
      </c>
      <c r="C61" s="13" t="s">
        <v>180</v>
      </c>
      <c r="D61" s="13" t="s">
        <v>161</v>
      </c>
      <c r="E61" s="13">
        <v>87</v>
      </c>
      <c r="F61" s="13">
        <v>144</v>
      </c>
      <c r="G61" s="13">
        <v>16</v>
      </c>
      <c r="H61" s="13">
        <v>36</v>
      </c>
      <c r="I61" s="13">
        <v>8</v>
      </c>
      <c r="J61" s="13">
        <v>1</v>
      </c>
      <c r="K61" s="13">
        <v>3</v>
      </c>
      <c r="L61" s="13">
        <v>17</v>
      </c>
      <c r="M61" s="13">
        <v>5</v>
      </c>
      <c r="N61" s="13">
        <v>0</v>
      </c>
      <c r="O61" s="13">
        <v>13</v>
      </c>
      <c r="P61" s="13">
        <v>22</v>
      </c>
      <c r="AI61" s="23" t="s">
        <v>1455</v>
      </c>
    </row>
    <row r="62" spans="1:35" x14ac:dyDescent="0.25">
      <c r="A62" s="13" t="s">
        <v>1785</v>
      </c>
      <c r="B62" s="13">
        <v>2010</v>
      </c>
      <c r="C62" s="13" t="s">
        <v>184</v>
      </c>
      <c r="D62" s="13" t="s">
        <v>157</v>
      </c>
      <c r="E62" s="13">
        <v>47</v>
      </c>
      <c r="F62" s="13">
        <v>145</v>
      </c>
      <c r="G62" s="13">
        <v>20</v>
      </c>
      <c r="H62" s="13">
        <v>37</v>
      </c>
      <c r="I62" s="13">
        <v>4</v>
      </c>
      <c r="J62" s="13">
        <v>0</v>
      </c>
      <c r="K62" s="13">
        <v>9</v>
      </c>
      <c r="L62" s="13">
        <v>25</v>
      </c>
      <c r="M62" s="13">
        <v>3</v>
      </c>
      <c r="N62" s="13">
        <v>1</v>
      </c>
      <c r="O62" s="13">
        <v>25</v>
      </c>
      <c r="P62" s="13">
        <v>36</v>
      </c>
      <c r="AI62" s="23" t="s">
        <v>1373</v>
      </c>
    </row>
    <row r="63" spans="1:35" x14ac:dyDescent="0.25">
      <c r="A63" s="13" t="s">
        <v>1756</v>
      </c>
      <c r="B63" s="13">
        <v>2010</v>
      </c>
      <c r="C63" s="13" t="s">
        <v>166</v>
      </c>
      <c r="D63" s="13" t="s">
        <v>161</v>
      </c>
      <c r="E63" s="13">
        <v>43</v>
      </c>
      <c r="F63" s="13">
        <v>147</v>
      </c>
      <c r="G63" s="13">
        <v>17</v>
      </c>
      <c r="H63" s="13">
        <v>45</v>
      </c>
      <c r="I63" s="13">
        <v>11</v>
      </c>
      <c r="J63" s="13">
        <v>1</v>
      </c>
      <c r="K63" s="13">
        <v>1</v>
      </c>
      <c r="L63" s="13">
        <v>13</v>
      </c>
      <c r="M63" s="13">
        <v>7</v>
      </c>
      <c r="N63" s="13">
        <v>1</v>
      </c>
      <c r="O63" s="13">
        <v>9</v>
      </c>
      <c r="P63" s="13">
        <v>28</v>
      </c>
      <c r="AI63" s="23" t="s">
        <v>1484</v>
      </c>
    </row>
    <row r="64" spans="1:35" x14ac:dyDescent="0.25">
      <c r="A64" s="13" t="s">
        <v>1400</v>
      </c>
      <c r="B64" s="13">
        <v>2010</v>
      </c>
      <c r="C64" s="13" t="s">
        <v>177</v>
      </c>
      <c r="D64" s="13" t="s">
        <v>161</v>
      </c>
      <c r="E64" s="13">
        <v>39</v>
      </c>
      <c r="F64" s="13">
        <v>149</v>
      </c>
      <c r="G64" s="13">
        <v>17</v>
      </c>
      <c r="H64" s="13">
        <v>39</v>
      </c>
      <c r="I64" s="13">
        <v>6</v>
      </c>
      <c r="J64" s="13">
        <v>1</v>
      </c>
      <c r="K64" s="13">
        <v>1</v>
      </c>
      <c r="L64" s="13">
        <v>7</v>
      </c>
      <c r="M64" s="13">
        <v>5</v>
      </c>
      <c r="N64" s="13">
        <v>3</v>
      </c>
      <c r="O64" s="13">
        <v>11</v>
      </c>
      <c r="P64" s="13">
        <v>26</v>
      </c>
      <c r="AI64" s="23" t="s">
        <v>1636</v>
      </c>
    </row>
    <row r="65" spans="1:35" x14ac:dyDescent="0.25">
      <c r="A65" s="13" t="s">
        <v>1798</v>
      </c>
      <c r="B65" s="13">
        <v>2010</v>
      </c>
      <c r="C65" s="13" t="s">
        <v>176</v>
      </c>
      <c r="D65" s="13" t="s">
        <v>157</v>
      </c>
      <c r="E65" s="13">
        <v>46</v>
      </c>
      <c r="F65" s="13">
        <v>150</v>
      </c>
      <c r="G65" s="13">
        <v>23</v>
      </c>
      <c r="H65" s="13">
        <v>39</v>
      </c>
      <c r="I65" s="13">
        <v>13</v>
      </c>
      <c r="J65" s="13">
        <v>0</v>
      </c>
      <c r="K65" s="13">
        <v>6</v>
      </c>
      <c r="L65" s="13">
        <v>22</v>
      </c>
      <c r="M65" s="13">
        <v>3</v>
      </c>
      <c r="N65" s="13">
        <v>0</v>
      </c>
      <c r="O65" s="13">
        <v>37</v>
      </c>
      <c r="P65" s="13">
        <v>29</v>
      </c>
      <c r="AI65" s="23" t="s">
        <v>1814</v>
      </c>
    </row>
    <row r="66" spans="1:35" x14ac:dyDescent="0.25">
      <c r="A66" s="13" t="s">
        <v>1520</v>
      </c>
      <c r="B66" s="13">
        <v>2010</v>
      </c>
      <c r="C66" s="13" t="s">
        <v>169</v>
      </c>
      <c r="D66" s="13" t="s">
        <v>161</v>
      </c>
      <c r="E66" s="13">
        <v>42</v>
      </c>
      <c r="F66" s="13">
        <v>151</v>
      </c>
      <c r="G66" s="13">
        <v>19</v>
      </c>
      <c r="H66" s="13">
        <v>36</v>
      </c>
      <c r="I66" s="13">
        <v>11</v>
      </c>
      <c r="J66" s="13">
        <v>0</v>
      </c>
      <c r="K66" s="13">
        <v>1</v>
      </c>
      <c r="L66" s="13">
        <v>11</v>
      </c>
      <c r="M66" s="13">
        <v>4</v>
      </c>
      <c r="N66" s="13">
        <v>1</v>
      </c>
      <c r="O66" s="13">
        <v>20</v>
      </c>
      <c r="P66" s="13">
        <v>18</v>
      </c>
      <c r="AI66" s="23" t="s">
        <v>112</v>
      </c>
    </row>
    <row r="67" spans="1:35" x14ac:dyDescent="0.25">
      <c r="A67" s="13" t="s">
        <v>1550</v>
      </c>
      <c r="B67" s="13">
        <v>2010</v>
      </c>
      <c r="C67" s="13" t="s">
        <v>175</v>
      </c>
      <c r="D67" s="13" t="s">
        <v>157</v>
      </c>
      <c r="E67" s="13">
        <v>69</v>
      </c>
      <c r="F67" s="13">
        <v>152</v>
      </c>
      <c r="G67" s="13">
        <v>26</v>
      </c>
      <c r="H67" s="13">
        <v>42</v>
      </c>
      <c r="I67" s="13">
        <v>7</v>
      </c>
      <c r="J67" s="13">
        <v>4</v>
      </c>
      <c r="K67" s="13">
        <v>1</v>
      </c>
      <c r="L67" s="13">
        <v>20</v>
      </c>
      <c r="M67" s="13">
        <v>6</v>
      </c>
      <c r="N67" s="13">
        <v>1</v>
      </c>
      <c r="O67" s="13">
        <v>13</v>
      </c>
      <c r="P67" s="13">
        <v>17</v>
      </c>
      <c r="AI67" s="23" t="s">
        <v>1457</v>
      </c>
    </row>
    <row r="68" spans="1:35" x14ac:dyDescent="0.25">
      <c r="A68" s="13" t="s">
        <v>1355</v>
      </c>
      <c r="B68" s="13">
        <v>2010</v>
      </c>
      <c r="C68" s="13" t="s">
        <v>164</v>
      </c>
      <c r="D68" s="13" t="s">
        <v>157</v>
      </c>
      <c r="E68" s="13">
        <v>63</v>
      </c>
      <c r="F68" s="13">
        <v>152</v>
      </c>
      <c r="G68" s="13">
        <v>27</v>
      </c>
      <c r="H68" s="13">
        <v>38</v>
      </c>
      <c r="I68" s="13">
        <v>9</v>
      </c>
      <c r="J68" s="13">
        <v>2</v>
      </c>
      <c r="K68" s="13">
        <v>6</v>
      </c>
      <c r="L68" s="13">
        <v>23</v>
      </c>
      <c r="M68" s="13">
        <v>2</v>
      </c>
      <c r="N68" s="13">
        <v>1</v>
      </c>
      <c r="O68" s="13">
        <v>6</v>
      </c>
      <c r="P68" s="13">
        <v>26</v>
      </c>
      <c r="AI68" s="23" t="s">
        <v>1610</v>
      </c>
    </row>
    <row r="69" spans="1:35" x14ac:dyDescent="0.25">
      <c r="A69" s="13" t="s">
        <v>1729</v>
      </c>
      <c r="B69" s="13">
        <v>2010</v>
      </c>
      <c r="C69" s="13" t="s">
        <v>171</v>
      </c>
      <c r="D69" s="13" t="s">
        <v>157</v>
      </c>
      <c r="E69" s="13">
        <v>85</v>
      </c>
      <c r="F69" s="13">
        <v>154</v>
      </c>
      <c r="G69" s="13">
        <v>18</v>
      </c>
      <c r="H69" s="13">
        <v>35</v>
      </c>
      <c r="I69" s="13">
        <v>1</v>
      </c>
      <c r="J69" s="13">
        <v>1</v>
      </c>
      <c r="K69" s="13">
        <v>0</v>
      </c>
      <c r="L69" s="13">
        <v>18</v>
      </c>
      <c r="M69" s="13">
        <v>7</v>
      </c>
      <c r="N69" s="13">
        <v>1</v>
      </c>
      <c r="O69" s="13">
        <v>6</v>
      </c>
      <c r="P69" s="13">
        <v>27</v>
      </c>
      <c r="AI69" s="23" t="s">
        <v>1635</v>
      </c>
    </row>
    <row r="70" spans="1:35" x14ac:dyDescent="0.25">
      <c r="A70" s="13" t="s">
        <v>1296</v>
      </c>
      <c r="B70" s="13">
        <v>2010</v>
      </c>
      <c r="C70" s="13" t="s">
        <v>177</v>
      </c>
      <c r="D70" s="13" t="s">
        <v>161</v>
      </c>
      <c r="E70" s="13">
        <v>80</v>
      </c>
      <c r="F70" s="13">
        <v>155</v>
      </c>
      <c r="G70" s="13">
        <v>8</v>
      </c>
      <c r="H70" s="13">
        <v>28</v>
      </c>
      <c r="I70" s="13">
        <v>6</v>
      </c>
      <c r="J70" s="13">
        <v>1</v>
      </c>
      <c r="K70" s="13">
        <v>2</v>
      </c>
      <c r="L70" s="13">
        <v>12</v>
      </c>
      <c r="M70" s="13">
        <v>1</v>
      </c>
      <c r="N70" s="13">
        <v>0</v>
      </c>
      <c r="O70" s="13">
        <v>5</v>
      </c>
      <c r="P70" s="13">
        <v>34</v>
      </c>
      <c r="AI70" s="23" t="s">
        <v>1883</v>
      </c>
    </row>
    <row r="71" spans="1:35" x14ac:dyDescent="0.25">
      <c r="A71" s="13" t="s">
        <v>1648</v>
      </c>
      <c r="B71" s="13">
        <v>2010</v>
      </c>
      <c r="C71" s="13" t="s">
        <v>160</v>
      </c>
      <c r="D71" s="13" t="s">
        <v>161</v>
      </c>
      <c r="E71" s="13">
        <v>103</v>
      </c>
      <c r="F71" s="13">
        <v>156</v>
      </c>
      <c r="G71" s="13">
        <v>31</v>
      </c>
      <c r="H71" s="13">
        <v>39</v>
      </c>
      <c r="I71" s="13">
        <v>11</v>
      </c>
      <c r="J71" s="13">
        <v>1</v>
      </c>
      <c r="K71" s="13">
        <v>8</v>
      </c>
      <c r="L71" s="13">
        <v>33</v>
      </c>
      <c r="M71" s="13">
        <v>5</v>
      </c>
      <c r="N71" s="13">
        <v>1</v>
      </c>
      <c r="O71" s="13">
        <v>16</v>
      </c>
      <c r="P71" s="13">
        <v>45</v>
      </c>
      <c r="AI71" s="23" t="s">
        <v>1626</v>
      </c>
    </row>
    <row r="72" spans="1:35" x14ac:dyDescent="0.25">
      <c r="A72" s="13" t="s">
        <v>1444</v>
      </c>
      <c r="B72" s="13">
        <v>2010</v>
      </c>
      <c r="C72" s="13" t="s">
        <v>174</v>
      </c>
      <c r="D72" s="13" t="s">
        <v>161</v>
      </c>
      <c r="E72" s="13">
        <v>61</v>
      </c>
      <c r="F72" s="13">
        <v>156</v>
      </c>
      <c r="G72" s="13">
        <v>9</v>
      </c>
      <c r="H72" s="13">
        <v>35</v>
      </c>
      <c r="I72" s="13">
        <v>8</v>
      </c>
      <c r="J72" s="13">
        <v>0</v>
      </c>
      <c r="K72" s="13">
        <v>1</v>
      </c>
      <c r="L72" s="13">
        <v>11</v>
      </c>
      <c r="M72" s="13">
        <v>0</v>
      </c>
      <c r="N72" s="13">
        <v>2</v>
      </c>
      <c r="O72" s="13">
        <v>16</v>
      </c>
      <c r="P72" s="13">
        <v>33</v>
      </c>
      <c r="AI72" s="23" t="s">
        <v>1806</v>
      </c>
    </row>
    <row r="73" spans="1:35" x14ac:dyDescent="0.25">
      <c r="A73" s="13" t="s">
        <v>1518</v>
      </c>
      <c r="B73" s="13">
        <v>2010</v>
      </c>
      <c r="C73" s="13" t="s">
        <v>168</v>
      </c>
      <c r="D73" s="13" t="s">
        <v>157</v>
      </c>
      <c r="E73" s="13">
        <v>52</v>
      </c>
      <c r="F73" s="13">
        <v>158</v>
      </c>
      <c r="G73" s="13">
        <v>14</v>
      </c>
      <c r="H73" s="13">
        <v>32</v>
      </c>
      <c r="I73" s="13">
        <v>8</v>
      </c>
      <c r="J73" s="13">
        <v>0</v>
      </c>
      <c r="K73" s="13">
        <v>5</v>
      </c>
      <c r="L73" s="13">
        <v>27</v>
      </c>
      <c r="M73" s="13">
        <v>1</v>
      </c>
      <c r="N73" s="13">
        <v>0</v>
      </c>
      <c r="O73" s="13">
        <v>12</v>
      </c>
      <c r="P73" s="13">
        <v>45</v>
      </c>
      <c r="AI73" s="23" t="s">
        <v>1413</v>
      </c>
    </row>
    <row r="74" spans="1:35" x14ac:dyDescent="0.25">
      <c r="A74" s="13" t="s">
        <v>1558</v>
      </c>
      <c r="B74" s="13">
        <v>2010</v>
      </c>
      <c r="C74" s="13" t="s">
        <v>185</v>
      </c>
      <c r="D74" s="13" t="s">
        <v>161</v>
      </c>
      <c r="E74" s="13">
        <v>116</v>
      </c>
      <c r="F74" s="13">
        <v>158</v>
      </c>
      <c r="G74" s="13">
        <v>18</v>
      </c>
      <c r="H74" s="13">
        <v>42</v>
      </c>
      <c r="I74" s="13">
        <v>11</v>
      </c>
      <c r="J74" s="13">
        <v>0</v>
      </c>
      <c r="K74" s="13">
        <v>3</v>
      </c>
      <c r="L74" s="13">
        <v>22</v>
      </c>
      <c r="M74" s="13">
        <v>0</v>
      </c>
      <c r="N74" s="13">
        <v>0</v>
      </c>
      <c r="O74" s="13">
        <v>13</v>
      </c>
      <c r="P74" s="13">
        <v>29</v>
      </c>
      <c r="AI74" s="23" t="s">
        <v>1579</v>
      </c>
    </row>
    <row r="75" spans="1:35" x14ac:dyDescent="0.25">
      <c r="A75" s="13" t="s">
        <v>1428</v>
      </c>
      <c r="B75" s="13">
        <v>2010</v>
      </c>
      <c r="C75" s="13" t="s">
        <v>183</v>
      </c>
      <c r="D75" s="13" t="s">
        <v>161</v>
      </c>
      <c r="E75" s="13">
        <v>59</v>
      </c>
      <c r="F75" s="13">
        <v>158</v>
      </c>
      <c r="G75" s="13">
        <v>10</v>
      </c>
      <c r="H75" s="13">
        <v>32</v>
      </c>
      <c r="I75" s="13">
        <v>8</v>
      </c>
      <c r="J75" s="13">
        <v>0</v>
      </c>
      <c r="K75" s="13">
        <v>3</v>
      </c>
      <c r="L75" s="13">
        <v>16</v>
      </c>
      <c r="M75" s="13">
        <v>0</v>
      </c>
      <c r="N75" s="13">
        <v>0</v>
      </c>
      <c r="O75" s="13">
        <v>8</v>
      </c>
      <c r="P75" s="13">
        <v>29</v>
      </c>
      <c r="AI75" s="23" t="s">
        <v>1476</v>
      </c>
    </row>
    <row r="76" spans="1:35" x14ac:dyDescent="0.25">
      <c r="A76" s="13" t="s">
        <v>1529</v>
      </c>
      <c r="B76" s="13">
        <v>2010</v>
      </c>
      <c r="C76" s="13" t="s">
        <v>178</v>
      </c>
      <c r="D76" s="13" t="s">
        <v>157</v>
      </c>
      <c r="E76" s="13">
        <v>60</v>
      </c>
      <c r="F76" s="13">
        <v>158</v>
      </c>
      <c r="G76" s="13">
        <v>11</v>
      </c>
      <c r="H76" s="13">
        <v>40</v>
      </c>
      <c r="I76" s="13">
        <v>10</v>
      </c>
      <c r="J76" s="13">
        <v>0</v>
      </c>
      <c r="K76" s="13">
        <v>1</v>
      </c>
      <c r="L76" s="13">
        <v>19</v>
      </c>
      <c r="M76" s="13">
        <v>2</v>
      </c>
      <c r="N76" s="13">
        <v>0</v>
      </c>
      <c r="O76" s="13">
        <v>12</v>
      </c>
      <c r="P76" s="13">
        <v>27</v>
      </c>
      <c r="AI76" s="23" t="s">
        <v>1560</v>
      </c>
    </row>
    <row r="77" spans="1:35" x14ac:dyDescent="0.25">
      <c r="A77" s="13" t="s">
        <v>1536</v>
      </c>
      <c r="B77" s="13">
        <v>2010</v>
      </c>
      <c r="C77" s="13" t="s">
        <v>167</v>
      </c>
      <c r="D77" s="13" t="s">
        <v>157</v>
      </c>
      <c r="E77" s="13">
        <v>63</v>
      </c>
      <c r="F77" s="13">
        <v>158</v>
      </c>
      <c r="G77" s="13">
        <v>17</v>
      </c>
      <c r="H77" s="13">
        <v>31</v>
      </c>
      <c r="I77" s="13">
        <v>8</v>
      </c>
      <c r="J77" s="13">
        <v>0</v>
      </c>
      <c r="K77" s="13">
        <v>5</v>
      </c>
      <c r="L77" s="13">
        <v>17</v>
      </c>
      <c r="M77" s="13">
        <v>0</v>
      </c>
      <c r="N77" s="13">
        <v>0</v>
      </c>
      <c r="O77" s="13">
        <v>20</v>
      </c>
      <c r="P77" s="13">
        <v>71</v>
      </c>
      <c r="AI77" s="23" t="s">
        <v>1507</v>
      </c>
    </row>
    <row r="78" spans="1:35" x14ac:dyDescent="0.25">
      <c r="A78" s="13" t="s">
        <v>1750</v>
      </c>
      <c r="B78" s="13">
        <v>2010</v>
      </c>
      <c r="C78" s="13" t="s">
        <v>165</v>
      </c>
      <c r="D78" s="13" t="s">
        <v>157</v>
      </c>
      <c r="E78" s="13">
        <v>53</v>
      </c>
      <c r="F78" s="13">
        <v>159</v>
      </c>
      <c r="G78" s="13">
        <v>15</v>
      </c>
      <c r="H78" s="13">
        <v>34</v>
      </c>
      <c r="I78" s="13">
        <v>5</v>
      </c>
      <c r="J78" s="13">
        <v>0</v>
      </c>
      <c r="K78" s="13">
        <v>3</v>
      </c>
      <c r="L78" s="13">
        <v>12</v>
      </c>
      <c r="M78" s="13">
        <v>0</v>
      </c>
      <c r="N78" s="13">
        <v>1</v>
      </c>
      <c r="O78" s="13">
        <v>2</v>
      </c>
      <c r="P78" s="13">
        <v>53</v>
      </c>
      <c r="AI78" s="23" t="s">
        <v>1497</v>
      </c>
    </row>
    <row r="79" spans="1:35" x14ac:dyDescent="0.25">
      <c r="A79" s="13" t="s">
        <v>1588</v>
      </c>
      <c r="B79" s="13">
        <v>2010</v>
      </c>
      <c r="C79" s="13" t="s">
        <v>181</v>
      </c>
      <c r="D79" s="13" t="s">
        <v>157</v>
      </c>
      <c r="E79" s="13">
        <v>97</v>
      </c>
      <c r="F79" s="13">
        <v>159</v>
      </c>
      <c r="G79" s="13">
        <v>23</v>
      </c>
      <c r="H79" s="13">
        <v>41</v>
      </c>
      <c r="I79" s="13">
        <v>7</v>
      </c>
      <c r="J79" s="13">
        <v>0</v>
      </c>
      <c r="K79" s="13">
        <v>0</v>
      </c>
      <c r="L79" s="13">
        <v>8</v>
      </c>
      <c r="M79" s="13">
        <v>2</v>
      </c>
      <c r="N79" s="13">
        <v>4</v>
      </c>
      <c r="O79" s="13">
        <v>19</v>
      </c>
      <c r="P79" s="13">
        <v>26</v>
      </c>
      <c r="AI79" s="23" t="s">
        <v>1546</v>
      </c>
    </row>
    <row r="80" spans="1:35" x14ac:dyDescent="0.25">
      <c r="A80" s="13" t="s">
        <v>1554</v>
      </c>
      <c r="B80" s="13">
        <v>2010</v>
      </c>
      <c r="C80" s="13" t="s">
        <v>181</v>
      </c>
      <c r="D80" s="13" t="s">
        <v>157</v>
      </c>
      <c r="E80" s="13">
        <v>54</v>
      </c>
      <c r="F80" s="13">
        <v>160</v>
      </c>
      <c r="G80" s="13">
        <v>24</v>
      </c>
      <c r="H80" s="13">
        <v>40</v>
      </c>
      <c r="I80" s="13">
        <v>11</v>
      </c>
      <c r="J80" s="13">
        <v>0</v>
      </c>
      <c r="K80" s="13">
        <v>0</v>
      </c>
      <c r="L80" s="13">
        <v>14</v>
      </c>
      <c r="M80" s="13">
        <v>2</v>
      </c>
      <c r="N80" s="13">
        <v>0</v>
      </c>
      <c r="O80" s="13">
        <v>9</v>
      </c>
      <c r="P80" s="13">
        <v>10</v>
      </c>
      <c r="AI80" s="23" t="s">
        <v>1701</v>
      </c>
    </row>
    <row r="81" spans="1:35" x14ac:dyDescent="0.25">
      <c r="A81" s="13" t="s">
        <v>1787</v>
      </c>
      <c r="B81" s="13">
        <v>2010</v>
      </c>
      <c r="C81" s="13" t="s">
        <v>168</v>
      </c>
      <c r="D81" s="13" t="s">
        <v>157</v>
      </c>
      <c r="E81" s="13">
        <v>60</v>
      </c>
      <c r="F81" s="13">
        <v>161</v>
      </c>
      <c r="G81" s="13">
        <v>23</v>
      </c>
      <c r="H81" s="13">
        <v>39</v>
      </c>
      <c r="I81" s="13">
        <v>14</v>
      </c>
      <c r="J81" s="13">
        <v>1</v>
      </c>
      <c r="K81" s="13">
        <v>1</v>
      </c>
      <c r="L81" s="13">
        <v>26</v>
      </c>
      <c r="M81" s="13">
        <v>1</v>
      </c>
      <c r="N81" s="13">
        <v>1</v>
      </c>
      <c r="O81" s="13">
        <v>19</v>
      </c>
      <c r="P81" s="13">
        <v>46</v>
      </c>
      <c r="AI81" s="23" t="s">
        <v>1388</v>
      </c>
    </row>
    <row r="82" spans="1:35" x14ac:dyDescent="0.25">
      <c r="A82" s="13" t="s">
        <v>1299</v>
      </c>
      <c r="B82" s="13">
        <v>2010</v>
      </c>
      <c r="C82" s="13" t="s">
        <v>177</v>
      </c>
      <c r="D82" s="13" t="s">
        <v>161</v>
      </c>
      <c r="E82" s="13">
        <v>82</v>
      </c>
      <c r="F82" s="13">
        <v>162</v>
      </c>
      <c r="G82" s="13">
        <v>24</v>
      </c>
      <c r="H82" s="13">
        <v>35</v>
      </c>
      <c r="I82" s="13">
        <v>10</v>
      </c>
      <c r="J82" s="13">
        <v>1</v>
      </c>
      <c r="K82" s="13">
        <v>2</v>
      </c>
      <c r="L82" s="13">
        <v>19</v>
      </c>
      <c r="M82" s="13">
        <v>2</v>
      </c>
      <c r="N82" s="13">
        <v>2</v>
      </c>
      <c r="O82" s="13">
        <v>18</v>
      </c>
      <c r="P82" s="13">
        <v>35</v>
      </c>
      <c r="AI82" s="23" t="s">
        <v>1443</v>
      </c>
    </row>
    <row r="83" spans="1:35" x14ac:dyDescent="0.25">
      <c r="A83" s="13" t="s">
        <v>1311</v>
      </c>
      <c r="B83" s="13">
        <v>2010</v>
      </c>
      <c r="C83" s="13" t="s">
        <v>168</v>
      </c>
      <c r="D83" s="13" t="s">
        <v>157</v>
      </c>
      <c r="E83" s="13">
        <v>48</v>
      </c>
      <c r="F83" s="13">
        <v>162</v>
      </c>
      <c r="G83" s="13">
        <v>24</v>
      </c>
      <c r="H83" s="13">
        <v>42</v>
      </c>
      <c r="I83" s="13">
        <v>11</v>
      </c>
      <c r="J83" s="13">
        <v>0</v>
      </c>
      <c r="K83" s="13">
        <v>4</v>
      </c>
      <c r="L83" s="13">
        <v>15</v>
      </c>
      <c r="M83" s="13">
        <v>0</v>
      </c>
      <c r="N83" s="13">
        <v>1</v>
      </c>
      <c r="O83" s="13">
        <v>14</v>
      </c>
      <c r="P83" s="13">
        <v>44</v>
      </c>
      <c r="AI83" s="23" t="s">
        <v>1571</v>
      </c>
    </row>
    <row r="84" spans="1:35" x14ac:dyDescent="0.25">
      <c r="A84" s="13" t="s">
        <v>1468</v>
      </c>
      <c r="B84" s="13">
        <v>2010</v>
      </c>
      <c r="C84" s="13" t="s">
        <v>186</v>
      </c>
      <c r="D84" s="13" t="s">
        <v>161</v>
      </c>
      <c r="E84" s="13">
        <v>88</v>
      </c>
      <c r="F84" s="13">
        <v>163</v>
      </c>
      <c r="G84" s="13">
        <v>13</v>
      </c>
      <c r="H84" s="13">
        <v>32</v>
      </c>
      <c r="I84" s="13">
        <v>7</v>
      </c>
      <c r="J84" s="13">
        <v>0</v>
      </c>
      <c r="K84" s="13">
        <v>5</v>
      </c>
      <c r="L84" s="13">
        <v>15</v>
      </c>
      <c r="M84" s="13">
        <v>1</v>
      </c>
      <c r="N84" s="13">
        <v>1</v>
      </c>
      <c r="O84" s="13">
        <v>12</v>
      </c>
      <c r="P84" s="13">
        <v>39</v>
      </c>
      <c r="AI84" s="23" t="s">
        <v>1743</v>
      </c>
    </row>
    <row r="85" spans="1:35" x14ac:dyDescent="0.25">
      <c r="A85" s="13" t="s">
        <v>1780</v>
      </c>
      <c r="B85" s="13">
        <v>2010</v>
      </c>
      <c r="C85" s="13" t="s">
        <v>168</v>
      </c>
      <c r="D85" s="13" t="s">
        <v>157</v>
      </c>
      <c r="E85" s="13">
        <v>53</v>
      </c>
      <c r="F85" s="13">
        <v>163</v>
      </c>
      <c r="G85" s="13">
        <v>26</v>
      </c>
      <c r="H85" s="13">
        <v>41</v>
      </c>
      <c r="I85" s="13">
        <v>11</v>
      </c>
      <c r="J85" s="13">
        <v>1</v>
      </c>
      <c r="K85" s="13">
        <v>4</v>
      </c>
      <c r="L85" s="13">
        <v>24</v>
      </c>
      <c r="M85" s="13">
        <v>10</v>
      </c>
      <c r="N85" s="13">
        <v>1</v>
      </c>
      <c r="O85" s="13">
        <v>12</v>
      </c>
      <c r="P85" s="13">
        <v>38</v>
      </c>
      <c r="AI85" s="23" t="s">
        <v>107</v>
      </c>
    </row>
    <row r="86" spans="1:35" x14ac:dyDescent="0.25">
      <c r="A86" s="13" t="s">
        <v>1613</v>
      </c>
      <c r="B86" s="13">
        <v>2010</v>
      </c>
      <c r="C86" s="13" t="s">
        <v>174</v>
      </c>
      <c r="D86" s="13" t="s">
        <v>161</v>
      </c>
      <c r="E86" s="13">
        <v>54</v>
      </c>
      <c r="F86" s="13">
        <v>165</v>
      </c>
      <c r="G86" s="13">
        <v>18</v>
      </c>
      <c r="H86" s="13">
        <v>30</v>
      </c>
      <c r="I86" s="13">
        <v>6</v>
      </c>
      <c r="J86" s="13">
        <v>1</v>
      </c>
      <c r="K86" s="13">
        <v>2</v>
      </c>
      <c r="L86" s="13">
        <v>9</v>
      </c>
      <c r="M86" s="13">
        <v>3</v>
      </c>
      <c r="N86" s="13">
        <v>1</v>
      </c>
      <c r="O86" s="13">
        <v>26</v>
      </c>
      <c r="P86" s="13">
        <v>31</v>
      </c>
      <c r="AI86" s="23" t="s">
        <v>1568</v>
      </c>
    </row>
    <row r="87" spans="1:35" x14ac:dyDescent="0.25">
      <c r="A87" s="13" t="s">
        <v>1454</v>
      </c>
      <c r="B87" s="13">
        <v>2010</v>
      </c>
      <c r="C87" s="13" t="s">
        <v>179</v>
      </c>
      <c r="D87" s="13" t="s">
        <v>161</v>
      </c>
      <c r="E87" s="13">
        <v>97</v>
      </c>
      <c r="F87" s="13">
        <v>165</v>
      </c>
      <c r="G87" s="13">
        <v>16</v>
      </c>
      <c r="H87" s="13">
        <v>48</v>
      </c>
      <c r="I87" s="13">
        <v>11</v>
      </c>
      <c r="J87" s="13">
        <v>2</v>
      </c>
      <c r="K87" s="13">
        <v>4</v>
      </c>
      <c r="L87" s="13">
        <v>18</v>
      </c>
      <c r="M87" s="13">
        <v>0</v>
      </c>
      <c r="N87" s="13">
        <v>1</v>
      </c>
      <c r="O87" s="13">
        <v>15</v>
      </c>
      <c r="P87" s="13">
        <v>39</v>
      </c>
      <c r="AI87" s="23" t="s">
        <v>1494</v>
      </c>
    </row>
    <row r="88" spans="1:35" x14ac:dyDescent="0.25">
      <c r="A88" s="13" t="s">
        <v>1464</v>
      </c>
      <c r="B88" s="13">
        <v>2010</v>
      </c>
      <c r="C88" s="13" t="s">
        <v>184</v>
      </c>
      <c r="D88" s="13" t="s">
        <v>157</v>
      </c>
      <c r="E88" s="13">
        <v>68</v>
      </c>
      <c r="F88" s="13">
        <v>166</v>
      </c>
      <c r="G88" s="13">
        <v>17</v>
      </c>
      <c r="H88" s="13">
        <v>46</v>
      </c>
      <c r="I88" s="13">
        <v>10</v>
      </c>
      <c r="J88" s="13">
        <v>1</v>
      </c>
      <c r="K88" s="13">
        <v>0</v>
      </c>
      <c r="L88" s="13">
        <v>13</v>
      </c>
      <c r="M88" s="13">
        <v>0</v>
      </c>
      <c r="N88" s="13">
        <v>2</v>
      </c>
      <c r="O88" s="13">
        <v>11</v>
      </c>
      <c r="P88" s="13">
        <v>24</v>
      </c>
      <c r="AI88" s="23" t="s">
        <v>1423</v>
      </c>
    </row>
    <row r="89" spans="1:35" x14ac:dyDescent="0.25">
      <c r="A89" s="13" t="s">
        <v>1646</v>
      </c>
      <c r="B89" s="13">
        <v>2010</v>
      </c>
      <c r="C89" s="13" t="s">
        <v>173</v>
      </c>
      <c r="D89" s="13" t="s">
        <v>161</v>
      </c>
      <c r="E89" s="13">
        <v>100</v>
      </c>
      <c r="F89" s="13">
        <v>167</v>
      </c>
      <c r="G89" s="13">
        <v>15</v>
      </c>
      <c r="H89" s="13">
        <v>44</v>
      </c>
      <c r="I89" s="13">
        <v>9</v>
      </c>
      <c r="J89" s="13">
        <v>0</v>
      </c>
      <c r="K89" s="13">
        <v>4</v>
      </c>
      <c r="L89" s="13">
        <v>24</v>
      </c>
      <c r="M89" s="13">
        <v>1</v>
      </c>
      <c r="N89" s="13">
        <v>2</v>
      </c>
      <c r="O89" s="13">
        <v>12</v>
      </c>
      <c r="P89" s="13">
        <v>17</v>
      </c>
      <c r="AI89" s="23" t="s">
        <v>1685</v>
      </c>
    </row>
    <row r="90" spans="1:35" x14ac:dyDescent="0.25">
      <c r="A90" s="13" t="s">
        <v>1397</v>
      </c>
      <c r="B90" s="13">
        <v>2010</v>
      </c>
      <c r="C90" s="13" t="s">
        <v>164</v>
      </c>
      <c r="D90" s="13" t="s">
        <v>157</v>
      </c>
      <c r="E90" s="13">
        <v>57</v>
      </c>
      <c r="F90" s="13">
        <v>167</v>
      </c>
      <c r="G90" s="13">
        <v>13</v>
      </c>
      <c r="H90" s="13">
        <v>41</v>
      </c>
      <c r="I90" s="13">
        <v>4</v>
      </c>
      <c r="J90" s="13">
        <v>0</v>
      </c>
      <c r="K90" s="13">
        <v>6</v>
      </c>
      <c r="L90" s="13">
        <v>12</v>
      </c>
      <c r="M90" s="13">
        <v>1</v>
      </c>
      <c r="N90" s="13">
        <v>0</v>
      </c>
      <c r="O90" s="13">
        <v>9</v>
      </c>
      <c r="P90" s="13">
        <v>36</v>
      </c>
      <c r="AI90" s="23" t="s">
        <v>1513</v>
      </c>
    </row>
    <row r="91" spans="1:35" x14ac:dyDescent="0.25">
      <c r="A91" s="13" t="s">
        <v>1316</v>
      </c>
      <c r="B91" s="13">
        <v>2010</v>
      </c>
      <c r="C91" s="13" t="s">
        <v>173</v>
      </c>
      <c r="D91" s="13" t="s">
        <v>161</v>
      </c>
      <c r="E91" s="13">
        <v>62</v>
      </c>
      <c r="F91" s="13">
        <v>169</v>
      </c>
      <c r="G91" s="13">
        <v>14</v>
      </c>
      <c r="H91" s="13">
        <v>35</v>
      </c>
      <c r="I91" s="13">
        <v>6</v>
      </c>
      <c r="J91" s="13">
        <v>3</v>
      </c>
      <c r="K91" s="13">
        <v>0</v>
      </c>
      <c r="L91" s="13">
        <v>20</v>
      </c>
      <c r="M91" s="13">
        <v>4</v>
      </c>
      <c r="N91" s="13">
        <v>1</v>
      </c>
      <c r="O91" s="13">
        <v>10</v>
      </c>
      <c r="P91" s="13">
        <v>16</v>
      </c>
      <c r="AI91" s="23" t="s">
        <v>1508</v>
      </c>
    </row>
    <row r="92" spans="1:35" x14ac:dyDescent="0.25">
      <c r="A92" s="13" t="s">
        <v>1514</v>
      </c>
      <c r="B92" s="13">
        <v>2010</v>
      </c>
      <c r="C92" s="13" t="s">
        <v>162</v>
      </c>
      <c r="D92" s="13" t="s">
        <v>161</v>
      </c>
      <c r="E92" s="13">
        <v>75</v>
      </c>
      <c r="F92" s="13">
        <v>169</v>
      </c>
      <c r="G92" s="13">
        <v>14</v>
      </c>
      <c r="H92" s="13">
        <v>48</v>
      </c>
      <c r="I92" s="13">
        <v>11</v>
      </c>
      <c r="J92" s="13">
        <v>3</v>
      </c>
      <c r="K92" s="13">
        <v>1</v>
      </c>
      <c r="L92" s="13">
        <v>20</v>
      </c>
      <c r="M92" s="13">
        <v>1</v>
      </c>
      <c r="N92" s="13">
        <v>2</v>
      </c>
      <c r="O92" s="13">
        <v>10</v>
      </c>
      <c r="P92" s="13">
        <v>28</v>
      </c>
      <c r="AI92" s="23" t="s">
        <v>1547</v>
      </c>
    </row>
    <row r="93" spans="1:35" x14ac:dyDescent="0.25">
      <c r="A93" s="13" t="s">
        <v>1411</v>
      </c>
      <c r="B93" s="13">
        <v>2010</v>
      </c>
      <c r="C93" s="13" t="s">
        <v>178</v>
      </c>
      <c r="D93" s="13" t="s">
        <v>157</v>
      </c>
      <c r="E93" s="13">
        <v>72</v>
      </c>
      <c r="F93" s="13">
        <v>170</v>
      </c>
      <c r="G93" s="13">
        <v>31</v>
      </c>
      <c r="H93" s="13">
        <v>45</v>
      </c>
      <c r="I93" s="13">
        <v>10</v>
      </c>
      <c r="J93" s="13">
        <v>1</v>
      </c>
      <c r="K93" s="13">
        <v>3</v>
      </c>
      <c r="L93" s="13">
        <v>17</v>
      </c>
      <c r="M93" s="13">
        <v>8</v>
      </c>
      <c r="N93" s="13">
        <v>5</v>
      </c>
      <c r="O93" s="13">
        <v>8</v>
      </c>
      <c r="P93" s="13">
        <v>25</v>
      </c>
      <c r="AI93" s="23" t="s">
        <v>1477</v>
      </c>
    </row>
    <row r="94" spans="1:35" x14ac:dyDescent="0.25">
      <c r="A94" s="13" t="s">
        <v>1467</v>
      </c>
      <c r="B94" s="13">
        <v>2010</v>
      </c>
      <c r="C94" s="13" t="s">
        <v>174</v>
      </c>
      <c r="D94" s="13" t="s">
        <v>161</v>
      </c>
      <c r="E94" s="13">
        <v>69</v>
      </c>
      <c r="F94" s="13">
        <v>170</v>
      </c>
      <c r="G94" s="13">
        <v>16</v>
      </c>
      <c r="H94" s="13">
        <v>31</v>
      </c>
      <c r="I94" s="13">
        <v>11</v>
      </c>
      <c r="J94" s="13">
        <v>1</v>
      </c>
      <c r="K94" s="13">
        <v>3</v>
      </c>
      <c r="L94" s="13">
        <v>18</v>
      </c>
      <c r="M94" s="13">
        <v>1</v>
      </c>
      <c r="N94" s="13">
        <v>0</v>
      </c>
      <c r="O94" s="13">
        <v>12</v>
      </c>
      <c r="P94" s="13">
        <v>46</v>
      </c>
      <c r="AI94" s="23" t="s">
        <v>1543</v>
      </c>
    </row>
    <row r="95" spans="1:35" x14ac:dyDescent="0.25">
      <c r="A95" s="13" t="s">
        <v>1523</v>
      </c>
      <c r="B95" s="13">
        <v>2010</v>
      </c>
      <c r="C95" s="13" t="s">
        <v>176</v>
      </c>
      <c r="D95" s="13" t="s">
        <v>157</v>
      </c>
      <c r="E95" s="13">
        <v>81</v>
      </c>
      <c r="F95" s="13">
        <v>170</v>
      </c>
      <c r="G95" s="13">
        <v>18</v>
      </c>
      <c r="H95" s="13">
        <v>39</v>
      </c>
      <c r="I95" s="13">
        <v>7</v>
      </c>
      <c r="J95" s="13">
        <v>2</v>
      </c>
      <c r="K95" s="13">
        <v>5</v>
      </c>
      <c r="L95" s="13">
        <v>19</v>
      </c>
      <c r="M95" s="13">
        <v>0</v>
      </c>
      <c r="N95" s="13">
        <v>3</v>
      </c>
      <c r="O95" s="13">
        <v>17</v>
      </c>
      <c r="P95" s="13">
        <v>35</v>
      </c>
      <c r="AI95" s="23" t="s">
        <v>1510</v>
      </c>
    </row>
    <row r="96" spans="1:35" x14ac:dyDescent="0.25">
      <c r="A96" s="13" t="s">
        <v>1307</v>
      </c>
      <c r="B96" s="13">
        <v>2010</v>
      </c>
      <c r="C96" s="13" t="s">
        <v>176</v>
      </c>
      <c r="D96" s="13" t="s">
        <v>157</v>
      </c>
      <c r="E96" s="13">
        <v>52</v>
      </c>
      <c r="F96" s="13">
        <v>171</v>
      </c>
      <c r="G96" s="13">
        <v>24</v>
      </c>
      <c r="H96" s="13">
        <v>45</v>
      </c>
      <c r="I96" s="13">
        <v>9</v>
      </c>
      <c r="J96" s="13">
        <v>0</v>
      </c>
      <c r="K96" s="13">
        <v>10</v>
      </c>
      <c r="L96" s="13">
        <v>24</v>
      </c>
      <c r="M96" s="13">
        <v>0</v>
      </c>
      <c r="N96" s="13">
        <v>0</v>
      </c>
      <c r="O96" s="13">
        <v>16</v>
      </c>
      <c r="P96" s="13">
        <v>49</v>
      </c>
      <c r="AI96" s="23" t="s">
        <v>1759</v>
      </c>
    </row>
    <row r="97" spans="1:35" x14ac:dyDescent="0.25">
      <c r="A97" s="13" t="s">
        <v>1672</v>
      </c>
      <c r="B97" s="13">
        <v>2010</v>
      </c>
      <c r="C97" s="13" t="s">
        <v>168</v>
      </c>
      <c r="D97" s="13" t="s">
        <v>157</v>
      </c>
      <c r="E97" s="13">
        <v>55</v>
      </c>
      <c r="F97" s="13">
        <v>171</v>
      </c>
      <c r="G97" s="13">
        <v>31</v>
      </c>
      <c r="H97" s="13">
        <v>49</v>
      </c>
      <c r="I97" s="13">
        <v>14</v>
      </c>
      <c r="J97" s="13">
        <v>0</v>
      </c>
      <c r="K97" s="13">
        <v>9</v>
      </c>
      <c r="L97" s="13">
        <v>24</v>
      </c>
      <c r="M97" s="13">
        <v>1</v>
      </c>
      <c r="N97" s="13">
        <v>1</v>
      </c>
      <c r="O97" s="13">
        <v>25</v>
      </c>
      <c r="P97" s="13">
        <v>25</v>
      </c>
      <c r="AI97" s="23" t="s">
        <v>1341</v>
      </c>
    </row>
    <row r="98" spans="1:35" x14ac:dyDescent="0.25">
      <c r="A98" s="13" t="s">
        <v>1383</v>
      </c>
      <c r="B98" s="13">
        <v>2010</v>
      </c>
      <c r="C98" s="13" t="s">
        <v>188</v>
      </c>
      <c r="D98" s="13" t="s">
        <v>161</v>
      </c>
      <c r="E98" s="13">
        <v>51</v>
      </c>
      <c r="F98" s="13">
        <v>172</v>
      </c>
      <c r="G98" s="13">
        <v>26</v>
      </c>
      <c r="H98" s="13">
        <v>42</v>
      </c>
      <c r="I98" s="13">
        <v>5</v>
      </c>
      <c r="J98" s="13">
        <v>1</v>
      </c>
      <c r="K98" s="13">
        <v>0</v>
      </c>
      <c r="L98" s="13">
        <v>8</v>
      </c>
      <c r="M98" s="13">
        <v>17</v>
      </c>
      <c r="N98" s="13">
        <v>6</v>
      </c>
      <c r="O98" s="13">
        <v>17</v>
      </c>
      <c r="P98" s="13">
        <v>32</v>
      </c>
      <c r="AI98" s="23" t="s">
        <v>1427</v>
      </c>
    </row>
    <row r="99" spans="1:35" x14ac:dyDescent="0.25">
      <c r="A99" s="13" t="s">
        <v>1356</v>
      </c>
      <c r="B99" s="13">
        <v>2010</v>
      </c>
      <c r="C99" s="13" t="s">
        <v>184</v>
      </c>
      <c r="D99" s="13" t="s">
        <v>157</v>
      </c>
      <c r="E99" s="13">
        <v>57</v>
      </c>
      <c r="F99" s="13">
        <v>175</v>
      </c>
      <c r="G99" s="13">
        <v>10</v>
      </c>
      <c r="H99" s="13">
        <v>42</v>
      </c>
      <c r="I99" s="13">
        <v>6</v>
      </c>
      <c r="J99" s="13">
        <v>1</v>
      </c>
      <c r="K99" s="13">
        <v>2</v>
      </c>
      <c r="L99" s="13">
        <v>19</v>
      </c>
      <c r="M99" s="13">
        <v>0</v>
      </c>
      <c r="N99" s="13">
        <v>0</v>
      </c>
      <c r="O99" s="13">
        <v>10</v>
      </c>
      <c r="P99" s="13">
        <v>15</v>
      </c>
      <c r="AI99" s="23" t="s">
        <v>1486</v>
      </c>
    </row>
    <row r="100" spans="1:35" x14ac:dyDescent="0.25">
      <c r="A100" s="13" t="s">
        <v>1326</v>
      </c>
      <c r="B100" s="13">
        <v>2010</v>
      </c>
      <c r="C100" s="13" t="s">
        <v>188</v>
      </c>
      <c r="D100" s="13" t="s">
        <v>161</v>
      </c>
      <c r="E100" s="13">
        <v>87</v>
      </c>
      <c r="F100" s="13">
        <v>176</v>
      </c>
      <c r="G100" s="13">
        <v>17</v>
      </c>
      <c r="H100" s="13">
        <v>43</v>
      </c>
      <c r="I100" s="13">
        <v>9</v>
      </c>
      <c r="J100" s="13">
        <v>0</v>
      </c>
      <c r="K100" s="13">
        <v>6</v>
      </c>
      <c r="L100" s="13">
        <v>35</v>
      </c>
      <c r="M100" s="13">
        <v>2</v>
      </c>
      <c r="N100" s="13">
        <v>0</v>
      </c>
      <c r="O100" s="13">
        <v>35</v>
      </c>
      <c r="P100" s="13">
        <v>47</v>
      </c>
      <c r="AI100" s="23" t="s">
        <v>1602</v>
      </c>
    </row>
    <row r="101" spans="1:35" x14ac:dyDescent="0.25">
      <c r="A101" s="13" t="s">
        <v>1614</v>
      </c>
      <c r="B101" s="13">
        <v>2010</v>
      </c>
      <c r="C101" s="13" t="s">
        <v>159</v>
      </c>
      <c r="D101" s="13" t="s">
        <v>157</v>
      </c>
      <c r="E101" s="13">
        <v>61</v>
      </c>
      <c r="F101" s="13">
        <v>178</v>
      </c>
      <c r="G101" s="13">
        <v>24</v>
      </c>
      <c r="H101" s="13">
        <v>34</v>
      </c>
      <c r="I101" s="13">
        <v>10</v>
      </c>
      <c r="J101" s="13">
        <v>0</v>
      </c>
      <c r="K101" s="13">
        <v>2</v>
      </c>
      <c r="L101" s="13">
        <v>13</v>
      </c>
      <c r="M101" s="13">
        <v>1</v>
      </c>
      <c r="N101" s="13">
        <v>1</v>
      </c>
      <c r="O101" s="13">
        <v>25</v>
      </c>
      <c r="P101" s="13">
        <v>46</v>
      </c>
    </row>
    <row r="102" spans="1:35" x14ac:dyDescent="0.25">
      <c r="A102" s="13" t="s">
        <v>1641</v>
      </c>
      <c r="B102" s="13">
        <v>2010</v>
      </c>
      <c r="C102" s="13" t="s">
        <v>178</v>
      </c>
      <c r="D102" s="13" t="s">
        <v>157</v>
      </c>
      <c r="E102" s="13">
        <v>49</v>
      </c>
      <c r="F102" s="13">
        <v>179</v>
      </c>
      <c r="G102" s="13">
        <v>22</v>
      </c>
      <c r="H102" s="13">
        <v>49</v>
      </c>
      <c r="I102" s="13">
        <v>8</v>
      </c>
      <c r="J102" s="13">
        <v>3</v>
      </c>
      <c r="K102" s="13">
        <v>1</v>
      </c>
      <c r="L102" s="13">
        <v>11</v>
      </c>
      <c r="M102" s="13">
        <v>10</v>
      </c>
      <c r="N102" s="13">
        <v>2</v>
      </c>
      <c r="O102" s="13">
        <v>21</v>
      </c>
      <c r="P102" s="13">
        <v>35</v>
      </c>
      <c r="AI102" s="13"/>
    </row>
    <row r="103" spans="1:35" x14ac:dyDescent="0.25">
      <c r="A103" s="13" t="s">
        <v>1605</v>
      </c>
      <c r="B103" s="13">
        <v>2010</v>
      </c>
      <c r="C103" s="13" t="s">
        <v>186</v>
      </c>
      <c r="D103" s="13" t="s">
        <v>161</v>
      </c>
      <c r="E103" s="13">
        <v>88</v>
      </c>
      <c r="F103" s="13">
        <v>179</v>
      </c>
      <c r="G103" s="13">
        <v>24</v>
      </c>
      <c r="H103" s="13">
        <v>48</v>
      </c>
      <c r="I103" s="13">
        <v>13</v>
      </c>
      <c r="J103" s="13">
        <v>0</v>
      </c>
      <c r="K103" s="13">
        <v>6</v>
      </c>
      <c r="L103" s="13">
        <v>28</v>
      </c>
      <c r="M103" s="13">
        <v>8</v>
      </c>
      <c r="N103" s="13">
        <v>0</v>
      </c>
      <c r="O103" s="13">
        <v>14</v>
      </c>
      <c r="P103" s="13">
        <v>35</v>
      </c>
      <c r="AI103" s="13"/>
    </row>
    <row r="104" spans="1:35" x14ac:dyDescent="0.25">
      <c r="A104" s="13" t="s">
        <v>1594</v>
      </c>
      <c r="B104" s="13">
        <v>2010</v>
      </c>
      <c r="C104" s="13" t="s">
        <v>187</v>
      </c>
      <c r="D104" s="13" t="s">
        <v>161</v>
      </c>
      <c r="E104" s="13">
        <v>73</v>
      </c>
      <c r="F104" s="13">
        <v>180</v>
      </c>
      <c r="G104" s="13">
        <v>30</v>
      </c>
      <c r="H104" s="13">
        <v>47</v>
      </c>
      <c r="I104" s="13">
        <v>6</v>
      </c>
      <c r="J104" s="13">
        <v>3</v>
      </c>
      <c r="K104" s="13">
        <v>0</v>
      </c>
      <c r="L104" s="13">
        <v>10</v>
      </c>
      <c r="M104" s="13">
        <v>12</v>
      </c>
      <c r="N104" s="13">
        <v>0</v>
      </c>
      <c r="O104" s="13">
        <v>17</v>
      </c>
      <c r="P104" s="13">
        <v>42</v>
      </c>
      <c r="AI104" s="13"/>
    </row>
    <row r="105" spans="1:35" x14ac:dyDescent="0.25">
      <c r="A105" s="13" t="s">
        <v>1667</v>
      </c>
      <c r="B105" s="13">
        <v>2010</v>
      </c>
      <c r="C105" s="13" t="s">
        <v>178</v>
      </c>
      <c r="D105" s="13" t="s">
        <v>157</v>
      </c>
      <c r="E105" s="13">
        <v>52</v>
      </c>
      <c r="F105" s="13">
        <v>180</v>
      </c>
      <c r="G105" s="13">
        <v>22</v>
      </c>
      <c r="H105" s="13">
        <v>39</v>
      </c>
      <c r="I105" s="13">
        <v>6</v>
      </c>
      <c r="J105" s="13">
        <v>1</v>
      </c>
      <c r="K105" s="13">
        <v>8</v>
      </c>
      <c r="L105" s="13">
        <v>25</v>
      </c>
      <c r="M105" s="13">
        <v>0</v>
      </c>
      <c r="N105" s="13">
        <v>1</v>
      </c>
      <c r="O105" s="13">
        <v>24</v>
      </c>
      <c r="P105" s="13">
        <v>39</v>
      </c>
      <c r="AI105" s="13"/>
    </row>
    <row r="106" spans="1:35" x14ac:dyDescent="0.25">
      <c r="A106" s="13" t="s">
        <v>1753</v>
      </c>
      <c r="B106" s="13">
        <v>2010</v>
      </c>
      <c r="C106" s="13" t="s">
        <v>181</v>
      </c>
      <c r="D106" s="13" t="s">
        <v>157</v>
      </c>
      <c r="E106" s="13">
        <v>51</v>
      </c>
      <c r="F106" s="13">
        <v>181</v>
      </c>
      <c r="G106" s="13">
        <v>19</v>
      </c>
      <c r="H106" s="13">
        <v>37</v>
      </c>
      <c r="I106" s="13">
        <v>6</v>
      </c>
      <c r="J106" s="13">
        <v>4</v>
      </c>
      <c r="K106" s="13">
        <v>6</v>
      </c>
      <c r="L106" s="13">
        <v>15</v>
      </c>
      <c r="M106" s="13">
        <v>10</v>
      </c>
      <c r="N106" s="13">
        <v>3</v>
      </c>
      <c r="O106" s="13">
        <v>6</v>
      </c>
      <c r="P106" s="13">
        <v>40</v>
      </c>
      <c r="AI106" s="13"/>
    </row>
    <row r="107" spans="1:35" x14ac:dyDescent="0.25">
      <c r="A107" s="13" t="s">
        <v>1651</v>
      </c>
      <c r="B107" s="13">
        <v>2010</v>
      </c>
      <c r="C107" s="13" t="s">
        <v>162</v>
      </c>
      <c r="D107" s="13" t="s">
        <v>161</v>
      </c>
      <c r="E107" s="13">
        <v>53</v>
      </c>
      <c r="F107" s="13">
        <v>184</v>
      </c>
      <c r="G107" s="13">
        <v>18</v>
      </c>
      <c r="H107" s="13">
        <v>46</v>
      </c>
      <c r="I107" s="13">
        <v>9</v>
      </c>
      <c r="J107" s="13">
        <v>1</v>
      </c>
      <c r="K107" s="13">
        <v>4</v>
      </c>
      <c r="L107" s="13">
        <v>22</v>
      </c>
      <c r="M107" s="13">
        <v>1</v>
      </c>
      <c r="N107" s="13">
        <v>0</v>
      </c>
      <c r="O107" s="13">
        <v>17</v>
      </c>
      <c r="P107" s="13">
        <v>37</v>
      </c>
      <c r="AI107" s="13"/>
    </row>
    <row r="108" spans="1:35" x14ac:dyDescent="0.25">
      <c r="A108" s="13" t="s">
        <v>1608</v>
      </c>
      <c r="B108" s="13">
        <v>2010</v>
      </c>
      <c r="C108" s="13" t="s">
        <v>183</v>
      </c>
      <c r="D108" s="13" t="s">
        <v>161</v>
      </c>
      <c r="E108" s="13">
        <v>114</v>
      </c>
      <c r="F108" s="13">
        <v>186</v>
      </c>
      <c r="G108" s="13">
        <v>19</v>
      </c>
      <c r="H108" s="13">
        <v>46</v>
      </c>
      <c r="I108" s="13">
        <v>8</v>
      </c>
      <c r="J108" s="13">
        <v>1</v>
      </c>
      <c r="K108" s="13">
        <v>0</v>
      </c>
      <c r="L108" s="13">
        <v>5</v>
      </c>
      <c r="M108" s="13">
        <v>0</v>
      </c>
      <c r="N108" s="13">
        <v>0</v>
      </c>
      <c r="O108" s="13">
        <v>7</v>
      </c>
      <c r="P108" s="13">
        <v>30</v>
      </c>
      <c r="AI108" s="13"/>
    </row>
    <row r="109" spans="1:35" x14ac:dyDescent="0.25">
      <c r="A109" s="13" t="s">
        <v>1396</v>
      </c>
      <c r="B109" s="13">
        <v>2010</v>
      </c>
      <c r="C109" s="13" t="s">
        <v>158</v>
      </c>
      <c r="D109" s="13" t="s">
        <v>161</v>
      </c>
      <c r="E109" s="13">
        <v>106</v>
      </c>
      <c r="F109" s="13">
        <v>186</v>
      </c>
      <c r="G109" s="13">
        <v>23</v>
      </c>
      <c r="H109" s="13">
        <v>47</v>
      </c>
      <c r="I109" s="13">
        <v>14</v>
      </c>
      <c r="J109" s="13">
        <v>1</v>
      </c>
      <c r="K109" s="13">
        <v>8</v>
      </c>
      <c r="L109" s="13">
        <v>26</v>
      </c>
      <c r="M109" s="13">
        <v>0</v>
      </c>
      <c r="N109" s="13">
        <v>0</v>
      </c>
      <c r="O109" s="13">
        <v>12</v>
      </c>
      <c r="P109" s="13">
        <v>29</v>
      </c>
      <c r="AI109" s="13"/>
    </row>
    <row r="110" spans="1:35" x14ac:dyDescent="0.25">
      <c r="A110" s="13" t="s">
        <v>1556</v>
      </c>
      <c r="B110" s="13">
        <v>2010</v>
      </c>
      <c r="C110" s="13" t="s">
        <v>188</v>
      </c>
      <c r="D110" s="13" t="s">
        <v>161</v>
      </c>
      <c r="E110" s="13">
        <v>61</v>
      </c>
      <c r="F110" s="13">
        <v>188</v>
      </c>
      <c r="G110" s="13">
        <v>20</v>
      </c>
      <c r="H110" s="13">
        <v>37</v>
      </c>
      <c r="I110" s="13">
        <v>6</v>
      </c>
      <c r="J110" s="13">
        <v>1</v>
      </c>
      <c r="K110" s="13">
        <v>9</v>
      </c>
      <c r="L110" s="13">
        <v>27</v>
      </c>
      <c r="M110" s="13">
        <v>1</v>
      </c>
      <c r="N110" s="13">
        <v>0</v>
      </c>
      <c r="O110" s="13">
        <v>30</v>
      </c>
      <c r="P110" s="13">
        <v>48</v>
      </c>
      <c r="AI110" s="13"/>
    </row>
    <row r="111" spans="1:35" x14ac:dyDescent="0.25">
      <c r="A111" s="13" t="s">
        <v>1796</v>
      </c>
      <c r="B111" s="13">
        <v>2010</v>
      </c>
      <c r="C111" s="13" t="s">
        <v>182</v>
      </c>
      <c r="D111" s="13" t="s">
        <v>157</v>
      </c>
      <c r="E111" s="13">
        <v>54</v>
      </c>
      <c r="F111" s="13">
        <v>191</v>
      </c>
      <c r="G111" s="13">
        <v>30</v>
      </c>
      <c r="H111" s="13">
        <v>58</v>
      </c>
      <c r="I111" s="13">
        <v>12</v>
      </c>
      <c r="J111" s="13">
        <v>3</v>
      </c>
      <c r="K111" s="13">
        <v>1</v>
      </c>
      <c r="L111" s="13">
        <v>19</v>
      </c>
      <c r="M111" s="13">
        <v>0</v>
      </c>
      <c r="N111" s="13">
        <v>3</v>
      </c>
      <c r="O111" s="13">
        <v>14</v>
      </c>
      <c r="P111" s="13">
        <v>16</v>
      </c>
      <c r="AI111" s="13"/>
    </row>
    <row r="112" spans="1:35" x14ac:dyDescent="0.25">
      <c r="A112" s="13" t="s">
        <v>1590</v>
      </c>
      <c r="B112" s="13">
        <v>2010</v>
      </c>
      <c r="C112" s="13" t="s">
        <v>174</v>
      </c>
      <c r="D112" s="13" t="s">
        <v>161</v>
      </c>
      <c r="E112" s="13">
        <v>110</v>
      </c>
      <c r="F112" s="13">
        <v>191</v>
      </c>
      <c r="G112" s="13">
        <v>22</v>
      </c>
      <c r="H112" s="13">
        <v>45</v>
      </c>
      <c r="I112" s="13">
        <v>11</v>
      </c>
      <c r="J112" s="13">
        <v>1</v>
      </c>
      <c r="K112" s="13">
        <v>7</v>
      </c>
      <c r="L112" s="13">
        <v>28</v>
      </c>
      <c r="M112" s="13">
        <v>1</v>
      </c>
      <c r="N112" s="13">
        <v>0</v>
      </c>
      <c r="O112" s="13">
        <v>13</v>
      </c>
      <c r="P112" s="13">
        <v>52</v>
      </c>
      <c r="AI112" s="13"/>
    </row>
    <row r="113" spans="1:35" x14ac:dyDescent="0.25">
      <c r="A113" s="13" t="s">
        <v>1592</v>
      </c>
      <c r="B113" s="13">
        <v>2010</v>
      </c>
      <c r="C113" s="13" t="s">
        <v>169</v>
      </c>
      <c r="D113" s="13" t="s">
        <v>161</v>
      </c>
      <c r="E113" s="13">
        <v>81</v>
      </c>
      <c r="F113" s="13">
        <v>193</v>
      </c>
      <c r="G113" s="13">
        <v>16</v>
      </c>
      <c r="H113" s="13">
        <v>45</v>
      </c>
      <c r="I113" s="13">
        <v>11</v>
      </c>
      <c r="J113" s="13">
        <v>1</v>
      </c>
      <c r="K113" s="13">
        <v>1</v>
      </c>
      <c r="L113" s="13">
        <v>13</v>
      </c>
      <c r="M113" s="13">
        <v>2</v>
      </c>
      <c r="N113" s="13">
        <v>1</v>
      </c>
      <c r="O113" s="13">
        <v>4</v>
      </c>
      <c r="P113" s="13">
        <v>47</v>
      </c>
      <c r="AI113" s="13"/>
    </row>
    <row r="114" spans="1:35" x14ac:dyDescent="0.25">
      <c r="A114" s="13" t="s">
        <v>1573</v>
      </c>
      <c r="B114" s="13">
        <v>2010</v>
      </c>
      <c r="C114" s="13" t="s">
        <v>181</v>
      </c>
      <c r="D114" s="13" t="s">
        <v>157</v>
      </c>
      <c r="E114" s="13">
        <v>51</v>
      </c>
      <c r="F114" s="13">
        <v>193</v>
      </c>
      <c r="G114" s="13">
        <v>29</v>
      </c>
      <c r="H114" s="13">
        <v>56</v>
      </c>
      <c r="I114" s="13">
        <v>5</v>
      </c>
      <c r="J114" s="13">
        <v>0</v>
      </c>
      <c r="K114" s="13">
        <v>11</v>
      </c>
      <c r="L114" s="13">
        <v>39</v>
      </c>
      <c r="M114" s="13">
        <v>0</v>
      </c>
      <c r="N114" s="13">
        <v>1</v>
      </c>
      <c r="O114" s="13">
        <v>12</v>
      </c>
      <c r="P114" s="13">
        <v>31</v>
      </c>
      <c r="AI114" s="13"/>
    </row>
    <row r="115" spans="1:35" x14ac:dyDescent="0.25">
      <c r="A115" s="13" t="s">
        <v>1409</v>
      </c>
      <c r="B115" s="13">
        <v>2010</v>
      </c>
      <c r="C115" s="13" t="s">
        <v>159</v>
      </c>
      <c r="D115" s="13" t="s">
        <v>157</v>
      </c>
      <c r="E115" s="13">
        <v>61</v>
      </c>
      <c r="F115" s="13">
        <v>193</v>
      </c>
      <c r="G115" s="13">
        <v>17</v>
      </c>
      <c r="H115" s="13">
        <v>48</v>
      </c>
      <c r="I115" s="13">
        <v>11</v>
      </c>
      <c r="J115" s="13">
        <v>1</v>
      </c>
      <c r="K115" s="13">
        <v>0</v>
      </c>
      <c r="L115" s="13">
        <v>14</v>
      </c>
      <c r="M115" s="13">
        <v>1</v>
      </c>
      <c r="N115" s="13">
        <v>2</v>
      </c>
      <c r="O115" s="13">
        <v>7</v>
      </c>
      <c r="P115" s="13">
        <v>35</v>
      </c>
      <c r="AI115" s="13"/>
    </row>
    <row r="116" spans="1:35" x14ac:dyDescent="0.25">
      <c r="A116" s="13" t="s">
        <v>1758</v>
      </c>
      <c r="B116" s="13">
        <v>2010</v>
      </c>
      <c r="C116" s="13" t="s">
        <v>158</v>
      </c>
      <c r="D116" s="13" t="s">
        <v>161</v>
      </c>
      <c r="E116" s="13">
        <v>67</v>
      </c>
      <c r="F116" s="13">
        <v>195</v>
      </c>
      <c r="G116" s="13">
        <v>26</v>
      </c>
      <c r="H116" s="13">
        <v>40</v>
      </c>
      <c r="I116" s="13">
        <v>8</v>
      </c>
      <c r="J116" s="13">
        <v>1</v>
      </c>
      <c r="K116" s="13">
        <v>2</v>
      </c>
      <c r="L116" s="13">
        <v>8</v>
      </c>
      <c r="M116" s="13">
        <v>0</v>
      </c>
      <c r="N116" s="13">
        <v>0</v>
      </c>
      <c r="O116" s="13">
        <v>22</v>
      </c>
      <c r="P116" s="13">
        <v>41</v>
      </c>
      <c r="AI116" s="13"/>
    </row>
    <row r="117" spans="1:35" x14ac:dyDescent="0.25">
      <c r="A117" s="13" t="s">
        <v>1493</v>
      </c>
      <c r="B117" s="13">
        <v>2010</v>
      </c>
      <c r="C117" s="13" t="s">
        <v>169</v>
      </c>
      <c r="D117" s="13" t="s">
        <v>161</v>
      </c>
      <c r="E117" s="13">
        <v>65</v>
      </c>
      <c r="F117" s="13">
        <v>195</v>
      </c>
      <c r="G117" s="13">
        <v>22</v>
      </c>
      <c r="H117" s="13">
        <v>45</v>
      </c>
      <c r="I117" s="13">
        <v>8</v>
      </c>
      <c r="J117" s="13">
        <v>0</v>
      </c>
      <c r="K117" s="13">
        <v>10</v>
      </c>
      <c r="L117" s="13">
        <v>32</v>
      </c>
      <c r="M117" s="13">
        <v>0</v>
      </c>
      <c r="N117" s="13">
        <v>0</v>
      </c>
      <c r="O117" s="13">
        <v>36</v>
      </c>
      <c r="P117" s="13">
        <v>61</v>
      </c>
      <c r="AI117" s="13"/>
    </row>
    <row r="118" spans="1:35" x14ac:dyDescent="0.25">
      <c r="A118" s="13" t="s">
        <v>1368</v>
      </c>
      <c r="B118" s="13">
        <v>2010</v>
      </c>
      <c r="C118" s="13" t="s">
        <v>177</v>
      </c>
      <c r="D118" s="13" t="s">
        <v>161</v>
      </c>
      <c r="E118" s="13">
        <v>66</v>
      </c>
      <c r="F118" s="13">
        <v>196</v>
      </c>
      <c r="G118" s="13">
        <v>32</v>
      </c>
      <c r="H118" s="13">
        <v>61</v>
      </c>
      <c r="I118" s="13">
        <v>15</v>
      </c>
      <c r="J118" s="13">
        <v>0</v>
      </c>
      <c r="K118" s="13">
        <v>8</v>
      </c>
      <c r="L118" s="13">
        <v>40</v>
      </c>
      <c r="M118" s="13">
        <v>1</v>
      </c>
      <c r="N118" s="13">
        <v>1</v>
      </c>
      <c r="O118" s="13">
        <v>32</v>
      </c>
      <c r="P118" s="13">
        <v>38</v>
      </c>
      <c r="AI118" s="13"/>
    </row>
    <row r="119" spans="1:35" x14ac:dyDescent="0.25">
      <c r="A119" s="13" t="s">
        <v>1540</v>
      </c>
      <c r="B119" s="13">
        <v>2010</v>
      </c>
      <c r="C119" s="13" t="s">
        <v>177</v>
      </c>
      <c r="D119" s="13" t="s">
        <v>161</v>
      </c>
      <c r="E119" s="13">
        <v>54</v>
      </c>
      <c r="F119" s="13">
        <v>198</v>
      </c>
      <c r="G119" s="13">
        <v>27</v>
      </c>
      <c r="H119" s="13">
        <v>48</v>
      </c>
      <c r="I119" s="13">
        <v>5</v>
      </c>
      <c r="J119" s="13">
        <v>0</v>
      </c>
      <c r="K119" s="13">
        <v>1</v>
      </c>
      <c r="L119" s="13">
        <v>8</v>
      </c>
      <c r="M119" s="13">
        <v>4</v>
      </c>
      <c r="N119" s="13">
        <v>3</v>
      </c>
      <c r="O119" s="13">
        <v>22</v>
      </c>
      <c r="P119" s="13">
        <v>28</v>
      </c>
      <c r="AI119" s="13"/>
    </row>
    <row r="120" spans="1:35" x14ac:dyDescent="0.25">
      <c r="A120" s="13" t="s">
        <v>1310</v>
      </c>
      <c r="B120" s="13">
        <v>2010</v>
      </c>
      <c r="C120" s="13" t="s">
        <v>179</v>
      </c>
      <c r="D120" s="13" t="s">
        <v>161</v>
      </c>
      <c r="E120" s="13">
        <v>91</v>
      </c>
      <c r="F120" s="13">
        <v>200</v>
      </c>
      <c r="G120" s="13">
        <v>30</v>
      </c>
      <c r="H120" s="13">
        <v>58</v>
      </c>
      <c r="I120" s="13">
        <v>12</v>
      </c>
      <c r="J120" s="13">
        <v>0</v>
      </c>
      <c r="K120" s="13">
        <v>4</v>
      </c>
      <c r="L120" s="13">
        <v>28</v>
      </c>
      <c r="M120" s="13">
        <v>4</v>
      </c>
      <c r="N120" s="13">
        <v>0</v>
      </c>
      <c r="O120" s="13">
        <v>17</v>
      </c>
      <c r="P120" s="13">
        <v>30</v>
      </c>
      <c r="AI120" s="13"/>
    </row>
    <row r="121" spans="1:35" x14ac:dyDescent="0.25">
      <c r="A121" s="13" t="s">
        <v>1663</v>
      </c>
      <c r="B121" s="13">
        <v>2010</v>
      </c>
      <c r="C121" s="13" t="s">
        <v>179</v>
      </c>
      <c r="D121" s="13" t="s">
        <v>161</v>
      </c>
      <c r="E121" s="13">
        <v>82</v>
      </c>
      <c r="F121" s="13">
        <v>200</v>
      </c>
      <c r="G121" s="13">
        <v>23</v>
      </c>
      <c r="H121" s="13">
        <v>52</v>
      </c>
      <c r="I121" s="13">
        <v>10</v>
      </c>
      <c r="J121" s="13">
        <v>0</v>
      </c>
      <c r="K121" s="13">
        <v>5</v>
      </c>
      <c r="L121" s="13">
        <v>25</v>
      </c>
      <c r="M121" s="13">
        <v>1</v>
      </c>
      <c r="N121" s="13">
        <v>3</v>
      </c>
      <c r="O121" s="13">
        <v>22</v>
      </c>
      <c r="P121" s="13">
        <v>30</v>
      </c>
      <c r="AI121" s="13"/>
    </row>
    <row r="122" spans="1:35" x14ac:dyDescent="0.25">
      <c r="A122" s="13" t="s">
        <v>1773</v>
      </c>
      <c r="B122" s="13">
        <v>2010</v>
      </c>
      <c r="C122" s="13" t="s">
        <v>179</v>
      </c>
      <c r="D122" s="13" t="s">
        <v>161</v>
      </c>
      <c r="E122" s="13">
        <v>97</v>
      </c>
      <c r="F122" s="13">
        <v>201</v>
      </c>
      <c r="G122" s="13">
        <v>33</v>
      </c>
      <c r="H122" s="13">
        <v>51</v>
      </c>
      <c r="I122" s="13">
        <v>10</v>
      </c>
      <c r="J122" s="13">
        <v>1</v>
      </c>
      <c r="K122" s="13">
        <v>8</v>
      </c>
      <c r="L122" s="13">
        <v>21</v>
      </c>
      <c r="M122" s="13">
        <v>1</v>
      </c>
      <c r="N122" s="13">
        <v>2</v>
      </c>
      <c r="O122" s="13">
        <v>16</v>
      </c>
      <c r="P122" s="13">
        <v>57</v>
      </c>
      <c r="AI122" s="13"/>
    </row>
    <row r="123" spans="1:35" x14ac:dyDescent="0.25">
      <c r="A123" s="13" t="s">
        <v>1305</v>
      </c>
      <c r="B123" s="13">
        <v>2010</v>
      </c>
      <c r="C123" s="13" t="s">
        <v>158</v>
      </c>
      <c r="D123" s="13" t="s">
        <v>161</v>
      </c>
      <c r="E123" s="13">
        <v>93</v>
      </c>
      <c r="F123" s="13">
        <v>202</v>
      </c>
      <c r="G123" s="13">
        <v>22</v>
      </c>
      <c r="H123" s="13">
        <v>54</v>
      </c>
      <c r="I123" s="13">
        <v>10</v>
      </c>
      <c r="J123" s="13">
        <v>1</v>
      </c>
      <c r="K123" s="13">
        <v>2</v>
      </c>
      <c r="L123" s="13">
        <v>22</v>
      </c>
      <c r="M123" s="13">
        <v>0</v>
      </c>
      <c r="N123" s="13">
        <v>0</v>
      </c>
      <c r="O123" s="13">
        <v>15</v>
      </c>
      <c r="P123" s="13">
        <v>33</v>
      </c>
      <c r="AI123" s="13"/>
    </row>
    <row r="124" spans="1:35" x14ac:dyDescent="0.25">
      <c r="A124" s="13" t="s">
        <v>1449</v>
      </c>
      <c r="B124" s="13">
        <v>2010</v>
      </c>
      <c r="C124" s="13" t="s">
        <v>177</v>
      </c>
      <c r="D124" s="13" t="s">
        <v>161</v>
      </c>
      <c r="E124" s="13">
        <v>102</v>
      </c>
      <c r="F124" s="13">
        <v>202</v>
      </c>
      <c r="G124" s="13">
        <v>24</v>
      </c>
      <c r="H124" s="13">
        <v>53</v>
      </c>
      <c r="I124" s="13">
        <v>11</v>
      </c>
      <c r="J124" s="13">
        <v>2</v>
      </c>
      <c r="K124" s="13">
        <v>2</v>
      </c>
      <c r="L124" s="13">
        <v>15</v>
      </c>
      <c r="M124" s="13">
        <v>2</v>
      </c>
      <c r="N124" s="13">
        <v>2</v>
      </c>
      <c r="O124" s="13">
        <v>5</v>
      </c>
      <c r="P124" s="13">
        <v>50</v>
      </c>
      <c r="AI124" s="13"/>
    </row>
    <row r="125" spans="1:35" x14ac:dyDescent="0.25">
      <c r="A125" s="13" t="s">
        <v>1356</v>
      </c>
      <c r="B125" s="13">
        <v>2010</v>
      </c>
      <c r="C125" s="13" t="s">
        <v>185</v>
      </c>
      <c r="D125" s="13" t="s">
        <v>161</v>
      </c>
      <c r="E125" s="13">
        <v>61</v>
      </c>
      <c r="F125" s="13">
        <v>202</v>
      </c>
      <c r="G125" s="13">
        <v>17</v>
      </c>
      <c r="H125" s="13">
        <v>52</v>
      </c>
      <c r="I125" s="13">
        <v>6</v>
      </c>
      <c r="J125" s="13">
        <v>0</v>
      </c>
      <c r="K125" s="13">
        <v>3</v>
      </c>
      <c r="L125" s="13">
        <v>17</v>
      </c>
      <c r="M125" s="13">
        <v>0</v>
      </c>
      <c r="N125" s="13">
        <v>0</v>
      </c>
      <c r="O125" s="13">
        <v>14</v>
      </c>
      <c r="P125" s="13">
        <v>19</v>
      </c>
      <c r="AI125" s="13"/>
    </row>
    <row r="126" spans="1:35" x14ac:dyDescent="0.25">
      <c r="A126" s="13" t="s">
        <v>1741</v>
      </c>
      <c r="B126" s="13">
        <v>2010</v>
      </c>
      <c r="C126" s="13" t="s">
        <v>173</v>
      </c>
      <c r="D126" s="13" t="s">
        <v>161</v>
      </c>
      <c r="E126" s="13">
        <v>73</v>
      </c>
      <c r="F126" s="13">
        <v>202</v>
      </c>
      <c r="G126" s="13">
        <v>17</v>
      </c>
      <c r="H126" s="13">
        <v>56</v>
      </c>
      <c r="I126" s="13">
        <v>7</v>
      </c>
      <c r="J126" s="13">
        <v>1</v>
      </c>
      <c r="K126" s="13">
        <v>3</v>
      </c>
      <c r="L126" s="13">
        <v>17</v>
      </c>
      <c r="M126" s="13">
        <v>1</v>
      </c>
      <c r="N126" s="13">
        <v>0</v>
      </c>
      <c r="O126" s="13">
        <v>24</v>
      </c>
      <c r="P126" s="13">
        <v>25</v>
      </c>
      <c r="AI126" s="13"/>
    </row>
    <row r="127" spans="1:35" x14ac:dyDescent="0.25">
      <c r="A127" s="13" t="s">
        <v>1611</v>
      </c>
      <c r="B127" s="13">
        <v>2010</v>
      </c>
      <c r="C127" s="13" t="s">
        <v>179</v>
      </c>
      <c r="D127" s="13" t="s">
        <v>161</v>
      </c>
      <c r="E127" s="13">
        <v>70</v>
      </c>
      <c r="F127" s="13">
        <v>203</v>
      </c>
      <c r="G127" s="13">
        <v>25</v>
      </c>
      <c r="H127" s="13">
        <v>61</v>
      </c>
      <c r="I127" s="13">
        <v>11</v>
      </c>
      <c r="J127" s="13">
        <v>0</v>
      </c>
      <c r="K127" s="13">
        <v>5</v>
      </c>
      <c r="L127" s="13">
        <v>40</v>
      </c>
      <c r="M127" s="13">
        <v>0</v>
      </c>
      <c r="N127" s="13">
        <v>0</v>
      </c>
      <c r="O127" s="13">
        <v>33</v>
      </c>
      <c r="P127" s="13">
        <v>21</v>
      </c>
      <c r="AI127" s="13"/>
    </row>
    <row r="128" spans="1:35" x14ac:dyDescent="0.25">
      <c r="A128" s="13" t="s">
        <v>1317</v>
      </c>
      <c r="B128" s="13">
        <v>2010</v>
      </c>
      <c r="C128" s="13" t="s">
        <v>166</v>
      </c>
      <c r="D128" s="13" t="s">
        <v>161</v>
      </c>
      <c r="E128" s="13">
        <v>102</v>
      </c>
      <c r="F128" s="13">
        <v>204</v>
      </c>
      <c r="G128" s="13">
        <v>16</v>
      </c>
      <c r="H128" s="13">
        <v>51</v>
      </c>
      <c r="I128" s="13">
        <v>8</v>
      </c>
      <c r="J128" s="13">
        <v>0</v>
      </c>
      <c r="K128" s="13">
        <v>2</v>
      </c>
      <c r="L128" s="13">
        <v>21</v>
      </c>
      <c r="M128" s="13">
        <v>1</v>
      </c>
      <c r="N128" s="13">
        <v>1</v>
      </c>
      <c r="O128" s="13">
        <v>21</v>
      </c>
      <c r="P128" s="13">
        <v>29</v>
      </c>
      <c r="AI128" s="13"/>
    </row>
    <row r="129" spans="1:35" x14ac:dyDescent="0.25">
      <c r="A129" s="13" t="s">
        <v>1307</v>
      </c>
      <c r="B129" s="13">
        <v>2010</v>
      </c>
      <c r="C129" s="13" t="s">
        <v>159</v>
      </c>
      <c r="D129" s="13" t="s">
        <v>157</v>
      </c>
      <c r="E129" s="13">
        <v>57</v>
      </c>
      <c r="F129" s="13">
        <v>205</v>
      </c>
      <c r="G129" s="13">
        <v>23</v>
      </c>
      <c r="H129" s="13">
        <v>44</v>
      </c>
      <c r="I129" s="13">
        <v>10</v>
      </c>
      <c r="J129" s="13">
        <v>0</v>
      </c>
      <c r="K129" s="13">
        <v>15</v>
      </c>
      <c r="L129" s="13">
        <v>33</v>
      </c>
      <c r="M129" s="13">
        <v>1</v>
      </c>
      <c r="N129" s="13">
        <v>0</v>
      </c>
      <c r="O129" s="13">
        <v>30</v>
      </c>
      <c r="P129" s="13">
        <v>82</v>
      </c>
      <c r="AI129" s="13"/>
    </row>
    <row r="130" spans="1:35" x14ac:dyDescent="0.25">
      <c r="A130" s="13" t="s">
        <v>1524</v>
      </c>
      <c r="B130" s="13">
        <v>2010</v>
      </c>
      <c r="C130" s="13" t="s">
        <v>181</v>
      </c>
      <c r="D130" s="13" t="s">
        <v>157</v>
      </c>
      <c r="E130" s="13">
        <v>68</v>
      </c>
      <c r="F130" s="13">
        <v>205</v>
      </c>
      <c r="G130" s="13">
        <v>19</v>
      </c>
      <c r="H130" s="13">
        <v>40</v>
      </c>
      <c r="I130" s="13">
        <v>6</v>
      </c>
      <c r="J130" s="13">
        <v>1</v>
      </c>
      <c r="K130" s="13">
        <v>3</v>
      </c>
      <c r="L130" s="13">
        <v>18</v>
      </c>
      <c r="M130" s="13">
        <v>3</v>
      </c>
      <c r="N130" s="13">
        <v>0</v>
      </c>
      <c r="O130" s="13">
        <v>6</v>
      </c>
      <c r="P130" s="13">
        <v>59</v>
      </c>
      <c r="AI130" s="13"/>
    </row>
    <row r="131" spans="1:35" x14ac:dyDescent="0.25">
      <c r="A131" s="13" t="s">
        <v>1726</v>
      </c>
      <c r="B131" s="13">
        <v>2010</v>
      </c>
      <c r="C131" s="13" t="s">
        <v>159</v>
      </c>
      <c r="D131" s="13" t="s">
        <v>157</v>
      </c>
      <c r="E131" s="13">
        <v>60</v>
      </c>
      <c r="F131" s="13">
        <v>205</v>
      </c>
      <c r="G131" s="13">
        <v>12</v>
      </c>
      <c r="H131" s="13">
        <v>40</v>
      </c>
      <c r="I131" s="13">
        <v>6</v>
      </c>
      <c r="J131" s="13">
        <v>0</v>
      </c>
      <c r="K131" s="13">
        <v>4</v>
      </c>
      <c r="L131" s="13">
        <v>15</v>
      </c>
      <c r="M131" s="13">
        <v>0</v>
      </c>
      <c r="N131" s="13">
        <v>1</v>
      </c>
      <c r="O131" s="13">
        <v>8</v>
      </c>
      <c r="P131" s="13">
        <v>63</v>
      </c>
      <c r="AI131" s="13"/>
    </row>
    <row r="132" spans="1:35" x14ac:dyDescent="0.25">
      <c r="A132" s="13" t="s">
        <v>1505</v>
      </c>
      <c r="B132" s="13">
        <v>2010</v>
      </c>
      <c r="C132" s="13" t="s">
        <v>162</v>
      </c>
      <c r="D132" s="13" t="s">
        <v>161</v>
      </c>
      <c r="E132" s="13">
        <v>79</v>
      </c>
      <c r="F132" s="13">
        <v>206</v>
      </c>
      <c r="G132" s="13">
        <v>29</v>
      </c>
      <c r="H132" s="13">
        <v>56</v>
      </c>
      <c r="I132" s="13">
        <v>13</v>
      </c>
      <c r="J132" s="13">
        <v>2</v>
      </c>
      <c r="K132" s="13">
        <v>4</v>
      </c>
      <c r="L132" s="13">
        <v>21</v>
      </c>
      <c r="M132" s="13">
        <v>1</v>
      </c>
      <c r="N132" s="13">
        <v>0</v>
      </c>
      <c r="O132" s="13">
        <v>16</v>
      </c>
      <c r="P132" s="13">
        <v>50</v>
      </c>
      <c r="AI132" s="13"/>
    </row>
    <row r="133" spans="1:35" x14ac:dyDescent="0.25">
      <c r="A133" s="13" t="s">
        <v>1736</v>
      </c>
      <c r="B133" s="13">
        <v>2010</v>
      </c>
      <c r="C133" s="13" t="s">
        <v>169</v>
      </c>
      <c r="D133" s="13" t="s">
        <v>161</v>
      </c>
      <c r="E133" s="13">
        <v>104</v>
      </c>
      <c r="F133" s="13">
        <v>207</v>
      </c>
      <c r="G133" s="13">
        <v>19</v>
      </c>
      <c r="H133" s="13">
        <v>54</v>
      </c>
      <c r="I133" s="13">
        <v>7</v>
      </c>
      <c r="J133" s="13">
        <v>1</v>
      </c>
      <c r="K133" s="13">
        <v>3</v>
      </c>
      <c r="L133" s="13">
        <v>11</v>
      </c>
      <c r="M133" s="13">
        <v>0</v>
      </c>
      <c r="N133" s="13">
        <v>3</v>
      </c>
      <c r="O133" s="13">
        <v>8</v>
      </c>
      <c r="P133" s="13">
        <v>67</v>
      </c>
      <c r="AI133" s="13"/>
    </row>
    <row r="134" spans="1:35" x14ac:dyDescent="0.25">
      <c r="A134" s="13" t="s">
        <v>1426</v>
      </c>
      <c r="B134" s="13">
        <v>2010</v>
      </c>
      <c r="C134" s="13" t="s">
        <v>172</v>
      </c>
      <c r="D134" s="13" t="s">
        <v>161</v>
      </c>
      <c r="E134" s="13">
        <v>59</v>
      </c>
      <c r="F134" s="13">
        <v>209</v>
      </c>
      <c r="G134" s="13">
        <v>19</v>
      </c>
      <c r="H134" s="13">
        <v>44</v>
      </c>
      <c r="I134" s="13">
        <v>7</v>
      </c>
      <c r="J134" s="13">
        <v>0</v>
      </c>
      <c r="K134" s="13">
        <v>6</v>
      </c>
      <c r="L134" s="13">
        <v>26</v>
      </c>
      <c r="M134" s="13">
        <v>0</v>
      </c>
      <c r="N134" s="13">
        <v>1</v>
      </c>
      <c r="O134" s="13">
        <v>24</v>
      </c>
      <c r="P134" s="13">
        <v>57</v>
      </c>
      <c r="AI134" s="13"/>
    </row>
    <row r="135" spans="1:35" x14ac:dyDescent="0.25">
      <c r="A135" s="13" t="s">
        <v>1702</v>
      </c>
      <c r="B135" s="13">
        <v>2010</v>
      </c>
      <c r="C135" s="13" t="s">
        <v>172</v>
      </c>
      <c r="D135" s="13" t="s">
        <v>161</v>
      </c>
      <c r="E135" s="13">
        <v>76</v>
      </c>
      <c r="F135" s="13">
        <v>212</v>
      </c>
      <c r="G135" s="13">
        <v>22</v>
      </c>
      <c r="H135" s="13">
        <v>44</v>
      </c>
      <c r="I135" s="13">
        <v>6</v>
      </c>
      <c r="J135" s="13">
        <v>3</v>
      </c>
      <c r="K135" s="13">
        <v>1</v>
      </c>
      <c r="L135" s="13">
        <v>22</v>
      </c>
      <c r="M135" s="13">
        <v>10</v>
      </c>
      <c r="N135" s="13">
        <v>6</v>
      </c>
      <c r="O135" s="13">
        <v>19</v>
      </c>
      <c r="P135" s="13">
        <v>54</v>
      </c>
      <c r="AI135" s="13"/>
    </row>
    <row r="136" spans="1:35" x14ac:dyDescent="0.25">
      <c r="A136" s="13" t="s">
        <v>1478</v>
      </c>
      <c r="B136" s="13">
        <v>2010</v>
      </c>
      <c r="C136" s="13" t="s">
        <v>181</v>
      </c>
      <c r="D136" s="13" t="s">
        <v>157</v>
      </c>
      <c r="E136" s="13">
        <v>61</v>
      </c>
      <c r="F136" s="13">
        <v>212</v>
      </c>
      <c r="G136" s="13">
        <v>27</v>
      </c>
      <c r="H136" s="13">
        <v>53</v>
      </c>
      <c r="I136" s="13">
        <v>13</v>
      </c>
      <c r="J136" s="13">
        <v>1</v>
      </c>
      <c r="K136" s="13">
        <v>3</v>
      </c>
      <c r="L136" s="13">
        <v>27</v>
      </c>
      <c r="M136" s="13">
        <v>7</v>
      </c>
      <c r="N136" s="13">
        <v>3</v>
      </c>
      <c r="O136" s="13">
        <v>21</v>
      </c>
      <c r="P136" s="13">
        <v>27</v>
      </c>
      <c r="AI136" s="13"/>
    </row>
    <row r="137" spans="1:35" x14ac:dyDescent="0.25">
      <c r="A137" s="13" t="s">
        <v>1668</v>
      </c>
      <c r="B137" s="13">
        <v>2010</v>
      </c>
      <c r="C137" s="13" t="s">
        <v>166</v>
      </c>
      <c r="D137" s="13" t="s">
        <v>161</v>
      </c>
      <c r="E137" s="13">
        <v>67</v>
      </c>
      <c r="F137" s="13">
        <v>212</v>
      </c>
      <c r="G137" s="13">
        <v>24</v>
      </c>
      <c r="H137" s="13">
        <v>43</v>
      </c>
      <c r="I137" s="13">
        <v>12</v>
      </c>
      <c r="J137" s="13">
        <v>1</v>
      </c>
      <c r="K137" s="13">
        <v>9</v>
      </c>
      <c r="L137" s="13">
        <v>26</v>
      </c>
      <c r="M137" s="13">
        <v>2</v>
      </c>
      <c r="N137" s="13">
        <v>0</v>
      </c>
      <c r="O137" s="13">
        <v>33</v>
      </c>
      <c r="P137" s="13">
        <v>44</v>
      </c>
      <c r="AI137" s="13"/>
    </row>
    <row r="138" spans="1:35" x14ac:dyDescent="0.25">
      <c r="A138" s="13" t="s">
        <v>1436</v>
      </c>
      <c r="B138" s="13">
        <v>2010</v>
      </c>
      <c r="C138" s="13" t="s">
        <v>171</v>
      </c>
      <c r="D138" s="13" t="s">
        <v>157</v>
      </c>
      <c r="E138" s="13">
        <v>82</v>
      </c>
      <c r="F138" s="13">
        <v>212</v>
      </c>
      <c r="G138" s="13">
        <v>22</v>
      </c>
      <c r="H138" s="13">
        <v>61</v>
      </c>
      <c r="I138" s="13">
        <v>7</v>
      </c>
      <c r="J138" s="13">
        <v>0</v>
      </c>
      <c r="K138" s="13">
        <v>12</v>
      </c>
      <c r="L138" s="13">
        <v>33</v>
      </c>
      <c r="M138" s="13">
        <v>0</v>
      </c>
      <c r="N138" s="13">
        <v>0</v>
      </c>
      <c r="O138" s="13">
        <v>19</v>
      </c>
      <c r="P138" s="13">
        <v>61</v>
      </c>
      <c r="AI138" s="13"/>
    </row>
    <row r="139" spans="1:35" x14ac:dyDescent="0.25">
      <c r="A139" s="13" t="s">
        <v>1549</v>
      </c>
      <c r="B139" s="13">
        <v>2010</v>
      </c>
      <c r="C139" s="13" t="s">
        <v>181</v>
      </c>
      <c r="D139" s="13" t="s">
        <v>157</v>
      </c>
      <c r="E139" s="13">
        <v>58</v>
      </c>
      <c r="F139" s="13">
        <v>213</v>
      </c>
      <c r="G139" s="13">
        <v>21</v>
      </c>
      <c r="H139" s="13">
        <v>53</v>
      </c>
      <c r="I139" s="13">
        <v>8</v>
      </c>
      <c r="J139" s="13">
        <v>0</v>
      </c>
      <c r="K139" s="13">
        <v>2</v>
      </c>
      <c r="L139" s="13">
        <v>13</v>
      </c>
      <c r="M139" s="13">
        <v>2</v>
      </c>
      <c r="N139" s="13">
        <v>2</v>
      </c>
      <c r="O139" s="13">
        <v>12</v>
      </c>
      <c r="P139" s="13">
        <v>13</v>
      </c>
      <c r="AI139" s="13"/>
    </row>
    <row r="140" spans="1:35" x14ac:dyDescent="0.25">
      <c r="A140" s="13" t="s">
        <v>1448</v>
      </c>
      <c r="B140" s="13">
        <v>2010</v>
      </c>
      <c r="C140" s="13" t="s">
        <v>162</v>
      </c>
      <c r="D140" s="13" t="s">
        <v>161</v>
      </c>
      <c r="E140" s="13">
        <v>77</v>
      </c>
      <c r="F140" s="13">
        <v>215</v>
      </c>
      <c r="G140" s="13">
        <v>18</v>
      </c>
      <c r="H140" s="13">
        <v>46</v>
      </c>
      <c r="I140" s="13">
        <v>13</v>
      </c>
      <c r="J140" s="13">
        <v>1</v>
      </c>
      <c r="K140" s="13">
        <v>1</v>
      </c>
      <c r="L140" s="13">
        <v>17</v>
      </c>
      <c r="M140" s="13">
        <v>1</v>
      </c>
      <c r="N140" s="13">
        <v>0</v>
      </c>
      <c r="O140" s="13">
        <v>12</v>
      </c>
      <c r="P140" s="13">
        <v>61</v>
      </c>
      <c r="AI140" s="13"/>
    </row>
    <row r="141" spans="1:35" x14ac:dyDescent="0.25">
      <c r="A141" s="13" t="s">
        <v>1666</v>
      </c>
      <c r="B141" s="13">
        <v>2010</v>
      </c>
      <c r="C141" s="13" t="s">
        <v>167</v>
      </c>
      <c r="D141" s="13" t="s">
        <v>157</v>
      </c>
      <c r="E141" s="13">
        <v>77</v>
      </c>
      <c r="F141" s="13">
        <v>216</v>
      </c>
      <c r="G141" s="13">
        <v>30</v>
      </c>
      <c r="H141" s="13">
        <v>52</v>
      </c>
      <c r="I141" s="13">
        <v>15</v>
      </c>
      <c r="J141" s="13">
        <v>3</v>
      </c>
      <c r="K141" s="13">
        <v>10</v>
      </c>
      <c r="L141" s="13">
        <v>40</v>
      </c>
      <c r="M141" s="13">
        <v>2</v>
      </c>
      <c r="N141" s="13">
        <v>2</v>
      </c>
      <c r="O141" s="13">
        <v>40</v>
      </c>
      <c r="P141" s="13">
        <v>55</v>
      </c>
      <c r="AI141" s="13"/>
    </row>
    <row r="142" spans="1:35" x14ac:dyDescent="0.25">
      <c r="A142" s="13" t="s">
        <v>1804</v>
      </c>
      <c r="B142" s="13">
        <v>2010</v>
      </c>
      <c r="C142" s="13" t="s">
        <v>173</v>
      </c>
      <c r="D142" s="13" t="s">
        <v>161</v>
      </c>
      <c r="E142" s="13">
        <v>78</v>
      </c>
      <c r="F142" s="13">
        <v>216</v>
      </c>
      <c r="G142" s="13">
        <v>28</v>
      </c>
      <c r="H142" s="13">
        <v>46</v>
      </c>
      <c r="I142" s="13">
        <v>12</v>
      </c>
      <c r="J142" s="13">
        <v>0</v>
      </c>
      <c r="K142" s="13">
        <v>1</v>
      </c>
      <c r="L142" s="13">
        <v>15</v>
      </c>
      <c r="M142" s="13">
        <v>2</v>
      </c>
      <c r="N142" s="13">
        <v>2</v>
      </c>
      <c r="O142" s="13">
        <v>22</v>
      </c>
      <c r="P142" s="13">
        <v>38</v>
      </c>
      <c r="AI142" s="13"/>
    </row>
    <row r="143" spans="1:35" x14ac:dyDescent="0.25">
      <c r="A143" s="13" t="s">
        <v>1323</v>
      </c>
      <c r="B143" s="13">
        <v>2010</v>
      </c>
      <c r="C143" s="13" t="s">
        <v>166</v>
      </c>
      <c r="D143" s="13" t="s">
        <v>161</v>
      </c>
      <c r="E143" s="13">
        <v>73</v>
      </c>
      <c r="F143" s="13">
        <v>217</v>
      </c>
      <c r="G143" s="13">
        <v>38</v>
      </c>
      <c r="H143" s="13">
        <v>62</v>
      </c>
      <c r="I143" s="13">
        <v>21</v>
      </c>
      <c r="J143" s="13">
        <v>0</v>
      </c>
      <c r="K143" s="13">
        <v>8</v>
      </c>
      <c r="L143" s="13">
        <v>20</v>
      </c>
      <c r="M143" s="13">
        <v>2</v>
      </c>
      <c r="N143" s="13">
        <v>0</v>
      </c>
      <c r="O143" s="13">
        <v>21</v>
      </c>
      <c r="P143" s="13">
        <v>53</v>
      </c>
      <c r="AI143" s="13"/>
    </row>
    <row r="144" spans="1:35" x14ac:dyDescent="0.25">
      <c r="A144" s="13" t="s">
        <v>1455</v>
      </c>
      <c r="B144" s="13">
        <v>2010</v>
      </c>
      <c r="C144" s="13" t="s">
        <v>182</v>
      </c>
      <c r="D144" s="13" t="s">
        <v>157</v>
      </c>
      <c r="E144" s="13">
        <v>57</v>
      </c>
      <c r="F144" s="13">
        <v>217</v>
      </c>
      <c r="G144" s="13">
        <v>23</v>
      </c>
      <c r="H144" s="13">
        <v>55</v>
      </c>
      <c r="I144" s="13">
        <v>7</v>
      </c>
      <c r="J144" s="13">
        <v>0</v>
      </c>
      <c r="K144" s="13">
        <v>8</v>
      </c>
      <c r="L144" s="13">
        <v>38</v>
      </c>
      <c r="M144" s="13">
        <v>0</v>
      </c>
      <c r="N144" s="13">
        <v>0</v>
      </c>
      <c r="O144" s="13">
        <v>21</v>
      </c>
      <c r="P144" s="13">
        <v>34</v>
      </c>
      <c r="AI144" s="13"/>
    </row>
    <row r="145" spans="1:35" x14ac:dyDescent="0.25">
      <c r="A145" s="13" t="s">
        <v>1353</v>
      </c>
      <c r="B145" s="13">
        <v>2010</v>
      </c>
      <c r="C145" s="13" t="s">
        <v>168</v>
      </c>
      <c r="D145" s="13" t="s">
        <v>157</v>
      </c>
      <c r="E145" s="13">
        <v>73</v>
      </c>
      <c r="F145" s="13">
        <v>218</v>
      </c>
      <c r="G145" s="13">
        <v>23</v>
      </c>
      <c r="H145" s="13">
        <v>52</v>
      </c>
      <c r="I145" s="13">
        <v>13</v>
      </c>
      <c r="J145" s="13">
        <v>0</v>
      </c>
      <c r="K145" s="13">
        <v>5</v>
      </c>
      <c r="L145" s="13">
        <v>26</v>
      </c>
      <c r="M145" s="13">
        <v>0</v>
      </c>
      <c r="N145" s="13">
        <v>0</v>
      </c>
      <c r="O145" s="13">
        <v>23</v>
      </c>
      <c r="P145" s="13">
        <v>34</v>
      </c>
      <c r="AI145" s="13"/>
    </row>
    <row r="146" spans="1:35" x14ac:dyDescent="0.25">
      <c r="A146" s="13" t="s">
        <v>1301</v>
      </c>
      <c r="B146" s="13">
        <v>2010</v>
      </c>
      <c r="C146" s="13" t="s">
        <v>173</v>
      </c>
      <c r="D146" s="13" t="s">
        <v>161</v>
      </c>
      <c r="E146" s="13">
        <v>64</v>
      </c>
      <c r="F146" s="13">
        <v>220</v>
      </c>
      <c r="G146" s="13">
        <v>21</v>
      </c>
      <c r="H146" s="13">
        <v>56</v>
      </c>
      <c r="I146" s="13">
        <v>11</v>
      </c>
      <c r="J146" s="13">
        <v>3</v>
      </c>
      <c r="K146" s="13">
        <v>7</v>
      </c>
      <c r="L146" s="13">
        <v>27</v>
      </c>
      <c r="M146" s="13">
        <v>3</v>
      </c>
      <c r="N146" s="13">
        <v>1</v>
      </c>
      <c r="O146" s="13">
        <v>30</v>
      </c>
      <c r="P146" s="13">
        <v>39</v>
      </c>
      <c r="AI146" s="13"/>
    </row>
    <row r="147" spans="1:35" x14ac:dyDescent="0.25">
      <c r="A147" s="13" t="s">
        <v>1471</v>
      </c>
      <c r="B147" s="13">
        <v>2010</v>
      </c>
      <c r="C147" s="13" t="s">
        <v>170</v>
      </c>
      <c r="D147" s="13" t="s">
        <v>157</v>
      </c>
      <c r="E147" s="13">
        <v>105</v>
      </c>
      <c r="F147" s="13">
        <v>222</v>
      </c>
      <c r="G147" s="13">
        <v>27</v>
      </c>
      <c r="H147" s="13">
        <v>53</v>
      </c>
      <c r="I147" s="13">
        <v>11</v>
      </c>
      <c r="J147" s="13">
        <v>1</v>
      </c>
      <c r="K147" s="13">
        <v>1</v>
      </c>
      <c r="L147" s="13">
        <v>25</v>
      </c>
      <c r="M147" s="13">
        <v>5</v>
      </c>
      <c r="N147" s="13">
        <v>1</v>
      </c>
      <c r="O147" s="13">
        <v>17</v>
      </c>
      <c r="P147" s="13">
        <v>39</v>
      </c>
      <c r="AI147" s="13"/>
    </row>
    <row r="148" spans="1:35" x14ac:dyDescent="0.25">
      <c r="A148" s="13" t="s">
        <v>1661</v>
      </c>
      <c r="B148" s="13">
        <v>2010</v>
      </c>
      <c r="C148" s="13" t="s">
        <v>188</v>
      </c>
      <c r="D148" s="13" t="s">
        <v>161</v>
      </c>
      <c r="E148" s="13">
        <v>76</v>
      </c>
      <c r="F148" s="13">
        <v>222</v>
      </c>
      <c r="G148" s="13">
        <v>34</v>
      </c>
      <c r="H148" s="13">
        <v>63</v>
      </c>
      <c r="I148" s="13">
        <v>6</v>
      </c>
      <c r="J148" s="13">
        <v>2</v>
      </c>
      <c r="K148" s="13">
        <v>1</v>
      </c>
      <c r="L148" s="13">
        <v>21</v>
      </c>
      <c r="M148" s="13">
        <v>2</v>
      </c>
      <c r="N148" s="13">
        <v>2</v>
      </c>
      <c r="O148" s="13">
        <v>25</v>
      </c>
      <c r="P148" s="13">
        <v>36</v>
      </c>
      <c r="AI148" s="13"/>
    </row>
    <row r="149" spans="1:35" x14ac:dyDescent="0.25">
      <c r="A149" s="13" t="s">
        <v>1446</v>
      </c>
      <c r="B149" s="13">
        <v>2010</v>
      </c>
      <c r="C149" s="13" t="s">
        <v>160</v>
      </c>
      <c r="D149" s="13" t="s">
        <v>161</v>
      </c>
      <c r="E149" s="13">
        <v>84</v>
      </c>
      <c r="F149" s="13">
        <v>224</v>
      </c>
      <c r="G149" s="13">
        <v>27</v>
      </c>
      <c r="H149" s="13">
        <v>56</v>
      </c>
      <c r="I149" s="13">
        <v>17</v>
      </c>
      <c r="J149" s="13">
        <v>2</v>
      </c>
      <c r="K149" s="13">
        <v>7</v>
      </c>
      <c r="L149" s="13">
        <v>31</v>
      </c>
      <c r="M149" s="13">
        <v>3</v>
      </c>
      <c r="N149" s="13">
        <v>1</v>
      </c>
      <c r="O149" s="13">
        <v>13</v>
      </c>
      <c r="P149" s="13">
        <v>44</v>
      </c>
      <c r="AI149" s="13"/>
    </row>
    <row r="150" spans="1:35" x14ac:dyDescent="0.25">
      <c r="A150" s="13" t="s">
        <v>1659</v>
      </c>
      <c r="B150" s="13">
        <v>2010</v>
      </c>
      <c r="C150" s="13" t="s">
        <v>178</v>
      </c>
      <c r="D150" s="13" t="s">
        <v>157</v>
      </c>
      <c r="E150" s="13">
        <v>72</v>
      </c>
      <c r="F150" s="13">
        <v>224</v>
      </c>
      <c r="G150" s="13">
        <v>23</v>
      </c>
      <c r="H150" s="13">
        <v>53</v>
      </c>
      <c r="I150" s="13">
        <v>9</v>
      </c>
      <c r="J150" s="13">
        <v>0</v>
      </c>
      <c r="K150" s="13">
        <v>0</v>
      </c>
      <c r="L150" s="13">
        <v>18</v>
      </c>
      <c r="M150" s="13">
        <v>15</v>
      </c>
      <c r="N150" s="13">
        <v>2</v>
      </c>
      <c r="O150" s="13">
        <v>19</v>
      </c>
      <c r="P150" s="13">
        <v>28</v>
      </c>
      <c r="AI150" s="13"/>
    </row>
    <row r="151" spans="1:35" x14ac:dyDescent="0.25">
      <c r="A151" s="13" t="s">
        <v>1392</v>
      </c>
      <c r="B151" s="13">
        <v>2010</v>
      </c>
      <c r="C151" s="13" t="s">
        <v>183</v>
      </c>
      <c r="D151" s="13" t="s">
        <v>161</v>
      </c>
      <c r="E151" s="13">
        <v>132</v>
      </c>
      <c r="F151" s="13">
        <v>224</v>
      </c>
      <c r="G151" s="13">
        <v>25</v>
      </c>
      <c r="H151" s="13">
        <v>41</v>
      </c>
      <c r="I151" s="13">
        <v>6</v>
      </c>
      <c r="J151" s="13">
        <v>2</v>
      </c>
      <c r="K151" s="13">
        <v>10</v>
      </c>
      <c r="L151" s="13">
        <v>32</v>
      </c>
      <c r="M151" s="13">
        <v>5</v>
      </c>
      <c r="N151" s="13">
        <v>2</v>
      </c>
      <c r="O151" s="13">
        <v>33</v>
      </c>
      <c r="P151" s="13">
        <v>60</v>
      </c>
      <c r="AI151" s="13"/>
    </row>
    <row r="152" spans="1:35" x14ac:dyDescent="0.25">
      <c r="A152" s="13" t="s">
        <v>1637</v>
      </c>
      <c r="B152" s="13">
        <v>2010</v>
      </c>
      <c r="C152" s="13" t="s">
        <v>181</v>
      </c>
      <c r="D152" s="13" t="s">
        <v>157</v>
      </c>
      <c r="E152" s="13">
        <v>81</v>
      </c>
      <c r="F152" s="13">
        <v>226</v>
      </c>
      <c r="G152" s="13">
        <v>20</v>
      </c>
      <c r="H152" s="13">
        <v>33</v>
      </c>
      <c r="I152" s="13">
        <v>2</v>
      </c>
      <c r="J152" s="13">
        <v>0</v>
      </c>
      <c r="K152" s="13">
        <v>4</v>
      </c>
      <c r="L152" s="13">
        <v>14</v>
      </c>
      <c r="M152" s="13">
        <v>1</v>
      </c>
      <c r="N152" s="13">
        <v>0</v>
      </c>
      <c r="O152" s="13">
        <v>6</v>
      </c>
      <c r="P152" s="13">
        <v>71</v>
      </c>
      <c r="AI152" s="13"/>
    </row>
    <row r="153" spans="1:35" x14ac:dyDescent="0.25">
      <c r="A153" s="13" t="s">
        <v>1630</v>
      </c>
      <c r="B153" s="13">
        <v>2010</v>
      </c>
      <c r="C153" s="13" t="s">
        <v>185</v>
      </c>
      <c r="D153" s="13" t="s">
        <v>161</v>
      </c>
      <c r="E153" s="13">
        <v>137</v>
      </c>
      <c r="F153" s="13">
        <v>227</v>
      </c>
      <c r="G153" s="13">
        <v>34</v>
      </c>
      <c r="H153" s="13">
        <v>55</v>
      </c>
      <c r="I153" s="13">
        <v>13</v>
      </c>
      <c r="J153" s="13">
        <v>3</v>
      </c>
      <c r="K153" s="13">
        <v>3</v>
      </c>
      <c r="L153" s="13">
        <v>17</v>
      </c>
      <c r="M153" s="13">
        <v>4</v>
      </c>
      <c r="N153" s="13">
        <v>5</v>
      </c>
      <c r="O153" s="13">
        <v>20</v>
      </c>
      <c r="P153" s="13">
        <v>38</v>
      </c>
      <c r="AI153" s="13"/>
    </row>
    <row r="154" spans="1:35" x14ac:dyDescent="0.25">
      <c r="A154" s="13" t="s">
        <v>1600</v>
      </c>
      <c r="B154" s="13">
        <v>2010</v>
      </c>
      <c r="C154" s="13" t="s">
        <v>176</v>
      </c>
      <c r="D154" s="13" t="s">
        <v>157</v>
      </c>
      <c r="E154" s="13">
        <v>85</v>
      </c>
      <c r="F154" s="13">
        <v>229</v>
      </c>
      <c r="G154" s="13">
        <v>29</v>
      </c>
      <c r="H154" s="13">
        <v>53</v>
      </c>
      <c r="I154" s="13">
        <v>10</v>
      </c>
      <c r="J154" s="13">
        <v>0</v>
      </c>
      <c r="K154" s="13">
        <v>11</v>
      </c>
      <c r="L154" s="13">
        <v>36</v>
      </c>
      <c r="M154" s="13">
        <v>1</v>
      </c>
      <c r="N154" s="13">
        <v>0</v>
      </c>
      <c r="O154" s="13">
        <v>26</v>
      </c>
      <c r="P154" s="13">
        <v>76</v>
      </c>
      <c r="AI154" s="13"/>
    </row>
    <row r="155" spans="1:35" x14ac:dyDescent="0.25">
      <c r="A155" s="13" t="s">
        <v>1404</v>
      </c>
      <c r="B155" s="13">
        <v>2010</v>
      </c>
      <c r="C155" s="13" t="s">
        <v>165</v>
      </c>
      <c r="D155" s="13" t="s">
        <v>157</v>
      </c>
      <c r="E155" s="13">
        <v>59</v>
      </c>
      <c r="F155" s="13">
        <v>230</v>
      </c>
      <c r="G155" s="13">
        <v>28</v>
      </c>
      <c r="H155" s="13">
        <v>64</v>
      </c>
      <c r="I155" s="13">
        <v>14</v>
      </c>
      <c r="J155" s="13">
        <v>0</v>
      </c>
      <c r="K155" s="13">
        <v>4</v>
      </c>
      <c r="L155" s="13">
        <v>15</v>
      </c>
      <c r="M155" s="13">
        <v>12</v>
      </c>
      <c r="N155" s="13">
        <v>2</v>
      </c>
      <c r="O155" s="13">
        <v>26</v>
      </c>
      <c r="P155" s="13">
        <v>40</v>
      </c>
      <c r="AI155" s="13"/>
    </row>
    <row r="156" spans="1:35" x14ac:dyDescent="0.25">
      <c r="A156" s="13" t="s">
        <v>1539</v>
      </c>
      <c r="B156" s="13">
        <v>2010</v>
      </c>
      <c r="C156" s="13" t="s">
        <v>156</v>
      </c>
      <c r="D156" s="13" t="s">
        <v>157</v>
      </c>
      <c r="E156" s="13">
        <v>77</v>
      </c>
      <c r="F156" s="13">
        <v>233</v>
      </c>
      <c r="G156" s="13">
        <v>31</v>
      </c>
      <c r="H156" s="13">
        <v>60</v>
      </c>
      <c r="I156" s="13">
        <v>13</v>
      </c>
      <c r="J156" s="13">
        <v>2</v>
      </c>
      <c r="K156" s="13">
        <v>4</v>
      </c>
      <c r="L156" s="13">
        <v>25</v>
      </c>
      <c r="M156" s="13">
        <v>3</v>
      </c>
      <c r="N156" s="13">
        <v>5</v>
      </c>
      <c r="O156" s="13">
        <v>25</v>
      </c>
      <c r="P156" s="13">
        <v>61</v>
      </c>
      <c r="AI156" s="13"/>
    </row>
    <row r="157" spans="1:35" x14ac:dyDescent="0.25">
      <c r="A157" s="13" t="s">
        <v>1800</v>
      </c>
      <c r="B157" s="13">
        <v>2010</v>
      </c>
      <c r="C157" s="13" t="s">
        <v>184</v>
      </c>
      <c r="D157" s="13" t="s">
        <v>157</v>
      </c>
      <c r="E157" s="13">
        <v>70</v>
      </c>
      <c r="F157" s="13">
        <v>235</v>
      </c>
      <c r="G157" s="13">
        <v>29</v>
      </c>
      <c r="H157" s="13">
        <v>49</v>
      </c>
      <c r="I157" s="13">
        <v>10</v>
      </c>
      <c r="J157" s="13">
        <v>0</v>
      </c>
      <c r="K157" s="13">
        <v>8</v>
      </c>
      <c r="L157" s="13">
        <v>34</v>
      </c>
      <c r="M157" s="13">
        <v>1</v>
      </c>
      <c r="N157" s="13">
        <v>0</v>
      </c>
      <c r="O157" s="13">
        <v>38</v>
      </c>
      <c r="P157" s="13">
        <v>57</v>
      </c>
      <c r="AI157" s="13"/>
    </row>
    <row r="158" spans="1:35" x14ac:dyDescent="0.25">
      <c r="A158" s="13" t="s">
        <v>1376</v>
      </c>
      <c r="B158" s="13">
        <v>2010</v>
      </c>
      <c r="C158" s="13" t="s">
        <v>172</v>
      </c>
      <c r="D158" s="13" t="s">
        <v>161</v>
      </c>
      <c r="E158" s="13">
        <v>59</v>
      </c>
      <c r="F158" s="13">
        <v>235</v>
      </c>
      <c r="G158" s="13">
        <v>31</v>
      </c>
      <c r="H158" s="13">
        <v>63</v>
      </c>
      <c r="I158" s="13">
        <v>10</v>
      </c>
      <c r="J158" s="13">
        <v>0</v>
      </c>
      <c r="K158" s="13">
        <v>8</v>
      </c>
      <c r="L158" s="13">
        <v>32</v>
      </c>
      <c r="M158" s="13">
        <v>2</v>
      </c>
      <c r="N158" s="13">
        <v>0</v>
      </c>
      <c r="O158" s="13">
        <v>15</v>
      </c>
      <c r="P158" s="13">
        <v>28</v>
      </c>
      <c r="AI158" s="13"/>
    </row>
    <row r="159" spans="1:35" x14ac:dyDescent="0.25">
      <c r="A159" s="13" t="s">
        <v>1602</v>
      </c>
      <c r="B159" s="13">
        <v>2010</v>
      </c>
      <c r="C159" s="13" t="s">
        <v>164</v>
      </c>
      <c r="D159" s="13" t="s">
        <v>157</v>
      </c>
      <c r="E159" s="13">
        <v>60</v>
      </c>
      <c r="F159" s="13">
        <v>236</v>
      </c>
      <c r="G159" s="13">
        <v>32</v>
      </c>
      <c r="H159" s="13">
        <v>65</v>
      </c>
      <c r="I159" s="13">
        <v>7</v>
      </c>
      <c r="J159" s="13">
        <v>0</v>
      </c>
      <c r="K159" s="13">
        <v>4</v>
      </c>
      <c r="L159" s="13">
        <v>16</v>
      </c>
      <c r="M159" s="13">
        <v>1</v>
      </c>
      <c r="N159" s="13">
        <v>1</v>
      </c>
      <c r="O159" s="13">
        <v>19</v>
      </c>
      <c r="P159" s="13">
        <v>26</v>
      </c>
      <c r="AI159" s="13"/>
    </row>
    <row r="160" spans="1:35" x14ac:dyDescent="0.25">
      <c r="A160" s="13" t="s">
        <v>1496</v>
      </c>
      <c r="B160" s="13">
        <v>2010</v>
      </c>
      <c r="C160" s="13" t="s">
        <v>184</v>
      </c>
      <c r="D160" s="13" t="s">
        <v>157</v>
      </c>
      <c r="E160" s="13">
        <v>82</v>
      </c>
      <c r="F160" s="13">
        <v>237</v>
      </c>
      <c r="G160" s="13">
        <v>22</v>
      </c>
      <c r="H160" s="13">
        <v>50</v>
      </c>
      <c r="I160" s="13">
        <v>6</v>
      </c>
      <c r="J160" s="13">
        <v>1</v>
      </c>
      <c r="K160" s="13">
        <v>5</v>
      </c>
      <c r="L160" s="13">
        <v>27</v>
      </c>
      <c r="M160" s="13">
        <v>1</v>
      </c>
      <c r="N160" s="13">
        <v>2</v>
      </c>
      <c r="O160" s="13">
        <v>22</v>
      </c>
      <c r="P160" s="13">
        <v>43</v>
      </c>
      <c r="AI160" s="13"/>
    </row>
    <row r="161" spans="1:35" x14ac:dyDescent="0.25">
      <c r="A161" s="13" t="s">
        <v>1616</v>
      </c>
      <c r="B161" s="13">
        <v>2010</v>
      </c>
      <c r="C161" s="13" t="s">
        <v>182</v>
      </c>
      <c r="D161" s="13" t="s">
        <v>157</v>
      </c>
      <c r="E161" s="13">
        <v>119</v>
      </c>
      <c r="F161" s="13">
        <v>238</v>
      </c>
      <c r="G161" s="13">
        <v>30</v>
      </c>
      <c r="H161" s="13">
        <v>58</v>
      </c>
      <c r="I161" s="13">
        <v>4</v>
      </c>
      <c r="J161" s="13">
        <v>0</v>
      </c>
      <c r="K161" s="13">
        <v>9</v>
      </c>
      <c r="L161" s="13">
        <v>27</v>
      </c>
      <c r="M161" s="13">
        <v>3</v>
      </c>
      <c r="N161" s="13">
        <v>0</v>
      </c>
      <c r="O161" s="13">
        <v>8</v>
      </c>
      <c r="P161" s="13">
        <v>42</v>
      </c>
      <c r="AI161" s="13"/>
    </row>
    <row r="162" spans="1:35" x14ac:dyDescent="0.25">
      <c r="A162" s="13" t="s">
        <v>1712</v>
      </c>
      <c r="B162" s="13">
        <v>2010</v>
      </c>
      <c r="C162" s="13" t="s">
        <v>180</v>
      </c>
      <c r="D162" s="13" t="s">
        <v>161</v>
      </c>
      <c r="E162" s="13">
        <v>70</v>
      </c>
      <c r="F162" s="13">
        <v>240</v>
      </c>
      <c r="G162" s="13">
        <v>28</v>
      </c>
      <c r="H162" s="13">
        <v>71</v>
      </c>
      <c r="I162" s="13">
        <v>12</v>
      </c>
      <c r="J162" s="13">
        <v>1</v>
      </c>
      <c r="K162" s="13">
        <v>4</v>
      </c>
      <c r="L162" s="13">
        <v>36</v>
      </c>
      <c r="M162" s="13">
        <v>1</v>
      </c>
      <c r="N162" s="13">
        <v>1</v>
      </c>
      <c r="O162" s="13">
        <v>21</v>
      </c>
      <c r="P162" s="13">
        <v>59</v>
      </c>
      <c r="AI162" s="13"/>
    </row>
    <row r="163" spans="1:35" x14ac:dyDescent="0.25">
      <c r="A163" s="13" t="s">
        <v>1354</v>
      </c>
      <c r="B163" s="13">
        <v>2010</v>
      </c>
      <c r="C163" s="13" t="s">
        <v>165</v>
      </c>
      <c r="D163" s="13" t="s">
        <v>157</v>
      </c>
      <c r="E163" s="13">
        <v>93</v>
      </c>
      <c r="F163" s="13">
        <v>241</v>
      </c>
      <c r="G163" s="13">
        <v>26</v>
      </c>
      <c r="H163" s="13">
        <v>60</v>
      </c>
      <c r="I163" s="13">
        <v>4</v>
      </c>
      <c r="J163" s="13">
        <v>2</v>
      </c>
      <c r="K163" s="13">
        <v>0</v>
      </c>
      <c r="L163" s="13">
        <v>20</v>
      </c>
      <c r="M163" s="13">
        <v>5</v>
      </c>
      <c r="N163" s="13">
        <v>7</v>
      </c>
      <c r="O163" s="13">
        <v>15</v>
      </c>
      <c r="P163" s="13">
        <v>50</v>
      </c>
      <c r="AI163" s="13"/>
    </row>
    <row r="164" spans="1:35" x14ac:dyDescent="0.25">
      <c r="A164" s="13" t="s">
        <v>1609</v>
      </c>
      <c r="B164" s="13">
        <v>2010</v>
      </c>
      <c r="C164" s="13" t="s">
        <v>178</v>
      </c>
      <c r="D164" s="13" t="s">
        <v>157</v>
      </c>
      <c r="E164" s="13">
        <v>74</v>
      </c>
      <c r="F164" s="13">
        <v>242</v>
      </c>
      <c r="G164" s="13">
        <v>34</v>
      </c>
      <c r="H164" s="13">
        <v>52</v>
      </c>
      <c r="I164" s="13">
        <v>10</v>
      </c>
      <c r="J164" s="13">
        <v>0</v>
      </c>
      <c r="K164" s="13">
        <v>8</v>
      </c>
      <c r="L164" s="13">
        <v>20</v>
      </c>
      <c r="M164" s="13">
        <v>1</v>
      </c>
      <c r="N164" s="13">
        <v>5</v>
      </c>
      <c r="O164" s="13">
        <v>34</v>
      </c>
      <c r="P164" s="13">
        <v>62</v>
      </c>
      <c r="AI164" s="13"/>
    </row>
    <row r="165" spans="1:35" x14ac:dyDescent="0.25">
      <c r="A165" s="13" t="s">
        <v>1526</v>
      </c>
      <c r="B165" s="13">
        <v>2010</v>
      </c>
      <c r="C165" s="13" t="s">
        <v>160</v>
      </c>
      <c r="D165" s="13" t="s">
        <v>161</v>
      </c>
      <c r="E165" s="13">
        <v>85</v>
      </c>
      <c r="F165" s="13">
        <v>242</v>
      </c>
      <c r="G165" s="13">
        <v>30</v>
      </c>
      <c r="H165" s="13">
        <v>46</v>
      </c>
      <c r="I165" s="13">
        <v>12</v>
      </c>
      <c r="J165" s="13">
        <v>1</v>
      </c>
      <c r="K165" s="13">
        <v>6</v>
      </c>
      <c r="L165" s="13">
        <v>24</v>
      </c>
      <c r="M165" s="13">
        <v>7</v>
      </c>
      <c r="N165" s="13">
        <v>2</v>
      </c>
      <c r="O165" s="13">
        <v>33</v>
      </c>
      <c r="P165" s="13">
        <v>57</v>
      </c>
      <c r="AI165" s="13"/>
    </row>
    <row r="166" spans="1:35" x14ac:dyDescent="0.25">
      <c r="A166" s="13" t="s">
        <v>1369</v>
      </c>
      <c r="B166" s="13">
        <v>2010</v>
      </c>
      <c r="C166" s="13" t="s">
        <v>185</v>
      </c>
      <c r="D166" s="13" t="s">
        <v>161</v>
      </c>
      <c r="E166" s="13">
        <v>72</v>
      </c>
      <c r="F166" s="13">
        <v>243</v>
      </c>
      <c r="G166" s="13">
        <v>26</v>
      </c>
      <c r="H166" s="13">
        <v>67</v>
      </c>
      <c r="I166" s="13">
        <v>11</v>
      </c>
      <c r="J166" s="13">
        <v>2</v>
      </c>
      <c r="K166" s="13">
        <v>3</v>
      </c>
      <c r="L166" s="13">
        <v>22</v>
      </c>
      <c r="M166" s="13">
        <v>3</v>
      </c>
      <c r="N166" s="13">
        <v>0</v>
      </c>
      <c r="O166" s="13">
        <v>21</v>
      </c>
      <c r="P166" s="13">
        <v>43</v>
      </c>
      <c r="AI166" s="13"/>
    </row>
    <row r="167" spans="1:35" x14ac:dyDescent="0.25">
      <c r="A167" s="13" t="s">
        <v>1306</v>
      </c>
      <c r="B167" s="13">
        <v>2010</v>
      </c>
      <c r="C167" s="13" t="s">
        <v>159</v>
      </c>
      <c r="D167" s="13" t="s">
        <v>157</v>
      </c>
      <c r="E167" s="13">
        <v>73</v>
      </c>
      <c r="F167" s="13">
        <v>244</v>
      </c>
      <c r="G167" s="13">
        <v>28</v>
      </c>
      <c r="H167" s="13">
        <v>50</v>
      </c>
      <c r="I167" s="13">
        <v>9</v>
      </c>
      <c r="J167" s="13">
        <v>1</v>
      </c>
      <c r="K167" s="13">
        <v>8</v>
      </c>
      <c r="L167" s="13">
        <v>29</v>
      </c>
      <c r="M167" s="13">
        <v>8</v>
      </c>
      <c r="N167" s="13">
        <v>2</v>
      </c>
      <c r="O167" s="13">
        <v>28</v>
      </c>
      <c r="P167" s="13">
        <v>75</v>
      </c>
      <c r="AI167" s="13"/>
    </row>
    <row r="168" spans="1:35" x14ac:dyDescent="0.25">
      <c r="A168" s="13" t="s">
        <v>1786</v>
      </c>
      <c r="B168" s="13">
        <v>2010</v>
      </c>
      <c r="C168" s="13" t="s">
        <v>187</v>
      </c>
      <c r="D168" s="13" t="s">
        <v>161</v>
      </c>
      <c r="E168" s="13">
        <v>62</v>
      </c>
      <c r="F168" s="13">
        <v>244</v>
      </c>
      <c r="G168" s="13">
        <v>43</v>
      </c>
      <c r="H168" s="13">
        <v>69</v>
      </c>
      <c r="I168" s="13">
        <v>20</v>
      </c>
      <c r="J168" s="13">
        <v>7</v>
      </c>
      <c r="K168" s="13">
        <v>2</v>
      </c>
      <c r="L168" s="13">
        <v>18</v>
      </c>
      <c r="M168" s="13">
        <v>0</v>
      </c>
      <c r="N168" s="13">
        <v>1</v>
      </c>
      <c r="O168" s="13">
        <v>41</v>
      </c>
      <c r="P168" s="13">
        <v>51</v>
      </c>
      <c r="AI168" s="13"/>
    </row>
    <row r="169" spans="1:35" x14ac:dyDescent="0.25">
      <c r="A169" s="13" t="s">
        <v>1312</v>
      </c>
      <c r="B169" s="13">
        <v>2010</v>
      </c>
      <c r="C169" s="13" t="s">
        <v>173</v>
      </c>
      <c r="D169" s="13" t="s">
        <v>161</v>
      </c>
      <c r="E169" s="13">
        <v>86</v>
      </c>
      <c r="F169" s="13">
        <v>247</v>
      </c>
      <c r="G169" s="13">
        <v>28</v>
      </c>
      <c r="H169" s="13">
        <v>58</v>
      </c>
      <c r="I169" s="13">
        <v>4</v>
      </c>
      <c r="J169" s="13">
        <v>2</v>
      </c>
      <c r="K169" s="13">
        <v>0</v>
      </c>
      <c r="L169" s="13">
        <v>17</v>
      </c>
      <c r="M169" s="13">
        <v>8</v>
      </c>
      <c r="N169" s="13">
        <v>3</v>
      </c>
      <c r="O169" s="13">
        <v>39</v>
      </c>
      <c r="P169" s="13">
        <v>25</v>
      </c>
      <c r="AI169" s="13"/>
    </row>
    <row r="170" spans="1:35" x14ac:dyDescent="0.25">
      <c r="A170" s="13" t="s">
        <v>1617</v>
      </c>
      <c r="B170" s="13">
        <v>2010</v>
      </c>
      <c r="C170" s="13" t="s">
        <v>174</v>
      </c>
      <c r="D170" s="13" t="s">
        <v>161</v>
      </c>
      <c r="E170" s="13">
        <v>102</v>
      </c>
      <c r="F170" s="13">
        <v>247</v>
      </c>
      <c r="G170" s="13">
        <v>26</v>
      </c>
      <c r="H170" s="13">
        <v>51</v>
      </c>
      <c r="I170" s="13">
        <v>8</v>
      </c>
      <c r="J170" s="13">
        <v>0</v>
      </c>
      <c r="K170" s="13">
        <v>4</v>
      </c>
      <c r="L170" s="13">
        <v>16</v>
      </c>
      <c r="M170" s="13">
        <v>1</v>
      </c>
      <c r="N170" s="13">
        <v>1</v>
      </c>
      <c r="O170" s="13">
        <v>19</v>
      </c>
      <c r="P170" s="13">
        <v>43</v>
      </c>
      <c r="AI170" s="13"/>
    </row>
    <row r="171" spans="1:35" x14ac:dyDescent="0.25">
      <c r="A171" s="13" t="s">
        <v>1298</v>
      </c>
      <c r="B171" s="13">
        <v>2010</v>
      </c>
      <c r="C171" s="13" t="s">
        <v>173</v>
      </c>
      <c r="D171" s="13" t="s">
        <v>161</v>
      </c>
      <c r="E171" s="13">
        <v>74</v>
      </c>
      <c r="F171" s="13">
        <v>249</v>
      </c>
      <c r="G171" s="13">
        <v>30</v>
      </c>
      <c r="H171" s="13">
        <v>56</v>
      </c>
      <c r="I171" s="13">
        <v>11</v>
      </c>
      <c r="J171" s="13">
        <v>0</v>
      </c>
      <c r="K171" s="13">
        <v>12</v>
      </c>
      <c r="L171" s="13">
        <v>34</v>
      </c>
      <c r="M171" s="13">
        <v>0</v>
      </c>
      <c r="N171" s="13">
        <v>0</v>
      </c>
      <c r="O171" s="13">
        <v>8</v>
      </c>
      <c r="P171" s="13">
        <v>39</v>
      </c>
      <c r="AI171" s="13"/>
    </row>
    <row r="172" spans="1:35" x14ac:dyDescent="0.25">
      <c r="A172" s="13" t="s">
        <v>1583</v>
      </c>
      <c r="B172" s="13">
        <v>2010</v>
      </c>
      <c r="C172" s="13" t="s">
        <v>158</v>
      </c>
      <c r="D172" s="13" t="s">
        <v>161</v>
      </c>
      <c r="E172" s="13">
        <v>65</v>
      </c>
      <c r="F172" s="13">
        <v>250</v>
      </c>
      <c r="G172" s="13">
        <v>30</v>
      </c>
      <c r="H172" s="13">
        <v>70</v>
      </c>
      <c r="I172" s="13">
        <v>9</v>
      </c>
      <c r="J172" s="13">
        <v>4</v>
      </c>
      <c r="K172" s="13">
        <v>0</v>
      </c>
      <c r="L172" s="13">
        <v>25</v>
      </c>
      <c r="M172" s="13">
        <v>0</v>
      </c>
      <c r="N172" s="13">
        <v>1</v>
      </c>
      <c r="O172" s="13">
        <v>11</v>
      </c>
      <c r="P172" s="13">
        <v>45</v>
      </c>
      <c r="AI172" s="13"/>
    </row>
    <row r="173" spans="1:35" x14ac:dyDescent="0.25">
      <c r="A173" s="13" t="s">
        <v>1401</v>
      </c>
      <c r="B173" s="13">
        <v>2010</v>
      </c>
      <c r="C173" s="13" t="s">
        <v>175</v>
      </c>
      <c r="D173" s="13" t="s">
        <v>157</v>
      </c>
      <c r="E173" s="13">
        <v>88</v>
      </c>
      <c r="F173" s="13">
        <v>252</v>
      </c>
      <c r="G173" s="13">
        <v>24</v>
      </c>
      <c r="H173" s="13">
        <v>60</v>
      </c>
      <c r="I173" s="13">
        <v>11</v>
      </c>
      <c r="J173" s="13">
        <v>1</v>
      </c>
      <c r="K173" s="13">
        <v>1</v>
      </c>
      <c r="L173" s="13">
        <v>20</v>
      </c>
      <c r="M173" s="13">
        <v>6</v>
      </c>
      <c r="N173" s="13">
        <v>2</v>
      </c>
      <c r="O173" s="13">
        <v>28</v>
      </c>
      <c r="P173" s="13">
        <v>50</v>
      </c>
      <c r="AI173" s="13"/>
    </row>
    <row r="174" spans="1:35" x14ac:dyDescent="0.25">
      <c r="A174" s="13" t="s">
        <v>1332</v>
      </c>
      <c r="B174" s="13">
        <v>2010</v>
      </c>
      <c r="C174" s="13" t="s">
        <v>182</v>
      </c>
      <c r="D174" s="13" t="s">
        <v>157</v>
      </c>
      <c r="E174" s="13">
        <v>68</v>
      </c>
      <c r="F174" s="13">
        <v>253</v>
      </c>
      <c r="G174" s="13">
        <v>26</v>
      </c>
      <c r="H174" s="13">
        <v>69</v>
      </c>
      <c r="I174" s="13">
        <v>17</v>
      </c>
      <c r="J174" s="13">
        <v>1</v>
      </c>
      <c r="K174" s="13">
        <v>6</v>
      </c>
      <c r="L174" s="13">
        <v>34</v>
      </c>
      <c r="M174" s="13">
        <v>1</v>
      </c>
      <c r="N174" s="13">
        <v>2</v>
      </c>
      <c r="O174" s="13">
        <v>21</v>
      </c>
      <c r="P174" s="13">
        <v>41</v>
      </c>
      <c r="AI174" s="13"/>
    </row>
    <row r="175" spans="1:35" x14ac:dyDescent="0.25">
      <c r="A175" s="13" t="s">
        <v>1337</v>
      </c>
      <c r="B175" s="13">
        <v>2010</v>
      </c>
      <c r="C175" s="13" t="s">
        <v>187</v>
      </c>
      <c r="D175" s="13" t="s">
        <v>161</v>
      </c>
      <c r="E175" s="13">
        <v>127</v>
      </c>
      <c r="F175" s="13">
        <v>254</v>
      </c>
      <c r="G175" s="13">
        <v>25</v>
      </c>
      <c r="H175" s="13">
        <v>56</v>
      </c>
      <c r="I175" s="13">
        <v>12</v>
      </c>
      <c r="J175" s="13">
        <v>4</v>
      </c>
      <c r="K175" s="13">
        <v>4</v>
      </c>
      <c r="L175" s="13">
        <v>39</v>
      </c>
      <c r="M175" s="13">
        <v>0</v>
      </c>
      <c r="N175" s="13">
        <v>2</v>
      </c>
      <c r="O175" s="13">
        <v>26</v>
      </c>
      <c r="P175" s="13">
        <v>76</v>
      </c>
      <c r="AI175" s="13"/>
    </row>
    <row r="176" spans="1:35" x14ac:dyDescent="0.25">
      <c r="A176" s="13" t="s">
        <v>1683</v>
      </c>
      <c r="B176" s="13">
        <v>2010</v>
      </c>
      <c r="C176" s="13" t="s">
        <v>170</v>
      </c>
      <c r="D176" s="13" t="s">
        <v>157</v>
      </c>
      <c r="E176" s="13">
        <v>80</v>
      </c>
      <c r="F176" s="13">
        <v>255</v>
      </c>
      <c r="G176" s="13">
        <v>31</v>
      </c>
      <c r="H176" s="13">
        <v>69</v>
      </c>
      <c r="I176" s="13">
        <v>8</v>
      </c>
      <c r="J176" s="13">
        <v>2</v>
      </c>
      <c r="K176" s="13">
        <v>7</v>
      </c>
      <c r="L176" s="13">
        <v>31</v>
      </c>
      <c r="M176" s="13">
        <v>2</v>
      </c>
      <c r="N176" s="13">
        <v>2</v>
      </c>
      <c r="O176" s="13">
        <v>19</v>
      </c>
      <c r="P176" s="13">
        <v>65</v>
      </c>
      <c r="AI176" s="13"/>
    </row>
    <row r="177" spans="1:35" x14ac:dyDescent="0.25">
      <c r="A177" s="13" t="s">
        <v>1651</v>
      </c>
      <c r="B177" s="13">
        <v>2010</v>
      </c>
      <c r="C177" s="13" t="s">
        <v>177</v>
      </c>
      <c r="D177" s="13" t="s">
        <v>161</v>
      </c>
      <c r="E177" s="13">
        <v>82</v>
      </c>
      <c r="F177" s="13">
        <v>256</v>
      </c>
      <c r="G177" s="13">
        <v>29</v>
      </c>
      <c r="H177" s="13">
        <v>69</v>
      </c>
      <c r="I177" s="13">
        <v>15</v>
      </c>
      <c r="J177" s="13">
        <v>4</v>
      </c>
      <c r="K177" s="13">
        <v>1</v>
      </c>
      <c r="L177" s="13">
        <v>30</v>
      </c>
      <c r="M177" s="13">
        <v>2</v>
      </c>
      <c r="N177" s="13">
        <v>2</v>
      </c>
      <c r="O177" s="13">
        <v>30</v>
      </c>
      <c r="P177" s="13">
        <v>49</v>
      </c>
      <c r="AI177" s="13"/>
    </row>
    <row r="178" spans="1:35" x14ac:dyDescent="0.25">
      <c r="A178" s="13" t="s">
        <v>1721</v>
      </c>
      <c r="B178" s="13">
        <v>2010</v>
      </c>
      <c r="C178" s="13" t="s">
        <v>158</v>
      </c>
      <c r="D178" s="13" t="s">
        <v>161</v>
      </c>
      <c r="E178" s="13">
        <v>83</v>
      </c>
      <c r="F178" s="13">
        <v>258</v>
      </c>
      <c r="G178" s="13">
        <v>17</v>
      </c>
      <c r="H178" s="13">
        <v>58</v>
      </c>
      <c r="I178" s="13">
        <v>7</v>
      </c>
      <c r="J178" s="13">
        <v>0</v>
      </c>
      <c r="K178" s="13">
        <v>1</v>
      </c>
      <c r="L178" s="13">
        <v>21</v>
      </c>
      <c r="M178" s="13">
        <v>0</v>
      </c>
      <c r="N178" s="13">
        <v>1</v>
      </c>
      <c r="O178" s="13">
        <v>13</v>
      </c>
      <c r="P178" s="13">
        <v>71</v>
      </c>
      <c r="AI178" s="13"/>
    </row>
    <row r="179" spans="1:35" x14ac:dyDescent="0.25">
      <c r="A179" s="13" t="s">
        <v>1475</v>
      </c>
      <c r="B179" s="13">
        <v>2010</v>
      </c>
      <c r="C179" s="13" t="s">
        <v>188</v>
      </c>
      <c r="D179" s="13" t="s">
        <v>161</v>
      </c>
      <c r="E179" s="13">
        <v>88</v>
      </c>
      <c r="F179" s="13">
        <v>259</v>
      </c>
      <c r="G179" s="13">
        <v>24</v>
      </c>
      <c r="H179" s="13">
        <v>66</v>
      </c>
      <c r="I179" s="13">
        <v>21</v>
      </c>
      <c r="J179" s="13">
        <v>2</v>
      </c>
      <c r="K179" s="13">
        <v>7</v>
      </c>
      <c r="L179" s="13">
        <v>37</v>
      </c>
      <c r="M179" s="13">
        <v>2</v>
      </c>
      <c r="N179" s="13">
        <v>1</v>
      </c>
      <c r="O179" s="13">
        <v>36</v>
      </c>
      <c r="P179" s="13">
        <v>68</v>
      </c>
      <c r="AI179" s="13"/>
    </row>
    <row r="180" spans="1:35" x14ac:dyDescent="0.25">
      <c r="A180" s="13" t="s">
        <v>1602</v>
      </c>
      <c r="B180" s="13">
        <v>2010</v>
      </c>
      <c r="C180" s="13" t="s">
        <v>160</v>
      </c>
      <c r="D180" s="13" t="s">
        <v>161</v>
      </c>
      <c r="E180" s="13">
        <v>75</v>
      </c>
      <c r="F180" s="13">
        <v>261</v>
      </c>
      <c r="G180" s="13">
        <v>28</v>
      </c>
      <c r="H180" s="13">
        <v>62</v>
      </c>
      <c r="I180" s="13">
        <v>12</v>
      </c>
      <c r="J180" s="13">
        <v>0</v>
      </c>
      <c r="K180" s="13">
        <v>0</v>
      </c>
      <c r="L180" s="13">
        <v>19</v>
      </c>
      <c r="M180" s="13">
        <v>5</v>
      </c>
      <c r="N180" s="13">
        <v>1</v>
      </c>
      <c r="O180" s="13">
        <v>37</v>
      </c>
      <c r="P180" s="13">
        <v>31</v>
      </c>
      <c r="AI180" s="13"/>
    </row>
    <row r="181" spans="1:35" x14ac:dyDescent="0.25">
      <c r="A181" s="13" t="s">
        <v>1673</v>
      </c>
      <c r="B181" s="13">
        <v>2010</v>
      </c>
      <c r="C181" s="13" t="s">
        <v>176</v>
      </c>
      <c r="D181" s="13" t="s">
        <v>157</v>
      </c>
      <c r="E181" s="13">
        <v>87</v>
      </c>
      <c r="F181" s="13">
        <v>262</v>
      </c>
      <c r="G181" s="13">
        <v>29</v>
      </c>
      <c r="H181" s="13">
        <v>51</v>
      </c>
      <c r="I181" s="13">
        <v>15</v>
      </c>
      <c r="J181" s="13">
        <v>0</v>
      </c>
      <c r="K181" s="13">
        <v>3</v>
      </c>
      <c r="L181" s="13">
        <v>22</v>
      </c>
      <c r="M181" s="13">
        <v>8</v>
      </c>
      <c r="N181" s="13">
        <v>1</v>
      </c>
      <c r="O181" s="13">
        <v>26</v>
      </c>
      <c r="P181" s="13">
        <v>55</v>
      </c>
      <c r="AI181" s="13"/>
    </row>
    <row r="182" spans="1:35" x14ac:dyDescent="0.25">
      <c r="A182" s="13" t="s">
        <v>1456</v>
      </c>
      <c r="B182" s="13">
        <v>2010</v>
      </c>
      <c r="C182" s="13" t="s">
        <v>158</v>
      </c>
      <c r="D182" s="13" t="s">
        <v>161</v>
      </c>
      <c r="E182" s="13">
        <v>88</v>
      </c>
      <c r="F182" s="13">
        <v>265</v>
      </c>
      <c r="G182" s="13">
        <v>13</v>
      </c>
      <c r="H182" s="13">
        <v>62</v>
      </c>
      <c r="I182" s="13">
        <v>10</v>
      </c>
      <c r="J182" s="13">
        <v>0</v>
      </c>
      <c r="K182" s="13">
        <v>4</v>
      </c>
      <c r="L182" s="13">
        <v>20</v>
      </c>
      <c r="M182" s="13">
        <v>0</v>
      </c>
      <c r="N182" s="13">
        <v>0</v>
      </c>
      <c r="O182" s="13">
        <v>8</v>
      </c>
      <c r="P182" s="13">
        <v>59</v>
      </c>
      <c r="AI182" s="13"/>
    </row>
    <row r="183" spans="1:35" x14ac:dyDescent="0.25">
      <c r="A183" s="13" t="s">
        <v>1647</v>
      </c>
      <c r="B183" s="13">
        <v>2010</v>
      </c>
      <c r="C183" s="13" t="s">
        <v>171</v>
      </c>
      <c r="D183" s="13" t="s">
        <v>157</v>
      </c>
      <c r="E183" s="13">
        <v>93</v>
      </c>
      <c r="F183" s="13">
        <v>266</v>
      </c>
      <c r="G183" s="13">
        <v>27</v>
      </c>
      <c r="H183" s="13">
        <v>72</v>
      </c>
      <c r="I183" s="13">
        <v>11</v>
      </c>
      <c r="J183" s="13">
        <v>3</v>
      </c>
      <c r="K183" s="13">
        <v>0</v>
      </c>
      <c r="L183" s="13">
        <v>38</v>
      </c>
      <c r="M183" s="13">
        <v>1</v>
      </c>
      <c r="N183" s="13">
        <v>1</v>
      </c>
      <c r="O183" s="13">
        <v>33</v>
      </c>
      <c r="P183" s="13">
        <v>42</v>
      </c>
      <c r="AI183" s="13"/>
    </row>
    <row r="184" spans="1:35" x14ac:dyDescent="0.25">
      <c r="A184" s="13" t="s">
        <v>1527</v>
      </c>
      <c r="B184" s="13">
        <v>2010</v>
      </c>
      <c r="C184" s="13" t="s">
        <v>183</v>
      </c>
      <c r="D184" s="13" t="s">
        <v>161</v>
      </c>
      <c r="E184" s="13">
        <v>98</v>
      </c>
      <c r="F184" s="13">
        <v>266</v>
      </c>
      <c r="G184" s="13">
        <v>36</v>
      </c>
      <c r="H184" s="13">
        <v>77</v>
      </c>
      <c r="I184" s="13">
        <v>12</v>
      </c>
      <c r="J184" s="13">
        <v>2</v>
      </c>
      <c r="K184" s="13">
        <v>15</v>
      </c>
      <c r="L184" s="13">
        <v>41</v>
      </c>
      <c r="M184" s="13">
        <v>0</v>
      </c>
      <c r="N184" s="13">
        <v>1</v>
      </c>
      <c r="O184" s="13">
        <v>22</v>
      </c>
      <c r="P184" s="13">
        <v>64</v>
      </c>
      <c r="AI184" s="13"/>
    </row>
    <row r="185" spans="1:35" x14ac:dyDescent="0.25">
      <c r="A185" s="13" t="s">
        <v>1329</v>
      </c>
      <c r="B185" s="13">
        <v>2010</v>
      </c>
      <c r="C185" s="13" t="s">
        <v>160</v>
      </c>
      <c r="D185" s="13" t="s">
        <v>161</v>
      </c>
      <c r="E185" s="13">
        <v>72</v>
      </c>
      <c r="F185" s="13">
        <v>267</v>
      </c>
      <c r="G185" s="13">
        <v>27</v>
      </c>
      <c r="H185" s="13">
        <v>64</v>
      </c>
      <c r="I185" s="13">
        <v>17</v>
      </c>
      <c r="J185" s="13">
        <v>2</v>
      </c>
      <c r="K185" s="13">
        <v>6</v>
      </c>
      <c r="L185" s="13">
        <v>38</v>
      </c>
      <c r="M185" s="13">
        <v>0</v>
      </c>
      <c r="N185" s="13">
        <v>2</v>
      </c>
      <c r="O185" s="13">
        <v>14</v>
      </c>
      <c r="P185" s="13">
        <v>53</v>
      </c>
      <c r="AI185" s="13"/>
    </row>
    <row r="186" spans="1:35" x14ac:dyDescent="0.25">
      <c r="A186" s="13" t="s">
        <v>1504</v>
      </c>
      <c r="B186" s="13">
        <v>2010</v>
      </c>
      <c r="C186" s="13" t="s">
        <v>167</v>
      </c>
      <c r="D186" s="13" t="s">
        <v>157</v>
      </c>
      <c r="E186" s="13">
        <v>100</v>
      </c>
      <c r="F186" s="13">
        <v>270</v>
      </c>
      <c r="G186" s="13">
        <v>22</v>
      </c>
      <c r="H186" s="13">
        <v>62</v>
      </c>
      <c r="I186" s="13">
        <v>13</v>
      </c>
      <c r="J186" s="13">
        <v>0</v>
      </c>
      <c r="K186" s="13">
        <v>6</v>
      </c>
      <c r="L186" s="13">
        <v>43</v>
      </c>
      <c r="M186" s="13">
        <v>0</v>
      </c>
      <c r="N186" s="13">
        <v>0</v>
      </c>
      <c r="O186" s="13">
        <v>30</v>
      </c>
      <c r="P186" s="13">
        <v>61</v>
      </c>
      <c r="AI186" s="13"/>
    </row>
    <row r="187" spans="1:35" x14ac:dyDescent="0.25">
      <c r="A187" s="13" t="s">
        <v>1450</v>
      </c>
      <c r="B187" s="13">
        <v>2010</v>
      </c>
      <c r="C187" s="13" t="s">
        <v>182</v>
      </c>
      <c r="D187" s="13" t="s">
        <v>157</v>
      </c>
      <c r="E187" s="13">
        <v>89</v>
      </c>
      <c r="F187" s="13">
        <v>270</v>
      </c>
      <c r="G187" s="13">
        <v>22</v>
      </c>
      <c r="H187" s="13">
        <v>56</v>
      </c>
      <c r="I187" s="13">
        <v>11</v>
      </c>
      <c r="J187" s="13">
        <v>0</v>
      </c>
      <c r="K187" s="13">
        <v>5</v>
      </c>
      <c r="L187" s="13">
        <v>25</v>
      </c>
      <c r="M187" s="13">
        <v>3</v>
      </c>
      <c r="N187" s="13">
        <v>1</v>
      </c>
      <c r="O187" s="13">
        <v>18</v>
      </c>
      <c r="P187" s="13">
        <v>57</v>
      </c>
      <c r="AI187" s="13"/>
    </row>
    <row r="188" spans="1:35" x14ac:dyDescent="0.25">
      <c r="A188" s="13" t="s">
        <v>1662</v>
      </c>
      <c r="B188" s="13">
        <v>2010</v>
      </c>
      <c r="C188" s="13" t="s">
        <v>172</v>
      </c>
      <c r="D188" s="13" t="s">
        <v>161</v>
      </c>
      <c r="E188" s="13">
        <v>85</v>
      </c>
      <c r="F188" s="13">
        <v>273</v>
      </c>
      <c r="G188" s="13">
        <v>33</v>
      </c>
      <c r="H188" s="13">
        <v>68</v>
      </c>
      <c r="I188" s="13">
        <v>18</v>
      </c>
      <c r="J188" s="13">
        <v>2</v>
      </c>
      <c r="K188" s="13">
        <v>8</v>
      </c>
      <c r="L188" s="13">
        <v>43</v>
      </c>
      <c r="M188" s="13">
        <v>0</v>
      </c>
      <c r="N188" s="13">
        <v>5</v>
      </c>
      <c r="O188" s="13">
        <v>25</v>
      </c>
      <c r="P188" s="13">
        <v>66</v>
      </c>
      <c r="AI188" s="13"/>
    </row>
    <row r="189" spans="1:35" x14ac:dyDescent="0.25">
      <c r="A189" s="13" t="s">
        <v>1692</v>
      </c>
      <c r="B189" s="13">
        <v>2010</v>
      </c>
      <c r="C189" s="13" t="s">
        <v>176</v>
      </c>
      <c r="D189" s="13" t="s">
        <v>157</v>
      </c>
      <c r="E189" s="13">
        <v>91</v>
      </c>
      <c r="F189" s="13">
        <v>275</v>
      </c>
      <c r="G189" s="13">
        <v>22</v>
      </c>
      <c r="H189" s="13">
        <v>53</v>
      </c>
      <c r="I189" s="13">
        <v>12</v>
      </c>
      <c r="J189" s="13">
        <v>0</v>
      </c>
      <c r="K189" s="13">
        <v>2</v>
      </c>
      <c r="L189" s="13">
        <v>24</v>
      </c>
      <c r="M189" s="13">
        <v>1</v>
      </c>
      <c r="N189" s="13">
        <v>2</v>
      </c>
      <c r="O189" s="13">
        <v>28</v>
      </c>
      <c r="P189" s="13">
        <v>61</v>
      </c>
      <c r="AI189" s="13"/>
    </row>
    <row r="190" spans="1:35" x14ac:dyDescent="0.25">
      <c r="A190" s="13" t="s">
        <v>1386</v>
      </c>
      <c r="B190" s="13">
        <v>2010</v>
      </c>
      <c r="C190" s="13" t="s">
        <v>178</v>
      </c>
      <c r="D190" s="13" t="s">
        <v>157</v>
      </c>
      <c r="E190" s="13">
        <v>84</v>
      </c>
      <c r="F190" s="13">
        <v>276</v>
      </c>
      <c r="G190" s="13">
        <v>36</v>
      </c>
      <c r="H190" s="13">
        <v>82</v>
      </c>
      <c r="I190" s="13">
        <v>20</v>
      </c>
      <c r="J190" s="13">
        <v>0</v>
      </c>
      <c r="K190" s="13">
        <v>13</v>
      </c>
      <c r="L190" s="13">
        <v>43</v>
      </c>
      <c r="M190" s="13">
        <v>0</v>
      </c>
      <c r="N190" s="13">
        <v>0</v>
      </c>
      <c r="O190" s="13">
        <v>36</v>
      </c>
      <c r="P190" s="13">
        <v>74</v>
      </c>
      <c r="AI190" s="13"/>
    </row>
    <row r="191" spans="1:35" x14ac:dyDescent="0.25">
      <c r="A191" s="13" t="s">
        <v>1377</v>
      </c>
      <c r="B191" s="13">
        <v>2010</v>
      </c>
      <c r="C191" s="13" t="s">
        <v>175</v>
      </c>
      <c r="D191" s="13" t="s">
        <v>157</v>
      </c>
      <c r="E191" s="13">
        <v>108</v>
      </c>
      <c r="F191" s="13">
        <v>276</v>
      </c>
      <c r="G191" s="13">
        <v>48</v>
      </c>
      <c r="H191" s="13">
        <v>78</v>
      </c>
      <c r="I191" s="13">
        <v>16</v>
      </c>
      <c r="J191" s="13">
        <v>2</v>
      </c>
      <c r="K191" s="13">
        <v>25</v>
      </c>
      <c r="L191" s="13">
        <v>59</v>
      </c>
      <c r="M191" s="13">
        <v>0</v>
      </c>
      <c r="N191" s="13">
        <v>0</v>
      </c>
      <c r="O191" s="13">
        <v>60</v>
      </c>
      <c r="P191" s="13">
        <v>82</v>
      </c>
      <c r="AI191" s="13"/>
    </row>
    <row r="192" spans="1:35" x14ac:dyDescent="0.25">
      <c r="A192" s="13" t="s">
        <v>1782</v>
      </c>
      <c r="B192" s="13">
        <v>2010</v>
      </c>
      <c r="C192" s="13" t="s">
        <v>166</v>
      </c>
      <c r="D192" s="13" t="s">
        <v>161</v>
      </c>
      <c r="E192" s="13">
        <v>75</v>
      </c>
      <c r="F192" s="13">
        <v>277</v>
      </c>
      <c r="G192" s="13">
        <v>24</v>
      </c>
      <c r="H192" s="13">
        <v>70</v>
      </c>
      <c r="I192" s="13">
        <v>9</v>
      </c>
      <c r="J192" s="13">
        <v>0</v>
      </c>
      <c r="K192" s="13">
        <v>4</v>
      </c>
      <c r="L192" s="13">
        <v>26</v>
      </c>
      <c r="M192" s="13">
        <v>4</v>
      </c>
      <c r="N192" s="13">
        <v>2</v>
      </c>
      <c r="O192" s="13">
        <v>18</v>
      </c>
      <c r="P192" s="13">
        <v>44</v>
      </c>
      <c r="AI192" s="13"/>
    </row>
    <row r="193" spans="1:35" x14ac:dyDescent="0.25">
      <c r="A193" s="13" t="s">
        <v>1344</v>
      </c>
      <c r="B193" s="13">
        <v>2010</v>
      </c>
      <c r="C193" s="13" t="s">
        <v>156</v>
      </c>
      <c r="D193" s="13" t="s">
        <v>157</v>
      </c>
      <c r="E193" s="13">
        <v>107</v>
      </c>
      <c r="F193" s="13">
        <v>278</v>
      </c>
      <c r="G193" s="13">
        <v>41</v>
      </c>
      <c r="H193" s="13">
        <v>64</v>
      </c>
      <c r="I193" s="13">
        <v>12</v>
      </c>
      <c r="J193" s="13">
        <v>1</v>
      </c>
      <c r="K193" s="13">
        <v>19</v>
      </c>
      <c r="L193" s="13">
        <v>48</v>
      </c>
      <c r="M193" s="13">
        <v>9</v>
      </c>
      <c r="N193" s="13">
        <v>2</v>
      </c>
      <c r="O193" s="13">
        <v>45</v>
      </c>
      <c r="P193" s="13">
        <v>73</v>
      </c>
      <c r="AI193" s="13"/>
    </row>
    <row r="194" spans="1:35" x14ac:dyDescent="0.25">
      <c r="A194" s="13" t="s">
        <v>1421</v>
      </c>
      <c r="B194" s="13">
        <v>2010</v>
      </c>
      <c r="C194" s="13" t="s">
        <v>160</v>
      </c>
      <c r="D194" s="13" t="s">
        <v>161</v>
      </c>
      <c r="E194" s="13">
        <v>131</v>
      </c>
      <c r="F194" s="13">
        <v>281</v>
      </c>
      <c r="G194" s="13">
        <v>38</v>
      </c>
      <c r="H194" s="13">
        <v>72</v>
      </c>
      <c r="I194" s="13">
        <v>21</v>
      </c>
      <c r="J194" s="13">
        <v>1</v>
      </c>
      <c r="K194" s="13">
        <v>11</v>
      </c>
      <c r="L194" s="13">
        <v>51</v>
      </c>
      <c r="M194" s="13">
        <v>0</v>
      </c>
      <c r="N194" s="13">
        <v>0</v>
      </c>
      <c r="O194" s="13">
        <v>33</v>
      </c>
      <c r="P194" s="13">
        <v>75</v>
      </c>
      <c r="AI194" s="13"/>
    </row>
    <row r="195" spans="1:35" x14ac:dyDescent="0.25">
      <c r="A195" s="13" t="s">
        <v>1426</v>
      </c>
      <c r="B195" s="13">
        <v>2010</v>
      </c>
      <c r="C195" s="13" t="s">
        <v>180</v>
      </c>
      <c r="D195" s="13" t="s">
        <v>161</v>
      </c>
      <c r="E195" s="13">
        <v>77</v>
      </c>
      <c r="F195" s="13">
        <v>281</v>
      </c>
      <c r="G195" s="13">
        <v>44</v>
      </c>
      <c r="H195" s="13">
        <v>79</v>
      </c>
      <c r="I195" s="13">
        <v>20</v>
      </c>
      <c r="J195" s="13">
        <v>2</v>
      </c>
      <c r="K195" s="13">
        <v>11</v>
      </c>
      <c r="L195" s="13">
        <v>43</v>
      </c>
      <c r="M195" s="13">
        <v>0</v>
      </c>
      <c r="N195" s="13">
        <v>3</v>
      </c>
      <c r="O195" s="13">
        <v>24</v>
      </c>
      <c r="P195" s="13">
        <v>64</v>
      </c>
      <c r="AI195" s="13"/>
    </row>
    <row r="196" spans="1:35" x14ac:dyDescent="0.25">
      <c r="A196" s="13" t="s">
        <v>1678</v>
      </c>
      <c r="B196" s="13">
        <v>2010</v>
      </c>
      <c r="C196" s="13" t="s">
        <v>176</v>
      </c>
      <c r="D196" s="13" t="s">
        <v>157</v>
      </c>
      <c r="E196" s="13">
        <v>78</v>
      </c>
      <c r="F196" s="13">
        <v>282</v>
      </c>
      <c r="G196" s="13">
        <v>29</v>
      </c>
      <c r="H196" s="13">
        <v>66</v>
      </c>
      <c r="I196" s="13">
        <v>14</v>
      </c>
      <c r="J196" s="13">
        <v>0</v>
      </c>
      <c r="K196" s="13">
        <v>13</v>
      </c>
      <c r="L196" s="13">
        <v>29</v>
      </c>
      <c r="M196" s="13">
        <v>1</v>
      </c>
      <c r="N196" s="13">
        <v>2</v>
      </c>
      <c r="O196" s="13">
        <v>13</v>
      </c>
      <c r="P196" s="13">
        <v>75</v>
      </c>
      <c r="AI196" s="13"/>
    </row>
    <row r="197" spans="1:35" x14ac:dyDescent="0.25">
      <c r="A197" s="13" t="s">
        <v>1511</v>
      </c>
      <c r="B197" s="13">
        <v>2010</v>
      </c>
      <c r="C197" s="13" t="s">
        <v>172</v>
      </c>
      <c r="D197" s="13" t="s">
        <v>161</v>
      </c>
      <c r="E197" s="13">
        <v>99</v>
      </c>
      <c r="F197" s="13">
        <v>284</v>
      </c>
      <c r="G197" s="13">
        <v>41</v>
      </c>
      <c r="H197" s="13">
        <v>77</v>
      </c>
      <c r="I197" s="13">
        <v>15</v>
      </c>
      <c r="J197" s="13">
        <v>2</v>
      </c>
      <c r="K197" s="13">
        <v>9</v>
      </c>
      <c r="L197" s="13">
        <v>36</v>
      </c>
      <c r="M197" s="13">
        <v>8</v>
      </c>
      <c r="N197" s="13">
        <v>4</v>
      </c>
      <c r="O197" s="13">
        <v>27</v>
      </c>
      <c r="P197" s="13">
        <v>51</v>
      </c>
      <c r="AI197" s="13"/>
    </row>
    <row r="198" spans="1:35" x14ac:dyDescent="0.25">
      <c r="A198" s="13" t="s">
        <v>1778</v>
      </c>
      <c r="B198" s="13">
        <v>2010</v>
      </c>
      <c r="C198" s="13" t="s">
        <v>180</v>
      </c>
      <c r="D198" s="13" t="s">
        <v>161</v>
      </c>
      <c r="E198" s="13">
        <v>105</v>
      </c>
      <c r="F198" s="13">
        <v>287</v>
      </c>
      <c r="G198" s="13">
        <v>47</v>
      </c>
      <c r="H198" s="13">
        <v>86</v>
      </c>
      <c r="I198" s="13">
        <v>19</v>
      </c>
      <c r="J198" s="13">
        <v>2</v>
      </c>
      <c r="K198" s="13">
        <v>4</v>
      </c>
      <c r="L198" s="13">
        <v>27</v>
      </c>
      <c r="M198" s="13">
        <v>2</v>
      </c>
      <c r="N198" s="13">
        <v>4</v>
      </c>
      <c r="O198" s="13">
        <v>24</v>
      </c>
      <c r="P198" s="13">
        <v>50</v>
      </c>
      <c r="AI198" s="13"/>
    </row>
    <row r="199" spans="1:35" x14ac:dyDescent="0.25">
      <c r="A199" s="13" t="s">
        <v>1625</v>
      </c>
      <c r="B199" s="13">
        <v>2010</v>
      </c>
      <c r="C199" s="13" t="s">
        <v>165</v>
      </c>
      <c r="D199" s="13" t="s">
        <v>157</v>
      </c>
      <c r="E199" s="13">
        <v>82</v>
      </c>
      <c r="F199" s="13">
        <v>288</v>
      </c>
      <c r="G199" s="13">
        <v>39</v>
      </c>
      <c r="H199" s="13">
        <v>79</v>
      </c>
      <c r="I199" s="13">
        <v>15</v>
      </c>
      <c r="J199" s="13">
        <v>5</v>
      </c>
      <c r="K199" s="13">
        <v>5</v>
      </c>
      <c r="L199" s="13">
        <v>31</v>
      </c>
      <c r="M199" s="13">
        <v>5</v>
      </c>
      <c r="N199" s="13">
        <v>2</v>
      </c>
      <c r="O199" s="13">
        <v>13</v>
      </c>
      <c r="P199" s="13">
        <v>52</v>
      </c>
      <c r="AI199" s="13"/>
    </row>
    <row r="200" spans="1:35" x14ac:dyDescent="0.25">
      <c r="A200" s="13" t="s">
        <v>1308</v>
      </c>
      <c r="B200" s="13">
        <v>2010</v>
      </c>
      <c r="C200" s="13" t="s">
        <v>185</v>
      </c>
      <c r="D200" s="13" t="s">
        <v>161</v>
      </c>
      <c r="E200" s="13">
        <v>96</v>
      </c>
      <c r="F200" s="13">
        <v>289</v>
      </c>
      <c r="G200" s="13">
        <v>41</v>
      </c>
      <c r="H200" s="13">
        <v>77</v>
      </c>
      <c r="I200" s="13">
        <v>16</v>
      </c>
      <c r="J200" s="13">
        <v>0</v>
      </c>
      <c r="K200" s="13">
        <v>18</v>
      </c>
      <c r="L200" s="13">
        <v>51</v>
      </c>
      <c r="M200" s="13">
        <v>0</v>
      </c>
      <c r="N200" s="13">
        <v>2</v>
      </c>
      <c r="O200" s="13">
        <v>47</v>
      </c>
      <c r="P200" s="13">
        <v>77</v>
      </c>
      <c r="AI200" s="13"/>
    </row>
    <row r="201" spans="1:35" x14ac:dyDescent="0.25">
      <c r="A201" s="13" t="s">
        <v>1324</v>
      </c>
      <c r="B201" s="13">
        <v>2010</v>
      </c>
      <c r="C201" s="13" t="s">
        <v>158</v>
      </c>
      <c r="D201" s="13" t="s">
        <v>161</v>
      </c>
      <c r="E201" s="13">
        <v>97</v>
      </c>
      <c r="F201" s="13">
        <v>289</v>
      </c>
      <c r="G201" s="13">
        <v>22</v>
      </c>
      <c r="H201" s="13">
        <v>64</v>
      </c>
      <c r="I201" s="13">
        <v>12</v>
      </c>
      <c r="J201" s="13">
        <v>1</v>
      </c>
      <c r="K201" s="13">
        <v>4</v>
      </c>
      <c r="L201" s="13">
        <v>31</v>
      </c>
      <c r="M201" s="13">
        <v>1</v>
      </c>
      <c r="N201" s="13">
        <v>1</v>
      </c>
      <c r="O201" s="13">
        <v>9</v>
      </c>
      <c r="P201" s="13">
        <v>31</v>
      </c>
      <c r="AI201" s="13"/>
    </row>
    <row r="202" spans="1:35" x14ac:dyDescent="0.25">
      <c r="A202" s="13" t="s">
        <v>1335</v>
      </c>
      <c r="B202" s="13">
        <v>2010</v>
      </c>
      <c r="C202" s="13" t="s">
        <v>172</v>
      </c>
      <c r="D202" s="13" t="s">
        <v>161</v>
      </c>
      <c r="E202" s="13">
        <v>117</v>
      </c>
      <c r="F202" s="13">
        <v>289</v>
      </c>
      <c r="G202" s="13">
        <v>30</v>
      </c>
      <c r="H202" s="13">
        <v>59</v>
      </c>
      <c r="I202" s="13">
        <v>9</v>
      </c>
      <c r="J202" s="13">
        <v>3</v>
      </c>
      <c r="K202" s="13">
        <v>3</v>
      </c>
      <c r="L202" s="13">
        <v>20</v>
      </c>
      <c r="M202" s="13">
        <v>17</v>
      </c>
      <c r="N202" s="13">
        <v>4</v>
      </c>
      <c r="O202" s="13">
        <v>41</v>
      </c>
      <c r="P202" s="13">
        <v>50</v>
      </c>
      <c r="AI202" s="13"/>
    </row>
    <row r="203" spans="1:35" x14ac:dyDescent="0.25">
      <c r="A203" s="13" t="s">
        <v>1737</v>
      </c>
      <c r="B203" s="13">
        <v>2010</v>
      </c>
      <c r="C203" s="13" t="s">
        <v>159</v>
      </c>
      <c r="D203" s="13" t="s">
        <v>157</v>
      </c>
      <c r="E203" s="13">
        <v>100</v>
      </c>
      <c r="F203" s="13">
        <v>289</v>
      </c>
      <c r="G203" s="13">
        <v>29</v>
      </c>
      <c r="H203" s="13">
        <v>61</v>
      </c>
      <c r="I203" s="13">
        <v>11</v>
      </c>
      <c r="J203" s="13">
        <v>2</v>
      </c>
      <c r="K203" s="13">
        <v>10</v>
      </c>
      <c r="L203" s="13">
        <v>33</v>
      </c>
      <c r="M203" s="13">
        <v>6</v>
      </c>
      <c r="N203" s="13">
        <v>3</v>
      </c>
      <c r="O203" s="13">
        <v>35</v>
      </c>
      <c r="P203" s="13">
        <v>84</v>
      </c>
      <c r="AI203" s="13"/>
    </row>
    <row r="204" spans="1:35" x14ac:dyDescent="0.25">
      <c r="A204" s="13" t="s">
        <v>1416</v>
      </c>
      <c r="B204" s="13">
        <v>2010</v>
      </c>
      <c r="C204" s="13" t="s">
        <v>170</v>
      </c>
      <c r="D204" s="13" t="s">
        <v>157</v>
      </c>
      <c r="E204" s="13">
        <v>75</v>
      </c>
      <c r="F204" s="13">
        <v>290</v>
      </c>
      <c r="G204" s="13">
        <v>51</v>
      </c>
      <c r="H204" s="13">
        <v>81</v>
      </c>
      <c r="I204" s="13">
        <v>14</v>
      </c>
      <c r="J204" s="13">
        <v>4</v>
      </c>
      <c r="K204" s="13">
        <v>8</v>
      </c>
      <c r="L204" s="13">
        <v>38</v>
      </c>
      <c r="M204" s="13">
        <v>32</v>
      </c>
      <c r="N204" s="13">
        <v>3</v>
      </c>
      <c r="O204" s="13">
        <v>30</v>
      </c>
      <c r="P204" s="13">
        <v>49</v>
      </c>
      <c r="AI204" s="13"/>
    </row>
    <row r="205" spans="1:35" x14ac:dyDescent="0.25">
      <c r="A205" s="13" t="s">
        <v>1607</v>
      </c>
      <c r="B205" s="13">
        <v>2010</v>
      </c>
      <c r="C205" s="13" t="s">
        <v>166</v>
      </c>
      <c r="D205" s="13" t="s">
        <v>161</v>
      </c>
      <c r="E205" s="13">
        <v>97</v>
      </c>
      <c r="F205" s="13">
        <v>291</v>
      </c>
      <c r="G205" s="13">
        <v>38</v>
      </c>
      <c r="H205" s="13">
        <v>72</v>
      </c>
      <c r="I205" s="13">
        <v>11</v>
      </c>
      <c r="J205" s="13">
        <v>3</v>
      </c>
      <c r="K205" s="13">
        <v>5</v>
      </c>
      <c r="L205" s="13">
        <v>24</v>
      </c>
      <c r="M205" s="13">
        <v>18</v>
      </c>
      <c r="N205" s="13">
        <v>3</v>
      </c>
      <c r="O205" s="13">
        <v>17</v>
      </c>
      <c r="P205" s="13">
        <v>72</v>
      </c>
      <c r="AI205" s="13"/>
    </row>
    <row r="206" spans="1:35" x14ac:dyDescent="0.25">
      <c r="A206" s="13" t="s">
        <v>1619</v>
      </c>
      <c r="B206" s="13">
        <v>2010</v>
      </c>
      <c r="C206" s="13" t="s">
        <v>187</v>
      </c>
      <c r="D206" s="13" t="s">
        <v>161</v>
      </c>
      <c r="E206" s="13">
        <v>82</v>
      </c>
      <c r="F206" s="13">
        <v>291</v>
      </c>
      <c r="G206" s="13">
        <v>46</v>
      </c>
      <c r="H206" s="13">
        <v>68</v>
      </c>
      <c r="I206" s="13">
        <v>7</v>
      </c>
      <c r="J206" s="13">
        <v>3</v>
      </c>
      <c r="K206" s="13">
        <v>8</v>
      </c>
      <c r="L206" s="13">
        <v>28</v>
      </c>
      <c r="M206" s="13">
        <v>9</v>
      </c>
      <c r="N206" s="13">
        <v>2</v>
      </c>
      <c r="O206" s="13">
        <v>24</v>
      </c>
      <c r="P206" s="13">
        <v>92</v>
      </c>
      <c r="AI206" s="13"/>
    </row>
    <row r="207" spans="1:35" x14ac:dyDescent="0.25">
      <c r="A207" s="13" t="s">
        <v>1697</v>
      </c>
      <c r="B207" s="13">
        <v>2010</v>
      </c>
      <c r="C207" s="13" t="s">
        <v>182</v>
      </c>
      <c r="D207" s="13" t="s">
        <v>157</v>
      </c>
      <c r="E207" s="13">
        <v>104</v>
      </c>
      <c r="F207" s="13">
        <v>294</v>
      </c>
      <c r="G207" s="13">
        <v>28</v>
      </c>
      <c r="H207" s="13">
        <v>67</v>
      </c>
      <c r="I207" s="13">
        <v>12</v>
      </c>
      <c r="J207" s="13">
        <v>0</v>
      </c>
      <c r="K207" s="13">
        <v>7</v>
      </c>
      <c r="L207" s="13">
        <v>31</v>
      </c>
      <c r="M207" s="13">
        <v>2</v>
      </c>
      <c r="N207" s="13">
        <v>2</v>
      </c>
      <c r="O207" s="13">
        <v>36</v>
      </c>
      <c r="P207" s="13">
        <v>71</v>
      </c>
      <c r="AI207" s="13"/>
    </row>
    <row r="208" spans="1:35" x14ac:dyDescent="0.25">
      <c r="A208" s="13" t="s">
        <v>1472</v>
      </c>
      <c r="B208" s="13">
        <v>2010</v>
      </c>
      <c r="C208" s="13" t="s">
        <v>172</v>
      </c>
      <c r="D208" s="13" t="s">
        <v>161</v>
      </c>
      <c r="E208" s="13">
        <v>104</v>
      </c>
      <c r="F208" s="13">
        <v>295</v>
      </c>
      <c r="G208" s="13">
        <v>34</v>
      </c>
      <c r="H208" s="13">
        <v>62</v>
      </c>
      <c r="I208" s="13">
        <v>10</v>
      </c>
      <c r="J208" s="13">
        <v>0</v>
      </c>
      <c r="K208" s="13">
        <v>10</v>
      </c>
      <c r="L208" s="13">
        <v>36</v>
      </c>
      <c r="M208" s="13">
        <v>6</v>
      </c>
      <c r="N208" s="13">
        <v>1</v>
      </c>
      <c r="O208" s="13">
        <v>31</v>
      </c>
      <c r="P208" s="13">
        <v>69</v>
      </c>
      <c r="AI208" s="13"/>
    </row>
    <row r="209" spans="1:35" x14ac:dyDescent="0.25">
      <c r="A209" s="13" t="s">
        <v>1766</v>
      </c>
      <c r="B209" s="13">
        <v>2010</v>
      </c>
      <c r="C209" s="13" t="s">
        <v>176</v>
      </c>
      <c r="D209" s="13" t="s">
        <v>157</v>
      </c>
      <c r="E209" s="13">
        <v>88</v>
      </c>
      <c r="F209" s="13">
        <v>296</v>
      </c>
      <c r="G209" s="13">
        <v>39</v>
      </c>
      <c r="H209" s="13">
        <v>75</v>
      </c>
      <c r="I209" s="13">
        <v>19</v>
      </c>
      <c r="J209" s="13">
        <v>3</v>
      </c>
      <c r="K209" s="13">
        <v>4</v>
      </c>
      <c r="L209" s="13">
        <v>24</v>
      </c>
      <c r="M209" s="13">
        <v>5</v>
      </c>
      <c r="N209" s="13">
        <v>1</v>
      </c>
      <c r="O209" s="13">
        <v>22</v>
      </c>
      <c r="P209" s="13">
        <v>70</v>
      </c>
      <c r="AI209" s="13"/>
    </row>
    <row r="210" spans="1:35" x14ac:dyDescent="0.25">
      <c r="A210" s="13" t="s">
        <v>1453</v>
      </c>
      <c r="B210" s="13">
        <v>2010</v>
      </c>
      <c r="C210" s="13" t="s">
        <v>175</v>
      </c>
      <c r="D210" s="13" t="s">
        <v>157</v>
      </c>
      <c r="E210" s="13">
        <v>81</v>
      </c>
      <c r="F210" s="13">
        <v>296</v>
      </c>
      <c r="G210" s="13">
        <v>53</v>
      </c>
      <c r="H210" s="13">
        <v>102</v>
      </c>
      <c r="I210" s="13">
        <v>25</v>
      </c>
      <c r="J210" s="13">
        <v>1</v>
      </c>
      <c r="K210" s="13">
        <v>18</v>
      </c>
      <c r="L210" s="13">
        <v>56</v>
      </c>
      <c r="M210" s="13">
        <v>0</v>
      </c>
      <c r="N210" s="13">
        <v>0</v>
      </c>
      <c r="O210" s="13">
        <v>50</v>
      </c>
      <c r="P210" s="13">
        <v>62</v>
      </c>
      <c r="AI210" s="13"/>
    </row>
    <row r="211" spans="1:35" x14ac:dyDescent="0.25">
      <c r="A211" s="13" t="s">
        <v>1701</v>
      </c>
      <c r="B211" s="13">
        <v>2010</v>
      </c>
      <c r="C211" s="13" t="s">
        <v>176</v>
      </c>
      <c r="D211" s="13" t="s">
        <v>157</v>
      </c>
      <c r="E211" s="13">
        <v>72</v>
      </c>
      <c r="F211" s="13">
        <v>297</v>
      </c>
      <c r="G211" s="13">
        <v>38</v>
      </c>
      <c r="H211" s="13">
        <v>73</v>
      </c>
      <c r="I211" s="13">
        <v>9</v>
      </c>
      <c r="J211" s="13">
        <v>3</v>
      </c>
      <c r="K211" s="13">
        <v>3</v>
      </c>
      <c r="L211" s="13">
        <v>22</v>
      </c>
      <c r="M211" s="13">
        <v>10</v>
      </c>
      <c r="N211" s="13">
        <v>2</v>
      </c>
      <c r="O211" s="13">
        <v>22</v>
      </c>
      <c r="P211" s="13">
        <v>38</v>
      </c>
      <c r="AI211" s="13"/>
    </row>
    <row r="212" spans="1:35" x14ac:dyDescent="0.25">
      <c r="A212" s="13" t="s">
        <v>1571</v>
      </c>
      <c r="B212" s="13">
        <v>2010</v>
      </c>
      <c r="C212" s="13" t="s">
        <v>169</v>
      </c>
      <c r="D212" s="13" t="s">
        <v>161</v>
      </c>
      <c r="E212" s="13">
        <v>85</v>
      </c>
      <c r="F212" s="13">
        <v>297</v>
      </c>
      <c r="G212" s="13">
        <v>36</v>
      </c>
      <c r="H212" s="13">
        <v>79</v>
      </c>
      <c r="I212" s="13">
        <v>20</v>
      </c>
      <c r="J212" s="13">
        <v>2</v>
      </c>
      <c r="K212" s="13">
        <v>9</v>
      </c>
      <c r="L212" s="13">
        <v>43</v>
      </c>
      <c r="M212" s="13">
        <v>0</v>
      </c>
      <c r="N212" s="13">
        <v>1</v>
      </c>
      <c r="O212" s="13">
        <v>29</v>
      </c>
      <c r="P212" s="13">
        <v>71</v>
      </c>
      <c r="AI212" s="13"/>
    </row>
    <row r="213" spans="1:35" x14ac:dyDescent="0.25">
      <c r="A213" s="13" t="s">
        <v>1302</v>
      </c>
      <c r="B213" s="13">
        <v>2010</v>
      </c>
      <c r="C213" s="13" t="s">
        <v>158</v>
      </c>
      <c r="D213" s="13" t="s">
        <v>161</v>
      </c>
      <c r="E213" s="13">
        <v>85</v>
      </c>
      <c r="F213" s="13">
        <v>298</v>
      </c>
      <c r="G213" s="13">
        <v>39</v>
      </c>
      <c r="H213" s="13">
        <v>73</v>
      </c>
      <c r="I213" s="13">
        <v>16</v>
      </c>
      <c r="J213" s="13">
        <v>1</v>
      </c>
      <c r="K213" s="13">
        <v>13</v>
      </c>
      <c r="L213" s="13">
        <v>49</v>
      </c>
      <c r="M213" s="13">
        <v>3</v>
      </c>
      <c r="N213" s="13">
        <v>2</v>
      </c>
      <c r="O213" s="13">
        <v>60</v>
      </c>
      <c r="P213" s="13">
        <v>70</v>
      </c>
      <c r="AI213" s="13"/>
    </row>
    <row r="214" spans="1:35" x14ac:dyDescent="0.25">
      <c r="A214" s="13" t="s">
        <v>1686</v>
      </c>
      <c r="B214" s="13">
        <v>2010</v>
      </c>
      <c r="C214" s="13" t="s">
        <v>164</v>
      </c>
      <c r="D214" s="13" t="s">
        <v>157</v>
      </c>
      <c r="E214" s="13">
        <v>82</v>
      </c>
      <c r="F214" s="13">
        <v>298</v>
      </c>
      <c r="G214" s="13">
        <v>36</v>
      </c>
      <c r="H214" s="13">
        <v>76</v>
      </c>
      <c r="I214" s="13">
        <v>20</v>
      </c>
      <c r="J214" s="13">
        <v>0</v>
      </c>
      <c r="K214" s="13">
        <v>14</v>
      </c>
      <c r="L214" s="13">
        <v>32</v>
      </c>
      <c r="M214" s="13">
        <v>6</v>
      </c>
      <c r="N214" s="13">
        <v>3</v>
      </c>
      <c r="O214" s="13">
        <v>21</v>
      </c>
      <c r="P214" s="13">
        <v>79</v>
      </c>
      <c r="AI214" s="13"/>
    </row>
    <row r="215" spans="1:35" x14ac:dyDescent="0.25">
      <c r="A215" s="13" t="s">
        <v>1808</v>
      </c>
      <c r="B215" s="13">
        <v>2010</v>
      </c>
      <c r="C215" s="13" t="s">
        <v>175</v>
      </c>
      <c r="D215" s="13" t="s">
        <v>157</v>
      </c>
      <c r="E215" s="13">
        <v>85</v>
      </c>
      <c r="F215" s="13">
        <v>299</v>
      </c>
      <c r="G215" s="13">
        <v>30</v>
      </c>
      <c r="H215" s="13">
        <v>93</v>
      </c>
      <c r="I215" s="13">
        <v>18</v>
      </c>
      <c r="J215" s="13">
        <v>1</v>
      </c>
      <c r="K215" s="13">
        <v>7</v>
      </c>
      <c r="L215" s="13">
        <v>40</v>
      </c>
      <c r="M215" s="13">
        <v>2</v>
      </c>
      <c r="N215" s="13">
        <v>0</v>
      </c>
      <c r="O215" s="13">
        <v>20</v>
      </c>
      <c r="P215" s="13">
        <v>46</v>
      </c>
      <c r="AI215" s="13"/>
    </row>
    <row r="216" spans="1:35" x14ac:dyDescent="0.25">
      <c r="A216" s="13" t="s">
        <v>1643</v>
      </c>
      <c r="B216" s="13">
        <v>2010</v>
      </c>
      <c r="C216" s="13" t="s">
        <v>167</v>
      </c>
      <c r="D216" s="13" t="s">
        <v>157</v>
      </c>
      <c r="E216" s="13">
        <v>113</v>
      </c>
      <c r="F216" s="13">
        <v>301</v>
      </c>
      <c r="G216" s="13">
        <v>39</v>
      </c>
      <c r="H216" s="13">
        <v>77</v>
      </c>
      <c r="I216" s="13">
        <v>13</v>
      </c>
      <c r="J216" s="13">
        <v>1</v>
      </c>
      <c r="K216" s="13">
        <v>8</v>
      </c>
      <c r="L216" s="13">
        <v>45</v>
      </c>
      <c r="M216" s="13">
        <v>3</v>
      </c>
      <c r="N216" s="13">
        <v>3</v>
      </c>
      <c r="O216" s="13">
        <v>20</v>
      </c>
      <c r="P216" s="13">
        <v>77</v>
      </c>
      <c r="AI216" s="13"/>
    </row>
    <row r="217" spans="1:35" x14ac:dyDescent="0.25">
      <c r="A217" s="13" t="s">
        <v>1424</v>
      </c>
      <c r="B217" s="13">
        <v>2010</v>
      </c>
      <c r="C217" s="13" t="s">
        <v>176</v>
      </c>
      <c r="D217" s="13" t="s">
        <v>157</v>
      </c>
      <c r="E217" s="13">
        <v>84</v>
      </c>
      <c r="F217" s="13">
        <v>301</v>
      </c>
      <c r="G217" s="13">
        <v>42</v>
      </c>
      <c r="H217" s="13">
        <v>82</v>
      </c>
      <c r="I217" s="13">
        <v>18</v>
      </c>
      <c r="J217" s="13">
        <v>1</v>
      </c>
      <c r="K217" s="13">
        <v>8</v>
      </c>
      <c r="L217" s="13">
        <v>42</v>
      </c>
      <c r="M217" s="13">
        <v>4</v>
      </c>
      <c r="N217" s="13">
        <v>1</v>
      </c>
      <c r="O217" s="13">
        <v>34</v>
      </c>
      <c r="P217" s="13">
        <v>78</v>
      </c>
      <c r="AI217" s="13"/>
    </row>
    <row r="218" spans="1:35" x14ac:dyDescent="0.25">
      <c r="A218" s="13" t="s">
        <v>1577</v>
      </c>
      <c r="B218" s="13">
        <v>2010</v>
      </c>
      <c r="C218" s="13" t="s">
        <v>168</v>
      </c>
      <c r="D218" s="13" t="s">
        <v>157</v>
      </c>
      <c r="E218" s="13">
        <v>75</v>
      </c>
      <c r="F218" s="13">
        <v>302</v>
      </c>
      <c r="G218" s="13">
        <v>53</v>
      </c>
      <c r="H218" s="13">
        <v>87</v>
      </c>
      <c r="I218" s="13">
        <v>24</v>
      </c>
      <c r="J218" s="13">
        <v>1</v>
      </c>
      <c r="K218" s="13">
        <v>12</v>
      </c>
      <c r="L218" s="13">
        <v>41</v>
      </c>
      <c r="M218" s="13">
        <v>9</v>
      </c>
      <c r="N218" s="13">
        <v>1</v>
      </c>
      <c r="O218" s="13">
        <v>37</v>
      </c>
      <c r="P218" s="13">
        <v>38</v>
      </c>
      <c r="AI218" s="13"/>
    </row>
    <row r="219" spans="1:35" x14ac:dyDescent="0.25">
      <c r="A219" s="13" t="s">
        <v>1585</v>
      </c>
      <c r="B219" s="13">
        <v>2010</v>
      </c>
      <c r="C219" s="13" t="s">
        <v>170</v>
      </c>
      <c r="D219" s="13" t="s">
        <v>157</v>
      </c>
      <c r="E219" s="13">
        <v>82</v>
      </c>
      <c r="F219" s="13">
        <v>303</v>
      </c>
      <c r="G219" s="13">
        <v>41</v>
      </c>
      <c r="H219" s="13">
        <v>89</v>
      </c>
      <c r="I219" s="13">
        <v>20</v>
      </c>
      <c r="J219" s="13">
        <v>2</v>
      </c>
      <c r="K219" s="13">
        <v>1</v>
      </c>
      <c r="L219" s="13">
        <v>36</v>
      </c>
      <c r="M219" s="13">
        <v>1</v>
      </c>
      <c r="N219" s="13">
        <v>1</v>
      </c>
      <c r="O219" s="13">
        <v>24</v>
      </c>
      <c r="P219" s="13">
        <v>41</v>
      </c>
      <c r="AI219" s="13"/>
    </row>
    <row r="220" spans="1:35" x14ac:dyDescent="0.25">
      <c r="A220" s="13" t="s">
        <v>1361</v>
      </c>
      <c r="B220" s="13">
        <v>2010</v>
      </c>
      <c r="C220" s="13" t="s">
        <v>165</v>
      </c>
      <c r="D220" s="13" t="s">
        <v>157</v>
      </c>
      <c r="E220" s="13">
        <v>90</v>
      </c>
      <c r="F220" s="13">
        <v>308</v>
      </c>
      <c r="G220" s="13">
        <v>43</v>
      </c>
      <c r="H220" s="13">
        <v>83</v>
      </c>
      <c r="I220" s="13">
        <v>16</v>
      </c>
      <c r="J220" s="13">
        <v>1</v>
      </c>
      <c r="K220" s="13">
        <v>8</v>
      </c>
      <c r="L220" s="13">
        <v>32</v>
      </c>
      <c r="M220" s="13">
        <v>21</v>
      </c>
      <c r="N220" s="13">
        <v>4</v>
      </c>
      <c r="O220" s="13">
        <v>20</v>
      </c>
      <c r="P220" s="13">
        <v>75</v>
      </c>
      <c r="AI220" s="13"/>
    </row>
    <row r="221" spans="1:35" x14ac:dyDescent="0.25">
      <c r="A221" s="13" t="s">
        <v>1339</v>
      </c>
      <c r="B221" s="13">
        <v>2010</v>
      </c>
      <c r="C221" s="13" t="s">
        <v>179</v>
      </c>
      <c r="D221" s="13" t="s">
        <v>161</v>
      </c>
      <c r="E221" s="13">
        <v>97</v>
      </c>
      <c r="F221" s="13">
        <v>313</v>
      </c>
      <c r="G221" s="13">
        <v>30</v>
      </c>
      <c r="H221" s="13">
        <v>93</v>
      </c>
      <c r="I221" s="13">
        <v>18</v>
      </c>
      <c r="J221" s="13">
        <v>1</v>
      </c>
      <c r="K221" s="13">
        <v>7</v>
      </c>
      <c r="L221" s="13">
        <v>48</v>
      </c>
      <c r="M221" s="13">
        <v>0</v>
      </c>
      <c r="N221" s="13">
        <v>0</v>
      </c>
      <c r="O221" s="13">
        <v>29</v>
      </c>
      <c r="P221" s="13">
        <v>49</v>
      </c>
      <c r="AI221" s="13"/>
    </row>
    <row r="222" spans="1:35" x14ac:dyDescent="0.25">
      <c r="A222" s="13" t="s">
        <v>1357</v>
      </c>
      <c r="B222" s="13">
        <v>2010</v>
      </c>
      <c r="C222" s="13" t="s">
        <v>188</v>
      </c>
      <c r="D222" s="13" t="s">
        <v>161</v>
      </c>
      <c r="E222" s="13">
        <v>113</v>
      </c>
      <c r="F222" s="13">
        <v>316</v>
      </c>
      <c r="G222" s="13">
        <v>39</v>
      </c>
      <c r="H222" s="13">
        <v>90</v>
      </c>
      <c r="I222" s="13">
        <v>12</v>
      </c>
      <c r="J222" s="13">
        <v>5</v>
      </c>
      <c r="K222" s="13">
        <v>7</v>
      </c>
      <c r="L222" s="13">
        <v>45</v>
      </c>
      <c r="M222" s="13">
        <v>2</v>
      </c>
      <c r="N222" s="13">
        <v>1</v>
      </c>
      <c r="O222" s="13">
        <v>31</v>
      </c>
      <c r="P222" s="13">
        <v>53</v>
      </c>
      <c r="AI222" s="13"/>
    </row>
    <row r="223" spans="1:35" x14ac:dyDescent="0.25">
      <c r="A223" s="13" t="s">
        <v>1528</v>
      </c>
      <c r="B223" s="13">
        <v>2010</v>
      </c>
      <c r="C223" s="13" t="s">
        <v>187</v>
      </c>
      <c r="D223" s="13" t="s">
        <v>161</v>
      </c>
      <c r="E223" s="13">
        <v>91</v>
      </c>
      <c r="F223" s="13">
        <v>316</v>
      </c>
      <c r="G223" s="13">
        <v>31</v>
      </c>
      <c r="H223" s="13">
        <v>82</v>
      </c>
      <c r="I223" s="13">
        <v>18</v>
      </c>
      <c r="J223" s="13">
        <v>0</v>
      </c>
      <c r="K223" s="13">
        <v>4</v>
      </c>
      <c r="L223" s="13">
        <v>37</v>
      </c>
      <c r="M223" s="13">
        <v>1</v>
      </c>
      <c r="N223" s="13">
        <v>0</v>
      </c>
      <c r="O223" s="13">
        <v>25</v>
      </c>
      <c r="P223" s="13">
        <v>51</v>
      </c>
      <c r="AI223" s="13"/>
    </row>
    <row r="224" spans="1:35" x14ac:dyDescent="0.25">
      <c r="A224" s="13" t="s">
        <v>1345</v>
      </c>
      <c r="B224" s="13">
        <v>2010</v>
      </c>
      <c r="C224" s="13" t="s">
        <v>160</v>
      </c>
      <c r="D224" s="13" t="s">
        <v>161</v>
      </c>
      <c r="E224" s="13">
        <v>95</v>
      </c>
      <c r="F224" s="13">
        <v>317</v>
      </c>
      <c r="G224" s="13">
        <v>47</v>
      </c>
      <c r="H224" s="13">
        <v>84</v>
      </c>
      <c r="I224" s="13">
        <v>21</v>
      </c>
      <c r="J224" s="13">
        <v>0</v>
      </c>
      <c r="K224" s="13">
        <v>10</v>
      </c>
      <c r="L224" s="13">
        <v>46</v>
      </c>
      <c r="M224" s="13">
        <v>5</v>
      </c>
      <c r="N224" s="13">
        <v>0</v>
      </c>
      <c r="O224" s="13">
        <v>61</v>
      </c>
      <c r="P224" s="13">
        <v>47</v>
      </c>
      <c r="AI224" s="13"/>
    </row>
    <row r="225" spans="1:35" x14ac:dyDescent="0.25">
      <c r="A225" s="13" t="s">
        <v>1358</v>
      </c>
      <c r="B225" s="13">
        <v>2010</v>
      </c>
      <c r="C225" s="13" t="s">
        <v>162</v>
      </c>
      <c r="D225" s="13" t="s">
        <v>161</v>
      </c>
      <c r="E225" s="13">
        <v>119</v>
      </c>
      <c r="F225" s="13">
        <v>317</v>
      </c>
      <c r="G225" s="13">
        <v>33</v>
      </c>
      <c r="H225" s="13">
        <v>81</v>
      </c>
      <c r="I225" s="13">
        <v>13</v>
      </c>
      <c r="J225" s="13">
        <v>0</v>
      </c>
      <c r="K225" s="13">
        <v>6</v>
      </c>
      <c r="L225" s="13">
        <v>33</v>
      </c>
      <c r="M225" s="13">
        <v>0</v>
      </c>
      <c r="N225" s="13">
        <v>0</v>
      </c>
      <c r="O225" s="13">
        <v>17</v>
      </c>
      <c r="P225" s="13">
        <v>85</v>
      </c>
      <c r="AI225" s="13"/>
    </row>
    <row r="226" spans="1:35" x14ac:dyDescent="0.25">
      <c r="A226" s="13" t="s">
        <v>1334</v>
      </c>
      <c r="B226" s="13">
        <v>2010</v>
      </c>
      <c r="C226" s="13" t="s">
        <v>183</v>
      </c>
      <c r="D226" s="13" t="s">
        <v>161</v>
      </c>
      <c r="E226" s="13">
        <v>89</v>
      </c>
      <c r="F226" s="13">
        <v>319</v>
      </c>
      <c r="G226" s="13">
        <v>44</v>
      </c>
      <c r="H226" s="13">
        <v>90</v>
      </c>
      <c r="I226" s="13">
        <v>11</v>
      </c>
      <c r="J226" s="13">
        <v>4</v>
      </c>
      <c r="K226" s="13">
        <v>2</v>
      </c>
      <c r="L226" s="13">
        <v>25</v>
      </c>
      <c r="M226" s="13">
        <v>4</v>
      </c>
      <c r="N226" s="13">
        <v>2</v>
      </c>
      <c r="O226" s="13">
        <v>17</v>
      </c>
      <c r="P226" s="13">
        <v>53</v>
      </c>
      <c r="AI226" s="13"/>
    </row>
    <row r="227" spans="1:35" x14ac:dyDescent="0.25">
      <c r="A227" s="13" t="s">
        <v>1485</v>
      </c>
      <c r="B227" s="13">
        <v>2010</v>
      </c>
      <c r="C227" s="13" t="s">
        <v>168</v>
      </c>
      <c r="D227" s="13" t="s">
        <v>157</v>
      </c>
      <c r="E227" s="13">
        <v>117</v>
      </c>
      <c r="F227" s="13">
        <v>319</v>
      </c>
      <c r="G227" s="13">
        <v>40</v>
      </c>
      <c r="H227" s="13">
        <v>86</v>
      </c>
      <c r="I227" s="13">
        <v>18</v>
      </c>
      <c r="J227" s="13">
        <v>3</v>
      </c>
      <c r="K227" s="13">
        <v>9</v>
      </c>
      <c r="L227" s="13">
        <v>34</v>
      </c>
      <c r="M227" s="13">
        <v>9</v>
      </c>
      <c r="N227" s="13">
        <v>1</v>
      </c>
      <c r="O227" s="13">
        <v>30</v>
      </c>
      <c r="P227" s="13">
        <v>85</v>
      </c>
      <c r="AI227" s="13"/>
    </row>
    <row r="228" spans="1:35" x14ac:dyDescent="0.25">
      <c r="A228" s="13" t="s">
        <v>1434</v>
      </c>
      <c r="B228" s="13">
        <v>2010</v>
      </c>
      <c r="C228" s="13" t="s">
        <v>182</v>
      </c>
      <c r="D228" s="13" t="s">
        <v>157</v>
      </c>
      <c r="E228" s="13">
        <v>112</v>
      </c>
      <c r="F228" s="13">
        <v>320</v>
      </c>
      <c r="G228" s="13">
        <v>38</v>
      </c>
      <c r="H228" s="13">
        <v>84</v>
      </c>
      <c r="I228" s="13">
        <v>9</v>
      </c>
      <c r="J228" s="13">
        <v>1</v>
      </c>
      <c r="K228" s="13">
        <v>3</v>
      </c>
      <c r="L228" s="13">
        <v>22</v>
      </c>
      <c r="M228" s="13">
        <v>2</v>
      </c>
      <c r="N228" s="13">
        <v>2</v>
      </c>
      <c r="O228" s="13">
        <v>30</v>
      </c>
      <c r="P228" s="13">
        <v>56</v>
      </c>
      <c r="AI228" s="13"/>
    </row>
    <row r="229" spans="1:35" x14ac:dyDescent="0.25">
      <c r="A229" s="13" t="s">
        <v>1537</v>
      </c>
      <c r="B229" s="13">
        <v>2010</v>
      </c>
      <c r="C229" s="13" t="s">
        <v>162</v>
      </c>
      <c r="D229" s="13" t="s">
        <v>161</v>
      </c>
      <c r="E229" s="13">
        <v>105</v>
      </c>
      <c r="F229" s="13">
        <v>322</v>
      </c>
      <c r="G229" s="13">
        <v>47</v>
      </c>
      <c r="H229" s="13">
        <v>90</v>
      </c>
      <c r="I229" s="13">
        <v>19</v>
      </c>
      <c r="J229" s="13">
        <v>0</v>
      </c>
      <c r="K229" s="13">
        <v>17</v>
      </c>
      <c r="L229" s="13">
        <v>53</v>
      </c>
      <c r="M229" s="13">
        <v>0</v>
      </c>
      <c r="N229" s="13">
        <v>1</v>
      </c>
      <c r="O229" s="13">
        <v>62</v>
      </c>
      <c r="P229" s="13">
        <v>83</v>
      </c>
      <c r="AI229" s="13"/>
    </row>
    <row r="230" spans="1:35" x14ac:dyDescent="0.25">
      <c r="A230" s="13" t="s">
        <v>1359</v>
      </c>
      <c r="B230" s="13">
        <v>2010</v>
      </c>
      <c r="C230" s="13" t="s">
        <v>182</v>
      </c>
      <c r="D230" s="13" t="s">
        <v>157</v>
      </c>
      <c r="E230" s="13">
        <v>84</v>
      </c>
      <c r="F230" s="13">
        <v>323</v>
      </c>
      <c r="G230" s="13">
        <v>56</v>
      </c>
      <c r="H230" s="13">
        <v>98</v>
      </c>
      <c r="I230" s="13">
        <v>17</v>
      </c>
      <c r="J230" s="13">
        <v>1</v>
      </c>
      <c r="K230" s="13">
        <v>12</v>
      </c>
      <c r="L230" s="13">
        <v>59</v>
      </c>
      <c r="M230" s="13">
        <v>1</v>
      </c>
      <c r="N230" s="13">
        <v>0</v>
      </c>
      <c r="O230" s="13">
        <v>40</v>
      </c>
      <c r="P230" s="13">
        <v>38</v>
      </c>
      <c r="AI230" s="13"/>
    </row>
    <row r="231" spans="1:35" x14ac:dyDescent="0.25">
      <c r="A231" s="13" t="s">
        <v>1407</v>
      </c>
      <c r="B231" s="13">
        <v>2010</v>
      </c>
      <c r="C231" s="13" t="s">
        <v>172</v>
      </c>
      <c r="D231" s="13" t="s">
        <v>161</v>
      </c>
      <c r="E231" s="13">
        <v>95</v>
      </c>
      <c r="F231" s="13">
        <v>325</v>
      </c>
      <c r="G231" s="13">
        <v>31</v>
      </c>
      <c r="H231" s="13">
        <v>88</v>
      </c>
      <c r="I231" s="13">
        <v>14</v>
      </c>
      <c r="J231" s="13">
        <v>0</v>
      </c>
      <c r="K231" s="13">
        <v>7</v>
      </c>
      <c r="L231" s="13">
        <v>37</v>
      </c>
      <c r="M231" s="13">
        <v>7</v>
      </c>
      <c r="N231" s="13">
        <v>5</v>
      </c>
      <c r="O231" s="13">
        <v>33</v>
      </c>
      <c r="P231" s="13">
        <v>67</v>
      </c>
      <c r="AI231" s="13"/>
    </row>
    <row r="232" spans="1:35" x14ac:dyDescent="0.25">
      <c r="A232" s="13" t="s">
        <v>1350</v>
      </c>
      <c r="B232" s="13">
        <v>2010</v>
      </c>
      <c r="C232" s="13" t="s">
        <v>156</v>
      </c>
      <c r="D232" s="13" t="s">
        <v>157</v>
      </c>
      <c r="E232" s="13">
        <v>107</v>
      </c>
      <c r="F232" s="13">
        <v>327</v>
      </c>
      <c r="G232" s="13">
        <v>30</v>
      </c>
      <c r="H232" s="13">
        <v>78</v>
      </c>
      <c r="I232" s="13">
        <v>17</v>
      </c>
      <c r="J232" s="13">
        <v>2</v>
      </c>
      <c r="K232" s="13">
        <v>8</v>
      </c>
      <c r="L232" s="13">
        <v>31</v>
      </c>
      <c r="M232" s="13">
        <v>1</v>
      </c>
      <c r="N232" s="13">
        <v>3</v>
      </c>
      <c r="O232" s="13">
        <v>32</v>
      </c>
      <c r="P232" s="13">
        <v>36</v>
      </c>
      <c r="AI232" s="13"/>
    </row>
    <row r="233" spans="1:35" x14ac:dyDescent="0.25">
      <c r="A233" s="13" t="s">
        <v>1329</v>
      </c>
      <c r="B233" s="13">
        <v>2010</v>
      </c>
      <c r="C233" s="13" t="s">
        <v>164</v>
      </c>
      <c r="D233" s="13" t="s">
        <v>157</v>
      </c>
      <c r="E233" s="13">
        <v>85</v>
      </c>
      <c r="F233" s="13">
        <v>328</v>
      </c>
      <c r="G233" s="13">
        <v>47</v>
      </c>
      <c r="H233" s="13">
        <v>85</v>
      </c>
      <c r="I233" s="13">
        <v>25</v>
      </c>
      <c r="J233" s="13">
        <v>1</v>
      </c>
      <c r="K233" s="13">
        <v>17</v>
      </c>
      <c r="L233" s="13">
        <v>50</v>
      </c>
      <c r="M233" s="13">
        <v>1</v>
      </c>
      <c r="N233" s="13">
        <v>0</v>
      </c>
      <c r="O233" s="13">
        <v>17</v>
      </c>
      <c r="P233" s="13">
        <v>65</v>
      </c>
      <c r="AI233" s="13"/>
    </row>
    <row r="234" spans="1:35" x14ac:dyDescent="0.25">
      <c r="A234" s="13" t="s">
        <v>1569</v>
      </c>
      <c r="B234" s="13">
        <v>2010</v>
      </c>
      <c r="C234" s="13" t="s">
        <v>177</v>
      </c>
      <c r="D234" s="13" t="s">
        <v>161</v>
      </c>
      <c r="E234" s="13">
        <v>97</v>
      </c>
      <c r="F234" s="13">
        <v>331</v>
      </c>
      <c r="G234" s="13">
        <v>45</v>
      </c>
      <c r="H234" s="13">
        <v>82</v>
      </c>
      <c r="I234" s="13">
        <v>13</v>
      </c>
      <c r="J234" s="13">
        <v>0</v>
      </c>
      <c r="K234" s="13">
        <v>5</v>
      </c>
      <c r="L234" s="13">
        <v>26</v>
      </c>
      <c r="M234" s="13">
        <v>6</v>
      </c>
      <c r="N234" s="13">
        <v>2</v>
      </c>
      <c r="O234" s="13">
        <v>48</v>
      </c>
      <c r="P234" s="13">
        <v>61</v>
      </c>
      <c r="AI234" s="13"/>
    </row>
    <row r="235" spans="1:35" x14ac:dyDescent="0.25">
      <c r="A235" s="13" t="s">
        <v>1405</v>
      </c>
      <c r="B235" s="13">
        <v>2010</v>
      </c>
      <c r="C235" s="13" t="s">
        <v>185</v>
      </c>
      <c r="D235" s="13" t="s">
        <v>161</v>
      </c>
      <c r="E235" s="13">
        <v>105</v>
      </c>
      <c r="F235" s="13">
        <v>331</v>
      </c>
      <c r="G235" s="13">
        <v>42</v>
      </c>
      <c r="H235" s="13">
        <v>76</v>
      </c>
      <c r="I235" s="13">
        <v>12</v>
      </c>
      <c r="J235" s="13">
        <v>2</v>
      </c>
      <c r="K235" s="13">
        <v>11</v>
      </c>
      <c r="L235" s="13">
        <v>34</v>
      </c>
      <c r="M235" s="13">
        <v>5</v>
      </c>
      <c r="N235" s="13">
        <v>3</v>
      </c>
      <c r="O235" s="13">
        <v>16</v>
      </c>
      <c r="P235" s="13">
        <v>74</v>
      </c>
      <c r="AI235" s="13"/>
    </row>
    <row r="236" spans="1:35" x14ac:dyDescent="0.25">
      <c r="A236" s="13" t="s">
        <v>115</v>
      </c>
      <c r="B236" s="13">
        <v>2010</v>
      </c>
      <c r="C236" s="13" t="s">
        <v>164</v>
      </c>
      <c r="D236" s="13" t="s">
        <v>157</v>
      </c>
      <c r="E236" s="13">
        <v>96</v>
      </c>
      <c r="F236" s="13">
        <v>332</v>
      </c>
      <c r="G236" s="13">
        <v>47</v>
      </c>
      <c r="H236" s="13">
        <v>81</v>
      </c>
      <c r="I236" s="13">
        <v>16</v>
      </c>
      <c r="J236" s="13">
        <v>0</v>
      </c>
      <c r="K236" s="13">
        <v>21</v>
      </c>
      <c r="L236" s="13">
        <v>51</v>
      </c>
      <c r="M236" s="13">
        <v>1</v>
      </c>
      <c r="N236" s="13">
        <v>0</v>
      </c>
      <c r="O236" s="13">
        <v>29</v>
      </c>
      <c r="P236" s="13">
        <v>60</v>
      </c>
      <c r="AI236" s="13"/>
    </row>
    <row r="237" spans="1:35" x14ac:dyDescent="0.25">
      <c r="A237" s="13" t="s">
        <v>1498</v>
      </c>
      <c r="B237" s="13">
        <v>2010</v>
      </c>
      <c r="C237" s="13" t="s">
        <v>186</v>
      </c>
      <c r="D237" s="13" t="s">
        <v>161</v>
      </c>
      <c r="E237" s="13">
        <v>111</v>
      </c>
      <c r="F237" s="13">
        <v>333</v>
      </c>
      <c r="G237" s="13">
        <v>37</v>
      </c>
      <c r="H237" s="13">
        <v>86</v>
      </c>
      <c r="I237" s="13">
        <v>16</v>
      </c>
      <c r="J237" s="13">
        <v>3</v>
      </c>
      <c r="K237" s="13">
        <v>4</v>
      </c>
      <c r="L237" s="13">
        <v>35</v>
      </c>
      <c r="M237" s="13">
        <v>7</v>
      </c>
      <c r="N237" s="13">
        <v>0</v>
      </c>
      <c r="O237" s="13">
        <v>21</v>
      </c>
      <c r="P237" s="13">
        <v>43</v>
      </c>
      <c r="AI237" s="13"/>
    </row>
    <row r="238" spans="1:35" x14ac:dyDescent="0.25">
      <c r="A238" s="13" t="s">
        <v>1455</v>
      </c>
      <c r="B238" s="13">
        <v>2010</v>
      </c>
      <c r="C238" s="13" t="s">
        <v>176</v>
      </c>
      <c r="D238" s="13" t="s">
        <v>157</v>
      </c>
      <c r="E238" s="13">
        <v>91</v>
      </c>
      <c r="F238" s="13">
        <v>334</v>
      </c>
      <c r="G238" s="13">
        <v>37</v>
      </c>
      <c r="H238" s="13">
        <v>82</v>
      </c>
      <c r="I238" s="13">
        <v>23</v>
      </c>
      <c r="J238" s="13">
        <v>2</v>
      </c>
      <c r="K238" s="13">
        <v>7</v>
      </c>
      <c r="L238" s="13">
        <v>43</v>
      </c>
      <c r="M238" s="13">
        <v>1</v>
      </c>
      <c r="N238" s="13">
        <v>0</v>
      </c>
      <c r="O238" s="13">
        <v>32</v>
      </c>
      <c r="P238" s="13">
        <v>69</v>
      </c>
      <c r="AI238" s="13"/>
    </row>
    <row r="239" spans="1:35" x14ac:dyDescent="0.25">
      <c r="A239" s="13" t="s">
        <v>1664</v>
      </c>
      <c r="B239" s="13">
        <v>2010</v>
      </c>
      <c r="C239" s="13" t="s">
        <v>167</v>
      </c>
      <c r="D239" s="13" t="s">
        <v>157</v>
      </c>
      <c r="E239" s="13">
        <v>109</v>
      </c>
      <c r="F239" s="13">
        <v>339</v>
      </c>
      <c r="G239" s="13">
        <v>57</v>
      </c>
      <c r="H239" s="13">
        <v>89</v>
      </c>
      <c r="I239" s="13">
        <v>18</v>
      </c>
      <c r="J239" s="13">
        <v>3</v>
      </c>
      <c r="K239" s="13">
        <v>5</v>
      </c>
      <c r="L239" s="13">
        <v>44</v>
      </c>
      <c r="M239" s="13">
        <v>4</v>
      </c>
      <c r="N239" s="13">
        <v>0</v>
      </c>
      <c r="O239" s="13">
        <v>59</v>
      </c>
      <c r="P239" s="13">
        <v>39</v>
      </c>
      <c r="AI239" s="13"/>
    </row>
    <row r="240" spans="1:35" x14ac:dyDescent="0.25">
      <c r="A240" s="13" t="s">
        <v>1517</v>
      </c>
      <c r="B240" s="13">
        <v>2010</v>
      </c>
      <c r="C240" s="13" t="s">
        <v>175</v>
      </c>
      <c r="D240" s="13" t="s">
        <v>157</v>
      </c>
      <c r="E240" s="13">
        <v>101</v>
      </c>
      <c r="F240" s="13">
        <v>340</v>
      </c>
      <c r="G240" s="13">
        <v>44</v>
      </c>
      <c r="H240" s="13">
        <v>91</v>
      </c>
      <c r="I240" s="13">
        <v>19</v>
      </c>
      <c r="J240" s="13">
        <v>3</v>
      </c>
      <c r="K240" s="13">
        <v>6</v>
      </c>
      <c r="L240" s="13">
        <v>38</v>
      </c>
      <c r="M240" s="13">
        <v>1</v>
      </c>
      <c r="N240" s="13">
        <v>1</v>
      </c>
      <c r="O240" s="13">
        <v>28</v>
      </c>
      <c r="P240" s="13">
        <v>54</v>
      </c>
      <c r="AI240" s="13"/>
    </row>
    <row r="241" spans="1:35" x14ac:dyDescent="0.25">
      <c r="A241" s="13" t="s">
        <v>1718</v>
      </c>
      <c r="B241" s="13">
        <v>2010</v>
      </c>
      <c r="C241" s="13" t="s">
        <v>158</v>
      </c>
      <c r="D241" s="13" t="s">
        <v>161</v>
      </c>
      <c r="E241" s="13">
        <v>94</v>
      </c>
      <c r="F241" s="13">
        <v>341</v>
      </c>
      <c r="G241" s="13">
        <v>40</v>
      </c>
      <c r="H241" s="13">
        <v>105</v>
      </c>
      <c r="I241" s="13">
        <v>22</v>
      </c>
      <c r="J241" s="13">
        <v>2</v>
      </c>
      <c r="K241" s="13">
        <v>11</v>
      </c>
      <c r="L241" s="13">
        <v>52</v>
      </c>
      <c r="M241" s="13">
        <v>3</v>
      </c>
      <c r="N241" s="13">
        <v>0</v>
      </c>
      <c r="O241" s="13">
        <v>15</v>
      </c>
      <c r="P241" s="13">
        <v>91</v>
      </c>
      <c r="AI241" s="13"/>
    </row>
    <row r="242" spans="1:35" x14ac:dyDescent="0.25">
      <c r="A242" s="13" t="s">
        <v>1538</v>
      </c>
      <c r="B242" s="13">
        <v>2010</v>
      </c>
      <c r="C242" s="13" t="s">
        <v>188</v>
      </c>
      <c r="D242" s="13" t="s">
        <v>161</v>
      </c>
      <c r="E242" s="13">
        <v>134</v>
      </c>
      <c r="F242" s="13">
        <v>341</v>
      </c>
      <c r="G242" s="13">
        <v>41</v>
      </c>
      <c r="H242" s="13">
        <v>95</v>
      </c>
      <c r="I242" s="13">
        <v>20</v>
      </c>
      <c r="J242" s="13">
        <v>2</v>
      </c>
      <c r="K242" s="13">
        <v>10</v>
      </c>
      <c r="L242" s="13">
        <v>39</v>
      </c>
      <c r="M242" s="13">
        <v>4</v>
      </c>
      <c r="N242" s="13">
        <v>5</v>
      </c>
      <c r="O242" s="13">
        <v>39</v>
      </c>
      <c r="P242" s="13">
        <v>83</v>
      </c>
      <c r="AI242" s="13"/>
    </row>
    <row r="243" spans="1:35" x14ac:dyDescent="0.25">
      <c r="A243" s="13" t="s">
        <v>1348</v>
      </c>
      <c r="B243" s="13">
        <v>2010</v>
      </c>
      <c r="C243" s="13" t="s">
        <v>183</v>
      </c>
      <c r="D243" s="13" t="s">
        <v>161</v>
      </c>
      <c r="E243" s="13">
        <v>135</v>
      </c>
      <c r="F243" s="13">
        <v>342</v>
      </c>
      <c r="G243" s="13">
        <v>43</v>
      </c>
      <c r="H243" s="13">
        <v>85</v>
      </c>
      <c r="I243" s="13">
        <v>16</v>
      </c>
      <c r="J243" s="13">
        <v>1</v>
      </c>
      <c r="K243" s="13">
        <v>3</v>
      </c>
      <c r="L243" s="13">
        <v>31</v>
      </c>
      <c r="M243" s="13">
        <v>14</v>
      </c>
      <c r="N243" s="13">
        <v>2</v>
      </c>
      <c r="O243" s="13">
        <v>37</v>
      </c>
      <c r="P243" s="13">
        <v>44</v>
      </c>
      <c r="AI243" s="13"/>
    </row>
    <row r="244" spans="1:35" x14ac:dyDescent="0.25">
      <c r="A244" s="13" t="s">
        <v>1682</v>
      </c>
      <c r="B244" s="13">
        <v>2010</v>
      </c>
      <c r="C244" s="13" t="s">
        <v>167</v>
      </c>
      <c r="D244" s="13" t="s">
        <v>157</v>
      </c>
      <c r="E244" s="13">
        <v>118</v>
      </c>
      <c r="F244" s="13">
        <v>343</v>
      </c>
      <c r="G244" s="13">
        <v>53</v>
      </c>
      <c r="H244" s="13">
        <v>86</v>
      </c>
      <c r="I244" s="13">
        <v>19</v>
      </c>
      <c r="J244" s="13">
        <v>2</v>
      </c>
      <c r="K244" s="13">
        <v>9</v>
      </c>
      <c r="L244" s="13">
        <v>40</v>
      </c>
      <c r="M244" s="13">
        <v>13</v>
      </c>
      <c r="N244" s="13">
        <v>3</v>
      </c>
      <c r="O244" s="13">
        <v>21</v>
      </c>
      <c r="P244" s="13">
        <v>97</v>
      </c>
      <c r="AI244" s="13"/>
    </row>
    <row r="245" spans="1:35" x14ac:dyDescent="0.25">
      <c r="A245" s="13" t="s">
        <v>1420</v>
      </c>
      <c r="B245" s="13">
        <v>2010</v>
      </c>
      <c r="C245" s="13" t="s">
        <v>168</v>
      </c>
      <c r="D245" s="13" t="s">
        <v>157</v>
      </c>
      <c r="E245" s="13">
        <v>120</v>
      </c>
      <c r="F245" s="13">
        <v>344</v>
      </c>
      <c r="G245" s="13">
        <v>44</v>
      </c>
      <c r="H245" s="13">
        <v>85</v>
      </c>
      <c r="I245" s="13">
        <v>16</v>
      </c>
      <c r="J245" s="13">
        <v>1</v>
      </c>
      <c r="K245" s="13">
        <v>18</v>
      </c>
      <c r="L245" s="13">
        <v>46</v>
      </c>
      <c r="M245" s="13">
        <v>9</v>
      </c>
      <c r="N245" s="13">
        <v>1</v>
      </c>
      <c r="O245" s="13">
        <v>34</v>
      </c>
      <c r="P245" s="13">
        <v>104</v>
      </c>
      <c r="AI245" s="13"/>
    </row>
    <row r="246" spans="1:35" x14ac:dyDescent="0.25">
      <c r="A246" s="13" t="s">
        <v>1379</v>
      </c>
      <c r="B246" s="13">
        <v>2010</v>
      </c>
      <c r="C246" s="13" t="s">
        <v>156</v>
      </c>
      <c r="D246" s="13" t="s">
        <v>157</v>
      </c>
      <c r="E246" s="13">
        <v>108</v>
      </c>
      <c r="F246" s="13">
        <v>344</v>
      </c>
      <c r="G246" s="13">
        <v>36</v>
      </c>
      <c r="H246" s="13">
        <v>95</v>
      </c>
      <c r="I246" s="13">
        <v>11</v>
      </c>
      <c r="J246" s="13">
        <v>1</v>
      </c>
      <c r="K246" s="13">
        <v>2</v>
      </c>
      <c r="L246" s="13">
        <v>30</v>
      </c>
      <c r="M246" s="13">
        <v>11</v>
      </c>
      <c r="N246" s="13">
        <v>7</v>
      </c>
      <c r="O246" s="13">
        <v>34</v>
      </c>
      <c r="P246" s="13">
        <v>45</v>
      </c>
      <c r="AI246" s="13"/>
    </row>
    <row r="247" spans="1:35" x14ac:dyDescent="0.25">
      <c r="A247" s="13" t="s">
        <v>1746</v>
      </c>
      <c r="B247" s="13">
        <v>2010</v>
      </c>
      <c r="C247" s="13" t="s">
        <v>174</v>
      </c>
      <c r="D247" s="13" t="s">
        <v>161</v>
      </c>
      <c r="E247" s="13">
        <v>95</v>
      </c>
      <c r="F247" s="13">
        <v>347</v>
      </c>
      <c r="G247" s="13">
        <v>42</v>
      </c>
      <c r="H247" s="13">
        <v>89</v>
      </c>
      <c r="I247" s="13">
        <v>21</v>
      </c>
      <c r="J247" s="13">
        <v>1</v>
      </c>
      <c r="K247" s="13">
        <v>16</v>
      </c>
      <c r="L247" s="13">
        <v>64</v>
      </c>
      <c r="M247" s="13">
        <v>0</v>
      </c>
      <c r="N247" s="13">
        <v>0</v>
      </c>
      <c r="O247" s="13">
        <v>37</v>
      </c>
      <c r="P247" s="13">
        <v>119</v>
      </c>
      <c r="AI247" s="13"/>
    </row>
    <row r="248" spans="1:35" x14ac:dyDescent="0.25">
      <c r="A248" s="13" t="s">
        <v>1442</v>
      </c>
      <c r="B248" s="13">
        <v>2010</v>
      </c>
      <c r="C248" s="13" t="s">
        <v>173</v>
      </c>
      <c r="D248" s="13" t="s">
        <v>161</v>
      </c>
      <c r="E248" s="13">
        <v>95</v>
      </c>
      <c r="F248" s="13">
        <v>348</v>
      </c>
      <c r="G248" s="13">
        <v>48</v>
      </c>
      <c r="H248" s="13">
        <v>90</v>
      </c>
      <c r="I248" s="13">
        <v>20</v>
      </c>
      <c r="J248" s="13">
        <v>6</v>
      </c>
      <c r="K248" s="13">
        <v>6</v>
      </c>
      <c r="L248" s="13">
        <v>47</v>
      </c>
      <c r="M248" s="13">
        <v>10</v>
      </c>
      <c r="N248" s="13">
        <v>0</v>
      </c>
      <c r="O248" s="13">
        <v>44</v>
      </c>
      <c r="P248" s="13">
        <v>91</v>
      </c>
      <c r="AI248" s="13"/>
    </row>
    <row r="249" spans="1:35" x14ac:dyDescent="0.25">
      <c r="A249" s="13" t="s">
        <v>1549</v>
      </c>
      <c r="B249" s="13">
        <v>2010</v>
      </c>
      <c r="C249" s="13" t="s">
        <v>178</v>
      </c>
      <c r="D249" s="13" t="s">
        <v>157</v>
      </c>
      <c r="E249" s="13">
        <v>88</v>
      </c>
      <c r="F249" s="13">
        <v>349</v>
      </c>
      <c r="G249" s="13">
        <v>40</v>
      </c>
      <c r="H249" s="13">
        <v>96</v>
      </c>
      <c r="I249" s="13">
        <v>19</v>
      </c>
      <c r="J249" s="13">
        <v>2</v>
      </c>
      <c r="K249" s="13">
        <v>8</v>
      </c>
      <c r="L249" s="13">
        <v>43</v>
      </c>
      <c r="M249" s="13">
        <v>3</v>
      </c>
      <c r="N249" s="13">
        <v>1</v>
      </c>
      <c r="O249" s="13">
        <v>19</v>
      </c>
      <c r="P249" s="13">
        <v>29</v>
      </c>
      <c r="AI249" s="13"/>
    </row>
    <row r="250" spans="1:35" x14ac:dyDescent="0.25">
      <c r="A250" s="13" t="s">
        <v>1389</v>
      </c>
      <c r="B250" s="13">
        <v>2010</v>
      </c>
      <c r="C250" s="13" t="s">
        <v>170</v>
      </c>
      <c r="D250" s="13" t="s">
        <v>157</v>
      </c>
      <c r="E250" s="13">
        <v>112</v>
      </c>
      <c r="F250" s="13">
        <v>349</v>
      </c>
      <c r="G250" s="13">
        <v>50</v>
      </c>
      <c r="H250" s="13">
        <v>95</v>
      </c>
      <c r="I250" s="13">
        <v>19</v>
      </c>
      <c r="J250" s="13">
        <v>0</v>
      </c>
      <c r="K250" s="13">
        <v>13</v>
      </c>
      <c r="L250" s="13">
        <v>52</v>
      </c>
      <c r="M250" s="13">
        <v>2</v>
      </c>
      <c r="N250" s="13">
        <v>2</v>
      </c>
      <c r="O250" s="13">
        <v>68</v>
      </c>
      <c r="P250" s="13">
        <v>127</v>
      </c>
      <c r="AI250" s="13"/>
    </row>
    <row r="251" spans="1:35" x14ac:dyDescent="0.25">
      <c r="A251" s="13" t="s">
        <v>1373</v>
      </c>
      <c r="B251" s="13">
        <v>2010</v>
      </c>
      <c r="C251" s="13" t="s">
        <v>186</v>
      </c>
      <c r="D251" s="13" t="s">
        <v>161</v>
      </c>
      <c r="E251" s="13">
        <v>88</v>
      </c>
      <c r="F251" s="13">
        <v>350</v>
      </c>
      <c r="G251" s="13">
        <v>48</v>
      </c>
      <c r="H251" s="13">
        <v>85</v>
      </c>
      <c r="I251" s="13">
        <v>16</v>
      </c>
      <c r="J251" s="13">
        <v>3</v>
      </c>
      <c r="K251" s="13">
        <v>8</v>
      </c>
      <c r="L251" s="13">
        <v>41</v>
      </c>
      <c r="M251" s="13">
        <v>17</v>
      </c>
      <c r="N251" s="13">
        <v>1</v>
      </c>
      <c r="O251" s="13">
        <v>40</v>
      </c>
      <c r="P251" s="13">
        <v>32</v>
      </c>
      <c r="AI251" s="13"/>
    </row>
    <row r="252" spans="1:35" x14ac:dyDescent="0.25">
      <c r="A252" s="13" t="s">
        <v>1414</v>
      </c>
      <c r="B252" s="13">
        <v>2010</v>
      </c>
      <c r="C252" s="13" t="s">
        <v>177</v>
      </c>
      <c r="D252" s="13" t="s">
        <v>161</v>
      </c>
      <c r="E252" s="13">
        <v>133</v>
      </c>
      <c r="F252" s="13">
        <v>351</v>
      </c>
      <c r="G252" s="13">
        <v>48</v>
      </c>
      <c r="H252" s="13">
        <v>102</v>
      </c>
      <c r="I252" s="13">
        <v>15</v>
      </c>
      <c r="J252" s="13">
        <v>1</v>
      </c>
      <c r="K252" s="13">
        <v>0</v>
      </c>
      <c r="L252" s="13">
        <v>23</v>
      </c>
      <c r="M252" s="13">
        <v>12</v>
      </c>
      <c r="N252" s="13">
        <v>4</v>
      </c>
      <c r="O252" s="13">
        <v>51</v>
      </c>
      <c r="P252" s="13">
        <v>64</v>
      </c>
      <c r="AI252" s="13"/>
    </row>
    <row r="253" spans="1:35" x14ac:dyDescent="0.25">
      <c r="A253" s="13" t="s">
        <v>1445</v>
      </c>
      <c r="B253" s="13">
        <v>2010</v>
      </c>
      <c r="C253" s="13" t="s">
        <v>178</v>
      </c>
      <c r="D253" s="13" t="s">
        <v>157</v>
      </c>
      <c r="E253" s="13">
        <v>91</v>
      </c>
      <c r="F253" s="13">
        <v>352</v>
      </c>
      <c r="G253" s="13">
        <v>46</v>
      </c>
      <c r="H253" s="13">
        <v>112</v>
      </c>
      <c r="I253" s="13">
        <v>23</v>
      </c>
      <c r="J253" s="13">
        <v>3</v>
      </c>
      <c r="K253" s="13">
        <v>5</v>
      </c>
      <c r="L253" s="13">
        <v>37</v>
      </c>
      <c r="M253" s="13">
        <v>3</v>
      </c>
      <c r="N253" s="13">
        <v>3</v>
      </c>
      <c r="O253" s="13">
        <v>34</v>
      </c>
      <c r="P253" s="13">
        <v>47</v>
      </c>
      <c r="AI253" s="13"/>
    </row>
    <row r="254" spans="1:35" x14ac:dyDescent="0.25">
      <c r="A254" s="13" t="s">
        <v>1704</v>
      </c>
      <c r="B254" s="13">
        <v>2010</v>
      </c>
      <c r="C254" s="13" t="s">
        <v>187</v>
      </c>
      <c r="D254" s="13" t="s">
        <v>161</v>
      </c>
      <c r="E254" s="13">
        <v>91</v>
      </c>
      <c r="F254" s="13">
        <v>358</v>
      </c>
      <c r="G254" s="13">
        <v>60</v>
      </c>
      <c r="H254" s="13">
        <v>96</v>
      </c>
      <c r="I254" s="13">
        <v>20</v>
      </c>
      <c r="J254" s="13">
        <v>3</v>
      </c>
      <c r="K254" s="13">
        <v>5</v>
      </c>
      <c r="L254" s="13">
        <v>28</v>
      </c>
      <c r="M254" s="13">
        <v>10</v>
      </c>
      <c r="N254" s="13">
        <v>3</v>
      </c>
      <c r="O254" s="13">
        <v>33</v>
      </c>
      <c r="P254" s="13">
        <v>84</v>
      </c>
      <c r="AI254" s="13"/>
    </row>
    <row r="255" spans="1:35" x14ac:dyDescent="0.25">
      <c r="A255" s="13" t="s">
        <v>1705</v>
      </c>
      <c r="B255" s="13">
        <v>2010</v>
      </c>
      <c r="C255" s="13" t="s">
        <v>162</v>
      </c>
      <c r="D255" s="13" t="s">
        <v>161</v>
      </c>
      <c r="E255" s="13">
        <v>135</v>
      </c>
      <c r="F255" s="13">
        <v>358</v>
      </c>
      <c r="G255" s="13">
        <v>60</v>
      </c>
      <c r="H255" s="13">
        <v>91</v>
      </c>
      <c r="I255" s="13">
        <v>18</v>
      </c>
      <c r="J255" s="13">
        <v>5</v>
      </c>
      <c r="K255" s="13">
        <v>20</v>
      </c>
      <c r="L255" s="13">
        <v>56</v>
      </c>
      <c r="M255" s="13">
        <v>6</v>
      </c>
      <c r="N255" s="13">
        <v>1</v>
      </c>
      <c r="O255" s="13">
        <v>30</v>
      </c>
      <c r="P255" s="13">
        <v>100</v>
      </c>
      <c r="AI255" s="13"/>
    </row>
    <row r="256" spans="1:35" x14ac:dyDescent="0.25">
      <c r="A256" s="13" t="s">
        <v>1657</v>
      </c>
      <c r="B256" s="13">
        <v>2010</v>
      </c>
      <c r="C256" s="13" t="s">
        <v>162</v>
      </c>
      <c r="D256" s="13" t="s">
        <v>161</v>
      </c>
      <c r="E256" s="13">
        <v>130</v>
      </c>
      <c r="F256" s="13">
        <v>358</v>
      </c>
      <c r="G256" s="13">
        <v>45</v>
      </c>
      <c r="H256" s="13">
        <v>94</v>
      </c>
      <c r="I256" s="13">
        <v>20</v>
      </c>
      <c r="J256" s="13">
        <v>2</v>
      </c>
      <c r="K256" s="13">
        <v>13</v>
      </c>
      <c r="L256" s="13">
        <v>44</v>
      </c>
      <c r="M256" s="13">
        <v>7</v>
      </c>
      <c r="N256" s="13">
        <v>8</v>
      </c>
      <c r="O256" s="13">
        <v>64</v>
      </c>
      <c r="P256" s="13">
        <v>67</v>
      </c>
      <c r="AI256" s="13"/>
    </row>
    <row r="257" spans="1:35" x14ac:dyDescent="0.25">
      <c r="A257" s="13" t="s">
        <v>1631</v>
      </c>
      <c r="B257" s="13">
        <v>2010</v>
      </c>
      <c r="C257" s="13" t="s">
        <v>188</v>
      </c>
      <c r="D257" s="13" t="s">
        <v>161</v>
      </c>
      <c r="E257" s="13">
        <v>133</v>
      </c>
      <c r="F257" s="13">
        <v>358</v>
      </c>
      <c r="G257" s="13">
        <v>55</v>
      </c>
      <c r="H257" s="13">
        <v>88</v>
      </c>
      <c r="I257" s="13">
        <v>19</v>
      </c>
      <c r="J257" s="13">
        <v>5</v>
      </c>
      <c r="K257" s="13">
        <v>17</v>
      </c>
      <c r="L257" s="13">
        <v>52</v>
      </c>
      <c r="M257" s="13">
        <v>2</v>
      </c>
      <c r="N257" s="13">
        <v>1</v>
      </c>
      <c r="O257" s="13">
        <v>35</v>
      </c>
      <c r="P257" s="13">
        <v>67</v>
      </c>
      <c r="AI257" s="13"/>
    </row>
    <row r="258" spans="1:35" x14ac:dyDescent="0.25">
      <c r="A258" s="13" t="s">
        <v>1802</v>
      </c>
      <c r="B258" s="13">
        <v>2010</v>
      </c>
      <c r="C258" s="13" t="s">
        <v>187</v>
      </c>
      <c r="D258" s="13" t="s">
        <v>161</v>
      </c>
      <c r="E258" s="13">
        <v>100</v>
      </c>
      <c r="F258" s="13">
        <v>359</v>
      </c>
      <c r="G258" s="13">
        <v>45</v>
      </c>
      <c r="H258" s="13">
        <v>93</v>
      </c>
      <c r="I258" s="13">
        <v>21</v>
      </c>
      <c r="J258" s="13">
        <v>1</v>
      </c>
      <c r="K258" s="13">
        <v>22</v>
      </c>
      <c r="L258" s="13">
        <v>59</v>
      </c>
      <c r="M258" s="13">
        <v>5</v>
      </c>
      <c r="N258" s="13">
        <v>2</v>
      </c>
      <c r="O258" s="13">
        <v>34</v>
      </c>
      <c r="P258" s="13">
        <v>123</v>
      </c>
      <c r="AI258" s="13"/>
    </row>
    <row r="259" spans="1:35" x14ac:dyDescent="0.25">
      <c r="A259" s="13" t="s">
        <v>1542</v>
      </c>
      <c r="B259" s="13">
        <v>2010</v>
      </c>
      <c r="C259" s="13" t="s">
        <v>159</v>
      </c>
      <c r="D259" s="13" t="s">
        <v>157</v>
      </c>
      <c r="E259" s="13">
        <v>108</v>
      </c>
      <c r="F259" s="13">
        <v>361</v>
      </c>
      <c r="G259" s="13">
        <v>22</v>
      </c>
      <c r="H259" s="13">
        <v>82</v>
      </c>
      <c r="I259" s="13">
        <v>14</v>
      </c>
      <c r="J259" s="13">
        <v>2</v>
      </c>
      <c r="K259" s="13">
        <v>2</v>
      </c>
      <c r="L259" s="13">
        <v>25</v>
      </c>
      <c r="M259" s="13">
        <v>5</v>
      </c>
      <c r="N259" s="13">
        <v>0</v>
      </c>
      <c r="O259" s="13">
        <v>14</v>
      </c>
      <c r="P259" s="13">
        <v>74</v>
      </c>
      <c r="AI259" s="13"/>
    </row>
    <row r="260" spans="1:35" x14ac:dyDescent="0.25">
      <c r="A260" s="13" t="s">
        <v>1501</v>
      </c>
      <c r="B260" s="13">
        <v>2010</v>
      </c>
      <c r="C260" s="13" t="s">
        <v>168</v>
      </c>
      <c r="D260" s="13" t="s">
        <v>157</v>
      </c>
      <c r="E260" s="13">
        <v>102</v>
      </c>
      <c r="F260" s="13">
        <v>362</v>
      </c>
      <c r="G260" s="13">
        <v>77</v>
      </c>
      <c r="H260" s="13">
        <v>111</v>
      </c>
      <c r="I260" s="13">
        <v>26</v>
      </c>
      <c r="J260" s="13">
        <v>5</v>
      </c>
      <c r="K260" s="13">
        <v>19</v>
      </c>
      <c r="L260" s="13">
        <v>62</v>
      </c>
      <c r="M260" s="13">
        <v>4</v>
      </c>
      <c r="N260" s="13">
        <v>1</v>
      </c>
      <c r="O260" s="13">
        <v>58</v>
      </c>
      <c r="P260" s="13">
        <v>67</v>
      </c>
      <c r="AI260" s="13"/>
    </row>
    <row r="261" spans="1:35" x14ac:dyDescent="0.25">
      <c r="A261" s="13" t="s">
        <v>1727</v>
      </c>
      <c r="B261" s="13">
        <v>2010</v>
      </c>
      <c r="C261" s="13" t="s">
        <v>169</v>
      </c>
      <c r="D261" s="13" t="s">
        <v>161</v>
      </c>
      <c r="E261" s="13">
        <v>133</v>
      </c>
      <c r="F261" s="13">
        <v>364</v>
      </c>
      <c r="G261" s="13">
        <v>31</v>
      </c>
      <c r="H261" s="13">
        <v>95</v>
      </c>
      <c r="I261" s="13">
        <v>19</v>
      </c>
      <c r="J261" s="13">
        <v>6</v>
      </c>
      <c r="K261" s="13">
        <v>3</v>
      </c>
      <c r="L261" s="13">
        <v>30</v>
      </c>
      <c r="M261" s="13">
        <v>1</v>
      </c>
      <c r="N261" s="13">
        <v>0</v>
      </c>
      <c r="O261" s="13">
        <v>23</v>
      </c>
      <c r="P261" s="13">
        <v>76</v>
      </c>
      <c r="AI261" s="13"/>
    </row>
    <row r="262" spans="1:35" x14ac:dyDescent="0.25">
      <c r="A262" s="13" t="s">
        <v>1499</v>
      </c>
      <c r="B262" s="13">
        <v>2010</v>
      </c>
      <c r="C262" s="13" t="s">
        <v>183</v>
      </c>
      <c r="D262" s="13" t="s">
        <v>161</v>
      </c>
      <c r="E262" s="13">
        <v>114</v>
      </c>
      <c r="F262" s="13">
        <v>370</v>
      </c>
      <c r="G262" s="13">
        <v>54</v>
      </c>
      <c r="H262" s="13">
        <v>99</v>
      </c>
      <c r="I262" s="13">
        <v>19</v>
      </c>
      <c r="J262" s="13">
        <v>2</v>
      </c>
      <c r="K262" s="13">
        <v>16</v>
      </c>
      <c r="L262" s="13">
        <v>56</v>
      </c>
      <c r="M262" s="13">
        <v>8</v>
      </c>
      <c r="N262" s="13">
        <v>0</v>
      </c>
      <c r="O262" s="13">
        <v>67</v>
      </c>
      <c r="P262" s="13">
        <v>85</v>
      </c>
      <c r="AI262" s="13"/>
    </row>
    <row r="263" spans="1:35" x14ac:dyDescent="0.25">
      <c r="A263" s="13" t="s">
        <v>1489</v>
      </c>
      <c r="B263" s="13">
        <v>2010</v>
      </c>
      <c r="C263" s="13" t="s">
        <v>182</v>
      </c>
      <c r="D263" s="13" t="s">
        <v>157</v>
      </c>
      <c r="E263" s="13">
        <v>113</v>
      </c>
      <c r="F263" s="13">
        <v>371</v>
      </c>
      <c r="G263" s="13">
        <v>54</v>
      </c>
      <c r="H263" s="13">
        <v>104</v>
      </c>
      <c r="I263" s="13">
        <v>25</v>
      </c>
      <c r="J263" s="13">
        <v>1</v>
      </c>
      <c r="K263" s="13">
        <v>15</v>
      </c>
      <c r="L263" s="13">
        <v>62</v>
      </c>
      <c r="M263" s="13">
        <v>2</v>
      </c>
      <c r="N263" s="13">
        <v>2</v>
      </c>
      <c r="O263" s="13">
        <v>27</v>
      </c>
      <c r="P263" s="13">
        <v>92</v>
      </c>
      <c r="AI263" s="13"/>
    </row>
    <row r="264" spans="1:35" x14ac:dyDescent="0.25">
      <c r="A264" s="13" t="s">
        <v>1582</v>
      </c>
      <c r="B264" s="13">
        <v>2010</v>
      </c>
      <c r="C264" s="13" t="s">
        <v>186</v>
      </c>
      <c r="D264" s="13" t="s">
        <v>161</v>
      </c>
      <c r="E264" s="13">
        <v>121</v>
      </c>
      <c r="F264" s="13">
        <v>371</v>
      </c>
      <c r="G264" s="13">
        <v>43</v>
      </c>
      <c r="H264" s="13">
        <v>112</v>
      </c>
      <c r="I264" s="13">
        <v>28</v>
      </c>
      <c r="J264" s="13">
        <v>1</v>
      </c>
      <c r="K264" s="13">
        <v>8</v>
      </c>
      <c r="L264" s="13">
        <v>53</v>
      </c>
      <c r="M264" s="13">
        <v>0</v>
      </c>
      <c r="N264" s="13">
        <v>1</v>
      </c>
      <c r="O264" s="13">
        <v>55</v>
      </c>
      <c r="P264" s="13">
        <v>54</v>
      </c>
      <c r="AI264" s="13"/>
    </row>
    <row r="265" spans="1:35" x14ac:dyDescent="0.25">
      <c r="A265" s="13" t="s">
        <v>1567</v>
      </c>
      <c r="B265" s="13">
        <v>2010</v>
      </c>
      <c r="C265" s="13" t="s">
        <v>178</v>
      </c>
      <c r="D265" s="13" t="s">
        <v>157</v>
      </c>
      <c r="E265" s="13">
        <v>117</v>
      </c>
      <c r="F265" s="13">
        <v>373</v>
      </c>
      <c r="G265" s="13">
        <v>41</v>
      </c>
      <c r="H265" s="13">
        <v>98</v>
      </c>
      <c r="I265" s="13">
        <v>15</v>
      </c>
      <c r="J265" s="13">
        <v>6</v>
      </c>
      <c r="K265" s="13">
        <v>5</v>
      </c>
      <c r="L265" s="13">
        <v>39</v>
      </c>
      <c r="M265" s="13">
        <v>3</v>
      </c>
      <c r="N265" s="13">
        <v>2</v>
      </c>
      <c r="O265" s="13">
        <v>41</v>
      </c>
      <c r="P265" s="13">
        <v>68</v>
      </c>
      <c r="AI265" s="13"/>
    </row>
    <row r="266" spans="1:35" x14ac:dyDescent="0.25">
      <c r="A266" s="13" t="s">
        <v>1466</v>
      </c>
      <c r="B266" s="13">
        <v>2010</v>
      </c>
      <c r="C266" s="13" t="s">
        <v>187</v>
      </c>
      <c r="D266" s="13" t="s">
        <v>161</v>
      </c>
      <c r="E266" s="13">
        <v>97</v>
      </c>
      <c r="F266" s="13">
        <v>374</v>
      </c>
      <c r="G266" s="13">
        <v>41</v>
      </c>
      <c r="H266" s="13">
        <v>98</v>
      </c>
      <c r="I266" s="13">
        <v>25</v>
      </c>
      <c r="J266" s="13">
        <v>0</v>
      </c>
      <c r="K266" s="13">
        <v>10</v>
      </c>
      <c r="L266" s="13">
        <v>54</v>
      </c>
      <c r="M266" s="13">
        <v>0</v>
      </c>
      <c r="N266" s="13">
        <v>0</v>
      </c>
      <c r="O266" s="13">
        <v>23</v>
      </c>
      <c r="P266" s="13">
        <v>76</v>
      </c>
      <c r="AI266" s="13"/>
    </row>
    <row r="267" spans="1:35" x14ac:dyDescent="0.25">
      <c r="A267" s="13" t="s">
        <v>1719</v>
      </c>
      <c r="B267" s="13">
        <v>2010</v>
      </c>
      <c r="C267" s="13" t="s">
        <v>176</v>
      </c>
      <c r="D267" s="13" t="s">
        <v>157</v>
      </c>
      <c r="E267" s="13">
        <v>110</v>
      </c>
      <c r="F267" s="13">
        <v>376</v>
      </c>
      <c r="G267" s="13">
        <v>41</v>
      </c>
      <c r="H267" s="13">
        <v>83</v>
      </c>
      <c r="I267" s="13">
        <v>15</v>
      </c>
      <c r="J267" s="13">
        <v>1</v>
      </c>
      <c r="K267" s="13">
        <v>12</v>
      </c>
      <c r="L267" s="13">
        <v>41</v>
      </c>
      <c r="M267" s="13">
        <v>0</v>
      </c>
      <c r="N267" s="13">
        <v>0</v>
      </c>
      <c r="O267" s="13">
        <v>46</v>
      </c>
      <c r="P267" s="13">
        <v>82</v>
      </c>
      <c r="AI267" s="13"/>
    </row>
    <row r="268" spans="1:35" x14ac:dyDescent="0.25">
      <c r="A268" s="13" t="s">
        <v>1395</v>
      </c>
      <c r="B268" s="13">
        <v>2010</v>
      </c>
      <c r="C268" s="13" t="s">
        <v>180</v>
      </c>
      <c r="D268" s="13" t="s">
        <v>161</v>
      </c>
      <c r="E268" s="13">
        <v>109</v>
      </c>
      <c r="F268" s="13">
        <v>376</v>
      </c>
      <c r="G268" s="13">
        <v>50</v>
      </c>
      <c r="H268" s="13">
        <v>87</v>
      </c>
      <c r="I268" s="13">
        <v>18</v>
      </c>
      <c r="J268" s="13">
        <v>1</v>
      </c>
      <c r="K268" s="13">
        <v>7</v>
      </c>
      <c r="L268" s="13">
        <v>36</v>
      </c>
      <c r="M268" s="13">
        <v>8</v>
      </c>
      <c r="N268" s="13">
        <v>2</v>
      </c>
      <c r="O268" s="13">
        <v>43</v>
      </c>
      <c r="P268" s="13">
        <v>77</v>
      </c>
      <c r="AI268" s="13"/>
    </row>
    <row r="269" spans="1:35" x14ac:dyDescent="0.25">
      <c r="A269" s="13" t="s">
        <v>1570</v>
      </c>
      <c r="B269" s="13">
        <v>2010</v>
      </c>
      <c r="C269" s="13" t="s">
        <v>174</v>
      </c>
      <c r="D269" s="13" t="s">
        <v>161</v>
      </c>
      <c r="E269" s="13">
        <v>113</v>
      </c>
      <c r="F269" s="13">
        <v>379</v>
      </c>
      <c r="G269" s="13">
        <v>38</v>
      </c>
      <c r="H269" s="13">
        <v>105</v>
      </c>
      <c r="I269" s="13">
        <v>21</v>
      </c>
      <c r="J269" s="13">
        <v>3</v>
      </c>
      <c r="K269" s="13">
        <v>4</v>
      </c>
      <c r="L269" s="13">
        <v>34</v>
      </c>
      <c r="M269" s="13">
        <v>5</v>
      </c>
      <c r="N269" s="13">
        <v>3</v>
      </c>
      <c r="O269" s="13">
        <v>28</v>
      </c>
      <c r="P269" s="13">
        <v>62</v>
      </c>
      <c r="AI269" s="13"/>
    </row>
    <row r="270" spans="1:35" x14ac:dyDescent="0.25">
      <c r="A270" s="13" t="s">
        <v>1597</v>
      </c>
      <c r="B270" s="13">
        <v>2010</v>
      </c>
      <c r="C270" s="13" t="s">
        <v>176</v>
      </c>
      <c r="D270" s="13" t="s">
        <v>157</v>
      </c>
      <c r="E270" s="13">
        <v>97</v>
      </c>
      <c r="F270" s="13">
        <v>381</v>
      </c>
      <c r="G270" s="13">
        <v>39</v>
      </c>
      <c r="H270" s="13">
        <v>105</v>
      </c>
      <c r="I270" s="13">
        <v>16</v>
      </c>
      <c r="J270" s="13">
        <v>1</v>
      </c>
      <c r="K270" s="13">
        <v>3</v>
      </c>
      <c r="L270" s="13">
        <v>29</v>
      </c>
      <c r="M270" s="13">
        <v>6</v>
      </c>
      <c r="N270" s="13">
        <v>4</v>
      </c>
      <c r="O270" s="13">
        <v>25</v>
      </c>
      <c r="P270" s="13">
        <v>60</v>
      </c>
      <c r="AI270" s="13"/>
    </row>
    <row r="271" spans="1:35" x14ac:dyDescent="0.25">
      <c r="A271" s="13" t="s">
        <v>1325</v>
      </c>
      <c r="B271" s="13">
        <v>2010</v>
      </c>
      <c r="C271" s="13" t="s">
        <v>177</v>
      </c>
      <c r="D271" s="13" t="s">
        <v>161</v>
      </c>
      <c r="E271" s="13">
        <v>97</v>
      </c>
      <c r="F271" s="13">
        <v>383</v>
      </c>
      <c r="G271" s="13">
        <v>66</v>
      </c>
      <c r="H271" s="13">
        <v>115</v>
      </c>
      <c r="I271" s="13">
        <v>23</v>
      </c>
      <c r="J271" s="13">
        <v>7</v>
      </c>
      <c r="K271" s="13">
        <v>8</v>
      </c>
      <c r="L271" s="13">
        <v>43</v>
      </c>
      <c r="M271" s="13">
        <v>22</v>
      </c>
      <c r="N271" s="13">
        <v>4</v>
      </c>
      <c r="O271" s="13">
        <v>40</v>
      </c>
      <c r="P271" s="13">
        <v>60</v>
      </c>
      <c r="AI271" s="13"/>
    </row>
    <row r="272" spans="1:35" x14ac:dyDescent="0.25">
      <c r="A272" s="13" t="s">
        <v>1366</v>
      </c>
      <c r="B272" s="13">
        <v>2010</v>
      </c>
      <c r="C272" s="13" t="s">
        <v>171</v>
      </c>
      <c r="D272" s="13" t="s">
        <v>157</v>
      </c>
      <c r="E272" s="13">
        <v>120</v>
      </c>
      <c r="F272" s="13">
        <v>383</v>
      </c>
      <c r="G272" s="13">
        <v>49</v>
      </c>
      <c r="H272" s="13">
        <v>95</v>
      </c>
      <c r="I272" s="13">
        <v>23</v>
      </c>
      <c r="J272" s="13">
        <v>1</v>
      </c>
      <c r="K272" s="13">
        <v>18</v>
      </c>
      <c r="L272" s="13">
        <v>57</v>
      </c>
      <c r="M272" s="13">
        <v>3</v>
      </c>
      <c r="N272" s="13">
        <v>1</v>
      </c>
      <c r="O272" s="13">
        <v>59</v>
      </c>
      <c r="P272" s="13">
        <v>99</v>
      </c>
      <c r="AI272" s="13"/>
    </row>
    <row r="273" spans="1:35" x14ac:dyDescent="0.25">
      <c r="A273" s="13" t="s">
        <v>1632</v>
      </c>
      <c r="B273" s="13">
        <v>2010</v>
      </c>
      <c r="C273" s="13" t="s">
        <v>188</v>
      </c>
      <c r="D273" s="13" t="s">
        <v>161</v>
      </c>
      <c r="E273" s="13">
        <v>121</v>
      </c>
      <c r="F273" s="13">
        <v>386</v>
      </c>
      <c r="G273" s="13">
        <v>54</v>
      </c>
      <c r="H273" s="13">
        <v>99</v>
      </c>
      <c r="I273" s="13">
        <v>14</v>
      </c>
      <c r="J273" s="13">
        <v>2</v>
      </c>
      <c r="K273" s="13">
        <v>18</v>
      </c>
      <c r="L273" s="13">
        <v>61</v>
      </c>
      <c r="M273" s="13">
        <v>5</v>
      </c>
      <c r="N273" s="13">
        <v>2</v>
      </c>
      <c r="O273" s="13">
        <v>45</v>
      </c>
      <c r="P273" s="13">
        <v>110</v>
      </c>
      <c r="AI273" s="13"/>
    </row>
    <row r="274" spans="1:35" x14ac:dyDescent="0.25">
      <c r="A274" s="13" t="s">
        <v>1441</v>
      </c>
      <c r="B274" s="13">
        <v>2010</v>
      </c>
      <c r="C274" s="13" t="s">
        <v>188</v>
      </c>
      <c r="D274" s="13" t="s">
        <v>161</v>
      </c>
      <c r="E274" s="13">
        <v>133</v>
      </c>
      <c r="F274" s="13">
        <v>387</v>
      </c>
      <c r="G274" s="13">
        <v>43</v>
      </c>
      <c r="H274" s="13">
        <v>91</v>
      </c>
      <c r="I274" s="13">
        <v>21</v>
      </c>
      <c r="J274" s="13">
        <v>0</v>
      </c>
      <c r="K274" s="13">
        <v>8</v>
      </c>
      <c r="L274" s="13">
        <v>50</v>
      </c>
      <c r="M274" s="13">
        <v>3</v>
      </c>
      <c r="N274" s="13">
        <v>2</v>
      </c>
      <c r="O274" s="13">
        <v>35</v>
      </c>
      <c r="P274" s="13">
        <v>66</v>
      </c>
      <c r="AI274" s="13"/>
    </row>
    <row r="275" spans="1:35" x14ac:dyDescent="0.25">
      <c r="A275" s="13" t="s">
        <v>1540</v>
      </c>
      <c r="B275" s="13">
        <v>2010</v>
      </c>
      <c r="C275" s="13" t="s">
        <v>162</v>
      </c>
      <c r="D275" s="13" t="s">
        <v>161</v>
      </c>
      <c r="E275" s="13">
        <v>96</v>
      </c>
      <c r="F275" s="13">
        <v>388</v>
      </c>
      <c r="G275" s="13">
        <v>45</v>
      </c>
      <c r="H275" s="13">
        <v>110</v>
      </c>
      <c r="I275" s="13">
        <v>10</v>
      </c>
      <c r="J275" s="13">
        <v>2</v>
      </c>
      <c r="K275" s="13">
        <v>1</v>
      </c>
      <c r="L275" s="13">
        <v>21</v>
      </c>
      <c r="M275" s="13">
        <v>16</v>
      </c>
      <c r="N275" s="13">
        <v>6</v>
      </c>
      <c r="O275" s="13">
        <v>19</v>
      </c>
      <c r="P275" s="13">
        <v>46</v>
      </c>
      <c r="AI275" s="13"/>
    </row>
    <row r="276" spans="1:35" x14ac:dyDescent="0.25">
      <c r="A276" s="13" t="s">
        <v>1400</v>
      </c>
      <c r="B276" s="13">
        <v>2010</v>
      </c>
      <c r="C276" s="13" t="s">
        <v>178</v>
      </c>
      <c r="D276" s="13" t="s">
        <v>157</v>
      </c>
      <c r="E276" s="13">
        <v>95</v>
      </c>
      <c r="F276" s="13">
        <v>390</v>
      </c>
      <c r="G276" s="13">
        <v>46</v>
      </c>
      <c r="H276" s="13">
        <v>121</v>
      </c>
      <c r="I276" s="13">
        <v>8</v>
      </c>
      <c r="J276" s="13">
        <v>6</v>
      </c>
      <c r="K276" s="13">
        <v>5</v>
      </c>
      <c r="L276" s="13">
        <v>44</v>
      </c>
      <c r="M276" s="13">
        <v>30</v>
      </c>
      <c r="N276" s="13">
        <v>12</v>
      </c>
      <c r="O276" s="13">
        <v>29</v>
      </c>
      <c r="P276" s="13">
        <v>57</v>
      </c>
      <c r="AI276" s="13"/>
    </row>
    <row r="277" spans="1:35" x14ac:dyDescent="0.25">
      <c r="A277" s="13" t="s">
        <v>1562</v>
      </c>
      <c r="B277" s="13">
        <v>2010</v>
      </c>
      <c r="C277" s="13" t="s">
        <v>184</v>
      </c>
      <c r="D277" s="13" t="s">
        <v>157</v>
      </c>
      <c r="E277" s="13">
        <v>103</v>
      </c>
      <c r="F277" s="13">
        <v>391</v>
      </c>
      <c r="G277" s="13">
        <v>73</v>
      </c>
      <c r="H277" s="13">
        <v>112</v>
      </c>
      <c r="I277" s="13">
        <v>20</v>
      </c>
      <c r="J277" s="13">
        <v>1</v>
      </c>
      <c r="K277" s="13">
        <v>9</v>
      </c>
      <c r="L277" s="13">
        <v>45</v>
      </c>
      <c r="M277" s="13">
        <v>15</v>
      </c>
      <c r="N277" s="13">
        <v>5</v>
      </c>
      <c r="O277" s="13">
        <v>56</v>
      </c>
      <c r="P277" s="13">
        <v>57</v>
      </c>
      <c r="AI277" s="13"/>
    </row>
    <row r="278" spans="1:35" x14ac:dyDescent="0.25">
      <c r="A278" s="13" t="s">
        <v>1693</v>
      </c>
      <c r="B278" s="13">
        <v>2010</v>
      </c>
      <c r="C278" s="13" t="s">
        <v>172</v>
      </c>
      <c r="D278" s="13" t="s">
        <v>161</v>
      </c>
      <c r="E278" s="13">
        <v>131</v>
      </c>
      <c r="F278" s="13">
        <v>392</v>
      </c>
      <c r="G278" s="13">
        <v>60</v>
      </c>
      <c r="H278" s="13">
        <v>96</v>
      </c>
      <c r="I278" s="13">
        <v>11</v>
      </c>
      <c r="J278" s="13">
        <v>7</v>
      </c>
      <c r="K278" s="13">
        <v>13</v>
      </c>
      <c r="L278" s="13">
        <v>51</v>
      </c>
      <c r="M278" s="13">
        <v>29</v>
      </c>
      <c r="N278" s="13">
        <v>7</v>
      </c>
      <c r="O278" s="13">
        <v>45</v>
      </c>
      <c r="P278" s="13">
        <v>128</v>
      </c>
      <c r="AI278" s="13"/>
    </row>
    <row r="279" spans="1:35" x14ac:dyDescent="0.25">
      <c r="A279" s="13" t="s">
        <v>1429</v>
      </c>
      <c r="B279" s="13">
        <v>2010</v>
      </c>
      <c r="C279" s="13" t="s">
        <v>188</v>
      </c>
      <c r="D279" s="13" t="s">
        <v>161</v>
      </c>
      <c r="E279" s="13">
        <v>112</v>
      </c>
      <c r="F279" s="13">
        <v>394</v>
      </c>
      <c r="G279" s="13">
        <v>55</v>
      </c>
      <c r="H279" s="13">
        <v>106</v>
      </c>
      <c r="I279" s="13">
        <v>17</v>
      </c>
      <c r="J279" s="13">
        <v>6</v>
      </c>
      <c r="K279" s="13">
        <v>14</v>
      </c>
      <c r="L279" s="13">
        <v>58</v>
      </c>
      <c r="M279" s="13">
        <v>7</v>
      </c>
      <c r="N279" s="13">
        <v>4</v>
      </c>
      <c r="O279" s="13">
        <v>27</v>
      </c>
      <c r="P279" s="13">
        <v>117</v>
      </c>
      <c r="AI279" s="13"/>
    </row>
    <row r="280" spans="1:35" x14ac:dyDescent="0.25">
      <c r="A280" s="13" t="s">
        <v>1333</v>
      </c>
      <c r="B280" s="13">
        <v>2010</v>
      </c>
      <c r="C280" s="13" t="s">
        <v>178</v>
      </c>
      <c r="D280" s="13" t="s">
        <v>157</v>
      </c>
      <c r="E280" s="13">
        <v>106</v>
      </c>
      <c r="F280" s="13">
        <v>396</v>
      </c>
      <c r="G280" s="13">
        <v>46</v>
      </c>
      <c r="H280" s="13">
        <v>101</v>
      </c>
      <c r="I280" s="13">
        <v>17</v>
      </c>
      <c r="J280" s="13">
        <v>2</v>
      </c>
      <c r="K280" s="13">
        <v>16</v>
      </c>
      <c r="L280" s="13">
        <v>62</v>
      </c>
      <c r="M280" s="13">
        <v>1</v>
      </c>
      <c r="N280" s="13">
        <v>0</v>
      </c>
      <c r="O280" s="13">
        <v>27</v>
      </c>
      <c r="P280" s="13">
        <v>84</v>
      </c>
      <c r="AI280" s="13"/>
    </row>
    <row r="281" spans="1:35" x14ac:dyDescent="0.25">
      <c r="A281" s="13" t="s">
        <v>1419</v>
      </c>
      <c r="B281" s="13">
        <v>2010</v>
      </c>
      <c r="C281" s="13" t="s">
        <v>176</v>
      </c>
      <c r="D281" s="13" t="s">
        <v>157</v>
      </c>
      <c r="E281" s="13">
        <v>118</v>
      </c>
      <c r="F281" s="13">
        <v>396</v>
      </c>
      <c r="G281" s="13">
        <v>46</v>
      </c>
      <c r="H281" s="13">
        <v>110</v>
      </c>
      <c r="I281" s="13">
        <v>29</v>
      </c>
      <c r="J281" s="13">
        <v>0</v>
      </c>
      <c r="K281" s="13">
        <v>13</v>
      </c>
      <c r="L281" s="13">
        <v>50</v>
      </c>
      <c r="M281" s="13">
        <v>2</v>
      </c>
      <c r="N281" s="13">
        <v>1</v>
      </c>
      <c r="O281" s="13">
        <v>51</v>
      </c>
      <c r="P281" s="13">
        <v>94</v>
      </c>
      <c r="AI281" s="13"/>
    </row>
    <row r="282" spans="1:35" x14ac:dyDescent="0.25">
      <c r="A282" s="13" t="s">
        <v>1338</v>
      </c>
      <c r="B282" s="13">
        <v>2010</v>
      </c>
      <c r="C282" s="13" t="s">
        <v>188</v>
      </c>
      <c r="D282" s="13" t="s">
        <v>161</v>
      </c>
      <c r="E282" s="13">
        <v>118</v>
      </c>
      <c r="F282" s="13">
        <v>398</v>
      </c>
      <c r="G282" s="13">
        <v>48</v>
      </c>
      <c r="H282" s="13">
        <v>102</v>
      </c>
      <c r="I282" s="13">
        <v>18</v>
      </c>
      <c r="J282" s="13">
        <v>1</v>
      </c>
      <c r="K282" s="13">
        <v>8</v>
      </c>
      <c r="L282" s="13">
        <v>37</v>
      </c>
      <c r="M282" s="13">
        <v>0</v>
      </c>
      <c r="N282" s="13">
        <v>0</v>
      </c>
      <c r="O282" s="13">
        <v>67</v>
      </c>
      <c r="P282" s="13">
        <v>90</v>
      </c>
      <c r="AI282" s="13"/>
    </row>
    <row r="283" spans="1:35" x14ac:dyDescent="0.25">
      <c r="A283" s="13" t="s">
        <v>1371</v>
      </c>
      <c r="B283" s="13">
        <v>2010</v>
      </c>
      <c r="C283" s="13" t="s">
        <v>183</v>
      </c>
      <c r="D283" s="13" t="s">
        <v>161</v>
      </c>
      <c r="E283" s="13">
        <v>111</v>
      </c>
      <c r="F283" s="13">
        <v>398</v>
      </c>
      <c r="G283" s="13">
        <v>32</v>
      </c>
      <c r="H283" s="13">
        <v>106</v>
      </c>
      <c r="I283" s="13">
        <v>18</v>
      </c>
      <c r="J283" s="13">
        <v>1</v>
      </c>
      <c r="K283" s="13">
        <v>4</v>
      </c>
      <c r="L283" s="13">
        <v>49</v>
      </c>
      <c r="M283" s="13">
        <v>2</v>
      </c>
      <c r="N283" s="13">
        <v>3</v>
      </c>
      <c r="O283" s="13">
        <v>16</v>
      </c>
      <c r="P283" s="13">
        <v>66</v>
      </c>
      <c r="AI283" s="13"/>
    </row>
    <row r="284" spans="1:35" x14ac:dyDescent="0.25">
      <c r="A284" s="13" t="s">
        <v>107</v>
      </c>
      <c r="B284" s="13">
        <v>2010</v>
      </c>
      <c r="C284" s="13" t="s">
        <v>184</v>
      </c>
      <c r="D284" s="13" t="s">
        <v>157</v>
      </c>
      <c r="E284" s="13">
        <v>108</v>
      </c>
      <c r="F284" s="13">
        <v>399</v>
      </c>
      <c r="G284" s="13">
        <v>60</v>
      </c>
      <c r="H284" s="13">
        <v>127</v>
      </c>
      <c r="I284" s="13">
        <v>31</v>
      </c>
      <c r="J284" s="13">
        <v>3</v>
      </c>
      <c r="K284" s="13">
        <v>22</v>
      </c>
      <c r="L284" s="13">
        <v>78</v>
      </c>
      <c r="M284" s="13">
        <v>17</v>
      </c>
      <c r="N284" s="13">
        <v>4</v>
      </c>
      <c r="O284" s="13">
        <v>38</v>
      </c>
      <c r="P284" s="13">
        <v>81</v>
      </c>
      <c r="AI284" s="13"/>
    </row>
    <row r="285" spans="1:35" x14ac:dyDescent="0.25">
      <c r="A285" s="13" t="s">
        <v>1515</v>
      </c>
      <c r="B285" s="13">
        <v>2010</v>
      </c>
      <c r="C285" s="13" t="s">
        <v>173</v>
      </c>
      <c r="D285" s="13" t="s">
        <v>161</v>
      </c>
      <c r="E285" s="13">
        <v>124</v>
      </c>
      <c r="F285" s="13">
        <v>401</v>
      </c>
      <c r="G285" s="13">
        <v>43</v>
      </c>
      <c r="H285" s="13">
        <v>95</v>
      </c>
      <c r="I285" s="13">
        <v>16</v>
      </c>
      <c r="J285" s="13">
        <v>2</v>
      </c>
      <c r="K285" s="13">
        <v>11</v>
      </c>
      <c r="L285" s="13">
        <v>54</v>
      </c>
      <c r="M285" s="13">
        <v>8</v>
      </c>
      <c r="N285" s="13">
        <v>2</v>
      </c>
      <c r="O285" s="13">
        <v>29</v>
      </c>
      <c r="P285" s="13">
        <v>76</v>
      </c>
      <c r="AI285" s="13"/>
    </row>
    <row r="286" spans="1:35" x14ac:dyDescent="0.25">
      <c r="A286" s="13" t="s">
        <v>1376</v>
      </c>
      <c r="B286" s="13">
        <v>2010</v>
      </c>
      <c r="C286" s="13" t="s">
        <v>165</v>
      </c>
      <c r="D286" s="13" t="s">
        <v>157</v>
      </c>
      <c r="E286" s="13">
        <v>97</v>
      </c>
      <c r="F286" s="13">
        <v>401</v>
      </c>
      <c r="G286" s="13">
        <v>40</v>
      </c>
      <c r="H286" s="13">
        <v>108</v>
      </c>
      <c r="I286" s="13">
        <v>16</v>
      </c>
      <c r="J286" s="13">
        <v>0</v>
      </c>
      <c r="K286" s="13">
        <v>7</v>
      </c>
      <c r="L286" s="13">
        <v>39</v>
      </c>
      <c r="M286" s="13">
        <v>0</v>
      </c>
      <c r="N286" s="13">
        <v>0</v>
      </c>
      <c r="O286" s="13">
        <v>15</v>
      </c>
      <c r="P286" s="13">
        <v>39</v>
      </c>
      <c r="AI286" s="13"/>
    </row>
    <row r="287" spans="1:35" x14ac:dyDescent="0.25">
      <c r="A287" s="13" t="s">
        <v>1803</v>
      </c>
      <c r="B287" s="13">
        <v>2010</v>
      </c>
      <c r="C287" s="13" t="s">
        <v>174</v>
      </c>
      <c r="D287" s="13" t="s">
        <v>161</v>
      </c>
      <c r="E287" s="13">
        <v>102</v>
      </c>
      <c r="F287" s="13">
        <v>405</v>
      </c>
      <c r="G287" s="13">
        <v>61</v>
      </c>
      <c r="H287" s="13">
        <v>121</v>
      </c>
      <c r="I287" s="13">
        <v>21</v>
      </c>
      <c r="J287" s="13">
        <v>4</v>
      </c>
      <c r="K287" s="13">
        <v>4</v>
      </c>
      <c r="L287" s="13">
        <v>35</v>
      </c>
      <c r="M287" s="13">
        <v>19</v>
      </c>
      <c r="N287" s="13">
        <v>7</v>
      </c>
      <c r="O287" s="13">
        <v>28</v>
      </c>
      <c r="P287" s="13">
        <v>57</v>
      </c>
      <c r="AI287" s="13"/>
    </row>
    <row r="288" spans="1:35" x14ac:dyDescent="0.25">
      <c r="A288" s="13" t="s">
        <v>1512</v>
      </c>
      <c r="B288" s="13">
        <v>2010</v>
      </c>
      <c r="C288" s="13" t="s">
        <v>174</v>
      </c>
      <c r="D288" s="13" t="s">
        <v>161</v>
      </c>
      <c r="E288" s="13">
        <v>124</v>
      </c>
      <c r="F288" s="13">
        <v>406</v>
      </c>
      <c r="G288" s="13">
        <v>42</v>
      </c>
      <c r="H288" s="13">
        <v>102</v>
      </c>
      <c r="I288" s="13">
        <v>22</v>
      </c>
      <c r="J288" s="13">
        <v>1</v>
      </c>
      <c r="K288" s="13">
        <v>13</v>
      </c>
      <c r="L288" s="13">
        <v>45</v>
      </c>
      <c r="M288" s="13">
        <v>1</v>
      </c>
      <c r="N288" s="13">
        <v>0</v>
      </c>
      <c r="O288" s="13">
        <v>41</v>
      </c>
      <c r="P288" s="13">
        <v>87</v>
      </c>
      <c r="AI288" s="13"/>
    </row>
    <row r="289" spans="1:35" x14ac:dyDescent="0.25">
      <c r="A289" s="13" t="s">
        <v>1730</v>
      </c>
      <c r="B289" s="13">
        <v>2010</v>
      </c>
      <c r="C289" s="13" t="s">
        <v>185</v>
      </c>
      <c r="D289" s="13" t="s">
        <v>161</v>
      </c>
      <c r="E289" s="13">
        <v>108</v>
      </c>
      <c r="F289" s="13">
        <v>406</v>
      </c>
      <c r="G289" s="13">
        <v>58</v>
      </c>
      <c r="H289" s="13">
        <v>124</v>
      </c>
      <c r="I289" s="13">
        <v>23</v>
      </c>
      <c r="J289" s="13">
        <v>2</v>
      </c>
      <c r="K289" s="13">
        <v>18</v>
      </c>
      <c r="L289" s="13">
        <v>67</v>
      </c>
      <c r="M289" s="13">
        <v>0</v>
      </c>
      <c r="N289" s="13">
        <v>2</v>
      </c>
      <c r="O289" s="13">
        <v>30</v>
      </c>
      <c r="P289" s="13">
        <v>55</v>
      </c>
      <c r="AI289" s="13"/>
    </row>
    <row r="290" spans="1:35" x14ac:dyDescent="0.25">
      <c r="A290" s="13" t="s">
        <v>1465</v>
      </c>
      <c r="B290" s="13">
        <v>2010</v>
      </c>
      <c r="C290" s="13" t="s">
        <v>164</v>
      </c>
      <c r="D290" s="13" t="s">
        <v>157</v>
      </c>
      <c r="E290" s="13">
        <v>118</v>
      </c>
      <c r="F290" s="13">
        <v>409</v>
      </c>
      <c r="G290" s="13">
        <v>53</v>
      </c>
      <c r="H290" s="13">
        <v>115</v>
      </c>
      <c r="I290" s="13">
        <v>25</v>
      </c>
      <c r="J290" s="13">
        <v>0</v>
      </c>
      <c r="K290" s="13">
        <v>20</v>
      </c>
      <c r="L290" s="13">
        <v>66</v>
      </c>
      <c r="M290" s="13">
        <v>0</v>
      </c>
      <c r="N290" s="13">
        <v>0</v>
      </c>
      <c r="O290" s="13">
        <v>16</v>
      </c>
      <c r="P290" s="13">
        <v>111</v>
      </c>
      <c r="AI290" s="13"/>
    </row>
    <row r="291" spans="1:35" x14ac:dyDescent="0.25">
      <c r="A291" s="13" t="s">
        <v>1327</v>
      </c>
      <c r="B291" s="13">
        <v>2010</v>
      </c>
      <c r="C291" s="13" t="s">
        <v>160</v>
      </c>
      <c r="D291" s="13" t="s">
        <v>161</v>
      </c>
      <c r="E291" s="13">
        <v>128</v>
      </c>
      <c r="F291" s="13">
        <v>412</v>
      </c>
      <c r="G291" s="13">
        <v>52</v>
      </c>
      <c r="H291" s="13">
        <v>99</v>
      </c>
      <c r="I291" s="13">
        <v>18</v>
      </c>
      <c r="J291" s="13">
        <v>0</v>
      </c>
      <c r="K291" s="13">
        <v>16</v>
      </c>
      <c r="L291" s="13">
        <v>71</v>
      </c>
      <c r="M291" s="13">
        <v>0</v>
      </c>
      <c r="N291" s="13">
        <v>0</v>
      </c>
      <c r="O291" s="13">
        <v>63</v>
      </c>
      <c r="P291" s="13">
        <v>100</v>
      </c>
      <c r="AI291" s="13"/>
    </row>
    <row r="292" spans="1:35" x14ac:dyDescent="0.25">
      <c r="A292" s="13" t="s">
        <v>1640</v>
      </c>
      <c r="B292" s="13">
        <v>2010</v>
      </c>
      <c r="C292" s="13" t="s">
        <v>183</v>
      </c>
      <c r="D292" s="13" t="s">
        <v>161</v>
      </c>
      <c r="E292" s="13">
        <v>134</v>
      </c>
      <c r="F292" s="13">
        <v>414</v>
      </c>
      <c r="G292" s="13">
        <v>52</v>
      </c>
      <c r="H292" s="13">
        <v>102</v>
      </c>
      <c r="I292" s="13">
        <v>18</v>
      </c>
      <c r="J292" s="13">
        <v>3</v>
      </c>
      <c r="K292" s="13">
        <v>11</v>
      </c>
      <c r="L292" s="13">
        <v>47</v>
      </c>
      <c r="M292" s="13">
        <v>16</v>
      </c>
      <c r="N292" s="13">
        <v>2</v>
      </c>
      <c r="O292" s="13">
        <v>35</v>
      </c>
      <c r="P292" s="13">
        <v>93</v>
      </c>
      <c r="AI292" s="13"/>
    </row>
    <row r="293" spans="1:35" x14ac:dyDescent="0.25">
      <c r="A293" s="13" t="s">
        <v>1480</v>
      </c>
      <c r="B293" s="13">
        <v>2010</v>
      </c>
      <c r="C293" s="13" t="s">
        <v>159</v>
      </c>
      <c r="D293" s="13" t="s">
        <v>157</v>
      </c>
      <c r="E293" s="13">
        <v>125</v>
      </c>
      <c r="F293" s="13">
        <v>414</v>
      </c>
      <c r="G293" s="13">
        <v>37</v>
      </c>
      <c r="H293" s="13">
        <v>90</v>
      </c>
      <c r="I293" s="13">
        <v>20</v>
      </c>
      <c r="J293" s="13">
        <v>1</v>
      </c>
      <c r="K293" s="13">
        <v>9</v>
      </c>
      <c r="L293" s="13">
        <v>51</v>
      </c>
      <c r="M293" s="13">
        <v>0</v>
      </c>
      <c r="N293" s="13">
        <v>0</v>
      </c>
      <c r="O293" s="13">
        <v>35</v>
      </c>
      <c r="P293" s="13">
        <v>57</v>
      </c>
      <c r="AI293" s="13"/>
    </row>
    <row r="294" spans="1:35" x14ac:dyDescent="0.25">
      <c r="A294" s="13" t="s">
        <v>1403</v>
      </c>
      <c r="B294" s="13">
        <v>2010</v>
      </c>
      <c r="C294" s="13" t="s">
        <v>181</v>
      </c>
      <c r="D294" s="13" t="s">
        <v>157</v>
      </c>
      <c r="E294" s="13">
        <v>124</v>
      </c>
      <c r="F294" s="13">
        <v>416</v>
      </c>
      <c r="G294" s="13">
        <v>53</v>
      </c>
      <c r="H294" s="13">
        <v>105</v>
      </c>
      <c r="I294" s="13">
        <v>20</v>
      </c>
      <c r="J294" s="13">
        <v>0</v>
      </c>
      <c r="K294" s="13">
        <v>15</v>
      </c>
      <c r="L294" s="13">
        <v>52</v>
      </c>
      <c r="M294" s="13">
        <v>2</v>
      </c>
      <c r="N294" s="13">
        <v>2</v>
      </c>
      <c r="O294" s="13">
        <v>33</v>
      </c>
      <c r="P294" s="13">
        <v>58</v>
      </c>
      <c r="AI294" s="13"/>
    </row>
    <row r="295" spans="1:35" x14ac:dyDescent="0.25">
      <c r="A295" s="13" t="s">
        <v>1352</v>
      </c>
      <c r="B295" s="13">
        <v>2010</v>
      </c>
      <c r="C295" s="13" t="s">
        <v>162</v>
      </c>
      <c r="D295" s="13" t="s">
        <v>161</v>
      </c>
      <c r="E295" s="13">
        <v>109</v>
      </c>
      <c r="F295" s="13">
        <v>418</v>
      </c>
      <c r="G295" s="13">
        <v>63</v>
      </c>
      <c r="H295" s="13">
        <v>105</v>
      </c>
      <c r="I295" s="13">
        <v>21</v>
      </c>
      <c r="J295" s="13">
        <v>0</v>
      </c>
      <c r="K295" s="13">
        <v>16</v>
      </c>
      <c r="L295" s="13">
        <v>56</v>
      </c>
      <c r="M295" s="13">
        <v>1</v>
      </c>
      <c r="N295" s="13">
        <v>3</v>
      </c>
      <c r="O295" s="13">
        <v>52</v>
      </c>
      <c r="P295" s="13">
        <v>101</v>
      </c>
      <c r="AI295" s="13"/>
    </row>
    <row r="296" spans="1:35" x14ac:dyDescent="0.25">
      <c r="A296" s="13" t="s">
        <v>1574</v>
      </c>
      <c r="B296" s="13">
        <v>2010</v>
      </c>
      <c r="C296" s="13" t="s">
        <v>184</v>
      </c>
      <c r="D296" s="13" t="s">
        <v>157</v>
      </c>
      <c r="E296" s="13">
        <v>138</v>
      </c>
      <c r="F296" s="13">
        <v>419</v>
      </c>
      <c r="G296" s="13">
        <v>54</v>
      </c>
      <c r="H296" s="13">
        <v>122</v>
      </c>
      <c r="I296" s="13">
        <v>26</v>
      </c>
      <c r="J296" s="13">
        <v>2</v>
      </c>
      <c r="K296" s="13">
        <v>12</v>
      </c>
      <c r="L296" s="13">
        <v>65</v>
      </c>
      <c r="M296" s="13">
        <v>14</v>
      </c>
      <c r="N296" s="13">
        <v>2</v>
      </c>
      <c r="O296" s="13">
        <v>45</v>
      </c>
      <c r="P296" s="13">
        <v>71</v>
      </c>
      <c r="AI296" s="13"/>
    </row>
    <row r="297" spans="1:35" x14ac:dyDescent="0.25">
      <c r="A297" s="13" t="s">
        <v>1638</v>
      </c>
      <c r="B297" s="13">
        <v>2010</v>
      </c>
      <c r="C297" s="13" t="s">
        <v>178</v>
      </c>
      <c r="D297" s="13" t="s">
        <v>157</v>
      </c>
      <c r="E297" s="13">
        <v>110</v>
      </c>
      <c r="F297" s="13">
        <v>424</v>
      </c>
      <c r="G297" s="13">
        <v>63</v>
      </c>
      <c r="H297" s="13">
        <v>129</v>
      </c>
      <c r="I297" s="13">
        <v>16</v>
      </c>
      <c r="J297" s="13">
        <v>3</v>
      </c>
      <c r="K297" s="13">
        <v>8</v>
      </c>
      <c r="L297" s="13">
        <v>32</v>
      </c>
      <c r="M297" s="13">
        <v>14</v>
      </c>
      <c r="N297" s="13">
        <v>5</v>
      </c>
      <c r="O297" s="13">
        <v>20</v>
      </c>
      <c r="P297" s="13">
        <v>49</v>
      </c>
      <c r="AI297" s="13"/>
    </row>
    <row r="298" spans="1:35" x14ac:dyDescent="0.25">
      <c r="A298" s="13" t="s">
        <v>1460</v>
      </c>
      <c r="B298" s="13">
        <v>2010</v>
      </c>
      <c r="C298" s="13" t="s">
        <v>186</v>
      </c>
      <c r="D298" s="13" t="s">
        <v>161</v>
      </c>
      <c r="E298" s="13">
        <v>115</v>
      </c>
      <c r="F298" s="13">
        <v>425</v>
      </c>
      <c r="G298" s="13">
        <v>75</v>
      </c>
      <c r="H298" s="13">
        <v>117</v>
      </c>
      <c r="I298" s="13">
        <v>20</v>
      </c>
      <c r="J298" s="13">
        <v>2</v>
      </c>
      <c r="K298" s="13">
        <v>16</v>
      </c>
      <c r="L298" s="13">
        <v>65</v>
      </c>
      <c r="M298" s="13">
        <v>13</v>
      </c>
      <c r="N298" s="13">
        <v>2</v>
      </c>
      <c r="O298" s="13">
        <v>63</v>
      </c>
      <c r="P298" s="13">
        <v>63</v>
      </c>
      <c r="AI298" s="13"/>
    </row>
    <row r="299" spans="1:35" x14ac:dyDescent="0.25">
      <c r="A299" s="13" t="s">
        <v>1743</v>
      </c>
      <c r="B299" s="13">
        <v>2010</v>
      </c>
      <c r="C299" s="13" t="s">
        <v>174</v>
      </c>
      <c r="D299" s="13" t="s">
        <v>161</v>
      </c>
      <c r="E299" s="13">
        <v>110</v>
      </c>
      <c r="F299" s="13">
        <v>426</v>
      </c>
      <c r="G299" s="13">
        <v>57</v>
      </c>
      <c r="H299" s="13">
        <v>126</v>
      </c>
      <c r="I299" s="13">
        <v>29</v>
      </c>
      <c r="J299" s="13">
        <v>3</v>
      </c>
      <c r="K299" s="13">
        <v>12</v>
      </c>
      <c r="L299" s="13">
        <v>66</v>
      </c>
      <c r="M299" s="13">
        <v>2</v>
      </c>
      <c r="N299" s="13">
        <v>3</v>
      </c>
      <c r="O299" s="13">
        <v>34</v>
      </c>
      <c r="P299" s="13">
        <v>83</v>
      </c>
      <c r="AI299" s="13"/>
    </row>
    <row r="300" spans="1:35" x14ac:dyDescent="0.25">
      <c r="A300" s="13" t="s">
        <v>1564</v>
      </c>
      <c r="B300" s="13">
        <v>2010</v>
      </c>
      <c r="C300" s="13" t="s">
        <v>164</v>
      </c>
      <c r="D300" s="13" t="s">
        <v>157</v>
      </c>
      <c r="E300" s="13">
        <v>110</v>
      </c>
      <c r="F300" s="13">
        <v>428</v>
      </c>
      <c r="G300" s="13">
        <v>70</v>
      </c>
      <c r="H300" s="13">
        <v>112</v>
      </c>
      <c r="I300" s="13">
        <v>31</v>
      </c>
      <c r="J300" s="13">
        <v>5</v>
      </c>
      <c r="K300" s="13">
        <v>8</v>
      </c>
      <c r="L300" s="13">
        <v>36</v>
      </c>
      <c r="M300" s="13">
        <v>17</v>
      </c>
      <c r="N300" s="13">
        <v>6</v>
      </c>
      <c r="O300" s="13">
        <v>38</v>
      </c>
      <c r="P300" s="13">
        <v>104</v>
      </c>
      <c r="AI300" s="13"/>
    </row>
    <row r="301" spans="1:35" x14ac:dyDescent="0.25">
      <c r="A301" s="13" t="s">
        <v>1336</v>
      </c>
      <c r="B301" s="13">
        <v>2010</v>
      </c>
      <c r="C301" s="13" t="s">
        <v>172</v>
      </c>
      <c r="D301" s="13" t="s">
        <v>161</v>
      </c>
      <c r="E301" s="13">
        <v>119</v>
      </c>
      <c r="F301" s="13">
        <v>430</v>
      </c>
      <c r="G301" s="13">
        <v>53</v>
      </c>
      <c r="H301" s="13">
        <v>105</v>
      </c>
      <c r="I301" s="13">
        <v>13</v>
      </c>
      <c r="J301" s="13">
        <v>2</v>
      </c>
      <c r="K301" s="13">
        <v>10</v>
      </c>
      <c r="L301" s="13">
        <v>50</v>
      </c>
      <c r="M301" s="13">
        <v>9</v>
      </c>
      <c r="N301" s="13">
        <v>6</v>
      </c>
      <c r="O301" s="13">
        <v>31</v>
      </c>
      <c r="P301" s="13">
        <v>54</v>
      </c>
      <c r="AI301" s="13"/>
    </row>
    <row r="302" spans="1:35" x14ac:dyDescent="0.25">
      <c r="A302" s="13" t="s">
        <v>1433</v>
      </c>
      <c r="B302" s="13">
        <v>2010</v>
      </c>
      <c r="C302" s="13" t="s">
        <v>185</v>
      </c>
      <c r="D302" s="13" t="s">
        <v>161</v>
      </c>
      <c r="E302" s="13">
        <v>111</v>
      </c>
      <c r="F302" s="13">
        <v>431</v>
      </c>
      <c r="G302" s="13">
        <v>55</v>
      </c>
      <c r="H302" s="13">
        <v>126</v>
      </c>
      <c r="I302" s="13">
        <v>22</v>
      </c>
      <c r="J302" s="13">
        <v>1</v>
      </c>
      <c r="K302" s="13">
        <v>7</v>
      </c>
      <c r="L302" s="13">
        <v>47</v>
      </c>
      <c r="M302" s="13">
        <v>3</v>
      </c>
      <c r="N302" s="13">
        <v>1</v>
      </c>
      <c r="O302" s="13">
        <v>32</v>
      </c>
      <c r="P302" s="13">
        <v>68</v>
      </c>
      <c r="AI302" s="13"/>
    </row>
    <row r="303" spans="1:35" x14ac:dyDescent="0.25">
      <c r="A303" s="13" t="s">
        <v>1347</v>
      </c>
      <c r="B303" s="13">
        <v>2010</v>
      </c>
      <c r="C303" s="13" t="s">
        <v>178</v>
      </c>
      <c r="D303" s="13" t="s">
        <v>157</v>
      </c>
      <c r="E303" s="13">
        <v>118</v>
      </c>
      <c r="F303" s="13">
        <v>434</v>
      </c>
      <c r="G303" s="13">
        <v>39</v>
      </c>
      <c r="H303" s="13">
        <v>111</v>
      </c>
      <c r="I303" s="13">
        <v>18</v>
      </c>
      <c r="J303" s="13">
        <v>0</v>
      </c>
      <c r="K303" s="13">
        <v>0</v>
      </c>
      <c r="L303" s="13">
        <v>37</v>
      </c>
      <c r="M303" s="13">
        <v>12</v>
      </c>
      <c r="N303" s="13">
        <v>7</v>
      </c>
      <c r="O303" s="13">
        <v>37</v>
      </c>
      <c r="P303" s="13">
        <v>45</v>
      </c>
      <c r="AI303" s="13"/>
    </row>
    <row r="304" spans="1:35" x14ac:dyDescent="0.25">
      <c r="A304" s="13" t="s">
        <v>1417</v>
      </c>
      <c r="B304" s="13">
        <v>2010</v>
      </c>
      <c r="C304" s="13" t="s">
        <v>170</v>
      </c>
      <c r="D304" s="13" t="s">
        <v>157</v>
      </c>
      <c r="E304" s="13">
        <v>124</v>
      </c>
      <c r="F304" s="13">
        <v>436</v>
      </c>
      <c r="G304" s="13">
        <v>45</v>
      </c>
      <c r="H304" s="13">
        <v>127</v>
      </c>
      <c r="I304" s="13">
        <v>24</v>
      </c>
      <c r="J304" s="13">
        <v>0</v>
      </c>
      <c r="K304" s="13">
        <v>5</v>
      </c>
      <c r="L304" s="13">
        <v>49</v>
      </c>
      <c r="M304" s="13">
        <v>7</v>
      </c>
      <c r="N304" s="13">
        <v>6</v>
      </c>
      <c r="O304" s="13">
        <v>40</v>
      </c>
      <c r="P304" s="13">
        <v>56</v>
      </c>
      <c r="AI304" s="13"/>
    </row>
    <row r="305" spans="1:35" x14ac:dyDescent="0.25">
      <c r="A305" s="13" t="s">
        <v>1700</v>
      </c>
      <c r="B305" s="13">
        <v>2010</v>
      </c>
      <c r="C305" s="13" t="s">
        <v>184</v>
      </c>
      <c r="D305" s="13" t="s">
        <v>157</v>
      </c>
      <c r="E305" s="13">
        <v>137</v>
      </c>
      <c r="F305" s="13">
        <v>438</v>
      </c>
      <c r="G305" s="13">
        <v>60</v>
      </c>
      <c r="H305" s="13">
        <v>121</v>
      </c>
      <c r="I305" s="13">
        <v>11</v>
      </c>
      <c r="J305" s="13">
        <v>4</v>
      </c>
      <c r="K305" s="13">
        <v>3</v>
      </c>
      <c r="L305" s="13">
        <v>42</v>
      </c>
      <c r="M305" s="13">
        <v>15</v>
      </c>
      <c r="N305" s="13">
        <v>7</v>
      </c>
      <c r="O305" s="13">
        <v>19</v>
      </c>
      <c r="P305" s="13">
        <v>59</v>
      </c>
      <c r="AI305" s="13"/>
    </row>
    <row r="306" spans="1:35" x14ac:dyDescent="0.25">
      <c r="A306" s="13" t="s">
        <v>1656</v>
      </c>
      <c r="B306" s="13">
        <v>2010</v>
      </c>
      <c r="C306" s="13" t="s">
        <v>188</v>
      </c>
      <c r="D306" s="13" t="s">
        <v>161</v>
      </c>
      <c r="E306" s="13">
        <v>132</v>
      </c>
      <c r="F306" s="13">
        <v>439</v>
      </c>
      <c r="G306" s="13">
        <v>73</v>
      </c>
      <c r="H306" s="13">
        <v>114</v>
      </c>
      <c r="I306" s="13">
        <v>20</v>
      </c>
      <c r="J306" s="13">
        <v>14</v>
      </c>
      <c r="K306" s="13">
        <v>6</v>
      </c>
      <c r="L306" s="13">
        <v>36</v>
      </c>
      <c r="M306" s="13">
        <v>13</v>
      </c>
      <c r="N306" s="13">
        <v>7</v>
      </c>
      <c r="O306" s="13">
        <v>57</v>
      </c>
      <c r="P306" s="13">
        <v>104</v>
      </c>
      <c r="AI306" s="13"/>
    </row>
    <row r="307" spans="1:35" x14ac:dyDescent="0.25">
      <c r="A307" s="13" t="s">
        <v>1628</v>
      </c>
      <c r="B307" s="13">
        <v>2010</v>
      </c>
      <c r="C307" s="13" t="s">
        <v>180</v>
      </c>
      <c r="D307" s="13" t="s">
        <v>161</v>
      </c>
      <c r="E307" s="13">
        <v>139</v>
      </c>
      <c r="F307" s="13">
        <v>439</v>
      </c>
      <c r="G307" s="13">
        <v>50</v>
      </c>
      <c r="H307" s="13">
        <v>98</v>
      </c>
      <c r="I307" s="13">
        <v>19</v>
      </c>
      <c r="J307" s="13">
        <v>3</v>
      </c>
      <c r="K307" s="13">
        <v>2</v>
      </c>
      <c r="L307" s="13">
        <v>36</v>
      </c>
      <c r="M307" s="13">
        <v>11</v>
      </c>
      <c r="N307" s="13">
        <v>4</v>
      </c>
      <c r="O307" s="13">
        <v>33</v>
      </c>
      <c r="P307" s="13">
        <v>60</v>
      </c>
      <c r="AI307" s="13"/>
    </row>
    <row r="308" spans="1:35" x14ac:dyDescent="0.25">
      <c r="A308" s="13" t="s">
        <v>1707</v>
      </c>
      <c r="B308" s="13">
        <v>2010</v>
      </c>
      <c r="C308" s="13" t="s">
        <v>176</v>
      </c>
      <c r="D308" s="13" t="s">
        <v>157</v>
      </c>
      <c r="E308" s="13">
        <v>122</v>
      </c>
      <c r="F308" s="13">
        <v>442</v>
      </c>
      <c r="G308" s="13">
        <v>48</v>
      </c>
      <c r="H308" s="13">
        <v>111</v>
      </c>
      <c r="I308" s="13">
        <v>24</v>
      </c>
      <c r="J308" s="13">
        <v>3</v>
      </c>
      <c r="K308" s="13">
        <v>2</v>
      </c>
      <c r="L308" s="13">
        <v>36</v>
      </c>
      <c r="M308" s="13">
        <v>20</v>
      </c>
      <c r="N308" s="13">
        <v>7</v>
      </c>
      <c r="O308" s="13">
        <v>29</v>
      </c>
      <c r="P308" s="13">
        <v>73</v>
      </c>
      <c r="AI308" s="13"/>
    </row>
    <row r="309" spans="1:35" x14ac:dyDescent="0.25">
      <c r="A309" s="13" t="s">
        <v>1391</v>
      </c>
      <c r="B309" s="13">
        <v>2010</v>
      </c>
      <c r="C309" s="13" t="s">
        <v>172</v>
      </c>
      <c r="D309" s="13" t="s">
        <v>161</v>
      </c>
      <c r="E309" s="13">
        <v>116</v>
      </c>
      <c r="F309" s="13">
        <v>442</v>
      </c>
      <c r="G309" s="13">
        <v>49</v>
      </c>
      <c r="H309" s="13">
        <v>118</v>
      </c>
      <c r="I309" s="13">
        <v>23</v>
      </c>
      <c r="J309" s="13">
        <v>0</v>
      </c>
      <c r="K309" s="13">
        <v>1</v>
      </c>
      <c r="L309" s="13">
        <v>29</v>
      </c>
      <c r="M309" s="13">
        <v>8</v>
      </c>
      <c r="N309" s="13">
        <v>1</v>
      </c>
      <c r="O309" s="13">
        <v>27</v>
      </c>
      <c r="P309" s="13">
        <v>35</v>
      </c>
      <c r="AI309" s="13"/>
    </row>
    <row r="310" spans="1:35" x14ac:dyDescent="0.25">
      <c r="A310" s="13" t="s">
        <v>1698</v>
      </c>
      <c r="B310" s="13">
        <v>2010</v>
      </c>
      <c r="C310" s="13" t="s">
        <v>156</v>
      </c>
      <c r="D310" s="13" t="s">
        <v>157</v>
      </c>
      <c r="E310" s="13">
        <v>131</v>
      </c>
      <c r="F310" s="13">
        <v>444</v>
      </c>
      <c r="G310" s="13">
        <v>58</v>
      </c>
      <c r="H310" s="13">
        <v>112</v>
      </c>
      <c r="I310" s="13">
        <v>25</v>
      </c>
      <c r="J310" s="13">
        <v>2</v>
      </c>
      <c r="K310" s="13">
        <v>9</v>
      </c>
      <c r="L310" s="13">
        <v>49</v>
      </c>
      <c r="M310" s="13">
        <v>4</v>
      </c>
      <c r="N310" s="13">
        <v>6</v>
      </c>
      <c r="O310" s="13">
        <v>37</v>
      </c>
      <c r="P310" s="13">
        <v>92</v>
      </c>
      <c r="AI310" s="13"/>
    </row>
    <row r="311" spans="1:35" x14ac:dyDescent="0.25">
      <c r="A311" s="13" t="s">
        <v>1744</v>
      </c>
      <c r="B311" s="13">
        <v>2010</v>
      </c>
      <c r="C311" s="13" t="s">
        <v>165</v>
      </c>
      <c r="D311" s="13" t="s">
        <v>157</v>
      </c>
      <c r="E311" s="13">
        <v>130</v>
      </c>
      <c r="F311" s="13">
        <v>446</v>
      </c>
      <c r="G311" s="13">
        <v>37</v>
      </c>
      <c r="H311" s="13">
        <v>111</v>
      </c>
      <c r="I311" s="13">
        <v>22</v>
      </c>
      <c r="J311" s="13">
        <v>1</v>
      </c>
      <c r="K311" s="13">
        <v>11</v>
      </c>
      <c r="L311" s="13">
        <v>55</v>
      </c>
      <c r="M311" s="13">
        <v>0</v>
      </c>
      <c r="N311" s="13">
        <v>1</v>
      </c>
      <c r="O311" s="13">
        <v>47</v>
      </c>
      <c r="P311" s="13">
        <v>94</v>
      </c>
      <c r="AI311" s="13"/>
    </row>
    <row r="312" spans="1:35" x14ac:dyDescent="0.25">
      <c r="A312" s="13" t="s">
        <v>1535</v>
      </c>
      <c r="B312" s="13">
        <v>2010</v>
      </c>
      <c r="C312" s="13" t="s">
        <v>165</v>
      </c>
      <c r="D312" s="13" t="s">
        <v>157</v>
      </c>
      <c r="E312" s="13">
        <v>131</v>
      </c>
      <c r="F312" s="13">
        <v>447</v>
      </c>
      <c r="G312" s="13">
        <v>70</v>
      </c>
      <c r="H312" s="13">
        <v>127</v>
      </c>
      <c r="I312" s="13">
        <v>29</v>
      </c>
      <c r="J312" s="13">
        <v>1</v>
      </c>
      <c r="K312" s="13">
        <v>27</v>
      </c>
      <c r="L312" s="13">
        <v>72</v>
      </c>
      <c r="M312" s="13">
        <v>2</v>
      </c>
      <c r="N312" s="13">
        <v>0</v>
      </c>
      <c r="O312" s="13">
        <v>59</v>
      </c>
      <c r="P312" s="13">
        <v>98</v>
      </c>
      <c r="AI312" s="13"/>
    </row>
    <row r="313" spans="1:35" x14ac:dyDescent="0.25">
      <c r="A313" s="13" t="s">
        <v>1458</v>
      </c>
      <c r="B313" s="13">
        <v>2010</v>
      </c>
      <c r="C313" s="13" t="s">
        <v>187</v>
      </c>
      <c r="D313" s="13" t="s">
        <v>161</v>
      </c>
      <c r="E313" s="13">
        <v>120</v>
      </c>
      <c r="F313" s="13">
        <v>452</v>
      </c>
      <c r="G313" s="13">
        <v>60</v>
      </c>
      <c r="H313" s="13">
        <v>120</v>
      </c>
      <c r="I313" s="13">
        <v>24</v>
      </c>
      <c r="J313" s="13">
        <v>3</v>
      </c>
      <c r="K313" s="13">
        <v>11</v>
      </c>
      <c r="L313" s="13">
        <v>58</v>
      </c>
      <c r="M313" s="13">
        <v>9</v>
      </c>
      <c r="N313" s="13">
        <v>1</v>
      </c>
      <c r="O313" s="13">
        <v>30</v>
      </c>
      <c r="P313" s="13">
        <v>100</v>
      </c>
      <c r="AI313" s="13"/>
    </row>
    <row r="314" spans="1:35" x14ac:dyDescent="0.25">
      <c r="A314" s="13" t="s">
        <v>1575</v>
      </c>
      <c r="B314" s="13">
        <v>2010</v>
      </c>
      <c r="C314" s="13" t="s">
        <v>181</v>
      </c>
      <c r="D314" s="13" t="s">
        <v>157</v>
      </c>
      <c r="E314" s="13">
        <v>140</v>
      </c>
      <c r="F314" s="13">
        <v>453</v>
      </c>
      <c r="G314" s="13">
        <v>60</v>
      </c>
      <c r="H314" s="13">
        <v>108</v>
      </c>
      <c r="I314" s="13">
        <v>24</v>
      </c>
      <c r="J314" s="13">
        <v>1</v>
      </c>
      <c r="K314" s="13">
        <v>26</v>
      </c>
      <c r="L314" s="13">
        <v>68</v>
      </c>
      <c r="M314" s="13">
        <v>4</v>
      </c>
      <c r="N314" s="13">
        <v>2</v>
      </c>
      <c r="O314" s="13">
        <v>42</v>
      </c>
      <c r="P314" s="13">
        <v>137</v>
      </c>
      <c r="AI314" s="13"/>
    </row>
    <row r="315" spans="1:35" x14ac:dyDescent="0.25">
      <c r="A315" s="13" t="s">
        <v>1580</v>
      </c>
      <c r="B315" s="13">
        <v>2010</v>
      </c>
      <c r="C315" s="13" t="s">
        <v>156</v>
      </c>
      <c r="D315" s="13" t="s">
        <v>157</v>
      </c>
      <c r="E315" s="13">
        <v>131</v>
      </c>
      <c r="F315" s="13">
        <v>453</v>
      </c>
      <c r="G315" s="13">
        <v>73</v>
      </c>
      <c r="H315" s="13">
        <v>110</v>
      </c>
      <c r="I315" s="13">
        <v>25</v>
      </c>
      <c r="J315" s="13">
        <v>2</v>
      </c>
      <c r="K315" s="13">
        <v>26</v>
      </c>
      <c r="L315" s="13">
        <v>87</v>
      </c>
      <c r="M315" s="13">
        <v>2</v>
      </c>
      <c r="N315" s="13">
        <v>2</v>
      </c>
      <c r="O315" s="13">
        <v>50</v>
      </c>
      <c r="P315" s="13">
        <v>83</v>
      </c>
      <c r="AI315" s="13"/>
    </row>
    <row r="316" spans="1:35" x14ac:dyDescent="0.25">
      <c r="A316" s="13" t="s">
        <v>1507</v>
      </c>
      <c r="B316" s="13">
        <v>2010</v>
      </c>
      <c r="C316" s="13" t="s">
        <v>160</v>
      </c>
      <c r="D316" s="13" t="s">
        <v>161</v>
      </c>
      <c r="E316" s="13">
        <v>147</v>
      </c>
      <c r="F316" s="13">
        <v>458</v>
      </c>
      <c r="G316" s="13">
        <v>50</v>
      </c>
      <c r="H316" s="13">
        <v>117</v>
      </c>
      <c r="I316" s="13">
        <v>27</v>
      </c>
      <c r="J316" s="13">
        <v>3</v>
      </c>
      <c r="K316" s="13">
        <v>4</v>
      </c>
      <c r="L316" s="13">
        <v>42</v>
      </c>
      <c r="M316" s="13">
        <v>7</v>
      </c>
      <c r="N316" s="13">
        <v>1</v>
      </c>
      <c r="O316" s="13">
        <v>42</v>
      </c>
      <c r="P316" s="13">
        <v>64</v>
      </c>
      <c r="AI316" s="13"/>
    </row>
    <row r="317" spans="1:35" x14ac:dyDescent="0.25">
      <c r="A317" s="13" t="s">
        <v>1759</v>
      </c>
      <c r="B317" s="13">
        <v>2010</v>
      </c>
      <c r="C317" s="13" t="s">
        <v>162</v>
      </c>
      <c r="D317" s="13" t="s">
        <v>161</v>
      </c>
      <c r="E317" s="13">
        <v>125</v>
      </c>
      <c r="F317" s="13">
        <v>463</v>
      </c>
      <c r="G317" s="13">
        <v>53</v>
      </c>
      <c r="H317" s="13">
        <v>139</v>
      </c>
      <c r="I317" s="13">
        <v>31</v>
      </c>
      <c r="J317" s="13">
        <v>5</v>
      </c>
      <c r="K317" s="13">
        <v>3</v>
      </c>
      <c r="L317" s="13">
        <v>41</v>
      </c>
      <c r="M317" s="13">
        <v>10</v>
      </c>
      <c r="N317" s="13">
        <v>8</v>
      </c>
      <c r="O317" s="13">
        <v>29</v>
      </c>
      <c r="P317" s="13">
        <v>71</v>
      </c>
      <c r="AI317" s="13"/>
    </row>
    <row r="318" spans="1:35" x14ac:dyDescent="0.25">
      <c r="A318" s="13" t="s">
        <v>1751</v>
      </c>
      <c r="B318" s="13">
        <v>2010</v>
      </c>
      <c r="C318" s="13" t="s">
        <v>182</v>
      </c>
      <c r="D318" s="13" t="s">
        <v>157</v>
      </c>
      <c r="E318" s="13">
        <v>133</v>
      </c>
      <c r="F318" s="13">
        <v>464</v>
      </c>
      <c r="G318" s="13">
        <v>49</v>
      </c>
      <c r="H318" s="13">
        <v>119</v>
      </c>
      <c r="I318" s="13">
        <v>26</v>
      </c>
      <c r="J318" s="13">
        <v>3</v>
      </c>
      <c r="K318" s="13">
        <v>14</v>
      </c>
      <c r="L318" s="13">
        <v>67</v>
      </c>
      <c r="M318" s="13">
        <v>7</v>
      </c>
      <c r="N318" s="13">
        <v>1</v>
      </c>
      <c r="O318" s="13">
        <v>40</v>
      </c>
      <c r="P318" s="13">
        <v>99</v>
      </c>
      <c r="AI318" s="13"/>
    </row>
    <row r="319" spans="1:35" x14ac:dyDescent="0.25">
      <c r="A319" s="13" t="s">
        <v>1732</v>
      </c>
      <c r="B319" s="13">
        <v>2010</v>
      </c>
      <c r="C319" s="13" t="s">
        <v>180</v>
      </c>
      <c r="D319" s="13" t="s">
        <v>161</v>
      </c>
      <c r="E319" s="13">
        <v>144</v>
      </c>
      <c r="F319" s="13">
        <v>464</v>
      </c>
      <c r="G319" s="13">
        <v>85</v>
      </c>
      <c r="H319" s="13">
        <v>128</v>
      </c>
      <c r="I319" s="13">
        <v>28</v>
      </c>
      <c r="J319" s="13">
        <v>3</v>
      </c>
      <c r="K319" s="13">
        <v>23</v>
      </c>
      <c r="L319" s="13">
        <v>66</v>
      </c>
      <c r="M319" s="13">
        <v>12</v>
      </c>
      <c r="N319" s="13">
        <v>8</v>
      </c>
      <c r="O319" s="13">
        <v>63</v>
      </c>
      <c r="P319" s="13">
        <v>148</v>
      </c>
      <c r="AI319" s="13"/>
    </row>
    <row r="320" spans="1:35" x14ac:dyDescent="0.25">
      <c r="A320" s="13" t="s">
        <v>1486</v>
      </c>
      <c r="B320" s="13">
        <v>2010</v>
      </c>
      <c r="C320" s="13" t="s">
        <v>180</v>
      </c>
      <c r="D320" s="13" t="s">
        <v>161</v>
      </c>
      <c r="E320" s="13">
        <v>136</v>
      </c>
      <c r="F320" s="13">
        <v>465</v>
      </c>
      <c r="G320" s="13">
        <v>34</v>
      </c>
      <c r="H320" s="13">
        <v>122</v>
      </c>
      <c r="I320" s="13">
        <v>19</v>
      </c>
      <c r="J320" s="13">
        <v>0</v>
      </c>
      <c r="K320" s="13">
        <v>6</v>
      </c>
      <c r="L320" s="13">
        <v>62</v>
      </c>
      <c r="M320" s="13">
        <v>8</v>
      </c>
      <c r="N320" s="13">
        <v>4</v>
      </c>
      <c r="O320" s="13">
        <v>42</v>
      </c>
      <c r="P320" s="13">
        <v>51</v>
      </c>
      <c r="AI320" s="13"/>
    </row>
    <row r="321" spans="1:35" x14ac:dyDescent="0.25">
      <c r="A321" s="13" t="s">
        <v>1367</v>
      </c>
      <c r="B321" s="13">
        <v>2010</v>
      </c>
      <c r="C321" s="13" t="s">
        <v>162</v>
      </c>
      <c r="D321" s="13" t="s">
        <v>161</v>
      </c>
      <c r="E321" s="13">
        <v>124</v>
      </c>
      <c r="F321" s="13">
        <v>465</v>
      </c>
      <c r="G321" s="13">
        <v>61</v>
      </c>
      <c r="H321" s="13">
        <v>112</v>
      </c>
      <c r="I321" s="13">
        <v>21</v>
      </c>
      <c r="J321" s="13">
        <v>1</v>
      </c>
      <c r="K321" s="13">
        <v>25</v>
      </c>
      <c r="L321" s="13">
        <v>83</v>
      </c>
      <c r="M321" s="13">
        <v>0</v>
      </c>
      <c r="N321" s="13">
        <v>0</v>
      </c>
      <c r="O321" s="13">
        <v>34</v>
      </c>
      <c r="P321" s="13">
        <v>90</v>
      </c>
      <c r="AI321" s="13"/>
    </row>
    <row r="322" spans="1:35" x14ac:dyDescent="0.25">
      <c r="A322" s="13" t="s">
        <v>1470</v>
      </c>
      <c r="B322" s="13">
        <v>2010</v>
      </c>
      <c r="C322" s="13" t="s">
        <v>171</v>
      </c>
      <c r="D322" s="13" t="s">
        <v>157</v>
      </c>
      <c r="E322" s="13">
        <v>136</v>
      </c>
      <c r="F322" s="13">
        <v>466</v>
      </c>
      <c r="G322" s="13">
        <v>76</v>
      </c>
      <c r="H322" s="13">
        <v>115</v>
      </c>
      <c r="I322" s="13">
        <v>17</v>
      </c>
      <c r="J322" s="13">
        <v>7</v>
      </c>
      <c r="K322" s="13">
        <v>24</v>
      </c>
      <c r="L322" s="13">
        <v>67</v>
      </c>
      <c r="M322" s="13">
        <v>12</v>
      </c>
      <c r="N322" s="13">
        <v>2</v>
      </c>
      <c r="O322" s="13">
        <v>53</v>
      </c>
      <c r="P322" s="13">
        <v>116</v>
      </c>
      <c r="AI322" s="13"/>
    </row>
    <row r="323" spans="1:35" x14ac:dyDescent="0.25">
      <c r="A323" s="13" t="s">
        <v>1463</v>
      </c>
      <c r="B323" s="13">
        <v>2010</v>
      </c>
      <c r="C323" s="13" t="s">
        <v>167</v>
      </c>
      <c r="D323" s="13" t="s">
        <v>157</v>
      </c>
      <c r="E323" s="13">
        <v>135</v>
      </c>
      <c r="F323" s="13">
        <v>468</v>
      </c>
      <c r="G323" s="13">
        <v>71</v>
      </c>
      <c r="H323" s="13">
        <v>119</v>
      </c>
      <c r="I323" s="13">
        <v>27</v>
      </c>
      <c r="J323" s="13">
        <v>3</v>
      </c>
      <c r="K323" s="13">
        <v>4</v>
      </c>
      <c r="L323" s="13">
        <v>47</v>
      </c>
      <c r="M323" s="13">
        <v>11</v>
      </c>
      <c r="N323" s="13">
        <v>6</v>
      </c>
      <c r="O323" s="13">
        <v>45</v>
      </c>
      <c r="P323" s="13">
        <v>83</v>
      </c>
      <c r="AI323" s="13"/>
    </row>
    <row r="324" spans="1:35" x14ac:dyDescent="0.25">
      <c r="A324" s="13" t="s">
        <v>1509</v>
      </c>
      <c r="B324" s="13">
        <v>2010</v>
      </c>
      <c r="C324" s="13" t="s">
        <v>174</v>
      </c>
      <c r="D324" s="13" t="s">
        <v>161</v>
      </c>
      <c r="E324" s="13">
        <v>139</v>
      </c>
      <c r="F324" s="13">
        <v>468</v>
      </c>
      <c r="G324" s="13">
        <v>42</v>
      </c>
      <c r="H324" s="13">
        <v>120</v>
      </c>
      <c r="I324" s="13">
        <v>29</v>
      </c>
      <c r="J324" s="13">
        <v>3</v>
      </c>
      <c r="K324" s="13">
        <v>8</v>
      </c>
      <c r="L324" s="13">
        <v>38</v>
      </c>
      <c r="M324" s="13">
        <v>12</v>
      </c>
      <c r="N324" s="13">
        <v>3</v>
      </c>
      <c r="O324" s="13">
        <v>23</v>
      </c>
      <c r="P324" s="13">
        <v>106</v>
      </c>
      <c r="AI324" s="13"/>
    </row>
    <row r="325" spans="1:35" x14ac:dyDescent="0.25">
      <c r="A325" s="13" t="s">
        <v>1586</v>
      </c>
      <c r="B325" s="13">
        <v>2010</v>
      </c>
      <c r="C325" s="13" t="s">
        <v>188</v>
      </c>
      <c r="D325" s="13" t="s">
        <v>161</v>
      </c>
      <c r="E325" s="13">
        <v>122</v>
      </c>
      <c r="F325" s="13">
        <v>470</v>
      </c>
      <c r="G325" s="13">
        <v>89</v>
      </c>
      <c r="H325" s="13">
        <v>148</v>
      </c>
      <c r="I325" s="13">
        <v>32</v>
      </c>
      <c r="J325" s="13">
        <v>3</v>
      </c>
      <c r="K325" s="13">
        <v>27</v>
      </c>
      <c r="L325" s="13">
        <v>95</v>
      </c>
      <c r="M325" s="13">
        <v>11</v>
      </c>
      <c r="N325" s="13">
        <v>2</v>
      </c>
      <c r="O325" s="13">
        <v>48</v>
      </c>
      <c r="P325" s="13">
        <v>78</v>
      </c>
      <c r="AI325" s="13"/>
    </row>
    <row r="326" spans="1:35" x14ac:dyDescent="0.25">
      <c r="A326" s="13" t="s">
        <v>1423</v>
      </c>
      <c r="B326" s="13">
        <v>2010</v>
      </c>
      <c r="C326" s="13" t="s">
        <v>160</v>
      </c>
      <c r="D326" s="13" t="s">
        <v>161</v>
      </c>
      <c r="E326" s="13">
        <v>134</v>
      </c>
      <c r="F326" s="13">
        <v>471</v>
      </c>
      <c r="G326" s="13">
        <v>65</v>
      </c>
      <c r="H326" s="13">
        <v>151</v>
      </c>
      <c r="I326" s="13">
        <v>15</v>
      </c>
      <c r="J326" s="13">
        <v>3</v>
      </c>
      <c r="K326" s="13">
        <v>8</v>
      </c>
      <c r="L326" s="13">
        <v>47</v>
      </c>
      <c r="M326" s="13">
        <v>7</v>
      </c>
      <c r="N326" s="13">
        <v>6</v>
      </c>
      <c r="O326" s="13">
        <v>29</v>
      </c>
      <c r="P326" s="13">
        <v>62</v>
      </c>
      <c r="AI326" s="13"/>
    </row>
    <row r="327" spans="1:35" x14ac:dyDescent="0.25">
      <c r="A327" s="13" t="s">
        <v>1372</v>
      </c>
      <c r="B327" s="13">
        <v>2010</v>
      </c>
      <c r="C327" s="13" t="s">
        <v>179</v>
      </c>
      <c r="D327" s="13" t="s">
        <v>161</v>
      </c>
      <c r="E327" s="13">
        <v>133</v>
      </c>
      <c r="F327" s="13">
        <v>471</v>
      </c>
      <c r="G327" s="13">
        <v>66</v>
      </c>
      <c r="H327" s="13">
        <v>134</v>
      </c>
      <c r="I327" s="13">
        <v>34</v>
      </c>
      <c r="J327" s="13">
        <v>3</v>
      </c>
      <c r="K327" s="13">
        <v>20</v>
      </c>
      <c r="L327" s="13">
        <v>83</v>
      </c>
      <c r="M327" s="13">
        <v>1</v>
      </c>
      <c r="N327" s="13">
        <v>2</v>
      </c>
      <c r="O327" s="13">
        <v>50</v>
      </c>
      <c r="P327" s="13">
        <v>82</v>
      </c>
      <c r="AI327" s="13"/>
    </row>
    <row r="328" spans="1:35" x14ac:dyDescent="0.25">
      <c r="A328" s="13" t="s">
        <v>1394</v>
      </c>
      <c r="B328" s="13">
        <v>2010</v>
      </c>
      <c r="C328" s="13" t="s">
        <v>165</v>
      </c>
      <c r="D328" s="13" t="s">
        <v>157</v>
      </c>
      <c r="E328" s="13">
        <v>150</v>
      </c>
      <c r="F328" s="13">
        <v>473</v>
      </c>
      <c r="G328" s="13">
        <v>42</v>
      </c>
      <c r="H328" s="13">
        <v>109</v>
      </c>
      <c r="I328" s="13">
        <v>13</v>
      </c>
      <c r="J328" s="13">
        <v>1</v>
      </c>
      <c r="K328" s="13">
        <v>1</v>
      </c>
      <c r="L328" s="13">
        <v>28</v>
      </c>
      <c r="M328" s="13">
        <v>11</v>
      </c>
      <c r="N328" s="13">
        <v>5</v>
      </c>
      <c r="O328" s="13">
        <v>25</v>
      </c>
      <c r="P328" s="13">
        <v>53</v>
      </c>
      <c r="AI328" s="13"/>
    </row>
    <row r="329" spans="1:35" x14ac:dyDescent="0.25">
      <c r="A329" s="13" t="s">
        <v>1364</v>
      </c>
      <c r="B329" s="13">
        <v>2010</v>
      </c>
      <c r="C329" s="13" t="s">
        <v>156</v>
      </c>
      <c r="D329" s="13" t="s">
        <v>157</v>
      </c>
      <c r="E329" s="13">
        <v>128</v>
      </c>
      <c r="F329" s="13">
        <v>474</v>
      </c>
      <c r="G329" s="13">
        <v>43</v>
      </c>
      <c r="H329" s="13">
        <v>128</v>
      </c>
      <c r="I329" s="13">
        <v>29</v>
      </c>
      <c r="J329" s="13">
        <v>0</v>
      </c>
      <c r="K329" s="13">
        <v>9</v>
      </c>
      <c r="L329" s="13">
        <v>56</v>
      </c>
      <c r="M329" s="13">
        <v>3</v>
      </c>
      <c r="N329" s="13">
        <v>4</v>
      </c>
      <c r="O329" s="13">
        <v>15</v>
      </c>
      <c r="P329" s="13">
        <v>39</v>
      </c>
      <c r="AI329" s="13"/>
    </row>
    <row r="330" spans="1:35" x14ac:dyDescent="0.25">
      <c r="A330" s="13" t="s">
        <v>1534</v>
      </c>
      <c r="B330" s="13">
        <v>2010</v>
      </c>
      <c r="C330" s="13" t="s">
        <v>180</v>
      </c>
      <c r="D330" s="13" t="s">
        <v>161</v>
      </c>
      <c r="E330" s="13">
        <v>137</v>
      </c>
      <c r="F330" s="13">
        <v>476</v>
      </c>
      <c r="G330" s="13">
        <v>66</v>
      </c>
      <c r="H330" s="13">
        <v>126</v>
      </c>
      <c r="I330" s="13">
        <v>18</v>
      </c>
      <c r="J330" s="13">
        <v>1</v>
      </c>
      <c r="K330" s="13">
        <v>5</v>
      </c>
      <c r="L330" s="13">
        <v>42</v>
      </c>
      <c r="M330" s="13">
        <v>5</v>
      </c>
      <c r="N330" s="13">
        <v>3</v>
      </c>
      <c r="O330" s="13">
        <v>43</v>
      </c>
      <c r="P330" s="13">
        <v>64</v>
      </c>
      <c r="AI330" s="13"/>
    </row>
    <row r="331" spans="1:35" x14ac:dyDescent="0.25">
      <c r="A331" s="13" t="s">
        <v>1658</v>
      </c>
      <c r="B331" s="13">
        <v>2010</v>
      </c>
      <c r="C331" s="13" t="s">
        <v>171</v>
      </c>
      <c r="D331" s="13" t="s">
        <v>157</v>
      </c>
      <c r="E331" s="13">
        <v>150</v>
      </c>
      <c r="F331" s="13">
        <v>477</v>
      </c>
      <c r="G331" s="13">
        <v>97</v>
      </c>
      <c r="H331" s="13">
        <v>132</v>
      </c>
      <c r="I331" s="13">
        <v>20</v>
      </c>
      <c r="J331" s="13">
        <v>7</v>
      </c>
      <c r="K331" s="13">
        <v>5</v>
      </c>
      <c r="L331" s="13">
        <v>47</v>
      </c>
      <c r="M331" s="13">
        <v>47</v>
      </c>
      <c r="N331" s="13">
        <v>9</v>
      </c>
      <c r="O331" s="13">
        <v>79</v>
      </c>
      <c r="P331" s="13">
        <v>101</v>
      </c>
      <c r="AI331" s="13"/>
    </row>
    <row r="332" spans="1:35" x14ac:dyDescent="0.25">
      <c r="A332" s="13" t="s">
        <v>1321</v>
      </c>
      <c r="B332" s="13">
        <v>2010</v>
      </c>
      <c r="C332" s="13" t="s">
        <v>168</v>
      </c>
      <c r="D332" s="13" t="s">
        <v>157</v>
      </c>
      <c r="E332" s="13">
        <v>139</v>
      </c>
      <c r="F332" s="13">
        <v>478</v>
      </c>
      <c r="G332" s="13">
        <v>69</v>
      </c>
      <c r="H332" s="13">
        <v>122</v>
      </c>
      <c r="I332" s="13">
        <v>24</v>
      </c>
      <c r="J332" s="13">
        <v>2</v>
      </c>
      <c r="K332" s="13">
        <v>22</v>
      </c>
      <c r="L332" s="13">
        <v>68</v>
      </c>
      <c r="M332" s="13">
        <v>3</v>
      </c>
      <c r="N332" s="13">
        <v>1</v>
      </c>
      <c r="O332" s="13">
        <v>60</v>
      </c>
      <c r="P332" s="13">
        <v>105</v>
      </c>
      <c r="AI332" s="13"/>
    </row>
    <row r="333" spans="1:35" x14ac:dyDescent="0.25">
      <c r="A333" s="13" t="s">
        <v>1525</v>
      </c>
      <c r="B333" s="13">
        <v>2010</v>
      </c>
      <c r="C333" s="13" t="s">
        <v>160</v>
      </c>
      <c r="D333" s="13" t="s">
        <v>161</v>
      </c>
      <c r="E333" s="13">
        <v>143</v>
      </c>
      <c r="F333" s="13">
        <v>479</v>
      </c>
      <c r="G333" s="13">
        <v>63</v>
      </c>
      <c r="H333" s="13">
        <v>129</v>
      </c>
      <c r="I333" s="13">
        <v>25</v>
      </c>
      <c r="J333" s="13">
        <v>0</v>
      </c>
      <c r="K333" s="13">
        <v>21</v>
      </c>
      <c r="L333" s="13">
        <v>77</v>
      </c>
      <c r="M333" s="13">
        <v>5</v>
      </c>
      <c r="N333" s="13">
        <v>2</v>
      </c>
      <c r="O333" s="13">
        <v>74</v>
      </c>
      <c r="P333" s="13">
        <v>98</v>
      </c>
      <c r="AI333" s="13"/>
    </row>
    <row r="334" spans="1:35" x14ac:dyDescent="0.25">
      <c r="A334" s="13" t="s">
        <v>1451</v>
      </c>
      <c r="B334" s="13">
        <v>2010</v>
      </c>
      <c r="C334" s="13" t="s">
        <v>181</v>
      </c>
      <c r="D334" s="13" t="s">
        <v>157</v>
      </c>
      <c r="E334" s="13">
        <v>145</v>
      </c>
      <c r="F334" s="13">
        <v>482</v>
      </c>
      <c r="G334" s="13">
        <v>55</v>
      </c>
      <c r="H334" s="13">
        <v>132</v>
      </c>
      <c r="I334" s="13">
        <v>24</v>
      </c>
      <c r="J334" s="13">
        <v>1</v>
      </c>
      <c r="K334" s="13">
        <v>21</v>
      </c>
      <c r="L334" s="13">
        <v>84</v>
      </c>
      <c r="M334" s="13">
        <v>0</v>
      </c>
      <c r="N334" s="13">
        <v>1</v>
      </c>
      <c r="O334" s="13">
        <v>67</v>
      </c>
      <c r="P334" s="13">
        <v>98</v>
      </c>
      <c r="AI334" s="13"/>
    </row>
    <row r="335" spans="1:35" x14ac:dyDescent="0.25">
      <c r="A335" s="13" t="s">
        <v>1399</v>
      </c>
      <c r="B335" s="13">
        <v>2010</v>
      </c>
      <c r="C335" s="13" t="s">
        <v>167</v>
      </c>
      <c r="D335" s="13" t="s">
        <v>157</v>
      </c>
      <c r="E335" s="13">
        <v>144</v>
      </c>
      <c r="F335" s="13">
        <v>484</v>
      </c>
      <c r="G335" s="13">
        <v>64</v>
      </c>
      <c r="H335" s="13">
        <v>95</v>
      </c>
      <c r="I335" s="13">
        <v>18</v>
      </c>
      <c r="J335" s="13">
        <v>0</v>
      </c>
      <c r="K335" s="13">
        <v>28</v>
      </c>
      <c r="L335" s="13">
        <v>84</v>
      </c>
      <c r="M335" s="13">
        <v>5</v>
      </c>
      <c r="N335" s="13">
        <v>1</v>
      </c>
      <c r="O335" s="13">
        <v>87</v>
      </c>
      <c r="P335" s="13">
        <v>158</v>
      </c>
      <c r="AI335" s="13"/>
    </row>
    <row r="336" spans="1:35" x14ac:dyDescent="0.25">
      <c r="A336" s="13" t="s">
        <v>1427</v>
      </c>
      <c r="B336" s="13">
        <v>2010</v>
      </c>
      <c r="C336" s="13" t="s">
        <v>168</v>
      </c>
      <c r="D336" s="13" t="s">
        <v>157</v>
      </c>
      <c r="E336" s="13">
        <v>127</v>
      </c>
      <c r="F336" s="13">
        <v>493</v>
      </c>
      <c r="G336" s="13">
        <v>64</v>
      </c>
      <c r="H336" s="13">
        <v>149</v>
      </c>
      <c r="I336" s="13">
        <v>32</v>
      </c>
      <c r="J336" s="13">
        <v>1</v>
      </c>
      <c r="K336" s="13">
        <v>20</v>
      </c>
      <c r="L336" s="13">
        <v>79</v>
      </c>
      <c r="M336" s="13">
        <v>1</v>
      </c>
      <c r="N336" s="13">
        <v>0</v>
      </c>
      <c r="O336" s="13">
        <v>40</v>
      </c>
      <c r="P336" s="13">
        <v>52</v>
      </c>
      <c r="AI336" s="13"/>
    </row>
    <row r="337" spans="1:35" x14ac:dyDescent="0.25">
      <c r="A337" s="13" t="s">
        <v>1309</v>
      </c>
      <c r="B337" s="13">
        <v>2010</v>
      </c>
      <c r="C337" s="13" t="s">
        <v>179</v>
      </c>
      <c r="D337" s="13" t="s">
        <v>161</v>
      </c>
      <c r="E337" s="13">
        <v>123</v>
      </c>
      <c r="F337" s="13">
        <v>494</v>
      </c>
      <c r="G337" s="13">
        <v>64</v>
      </c>
      <c r="H337" s="13">
        <v>130</v>
      </c>
      <c r="I337" s="13">
        <v>33</v>
      </c>
      <c r="J337" s="13">
        <v>0</v>
      </c>
      <c r="K337" s="13">
        <v>4</v>
      </c>
      <c r="L337" s="13">
        <v>42</v>
      </c>
      <c r="M337" s="13">
        <v>11</v>
      </c>
      <c r="N337" s="13">
        <v>4</v>
      </c>
      <c r="O337" s="13">
        <v>28</v>
      </c>
      <c r="P337" s="13">
        <v>53</v>
      </c>
      <c r="AI337" s="13"/>
    </row>
    <row r="338" spans="1:35" x14ac:dyDescent="0.25">
      <c r="A338" s="13" t="s">
        <v>1633</v>
      </c>
      <c r="B338" s="13">
        <v>2010</v>
      </c>
      <c r="C338" s="13" t="s">
        <v>170</v>
      </c>
      <c r="D338" s="13" t="s">
        <v>157</v>
      </c>
      <c r="E338" s="13">
        <v>131</v>
      </c>
      <c r="F338" s="13">
        <v>495</v>
      </c>
      <c r="G338" s="13">
        <v>55</v>
      </c>
      <c r="H338" s="13">
        <v>120</v>
      </c>
      <c r="I338" s="13">
        <v>18</v>
      </c>
      <c r="J338" s="13">
        <v>2</v>
      </c>
      <c r="K338" s="13">
        <v>13</v>
      </c>
      <c r="L338" s="13">
        <v>71</v>
      </c>
      <c r="M338" s="13">
        <v>3</v>
      </c>
      <c r="N338" s="13">
        <v>2</v>
      </c>
      <c r="O338" s="13">
        <v>33</v>
      </c>
      <c r="P338" s="13">
        <v>49</v>
      </c>
      <c r="AI338" s="13"/>
    </row>
    <row r="339" spans="1:35" x14ac:dyDescent="0.25">
      <c r="A339" s="13" t="s">
        <v>1635</v>
      </c>
      <c r="B339" s="13">
        <v>2010</v>
      </c>
      <c r="C339" s="13" t="s">
        <v>169</v>
      </c>
      <c r="D339" s="13" t="s">
        <v>161</v>
      </c>
      <c r="E339" s="13">
        <v>133</v>
      </c>
      <c r="F339" s="13">
        <v>495</v>
      </c>
      <c r="G339" s="13">
        <v>73</v>
      </c>
      <c r="H339" s="13">
        <v>135</v>
      </c>
      <c r="I339" s="13">
        <v>27</v>
      </c>
      <c r="J339" s="13">
        <v>3</v>
      </c>
      <c r="K339" s="13">
        <v>17</v>
      </c>
      <c r="L339" s="13">
        <v>69</v>
      </c>
      <c r="M339" s="13">
        <v>18</v>
      </c>
      <c r="N339" s="13">
        <v>8</v>
      </c>
      <c r="O339" s="13">
        <v>64</v>
      </c>
      <c r="P339" s="13">
        <v>152</v>
      </c>
      <c r="AI339" s="13"/>
    </row>
    <row r="340" spans="1:35" x14ac:dyDescent="0.25">
      <c r="A340" s="13" t="s">
        <v>1375</v>
      </c>
      <c r="B340" s="13">
        <v>2010</v>
      </c>
      <c r="C340" s="13" t="s">
        <v>162</v>
      </c>
      <c r="D340" s="13" t="s">
        <v>161</v>
      </c>
      <c r="E340" s="13">
        <v>147</v>
      </c>
      <c r="F340" s="13">
        <v>496</v>
      </c>
      <c r="G340" s="13">
        <v>67</v>
      </c>
      <c r="H340" s="13">
        <v>128</v>
      </c>
      <c r="I340" s="13">
        <v>40</v>
      </c>
      <c r="J340" s="13">
        <v>3</v>
      </c>
      <c r="K340" s="13">
        <v>24</v>
      </c>
      <c r="L340" s="13">
        <v>79</v>
      </c>
      <c r="M340" s="13">
        <v>5</v>
      </c>
      <c r="N340" s="13">
        <v>1</v>
      </c>
      <c r="O340" s="13">
        <v>45</v>
      </c>
      <c r="P340" s="13">
        <v>123</v>
      </c>
      <c r="AI340" s="13"/>
    </row>
    <row r="341" spans="1:35" x14ac:dyDescent="0.25">
      <c r="A341" s="13" t="s">
        <v>1422</v>
      </c>
      <c r="B341" s="13">
        <v>2010</v>
      </c>
      <c r="C341" s="13" t="s">
        <v>175</v>
      </c>
      <c r="D341" s="13" t="s">
        <v>157</v>
      </c>
      <c r="E341" s="13">
        <v>126</v>
      </c>
      <c r="F341" s="13">
        <v>497</v>
      </c>
      <c r="G341" s="13">
        <v>80</v>
      </c>
      <c r="H341" s="13">
        <v>133</v>
      </c>
      <c r="I341" s="13">
        <v>24</v>
      </c>
      <c r="J341" s="13">
        <v>5</v>
      </c>
      <c r="K341" s="13">
        <v>6</v>
      </c>
      <c r="L341" s="13">
        <v>37</v>
      </c>
      <c r="M341" s="13">
        <v>10</v>
      </c>
      <c r="N341" s="13">
        <v>3</v>
      </c>
      <c r="O341" s="13">
        <v>50</v>
      </c>
      <c r="P341" s="13">
        <v>87</v>
      </c>
      <c r="AI341" s="13"/>
    </row>
    <row r="342" spans="1:35" x14ac:dyDescent="0.25">
      <c r="A342" s="13" t="s">
        <v>1626</v>
      </c>
      <c r="B342" s="13">
        <v>2010</v>
      </c>
      <c r="C342" s="13" t="s">
        <v>169</v>
      </c>
      <c r="D342" s="13" t="s">
        <v>161</v>
      </c>
      <c r="E342" s="13">
        <v>145</v>
      </c>
      <c r="F342" s="13">
        <v>499</v>
      </c>
      <c r="G342" s="13">
        <v>79</v>
      </c>
      <c r="H342" s="13">
        <v>99</v>
      </c>
      <c r="I342" s="13">
        <v>17</v>
      </c>
      <c r="J342" s="13">
        <v>2</v>
      </c>
      <c r="K342" s="13">
        <v>32</v>
      </c>
      <c r="L342" s="13">
        <v>85</v>
      </c>
      <c r="M342" s="13">
        <v>7</v>
      </c>
      <c r="N342" s="13">
        <v>4</v>
      </c>
      <c r="O342" s="13">
        <v>83</v>
      </c>
      <c r="P342" s="13">
        <v>211</v>
      </c>
      <c r="AI342" s="13"/>
    </row>
    <row r="343" spans="1:35" x14ac:dyDescent="0.25">
      <c r="A343" s="13" t="s">
        <v>1654</v>
      </c>
      <c r="B343" s="13">
        <v>2010</v>
      </c>
      <c r="C343" s="13" t="s">
        <v>166</v>
      </c>
      <c r="D343" s="13" t="s">
        <v>161</v>
      </c>
      <c r="E343" s="13">
        <v>145</v>
      </c>
      <c r="F343" s="13">
        <v>506</v>
      </c>
      <c r="G343" s="13">
        <v>57</v>
      </c>
      <c r="H343" s="13">
        <v>119</v>
      </c>
      <c r="I343" s="13">
        <v>14</v>
      </c>
      <c r="J343" s="13">
        <v>10</v>
      </c>
      <c r="K343" s="13">
        <v>4</v>
      </c>
      <c r="L343" s="13">
        <v>41</v>
      </c>
      <c r="M343" s="13">
        <v>10</v>
      </c>
      <c r="N343" s="13">
        <v>4</v>
      </c>
      <c r="O343" s="13">
        <v>36</v>
      </c>
      <c r="P343" s="13">
        <v>70</v>
      </c>
      <c r="AI343" s="13"/>
    </row>
    <row r="344" spans="1:35" x14ac:dyDescent="0.25">
      <c r="A344" s="13" t="s">
        <v>1437</v>
      </c>
      <c r="B344" s="13">
        <v>2010</v>
      </c>
      <c r="C344" s="13" t="s">
        <v>185</v>
      </c>
      <c r="D344" s="13" t="s">
        <v>161</v>
      </c>
      <c r="E344" s="13">
        <v>139</v>
      </c>
      <c r="F344" s="13">
        <v>507</v>
      </c>
      <c r="G344" s="13">
        <v>84</v>
      </c>
      <c r="H344" s="13">
        <v>136</v>
      </c>
      <c r="I344" s="13">
        <v>43</v>
      </c>
      <c r="J344" s="13">
        <v>8</v>
      </c>
      <c r="K344" s="13">
        <v>16</v>
      </c>
      <c r="L344" s="13">
        <v>63</v>
      </c>
      <c r="M344" s="13">
        <v>26</v>
      </c>
      <c r="N344" s="13">
        <v>7</v>
      </c>
      <c r="O344" s="13">
        <v>56</v>
      </c>
      <c r="P344" s="13">
        <v>128</v>
      </c>
      <c r="AI344" s="13"/>
    </row>
    <row r="345" spans="1:35" x14ac:dyDescent="0.25">
      <c r="A345" s="13" t="s">
        <v>1679</v>
      </c>
      <c r="B345" s="13">
        <v>2010</v>
      </c>
      <c r="C345" s="13" t="s">
        <v>170</v>
      </c>
      <c r="D345" s="13" t="s">
        <v>157</v>
      </c>
      <c r="E345" s="13">
        <v>156</v>
      </c>
      <c r="F345" s="13">
        <v>508</v>
      </c>
      <c r="G345" s="13">
        <v>64</v>
      </c>
      <c r="H345" s="13">
        <v>127</v>
      </c>
      <c r="I345" s="13">
        <v>26</v>
      </c>
      <c r="J345" s="13">
        <v>8</v>
      </c>
      <c r="K345" s="13">
        <v>6</v>
      </c>
      <c r="L345" s="13">
        <v>46</v>
      </c>
      <c r="M345" s="13">
        <v>29</v>
      </c>
      <c r="N345" s="13">
        <v>5</v>
      </c>
      <c r="O345" s="13">
        <v>50</v>
      </c>
      <c r="P345" s="13">
        <v>96</v>
      </c>
      <c r="AI345" s="13"/>
    </row>
    <row r="346" spans="1:35" x14ac:dyDescent="0.25">
      <c r="A346" s="13" t="s">
        <v>1303</v>
      </c>
      <c r="B346" s="13">
        <v>2010</v>
      </c>
      <c r="C346" s="13" t="s">
        <v>177</v>
      </c>
      <c r="D346" s="13" t="s">
        <v>161</v>
      </c>
      <c r="E346" s="13">
        <v>146</v>
      </c>
      <c r="F346" s="13">
        <v>509</v>
      </c>
      <c r="G346" s="13">
        <v>56</v>
      </c>
      <c r="H346" s="13">
        <v>126</v>
      </c>
      <c r="I346" s="13">
        <v>28</v>
      </c>
      <c r="J346" s="13">
        <v>1</v>
      </c>
      <c r="K346" s="13">
        <v>17</v>
      </c>
      <c r="L346" s="13">
        <v>64</v>
      </c>
      <c r="M346" s="13">
        <v>0</v>
      </c>
      <c r="N346" s="13">
        <v>4</v>
      </c>
      <c r="O346" s="13">
        <v>48</v>
      </c>
      <c r="P346" s="13">
        <v>138</v>
      </c>
      <c r="AI346" s="13"/>
    </row>
    <row r="347" spans="1:35" x14ac:dyDescent="0.25">
      <c r="A347" s="13" t="s">
        <v>1644</v>
      </c>
      <c r="B347" s="13">
        <v>2010</v>
      </c>
      <c r="C347" s="13" t="s">
        <v>179</v>
      </c>
      <c r="D347" s="13" t="s">
        <v>161</v>
      </c>
      <c r="E347" s="13">
        <v>148</v>
      </c>
      <c r="F347" s="13">
        <v>509</v>
      </c>
      <c r="G347" s="13">
        <v>80</v>
      </c>
      <c r="H347" s="13">
        <v>143</v>
      </c>
      <c r="I347" s="13">
        <v>23</v>
      </c>
      <c r="J347" s="13">
        <v>5</v>
      </c>
      <c r="K347" s="13">
        <v>25</v>
      </c>
      <c r="L347" s="13">
        <v>70</v>
      </c>
      <c r="M347" s="13">
        <v>5</v>
      </c>
      <c r="N347" s="13">
        <v>4</v>
      </c>
      <c r="O347" s="13">
        <v>58</v>
      </c>
      <c r="P347" s="13">
        <v>136</v>
      </c>
      <c r="AI347" s="13"/>
    </row>
    <row r="348" spans="1:35" x14ac:dyDescent="0.25">
      <c r="A348" s="13" t="s">
        <v>1620</v>
      </c>
      <c r="B348" s="13">
        <v>2010</v>
      </c>
      <c r="C348" s="13" t="s">
        <v>183</v>
      </c>
      <c r="D348" s="13" t="s">
        <v>161</v>
      </c>
      <c r="E348" s="13">
        <v>136</v>
      </c>
      <c r="F348" s="13">
        <v>509</v>
      </c>
      <c r="G348" s="13">
        <v>60</v>
      </c>
      <c r="H348" s="13">
        <v>129</v>
      </c>
      <c r="I348" s="13">
        <v>17</v>
      </c>
      <c r="J348" s="13">
        <v>7</v>
      </c>
      <c r="K348" s="13">
        <v>0</v>
      </c>
      <c r="L348" s="13">
        <v>24</v>
      </c>
      <c r="M348" s="13">
        <v>34</v>
      </c>
      <c r="N348" s="13">
        <v>17</v>
      </c>
      <c r="O348" s="13">
        <v>40</v>
      </c>
      <c r="P348" s="13">
        <v>88</v>
      </c>
      <c r="AI348" s="13"/>
    </row>
    <row r="349" spans="1:35" x14ac:dyDescent="0.25">
      <c r="A349" s="13" t="s">
        <v>1484</v>
      </c>
      <c r="B349" s="13">
        <v>2010</v>
      </c>
      <c r="C349" s="13" t="s">
        <v>175</v>
      </c>
      <c r="D349" s="13" t="s">
        <v>157</v>
      </c>
      <c r="E349" s="13">
        <v>137</v>
      </c>
      <c r="F349" s="13">
        <v>510</v>
      </c>
      <c r="G349" s="13">
        <v>88</v>
      </c>
      <c r="H349" s="13">
        <v>167</v>
      </c>
      <c r="I349" s="13">
        <v>43</v>
      </c>
      <c r="J349" s="13">
        <v>1</v>
      </c>
      <c r="K349" s="13">
        <v>9</v>
      </c>
      <c r="L349" s="13">
        <v>75</v>
      </c>
      <c r="M349" s="13">
        <v>1</v>
      </c>
      <c r="N349" s="13">
        <v>4</v>
      </c>
      <c r="O349" s="13">
        <v>65</v>
      </c>
      <c r="P349" s="13">
        <v>53</v>
      </c>
      <c r="AI349" s="13"/>
    </row>
    <row r="350" spans="1:35" x14ac:dyDescent="0.25">
      <c r="A350" s="13" t="s">
        <v>1447</v>
      </c>
      <c r="B350" s="13">
        <v>2010</v>
      </c>
      <c r="C350" s="13" t="s">
        <v>179</v>
      </c>
      <c r="D350" s="13" t="s">
        <v>161</v>
      </c>
      <c r="E350" s="13">
        <v>148</v>
      </c>
      <c r="F350" s="13">
        <v>511</v>
      </c>
      <c r="G350" s="13">
        <v>77</v>
      </c>
      <c r="H350" s="13">
        <v>136</v>
      </c>
      <c r="I350" s="13">
        <v>24</v>
      </c>
      <c r="J350" s="13">
        <v>3</v>
      </c>
      <c r="K350" s="13">
        <v>18</v>
      </c>
      <c r="L350" s="13">
        <v>86</v>
      </c>
      <c r="M350" s="13">
        <v>5</v>
      </c>
      <c r="N350" s="13">
        <v>3</v>
      </c>
      <c r="O350" s="13">
        <v>39</v>
      </c>
      <c r="P350" s="13">
        <v>123</v>
      </c>
      <c r="AI350" s="13"/>
    </row>
    <row r="351" spans="1:35" x14ac:dyDescent="0.25">
      <c r="A351" s="13" t="s">
        <v>1393</v>
      </c>
      <c r="B351" s="13">
        <v>2010</v>
      </c>
      <c r="C351" s="13" t="s">
        <v>182</v>
      </c>
      <c r="D351" s="13" t="s">
        <v>157</v>
      </c>
      <c r="E351" s="13">
        <v>144</v>
      </c>
      <c r="F351" s="13">
        <v>514</v>
      </c>
      <c r="G351" s="13">
        <v>47</v>
      </c>
      <c r="H351" s="13">
        <v>127</v>
      </c>
      <c r="I351" s="13">
        <v>28</v>
      </c>
      <c r="J351" s="13">
        <v>5</v>
      </c>
      <c r="K351" s="13">
        <v>13</v>
      </c>
      <c r="L351" s="13">
        <v>70</v>
      </c>
      <c r="M351" s="13">
        <v>4</v>
      </c>
      <c r="N351" s="13">
        <v>3</v>
      </c>
      <c r="O351" s="13">
        <v>54</v>
      </c>
      <c r="P351" s="13">
        <v>134</v>
      </c>
      <c r="AI351" s="13"/>
    </row>
    <row r="352" spans="1:35" x14ac:dyDescent="0.25">
      <c r="A352" s="13" t="s">
        <v>1479</v>
      </c>
      <c r="B352" s="13">
        <v>2010</v>
      </c>
      <c r="C352" s="13" t="s">
        <v>158</v>
      </c>
      <c r="D352" s="13" t="s">
        <v>161</v>
      </c>
      <c r="E352" s="13">
        <v>137</v>
      </c>
      <c r="F352" s="13">
        <v>514</v>
      </c>
      <c r="G352" s="13">
        <v>62</v>
      </c>
      <c r="H352" s="13">
        <v>148</v>
      </c>
      <c r="I352" s="13">
        <v>34</v>
      </c>
      <c r="J352" s="13">
        <v>1</v>
      </c>
      <c r="K352" s="13">
        <v>6</v>
      </c>
      <c r="L352" s="13">
        <v>59</v>
      </c>
      <c r="M352" s="13">
        <v>4</v>
      </c>
      <c r="N352" s="13">
        <v>1</v>
      </c>
      <c r="O352" s="13">
        <v>51</v>
      </c>
      <c r="P352" s="13">
        <v>36</v>
      </c>
      <c r="AI352" s="13"/>
    </row>
    <row r="353" spans="1:35" x14ac:dyDescent="0.25">
      <c r="A353" s="13" t="s">
        <v>1739</v>
      </c>
      <c r="B353" s="13">
        <v>2010</v>
      </c>
      <c r="C353" s="13" t="s">
        <v>179</v>
      </c>
      <c r="D353" s="13" t="s">
        <v>161</v>
      </c>
      <c r="E353" s="13">
        <v>150</v>
      </c>
      <c r="F353" s="13">
        <v>514</v>
      </c>
      <c r="G353" s="13">
        <v>91</v>
      </c>
      <c r="H353" s="13">
        <v>131</v>
      </c>
      <c r="I353" s="13">
        <v>19</v>
      </c>
      <c r="J353" s="13">
        <v>6</v>
      </c>
      <c r="K353" s="13">
        <v>22</v>
      </c>
      <c r="L353" s="13">
        <v>77</v>
      </c>
      <c r="M353" s="13">
        <v>30</v>
      </c>
      <c r="N353" s="13">
        <v>6</v>
      </c>
      <c r="O353" s="13">
        <v>55</v>
      </c>
      <c r="P353" s="13">
        <v>168</v>
      </c>
      <c r="AI353" s="13"/>
    </row>
    <row r="354" spans="1:35" x14ac:dyDescent="0.25">
      <c r="A354" s="13" t="s">
        <v>1553</v>
      </c>
      <c r="B354" s="13">
        <v>2010</v>
      </c>
      <c r="C354" s="13" t="s">
        <v>177</v>
      </c>
      <c r="D354" s="13" t="s">
        <v>161</v>
      </c>
      <c r="E354" s="13">
        <v>139</v>
      </c>
      <c r="F354" s="13">
        <v>517</v>
      </c>
      <c r="G354" s="13">
        <v>71</v>
      </c>
      <c r="H354" s="13">
        <v>151</v>
      </c>
      <c r="I354" s="13">
        <v>33</v>
      </c>
      <c r="J354" s="13">
        <v>1</v>
      </c>
      <c r="K354" s="13">
        <v>23</v>
      </c>
      <c r="L354" s="13">
        <v>82</v>
      </c>
      <c r="M354" s="13">
        <v>2</v>
      </c>
      <c r="N354" s="13">
        <v>1</v>
      </c>
      <c r="O354" s="13">
        <v>59</v>
      </c>
      <c r="P354" s="13">
        <v>102</v>
      </c>
      <c r="AI354" s="13"/>
    </row>
    <row r="355" spans="1:35" x14ac:dyDescent="0.25">
      <c r="A355" s="13" t="s">
        <v>1610</v>
      </c>
      <c r="B355" s="13">
        <v>2010</v>
      </c>
      <c r="C355" s="13" t="s">
        <v>184</v>
      </c>
      <c r="D355" s="13" t="s">
        <v>157</v>
      </c>
      <c r="E355" s="13">
        <v>133</v>
      </c>
      <c r="F355" s="13">
        <v>518</v>
      </c>
      <c r="G355" s="13">
        <v>95</v>
      </c>
      <c r="H355" s="13">
        <v>186</v>
      </c>
      <c r="I355" s="13">
        <v>40</v>
      </c>
      <c r="J355" s="13">
        <v>3</v>
      </c>
      <c r="K355" s="13">
        <v>32</v>
      </c>
      <c r="L355" s="13">
        <v>100</v>
      </c>
      <c r="M355" s="13">
        <v>8</v>
      </c>
      <c r="N355" s="13">
        <v>1</v>
      </c>
      <c r="O355" s="13">
        <v>43</v>
      </c>
      <c r="P355" s="13">
        <v>95</v>
      </c>
      <c r="AI355" s="13"/>
    </row>
    <row r="356" spans="1:35" x14ac:dyDescent="0.25">
      <c r="A356" s="13" t="s">
        <v>1481</v>
      </c>
      <c r="B356" s="13">
        <v>2010</v>
      </c>
      <c r="C356" s="13" t="s">
        <v>175</v>
      </c>
      <c r="D356" s="13" t="s">
        <v>157</v>
      </c>
      <c r="E356" s="13">
        <v>143</v>
      </c>
      <c r="F356" s="13">
        <v>518</v>
      </c>
      <c r="G356" s="13">
        <v>68</v>
      </c>
      <c r="H356" s="13">
        <v>129</v>
      </c>
      <c r="I356" s="13">
        <v>23</v>
      </c>
      <c r="J356" s="13">
        <v>3</v>
      </c>
      <c r="K356" s="13">
        <v>21</v>
      </c>
      <c r="L356" s="13">
        <v>92</v>
      </c>
      <c r="M356" s="13">
        <v>0</v>
      </c>
      <c r="N356" s="13">
        <v>1</v>
      </c>
      <c r="O356" s="13">
        <v>56</v>
      </c>
      <c r="P356" s="13">
        <v>116</v>
      </c>
      <c r="AI356" s="13"/>
    </row>
    <row r="357" spans="1:35" x14ac:dyDescent="0.25">
      <c r="A357" s="13" t="s">
        <v>1360</v>
      </c>
      <c r="B357" s="13">
        <v>2010</v>
      </c>
      <c r="C357" s="13" t="s">
        <v>168</v>
      </c>
      <c r="D357" s="13" t="s">
        <v>157</v>
      </c>
      <c r="E357" s="13">
        <v>145</v>
      </c>
      <c r="F357" s="13">
        <v>518</v>
      </c>
      <c r="G357" s="13">
        <v>86</v>
      </c>
      <c r="H357" s="13">
        <v>140</v>
      </c>
      <c r="I357" s="13">
        <v>36</v>
      </c>
      <c r="J357" s="13">
        <v>1</v>
      </c>
      <c r="K357" s="13">
        <v>32</v>
      </c>
      <c r="L357" s="13">
        <v>102</v>
      </c>
      <c r="M357" s="13">
        <v>0</v>
      </c>
      <c r="N357" s="13">
        <v>1</v>
      </c>
      <c r="O357" s="13">
        <v>82</v>
      </c>
      <c r="P357" s="13">
        <v>145</v>
      </c>
      <c r="AI357" s="13"/>
    </row>
    <row r="358" spans="1:35" x14ac:dyDescent="0.25">
      <c r="A358" s="13" t="s">
        <v>1774</v>
      </c>
      <c r="B358" s="13">
        <v>2010</v>
      </c>
      <c r="C358" s="13" t="s">
        <v>160</v>
      </c>
      <c r="D358" s="13" t="s">
        <v>161</v>
      </c>
      <c r="E358" s="13">
        <v>142</v>
      </c>
      <c r="F358" s="13">
        <v>520</v>
      </c>
      <c r="G358" s="13">
        <v>83</v>
      </c>
      <c r="H358" s="13">
        <v>144</v>
      </c>
      <c r="I358" s="13">
        <v>29</v>
      </c>
      <c r="J358" s="13">
        <v>5</v>
      </c>
      <c r="K358" s="13">
        <v>18</v>
      </c>
      <c r="L358" s="13">
        <v>72</v>
      </c>
      <c r="M358" s="13">
        <v>11</v>
      </c>
      <c r="N358" s="13">
        <v>6</v>
      </c>
      <c r="O358" s="13">
        <v>91</v>
      </c>
      <c r="P358" s="13">
        <v>128</v>
      </c>
      <c r="AI358" s="13"/>
    </row>
    <row r="359" spans="1:35" x14ac:dyDescent="0.25">
      <c r="A359" s="13" t="s">
        <v>1408</v>
      </c>
      <c r="B359" s="13">
        <v>2010</v>
      </c>
      <c r="C359" s="13" t="s">
        <v>185</v>
      </c>
      <c r="D359" s="13" t="s">
        <v>161</v>
      </c>
      <c r="E359" s="13">
        <v>148</v>
      </c>
      <c r="F359" s="13">
        <v>521</v>
      </c>
      <c r="G359" s="13">
        <v>64</v>
      </c>
      <c r="H359" s="13">
        <v>129</v>
      </c>
      <c r="I359" s="13">
        <v>24</v>
      </c>
      <c r="J359" s="13">
        <v>2</v>
      </c>
      <c r="K359" s="13">
        <v>24</v>
      </c>
      <c r="L359" s="13">
        <v>85</v>
      </c>
      <c r="M359" s="13">
        <v>1</v>
      </c>
      <c r="N359" s="13">
        <v>2</v>
      </c>
      <c r="O359" s="13">
        <v>45</v>
      </c>
      <c r="P359" s="13">
        <v>92</v>
      </c>
      <c r="AI359" s="13"/>
    </row>
    <row r="360" spans="1:35" x14ac:dyDescent="0.25">
      <c r="A360" s="13" t="s">
        <v>1370</v>
      </c>
      <c r="B360" s="13">
        <v>2010</v>
      </c>
      <c r="C360" s="13" t="s">
        <v>171</v>
      </c>
      <c r="D360" s="13" t="s">
        <v>157</v>
      </c>
      <c r="E360" s="13">
        <v>137</v>
      </c>
      <c r="F360" s="13">
        <v>522</v>
      </c>
      <c r="G360" s="13">
        <v>74</v>
      </c>
      <c r="H360" s="13">
        <v>141</v>
      </c>
      <c r="I360" s="13">
        <v>29</v>
      </c>
      <c r="J360" s="13">
        <v>2</v>
      </c>
      <c r="K360" s="13">
        <v>30</v>
      </c>
      <c r="L360" s="13">
        <v>125</v>
      </c>
      <c r="M360" s="13">
        <v>4</v>
      </c>
      <c r="N360" s="13">
        <v>3</v>
      </c>
      <c r="O360" s="13">
        <v>59</v>
      </c>
      <c r="P360" s="13">
        <v>98</v>
      </c>
      <c r="AI360" s="13"/>
    </row>
    <row r="361" spans="1:35" x14ac:dyDescent="0.25">
      <c r="A361" s="13" t="s">
        <v>1764</v>
      </c>
      <c r="B361" s="13">
        <v>2010</v>
      </c>
      <c r="C361" s="13" t="s">
        <v>173</v>
      </c>
      <c r="D361" s="13" t="s">
        <v>161</v>
      </c>
      <c r="E361" s="13">
        <v>147</v>
      </c>
      <c r="F361" s="13">
        <v>523</v>
      </c>
      <c r="G361" s="13">
        <v>73</v>
      </c>
      <c r="H361" s="13">
        <v>138</v>
      </c>
      <c r="I361" s="13">
        <v>33</v>
      </c>
      <c r="J361" s="13">
        <v>1</v>
      </c>
      <c r="K361" s="13">
        <v>19</v>
      </c>
      <c r="L361" s="13">
        <v>71</v>
      </c>
      <c r="M361" s="13">
        <v>3</v>
      </c>
      <c r="N361" s="13">
        <v>2</v>
      </c>
      <c r="O361" s="13">
        <v>72</v>
      </c>
      <c r="P361" s="13">
        <v>138</v>
      </c>
      <c r="AI361" s="13"/>
    </row>
    <row r="362" spans="1:35" x14ac:dyDescent="0.25">
      <c r="A362" s="13" t="s">
        <v>1551</v>
      </c>
      <c r="B362" s="13">
        <v>2010</v>
      </c>
      <c r="C362" s="13" t="s">
        <v>170</v>
      </c>
      <c r="D362" s="13" t="s">
        <v>157</v>
      </c>
      <c r="E362" s="13">
        <v>143</v>
      </c>
      <c r="F362" s="13">
        <v>525</v>
      </c>
      <c r="G362" s="13">
        <v>66</v>
      </c>
      <c r="H362" s="13">
        <v>149</v>
      </c>
      <c r="I362" s="13">
        <v>28</v>
      </c>
      <c r="J362" s="13">
        <v>3</v>
      </c>
      <c r="K362" s="13">
        <v>5</v>
      </c>
      <c r="L362" s="13">
        <v>52</v>
      </c>
      <c r="M362" s="13">
        <v>50</v>
      </c>
      <c r="N362" s="13">
        <v>11</v>
      </c>
      <c r="O362" s="13">
        <v>26</v>
      </c>
      <c r="P362" s="13">
        <v>78</v>
      </c>
      <c r="AI362" s="13"/>
    </row>
    <row r="363" spans="1:35" x14ac:dyDescent="0.25">
      <c r="A363" s="13" t="s">
        <v>1708</v>
      </c>
      <c r="B363" s="13">
        <v>2010</v>
      </c>
      <c r="C363" s="13" t="s">
        <v>183</v>
      </c>
      <c r="D363" s="13" t="s">
        <v>161</v>
      </c>
      <c r="E363" s="13">
        <v>154</v>
      </c>
      <c r="F363" s="13">
        <v>525</v>
      </c>
      <c r="G363" s="13">
        <v>59</v>
      </c>
      <c r="H363" s="13">
        <v>141</v>
      </c>
      <c r="I363" s="13">
        <v>27</v>
      </c>
      <c r="J363" s="13">
        <v>4</v>
      </c>
      <c r="K363" s="13">
        <v>10</v>
      </c>
      <c r="L363" s="13">
        <v>65</v>
      </c>
      <c r="M363" s="13">
        <v>17</v>
      </c>
      <c r="N363" s="13">
        <v>5</v>
      </c>
      <c r="O363" s="13">
        <v>28</v>
      </c>
      <c r="P363" s="13">
        <v>109</v>
      </c>
      <c r="AI363" s="13"/>
    </row>
    <row r="364" spans="1:35" x14ac:dyDescent="0.25">
      <c r="A364" s="13" t="s">
        <v>1543</v>
      </c>
      <c r="B364" s="13">
        <v>2010</v>
      </c>
      <c r="C364" s="13" t="s">
        <v>183</v>
      </c>
      <c r="D364" s="13" t="s">
        <v>161</v>
      </c>
      <c r="E364" s="13">
        <v>142</v>
      </c>
      <c r="F364" s="13">
        <v>525</v>
      </c>
      <c r="G364" s="13">
        <v>85</v>
      </c>
      <c r="H364" s="13">
        <v>161</v>
      </c>
      <c r="I364" s="13">
        <v>32</v>
      </c>
      <c r="J364" s="13">
        <v>0</v>
      </c>
      <c r="K364" s="13">
        <v>25</v>
      </c>
      <c r="L364" s="13">
        <v>85</v>
      </c>
      <c r="M364" s="13">
        <v>4</v>
      </c>
      <c r="N364" s="13">
        <v>1</v>
      </c>
      <c r="O364" s="13">
        <v>69</v>
      </c>
      <c r="P364" s="13">
        <v>98</v>
      </c>
      <c r="AI364" s="13"/>
    </row>
    <row r="365" spans="1:35" x14ac:dyDescent="0.25">
      <c r="A365" s="13" t="s">
        <v>1519</v>
      </c>
      <c r="B365" s="13">
        <v>2010</v>
      </c>
      <c r="C365" s="13" t="s">
        <v>164</v>
      </c>
      <c r="D365" s="13" t="s">
        <v>157</v>
      </c>
      <c r="E365" s="13">
        <v>138</v>
      </c>
      <c r="F365" s="13">
        <v>528</v>
      </c>
      <c r="G365" s="13">
        <v>70</v>
      </c>
      <c r="H365" s="13">
        <v>108</v>
      </c>
      <c r="I365" s="13">
        <v>22</v>
      </c>
      <c r="J365" s="13">
        <v>0</v>
      </c>
      <c r="K365" s="13">
        <v>26</v>
      </c>
      <c r="L365" s="13">
        <v>68</v>
      </c>
      <c r="M365" s="13">
        <v>2</v>
      </c>
      <c r="N365" s="13">
        <v>2</v>
      </c>
      <c r="O365" s="13">
        <v>41</v>
      </c>
      <c r="P365" s="13">
        <v>85</v>
      </c>
      <c r="AI365" s="13"/>
    </row>
    <row r="366" spans="1:35" x14ac:dyDescent="0.25">
      <c r="A366" s="13" t="s">
        <v>1545</v>
      </c>
      <c r="B366" s="13">
        <v>2010</v>
      </c>
      <c r="C366" s="13" t="s">
        <v>181</v>
      </c>
      <c r="D366" s="13" t="s">
        <v>157</v>
      </c>
      <c r="E366" s="13">
        <v>138</v>
      </c>
      <c r="F366" s="13">
        <v>534</v>
      </c>
      <c r="G366" s="13">
        <v>69</v>
      </c>
      <c r="H366" s="13">
        <v>135</v>
      </c>
      <c r="I366" s="13">
        <v>18</v>
      </c>
      <c r="J366" s="13">
        <v>4</v>
      </c>
      <c r="K366" s="13">
        <v>5</v>
      </c>
      <c r="L366" s="13">
        <v>29</v>
      </c>
      <c r="M366" s="13">
        <v>22</v>
      </c>
      <c r="N366" s="13">
        <v>8</v>
      </c>
      <c r="O366" s="13">
        <v>35</v>
      </c>
      <c r="P366" s="13">
        <v>81</v>
      </c>
      <c r="AI366" s="13"/>
    </row>
    <row r="367" spans="1:35" x14ac:dyDescent="0.25">
      <c r="A367" s="13" t="s">
        <v>1398</v>
      </c>
      <c r="B367" s="13">
        <v>2010</v>
      </c>
      <c r="C367" s="13" t="s">
        <v>164</v>
      </c>
      <c r="D367" s="13" t="s">
        <v>157</v>
      </c>
      <c r="E367" s="13">
        <v>154</v>
      </c>
      <c r="F367" s="13">
        <v>534</v>
      </c>
      <c r="G367" s="13">
        <v>75</v>
      </c>
      <c r="H367" s="13">
        <v>130</v>
      </c>
      <c r="I367" s="13">
        <v>37</v>
      </c>
      <c r="J367" s="13">
        <v>2</v>
      </c>
      <c r="K367" s="13">
        <v>20</v>
      </c>
      <c r="L367" s="13">
        <v>67</v>
      </c>
      <c r="M367" s="13">
        <v>1</v>
      </c>
      <c r="N367" s="13">
        <v>0</v>
      </c>
      <c r="O367" s="13">
        <v>67</v>
      </c>
      <c r="P367" s="13">
        <v>131</v>
      </c>
      <c r="AI367" s="13"/>
    </row>
    <row r="368" spans="1:35" x14ac:dyDescent="0.25">
      <c r="A368" s="13" t="s">
        <v>1546</v>
      </c>
      <c r="B368" s="13">
        <v>2010</v>
      </c>
      <c r="C368" s="13" t="s">
        <v>158</v>
      </c>
      <c r="D368" s="13" t="s">
        <v>161</v>
      </c>
      <c r="E368" s="13">
        <v>141</v>
      </c>
      <c r="F368" s="13">
        <v>535</v>
      </c>
      <c r="G368" s="13">
        <v>84</v>
      </c>
      <c r="H368" s="13">
        <v>142</v>
      </c>
      <c r="I368" s="13">
        <v>25</v>
      </c>
      <c r="J368" s="13">
        <v>6</v>
      </c>
      <c r="K368" s="13">
        <v>2</v>
      </c>
      <c r="L368" s="13">
        <v>38</v>
      </c>
      <c r="M368" s="13">
        <v>52</v>
      </c>
      <c r="N368" s="13">
        <v>12</v>
      </c>
      <c r="O368" s="13">
        <v>59</v>
      </c>
      <c r="P368" s="13">
        <v>109</v>
      </c>
      <c r="AI368" s="13"/>
    </row>
    <row r="369" spans="1:35" x14ac:dyDescent="0.25">
      <c r="A369" s="13" t="s">
        <v>1497</v>
      </c>
      <c r="B369" s="13">
        <v>2010</v>
      </c>
      <c r="C369" s="13" t="s">
        <v>167</v>
      </c>
      <c r="D369" s="13" t="s">
        <v>157</v>
      </c>
      <c r="E369" s="13">
        <v>154</v>
      </c>
      <c r="F369" s="13">
        <v>536</v>
      </c>
      <c r="G369" s="13">
        <v>89</v>
      </c>
      <c r="H369" s="13">
        <v>127</v>
      </c>
      <c r="I369" s="13">
        <v>38</v>
      </c>
      <c r="J369" s="13">
        <v>4</v>
      </c>
      <c r="K369" s="13">
        <v>18</v>
      </c>
      <c r="L369" s="13">
        <v>62</v>
      </c>
      <c r="M369" s="13">
        <v>42</v>
      </c>
      <c r="N369" s="13">
        <v>9</v>
      </c>
      <c r="O369" s="13">
        <v>67</v>
      </c>
      <c r="P369" s="13">
        <v>164</v>
      </c>
      <c r="AI369" s="13"/>
    </row>
    <row r="370" spans="1:35" x14ac:dyDescent="0.25">
      <c r="A370" s="13" t="s">
        <v>1318</v>
      </c>
      <c r="B370" s="13">
        <v>2010</v>
      </c>
      <c r="C370" s="13" t="s">
        <v>182</v>
      </c>
      <c r="D370" s="13" t="s">
        <v>157</v>
      </c>
      <c r="E370" s="13">
        <v>145</v>
      </c>
      <c r="F370" s="13">
        <v>539</v>
      </c>
      <c r="G370" s="13">
        <v>81</v>
      </c>
      <c r="H370" s="13">
        <v>146</v>
      </c>
      <c r="I370" s="13">
        <v>36</v>
      </c>
      <c r="J370" s="13">
        <v>5</v>
      </c>
      <c r="K370" s="13">
        <v>8</v>
      </c>
      <c r="L370" s="13">
        <v>51</v>
      </c>
      <c r="M370" s="13">
        <v>11</v>
      </c>
      <c r="N370" s="13">
        <v>1</v>
      </c>
      <c r="O370" s="13">
        <v>69</v>
      </c>
      <c r="P370" s="13">
        <v>90</v>
      </c>
      <c r="AI370" s="13"/>
    </row>
    <row r="371" spans="1:35" x14ac:dyDescent="0.25">
      <c r="A371" s="13" t="s">
        <v>1591</v>
      </c>
      <c r="B371" s="13">
        <v>2010</v>
      </c>
      <c r="C371" s="13" t="s">
        <v>167</v>
      </c>
      <c r="D371" s="13" t="s">
        <v>157</v>
      </c>
      <c r="E371" s="13">
        <v>151</v>
      </c>
      <c r="F371" s="13">
        <v>541</v>
      </c>
      <c r="G371" s="13">
        <v>77</v>
      </c>
      <c r="H371" s="13">
        <v>129</v>
      </c>
      <c r="I371" s="13">
        <v>28</v>
      </c>
      <c r="J371" s="13">
        <v>2</v>
      </c>
      <c r="K371" s="13">
        <v>10</v>
      </c>
      <c r="L371" s="13">
        <v>75</v>
      </c>
      <c r="M371" s="13">
        <v>24</v>
      </c>
      <c r="N371" s="13">
        <v>3</v>
      </c>
      <c r="O371" s="13">
        <v>92</v>
      </c>
      <c r="P371" s="13">
        <v>107</v>
      </c>
      <c r="AI371" s="13"/>
    </row>
    <row r="372" spans="1:35" x14ac:dyDescent="0.25">
      <c r="A372" s="13" t="s">
        <v>1531</v>
      </c>
      <c r="B372" s="13">
        <v>2010</v>
      </c>
      <c r="C372" s="13" t="s">
        <v>187</v>
      </c>
      <c r="D372" s="13" t="s">
        <v>161</v>
      </c>
      <c r="E372" s="13">
        <v>142</v>
      </c>
      <c r="F372" s="13">
        <v>543</v>
      </c>
      <c r="G372" s="13">
        <v>92</v>
      </c>
      <c r="H372" s="13">
        <v>163</v>
      </c>
      <c r="I372" s="13">
        <v>28</v>
      </c>
      <c r="J372" s="13">
        <v>2</v>
      </c>
      <c r="K372" s="13">
        <v>21</v>
      </c>
      <c r="L372" s="13">
        <v>76</v>
      </c>
      <c r="M372" s="13">
        <v>32</v>
      </c>
      <c r="N372" s="13">
        <v>10</v>
      </c>
      <c r="O372" s="13">
        <v>64</v>
      </c>
      <c r="P372" s="13">
        <v>93</v>
      </c>
      <c r="AI372" s="13"/>
    </row>
    <row r="373" spans="1:35" x14ac:dyDescent="0.25">
      <c r="A373" s="13" t="s">
        <v>1636</v>
      </c>
      <c r="B373" s="13">
        <v>2010</v>
      </c>
      <c r="C373" s="13" t="s">
        <v>179</v>
      </c>
      <c r="D373" s="13" t="s">
        <v>161</v>
      </c>
      <c r="E373" s="13">
        <v>150</v>
      </c>
      <c r="F373" s="13">
        <v>547</v>
      </c>
      <c r="G373" s="13">
        <v>106</v>
      </c>
      <c r="H373" s="13">
        <v>177</v>
      </c>
      <c r="I373" s="13">
        <v>36</v>
      </c>
      <c r="J373" s="13">
        <v>2</v>
      </c>
      <c r="K373" s="13">
        <v>37</v>
      </c>
      <c r="L373" s="13">
        <v>113</v>
      </c>
      <c r="M373" s="13">
        <v>16</v>
      </c>
      <c r="N373" s="13">
        <v>5</v>
      </c>
      <c r="O373" s="13">
        <v>91</v>
      </c>
      <c r="P373" s="13">
        <v>125</v>
      </c>
      <c r="AI373" s="13"/>
    </row>
    <row r="374" spans="1:35" x14ac:dyDescent="0.25">
      <c r="A374" s="13" t="s">
        <v>1443</v>
      </c>
      <c r="B374" s="13">
        <v>2010</v>
      </c>
      <c r="C374" s="13" t="s">
        <v>182</v>
      </c>
      <c r="D374" s="13" t="s">
        <v>157</v>
      </c>
      <c r="E374" s="13">
        <v>150</v>
      </c>
      <c r="F374" s="13">
        <v>548</v>
      </c>
      <c r="G374" s="13">
        <v>111</v>
      </c>
      <c r="H374" s="13">
        <v>180</v>
      </c>
      <c r="I374" s="13">
        <v>45</v>
      </c>
      <c r="J374" s="13">
        <v>1</v>
      </c>
      <c r="K374" s="13">
        <v>38</v>
      </c>
      <c r="L374" s="13">
        <v>126</v>
      </c>
      <c r="M374" s="13">
        <v>3</v>
      </c>
      <c r="N374" s="13">
        <v>3</v>
      </c>
      <c r="O374" s="13">
        <v>89</v>
      </c>
      <c r="P374" s="13">
        <v>95</v>
      </c>
      <c r="AI374" s="13"/>
    </row>
    <row r="375" spans="1:35" x14ac:dyDescent="0.25">
      <c r="A375" s="13" t="s">
        <v>1349</v>
      </c>
      <c r="B375" s="13">
        <v>2010</v>
      </c>
      <c r="C375" s="13" t="s">
        <v>156</v>
      </c>
      <c r="D375" s="13" t="s">
        <v>157</v>
      </c>
      <c r="E375" s="13">
        <v>149</v>
      </c>
      <c r="F375" s="13">
        <v>548</v>
      </c>
      <c r="G375" s="13">
        <v>89</v>
      </c>
      <c r="H375" s="13">
        <v>171</v>
      </c>
      <c r="I375" s="13">
        <v>30</v>
      </c>
      <c r="J375" s="13">
        <v>1</v>
      </c>
      <c r="K375" s="13">
        <v>39</v>
      </c>
      <c r="L375" s="13">
        <v>111</v>
      </c>
      <c r="M375" s="13">
        <v>0</v>
      </c>
      <c r="N375" s="13">
        <v>1</v>
      </c>
      <c r="O375" s="13">
        <v>72</v>
      </c>
      <c r="P375" s="13">
        <v>110</v>
      </c>
      <c r="AI375" s="13"/>
    </row>
    <row r="376" spans="1:35" x14ac:dyDescent="0.25">
      <c r="A376" s="13" t="s">
        <v>1510</v>
      </c>
      <c r="B376" s="13">
        <v>2010</v>
      </c>
      <c r="C376" s="13" t="s">
        <v>176</v>
      </c>
      <c r="D376" s="13" t="s">
        <v>157</v>
      </c>
      <c r="E376" s="13">
        <v>144</v>
      </c>
      <c r="F376" s="13">
        <v>550</v>
      </c>
      <c r="G376" s="13">
        <v>81</v>
      </c>
      <c r="H376" s="13">
        <v>165</v>
      </c>
      <c r="I376" s="13">
        <v>31</v>
      </c>
      <c r="J376" s="13">
        <v>2</v>
      </c>
      <c r="K376" s="13">
        <v>22</v>
      </c>
      <c r="L376" s="13">
        <v>90</v>
      </c>
      <c r="M376" s="13">
        <v>22</v>
      </c>
      <c r="N376" s="13">
        <v>7</v>
      </c>
      <c r="O376" s="13">
        <v>83</v>
      </c>
      <c r="P376" s="13">
        <v>118</v>
      </c>
      <c r="AI376" s="13"/>
    </row>
    <row r="377" spans="1:35" x14ac:dyDescent="0.25">
      <c r="A377" s="13" t="s">
        <v>1477</v>
      </c>
      <c r="B377" s="13">
        <v>2010</v>
      </c>
      <c r="C377" s="13" t="s">
        <v>186</v>
      </c>
      <c r="D377" s="13" t="s">
        <v>161</v>
      </c>
      <c r="E377" s="13">
        <v>143</v>
      </c>
      <c r="F377" s="13">
        <v>550</v>
      </c>
      <c r="G377" s="13">
        <v>87</v>
      </c>
      <c r="H377" s="13">
        <v>152</v>
      </c>
      <c r="I377" s="13">
        <v>23</v>
      </c>
      <c r="J377" s="13">
        <v>5</v>
      </c>
      <c r="K377" s="13">
        <v>31</v>
      </c>
      <c r="L377" s="13">
        <v>108</v>
      </c>
      <c r="M377" s="13">
        <v>1</v>
      </c>
      <c r="N377" s="13">
        <v>1</v>
      </c>
      <c r="O377" s="13">
        <v>59</v>
      </c>
      <c r="P377" s="13">
        <v>157</v>
      </c>
      <c r="AI377" s="13"/>
    </row>
    <row r="378" spans="1:35" x14ac:dyDescent="0.25">
      <c r="A378" s="13" t="s">
        <v>1563</v>
      </c>
      <c r="B378" s="13">
        <v>2010</v>
      </c>
      <c r="C378" s="13" t="s">
        <v>170</v>
      </c>
      <c r="D378" s="13" t="s">
        <v>157</v>
      </c>
      <c r="E378" s="13">
        <v>143</v>
      </c>
      <c r="F378" s="13">
        <v>551</v>
      </c>
      <c r="G378" s="13">
        <v>59</v>
      </c>
      <c r="H378" s="13">
        <v>136</v>
      </c>
      <c r="I378" s="13">
        <v>32</v>
      </c>
      <c r="J378" s="13">
        <v>1</v>
      </c>
      <c r="K378" s="13">
        <v>16</v>
      </c>
      <c r="L378" s="13">
        <v>71</v>
      </c>
      <c r="M378" s="13">
        <v>2</v>
      </c>
      <c r="N378" s="13">
        <v>1</v>
      </c>
      <c r="O378" s="13">
        <v>24</v>
      </c>
      <c r="P378" s="13">
        <v>96</v>
      </c>
      <c r="AI378" s="13"/>
    </row>
    <row r="379" spans="1:35" x14ac:dyDescent="0.25">
      <c r="A379" s="13" t="s">
        <v>1365</v>
      </c>
      <c r="B379" s="13">
        <v>2010</v>
      </c>
      <c r="C379" s="13" t="s">
        <v>186</v>
      </c>
      <c r="D379" s="13" t="s">
        <v>161</v>
      </c>
      <c r="E379" s="13">
        <v>132</v>
      </c>
      <c r="F379" s="13">
        <v>554</v>
      </c>
      <c r="G379" s="13">
        <v>76</v>
      </c>
      <c r="H379" s="13">
        <v>165</v>
      </c>
      <c r="I379" s="13">
        <v>27</v>
      </c>
      <c r="J379" s="13">
        <v>2</v>
      </c>
      <c r="K379" s="13">
        <v>6</v>
      </c>
      <c r="L379" s="13">
        <v>52</v>
      </c>
      <c r="M379" s="13">
        <v>5</v>
      </c>
      <c r="N379" s="13">
        <v>0</v>
      </c>
      <c r="O379" s="13">
        <v>32</v>
      </c>
      <c r="P379" s="13">
        <v>47</v>
      </c>
      <c r="AI379" s="13"/>
    </row>
    <row r="380" spans="1:35" x14ac:dyDescent="0.25">
      <c r="A380" s="13" t="s">
        <v>1438</v>
      </c>
      <c r="B380" s="13">
        <v>2010</v>
      </c>
      <c r="C380" s="13" t="s">
        <v>186</v>
      </c>
      <c r="D380" s="13" t="s">
        <v>161</v>
      </c>
      <c r="E380" s="13">
        <v>156</v>
      </c>
      <c r="F380" s="13">
        <v>554</v>
      </c>
      <c r="G380" s="13">
        <v>106</v>
      </c>
      <c r="H380" s="13">
        <v>164</v>
      </c>
      <c r="I380" s="13">
        <v>46</v>
      </c>
      <c r="J380" s="13">
        <v>2</v>
      </c>
      <c r="K380" s="13">
        <v>27</v>
      </c>
      <c r="L380" s="13">
        <v>85</v>
      </c>
      <c r="M380" s="13">
        <v>13</v>
      </c>
      <c r="N380" s="13">
        <v>3</v>
      </c>
      <c r="O380" s="13">
        <v>82</v>
      </c>
      <c r="P380" s="13">
        <v>147</v>
      </c>
      <c r="AI380" s="13"/>
    </row>
    <row r="381" spans="1:35" x14ac:dyDescent="0.25">
      <c r="A381" s="13" t="s">
        <v>1593</v>
      </c>
      <c r="B381" s="13">
        <v>2010</v>
      </c>
      <c r="C381" s="13" t="s">
        <v>170</v>
      </c>
      <c r="D381" s="13" t="s">
        <v>157</v>
      </c>
      <c r="E381" s="13">
        <v>159</v>
      </c>
      <c r="F381" s="13">
        <v>556</v>
      </c>
      <c r="G381" s="13">
        <v>79</v>
      </c>
      <c r="H381" s="13">
        <v>152</v>
      </c>
      <c r="I381" s="13">
        <v>33</v>
      </c>
      <c r="J381" s="13">
        <v>5</v>
      </c>
      <c r="K381" s="13">
        <v>10</v>
      </c>
      <c r="L381" s="13">
        <v>57</v>
      </c>
      <c r="M381" s="13">
        <v>7</v>
      </c>
      <c r="N381" s="13">
        <v>3</v>
      </c>
      <c r="O381" s="13">
        <v>110</v>
      </c>
      <c r="P381" s="13">
        <v>102</v>
      </c>
      <c r="AI381" s="13"/>
    </row>
    <row r="382" spans="1:35" x14ac:dyDescent="0.25">
      <c r="A382" s="13" t="s">
        <v>1506</v>
      </c>
      <c r="B382" s="13">
        <v>2010</v>
      </c>
      <c r="C382" s="13" t="s">
        <v>178</v>
      </c>
      <c r="D382" s="13" t="s">
        <v>157</v>
      </c>
      <c r="E382" s="13">
        <v>151</v>
      </c>
      <c r="F382" s="13">
        <v>556</v>
      </c>
      <c r="G382" s="13">
        <v>60</v>
      </c>
      <c r="H382" s="13">
        <v>144</v>
      </c>
      <c r="I382" s="13">
        <v>29</v>
      </c>
      <c r="J382" s="13">
        <v>2</v>
      </c>
      <c r="K382" s="13">
        <v>16</v>
      </c>
      <c r="L382" s="13">
        <v>78</v>
      </c>
      <c r="M382" s="13">
        <v>2</v>
      </c>
      <c r="N382" s="13">
        <v>3</v>
      </c>
      <c r="O382" s="13">
        <v>23</v>
      </c>
      <c r="P382" s="13">
        <v>64</v>
      </c>
      <c r="AI382" s="13"/>
    </row>
    <row r="383" spans="1:35" x14ac:dyDescent="0.25">
      <c r="A383" s="13" t="s">
        <v>1390</v>
      </c>
      <c r="B383" s="13">
        <v>2010</v>
      </c>
      <c r="C383" s="13" t="s">
        <v>183</v>
      </c>
      <c r="D383" s="13" t="s">
        <v>161</v>
      </c>
      <c r="E383" s="13">
        <v>158</v>
      </c>
      <c r="F383" s="13">
        <v>558</v>
      </c>
      <c r="G383" s="13">
        <v>85</v>
      </c>
      <c r="H383" s="13">
        <v>145</v>
      </c>
      <c r="I383" s="13">
        <v>36</v>
      </c>
      <c r="J383" s="13">
        <v>2</v>
      </c>
      <c r="K383" s="13">
        <v>38</v>
      </c>
      <c r="L383" s="13">
        <v>103</v>
      </c>
      <c r="M383" s="13">
        <v>0</v>
      </c>
      <c r="N383" s="13">
        <v>1</v>
      </c>
      <c r="O383" s="13">
        <v>77</v>
      </c>
      <c r="P383" s="13">
        <v>199</v>
      </c>
      <c r="AI383" s="13"/>
    </row>
    <row r="384" spans="1:35" x14ac:dyDescent="0.25">
      <c r="A384" s="13" t="s">
        <v>1474</v>
      </c>
      <c r="B384" s="13">
        <v>2010</v>
      </c>
      <c r="C384" s="13" t="s">
        <v>166</v>
      </c>
      <c r="D384" s="13" t="s">
        <v>161</v>
      </c>
      <c r="E384" s="13">
        <v>145</v>
      </c>
      <c r="F384" s="13">
        <v>558</v>
      </c>
      <c r="G384" s="13">
        <v>91</v>
      </c>
      <c r="H384" s="13">
        <v>158</v>
      </c>
      <c r="I384" s="13">
        <v>34</v>
      </c>
      <c r="J384" s="13">
        <v>4</v>
      </c>
      <c r="K384" s="13">
        <v>31</v>
      </c>
      <c r="L384" s="13">
        <v>102</v>
      </c>
      <c r="M384" s="13">
        <v>7</v>
      </c>
      <c r="N384" s="13">
        <v>6</v>
      </c>
      <c r="O384" s="13">
        <v>45</v>
      </c>
      <c r="P384" s="13">
        <v>140</v>
      </c>
      <c r="AI384" s="13"/>
    </row>
    <row r="385" spans="1:35" x14ac:dyDescent="0.25">
      <c r="A385" s="13" t="s">
        <v>1482</v>
      </c>
      <c r="B385" s="13">
        <v>2010</v>
      </c>
      <c r="C385" s="13" t="s">
        <v>169</v>
      </c>
      <c r="D385" s="13" t="s">
        <v>161</v>
      </c>
      <c r="E385" s="13">
        <v>151</v>
      </c>
      <c r="F385" s="13">
        <v>560</v>
      </c>
      <c r="G385" s="13">
        <v>75</v>
      </c>
      <c r="H385" s="13">
        <v>146</v>
      </c>
      <c r="I385" s="13">
        <v>37</v>
      </c>
      <c r="J385" s="13">
        <v>2</v>
      </c>
      <c r="K385" s="13">
        <v>25</v>
      </c>
      <c r="L385" s="13">
        <v>100</v>
      </c>
      <c r="M385" s="13">
        <v>0</v>
      </c>
      <c r="N385" s="13">
        <v>1</v>
      </c>
      <c r="O385" s="13">
        <v>48</v>
      </c>
      <c r="P385" s="13">
        <v>172</v>
      </c>
      <c r="AI385" s="13"/>
    </row>
    <row r="386" spans="1:35" x14ac:dyDescent="0.25">
      <c r="A386" s="13" t="s">
        <v>1342</v>
      </c>
      <c r="B386" s="13">
        <v>2010</v>
      </c>
      <c r="C386" s="13" t="s">
        <v>186</v>
      </c>
      <c r="D386" s="13" t="s">
        <v>161</v>
      </c>
      <c r="E386" s="13">
        <v>155</v>
      </c>
      <c r="F386" s="13">
        <v>561</v>
      </c>
      <c r="G386" s="13">
        <v>75</v>
      </c>
      <c r="H386" s="13">
        <v>154</v>
      </c>
      <c r="I386" s="13">
        <v>37</v>
      </c>
      <c r="J386" s="13">
        <v>5</v>
      </c>
      <c r="K386" s="13">
        <v>16</v>
      </c>
      <c r="L386" s="13">
        <v>83</v>
      </c>
      <c r="M386" s="13">
        <v>4</v>
      </c>
      <c r="N386" s="13">
        <v>3</v>
      </c>
      <c r="O386" s="13">
        <v>68</v>
      </c>
      <c r="P386" s="13">
        <v>108</v>
      </c>
      <c r="AI386" s="13"/>
    </row>
    <row r="387" spans="1:35" x14ac:dyDescent="0.25">
      <c r="A387" s="13" t="s">
        <v>1457</v>
      </c>
      <c r="B387" s="13">
        <v>2010</v>
      </c>
      <c r="C387" s="13" t="s">
        <v>173</v>
      </c>
      <c r="D387" s="13" t="s">
        <v>161</v>
      </c>
      <c r="E387" s="13">
        <v>133</v>
      </c>
      <c r="F387" s="13">
        <v>563</v>
      </c>
      <c r="G387" s="13">
        <v>83</v>
      </c>
      <c r="H387" s="13">
        <v>159</v>
      </c>
      <c r="I387" s="13">
        <v>29</v>
      </c>
      <c r="J387" s="13">
        <v>10</v>
      </c>
      <c r="K387" s="13">
        <v>11</v>
      </c>
      <c r="L387" s="13">
        <v>54</v>
      </c>
      <c r="M387" s="13">
        <v>30</v>
      </c>
      <c r="N387" s="13">
        <v>10</v>
      </c>
      <c r="O387" s="13">
        <v>31</v>
      </c>
      <c r="P387" s="13">
        <v>63</v>
      </c>
      <c r="AI387" s="13"/>
    </row>
    <row r="388" spans="1:35" x14ac:dyDescent="0.25">
      <c r="A388" s="13" t="s">
        <v>1685</v>
      </c>
      <c r="B388" s="13">
        <v>2010</v>
      </c>
      <c r="C388" s="13" t="s">
        <v>185</v>
      </c>
      <c r="D388" s="13" t="s">
        <v>161</v>
      </c>
      <c r="E388" s="13">
        <v>152</v>
      </c>
      <c r="F388" s="13">
        <v>563</v>
      </c>
      <c r="G388" s="13">
        <v>61</v>
      </c>
      <c r="H388" s="13">
        <v>151</v>
      </c>
      <c r="I388" s="13">
        <v>34</v>
      </c>
      <c r="J388" s="13">
        <v>3</v>
      </c>
      <c r="K388" s="13">
        <v>13</v>
      </c>
      <c r="L388" s="13">
        <v>63</v>
      </c>
      <c r="M388" s="13">
        <v>3</v>
      </c>
      <c r="N388" s="13">
        <v>2</v>
      </c>
      <c r="O388" s="13">
        <v>47</v>
      </c>
      <c r="P388" s="13">
        <v>81</v>
      </c>
      <c r="AI388" s="13"/>
    </row>
    <row r="389" spans="1:35" x14ac:dyDescent="0.25">
      <c r="A389" s="13" t="s">
        <v>1552</v>
      </c>
      <c r="B389" s="13">
        <v>2010</v>
      </c>
      <c r="C389" s="13" t="s">
        <v>169</v>
      </c>
      <c r="D389" s="13" t="s">
        <v>161</v>
      </c>
      <c r="E389" s="13">
        <v>151</v>
      </c>
      <c r="F389" s="13">
        <v>565</v>
      </c>
      <c r="G389" s="13">
        <v>83</v>
      </c>
      <c r="H389" s="13">
        <v>157</v>
      </c>
      <c r="I389" s="13">
        <v>33</v>
      </c>
      <c r="J389" s="13">
        <v>12</v>
      </c>
      <c r="K389" s="13">
        <v>15</v>
      </c>
      <c r="L389" s="13">
        <v>61</v>
      </c>
      <c r="M389" s="13">
        <v>10</v>
      </c>
      <c r="N389" s="13">
        <v>5</v>
      </c>
      <c r="O389" s="13">
        <v>62</v>
      </c>
      <c r="P389" s="13">
        <v>108</v>
      </c>
      <c r="AI389" s="13"/>
    </row>
    <row r="390" spans="1:35" x14ac:dyDescent="0.25">
      <c r="A390" s="13" t="s">
        <v>1494</v>
      </c>
      <c r="B390" s="13">
        <v>2010</v>
      </c>
      <c r="C390" s="13" t="s">
        <v>171</v>
      </c>
      <c r="D390" s="13" t="s">
        <v>157</v>
      </c>
      <c r="E390" s="13">
        <v>150</v>
      </c>
      <c r="F390" s="13">
        <v>566</v>
      </c>
      <c r="G390" s="13">
        <v>91</v>
      </c>
      <c r="H390" s="13">
        <v>163</v>
      </c>
      <c r="I390" s="13">
        <v>33</v>
      </c>
      <c r="J390" s="13">
        <v>3</v>
      </c>
      <c r="K390" s="13">
        <v>29</v>
      </c>
      <c r="L390" s="13">
        <v>89</v>
      </c>
      <c r="M390" s="13">
        <v>1</v>
      </c>
      <c r="N390" s="13">
        <v>2</v>
      </c>
      <c r="O390" s="13">
        <v>58</v>
      </c>
      <c r="P390" s="13">
        <v>139</v>
      </c>
      <c r="AI390" s="13"/>
    </row>
    <row r="391" spans="1:35" x14ac:dyDescent="0.25">
      <c r="A391" s="13" t="s">
        <v>1490</v>
      </c>
      <c r="B391" s="13">
        <v>2010</v>
      </c>
      <c r="C391" s="13" t="s">
        <v>156</v>
      </c>
      <c r="D391" s="13" t="s">
        <v>157</v>
      </c>
      <c r="E391" s="13">
        <v>147</v>
      </c>
      <c r="F391" s="13">
        <v>567</v>
      </c>
      <c r="G391" s="13">
        <v>89</v>
      </c>
      <c r="H391" s="13">
        <v>161</v>
      </c>
      <c r="I391" s="13">
        <v>29</v>
      </c>
      <c r="J391" s="13">
        <v>3</v>
      </c>
      <c r="K391" s="13">
        <v>21</v>
      </c>
      <c r="L391" s="13">
        <v>88</v>
      </c>
      <c r="M391" s="13">
        <v>34</v>
      </c>
      <c r="N391" s="13">
        <v>14</v>
      </c>
      <c r="O391" s="13">
        <v>38</v>
      </c>
      <c r="P391" s="13">
        <v>93</v>
      </c>
      <c r="AI391" s="13"/>
    </row>
    <row r="392" spans="1:35" x14ac:dyDescent="0.25">
      <c r="A392" s="13" t="s">
        <v>1516</v>
      </c>
      <c r="B392" s="13">
        <v>2010</v>
      </c>
      <c r="C392" s="13" t="s">
        <v>159</v>
      </c>
      <c r="D392" s="13" t="s">
        <v>157</v>
      </c>
      <c r="E392" s="13">
        <v>152</v>
      </c>
      <c r="F392" s="13">
        <v>568</v>
      </c>
      <c r="G392" s="13">
        <v>61</v>
      </c>
      <c r="H392" s="13">
        <v>139</v>
      </c>
      <c r="I392" s="13">
        <v>25</v>
      </c>
      <c r="J392" s="13">
        <v>3</v>
      </c>
      <c r="K392" s="13">
        <v>12</v>
      </c>
      <c r="L392" s="13">
        <v>64</v>
      </c>
      <c r="M392" s="13">
        <v>25</v>
      </c>
      <c r="N392" s="13">
        <v>3</v>
      </c>
      <c r="O392" s="13">
        <v>50</v>
      </c>
      <c r="P392" s="13">
        <v>137</v>
      </c>
      <c r="AI392" s="13"/>
    </row>
    <row r="393" spans="1:35" x14ac:dyDescent="0.25">
      <c r="A393" s="13" t="s">
        <v>112</v>
      </c>
      <c r="B393" s="13">
        <v>2010</v>
      </c>
      <c r="C393" s="13" t="s">
        <v>164</v>
      </c>
      <c r="D393" s="13" t="s">
        <v>157</v>
      </c>
      <c r="E393" s="13">
        <v>161</v>
      </c>
      <c r="F393" s="13">
        <v>569</v>
      </c>
      <c r="G393" s="13">
        <v>109</v>
      </c>
      <c r="H393" s="13">
        <v>148</v>
      </c>
      <c r="I393" s="13">
        <v>35</v>
      </c>
      <c r="J393" s="13">
        <v>3</v>
      </c>
      <c r="K393" s="13">
        <v>54</v>
      </c>
      <c r="L393" s="13">
        <v>124</v>
      </c>
      <c r="M393" s="13">
        <v>9</v>
      </c>
      <c r="N393" s="13">
        <v>2</v>
      </c>
      <c r="O393" s="13">
        <v>100</v>
      </c>
      <c r="P393" s="13">
        <v>116</v>
      </c>
      <c r="AI393" s="13"/>
    </row>
    <row r="394" spans="1:35" x14ac:dyDescent="0.25">
      <c r="A394" s="13" t="s">
        <v>1340</v>
      </c>
      <c r="B394" s="13">
        <v>2010</v>
      </c>
      <c r="C394" s="13" t="s">
        <v>185</v>
      </c>
      <c r="D394" s="13" t="s">
        <v>161</v>
      </c>
      <c r="E394" s="13">
        <v>157</v>
      </c>
      <c r="F394" s="13">
        <v>569</v>
      </c>
      <c r="G394" s="13">
        <v>100</v>
      </c>
      <c r="H394" s="13">
        <v>165</v>
      </c>
      <c r="I394" s="13">
        <v>35</v>
      </c>
      <c r="J394" s="13">
        <v>5</v>
      </c>
      <c r="K394" s="13">
        <v>26</v>
      </c>
      <c r="L394" s="13">
        <v>86</v>
      </c>
      <c r="M394" s="13">
        <v>7</v>
      </c>
      <c r="N394" s="13">
        <v>0</v>
      </c>
      <c r="O394" s="13">
        <v>83</v>
      </c>
      <c r="P394" s="13">
        <v>91</v>
      </c>
      <c r="AI394" s="13"/>
    </row>
    <row r="395" spans="1:35" x14ac:dyDescent="0.25">
      <c r="A395" s="13" t="s">
        <v>1565</v>
      </c>
      <c r="B395" s="13">
        <v>2010</v>
      </c>
      <c r="C395" s="13" t="s">
        <v>164</v>
      </c>
      <c r="D395" s="13" t="s">
        <v>157</v>
      </c>
      <c r="E395" s="13">
        <v>150</v>
      </c>
      <c r="F395" s="13">
        <v>569</v>
      </c>
      <c r="G395" s="13">
        <v>57</v>
      </c>
      <c r="H395" s="13">
        <v>135</v>
      </c>
      <c r="I395" s="13">
        <v>32</v>
      </c>
      <c r="J395" s="13">
        <v>3</v>
      </c>
      <c r="K395" s="13">
        <v>23</v>
      </c>
      <c r="L395" s="13">
        <v>72</v>
      </c>
      <c r="M395" s="13">
        <v>0</v>
      </c>
      <c r="N395" s="13">
        <v>0</v>
      </c>
      <c r="O395" s="13">
        <v>38</v>
      </c>
      <c r="P395" s="13">
        <v>144</v>
      </c>
      <c r="AI395" s="13"/>
    </row>
    <row r="396" spans="1:35" x14ac:dyDescent="0.25">
      <c r="A396" s="13" t="s">
        <v>1725</v>
      </c>
      <c r="B396" s="13">
        <v>2010</v>
      </c>
      <c r="C396" s="13" t="s">
        <v>174</v>
      </c>
      <c r="D396" s="13" t="s">
        <v>161</v>
      </c>
      <c r="E396" s="13">
        <v>154</v>
      </c>
      <c r="F396" s="13">
        <v>570</v>
      </c>
      <c r="G396" s="13">
        <v>94</v>
      </c>
      <c r="H396" s="13">
        <v>163</v>
      </c>
      <c r="I396" s="13">
        <v>35</v>
      </c>
      <c r="J396" s="13">
        <v>5</v>
      </c>
      <c r="K396" s="13">
        <v>16</v>
      </c>
      <c r="L396" s="13">
        <v>56</v>
      </c>
      <c r="M396" s="13">
        <v>33</v>
      </c>
      <c r="N396" s="13">
        <v>10</v>
      </c>
      <c r="O396" s="13">
        <v>70</v>
      </c>
      <c r="P396" s="13">
        <v>89</v>
      </c>
      <c r="AI396" s="13"/>
    </row>
    <row r="397" spans="1:35" x14ac:dyDescent="0.25">
      <c r="A397" s="13" t="s">
        <v>1589</v>
      </c>
      <c r="B397" s="13">
        <v>2010</v>
      </c>
      <c r="C397" s="13" t="s">
        <v>175</v>
      </c>
      <c r="D397" s="13" t="s">
        <v>157</v>
      </c>
      <c r="E397" s="13">
        <v>153</v>
      </c>
      <c r="F397" s="13">
        <v>570</v>
      </c>
      <c r="G397" s="13">
        <v>77</v>
      </c>
      <c r="H397" s="13">
        <v>170</v>
      </c>
      <c r="I397" s="13">
        <v>46</v>
      </c>
      <c r="J397" s="13">
        <v>1</v>
      </c>
      <c r="K397" s="13">
        <v>21</v>
      </c>
      <c r="L397" s="13">
        <v>112</v>
      </c>
      <c r="M397" s="13">
        <v>5</v>
      </c>
      <c r="N397" s="13">
        <v>4</v>
      </c>
      <c r="O397" s="13">
        <v>28</v>
      </c>
      <c r="P397" s="13">
        <v>81</v>
      </c>
      <c r="AI397" s="13"/>
    </row>
    <row r="398" spans="1:35" x14ac:dyDescent="0.25">
      <c r="A398" s="13" t="s">
        <v>1684</v>
      </c>
      <c r="B398" s="13">
        <v>2010</v>
      </c>
      <c r="C398" s="13" t="s">
        <v>187</v>
      </c>
      <c r="D398" s="13" t="s">
        <v>161</v>
      </c>
      <c r="E398" s="13">
        <v>151</v>
      </c>
      <c r="F398" s="13">
        <v>572</v>
      </c>
      <c r="G398" s="13">
        <v>72</v>
      </c>
      <c r="H398" s="13">
        <v>156</v>
      </c>
      <c r="I398" s="13">
        <v>37</v>
      </c>
      <c r="J398" s="13">
        <v>3</v>
      </c>
      <c r="K398" s="13">
        <v>19</v>
      </c>
      <c r="L398" s="13">
        <v>85</v>
      </c>
      <c r="M398" s="13">
        <v>5</v>
      </c>
      <c r="N398" s="13">
        <v>0</v>
      </c>
      <c r="O398" s="13">
        <v>57</v>
      </c>
      <c r="P398" s="13">
        <v>101</v>
      </c>
      <c r="AI398" s="13"/>
    </row>
    <row r="399" spans="1:35" x14ac:dyDescent="0.25">
      <c r="A399" s="13" t="s">
        <v>1295</v>
      </c>
      <c r="B399" s="13">
        <v>2010</v>
      </c>
      <c r="C399" s="13" t="s">
        <v>181</v>
      </c>
      <c r="D399" s="13" t="s">
        <v>157</v>
      </c>
      <c r="E399" s="13">
        <v>154</v>
      </c>
      <c r="F399" s="13">
        <v>573</v>
      </c>
      <c r="G399" s="13">
        <v>88</v>
      </c>
      <c r="H399" s="13">
        <v>146</v>
      </c>
      <c r="I399" s="13">
        <v>41</v>
      </c>
      <c r="J399" s="13">
        <v>1</v>
      </c>
      <c r="K399" s="13">
        <v>20</v>
      </c>
      <c r="L399" s="13">
        <v>78</v>
      </c>
      <c r="M399" s="13">
        <v>24</v>
      </c>
      <c r="N399" s="13">
        <v>10</v>
      </c>
      <c r="O399" s="13">
        <v>87</v>
      </c>
      <c r="P399" s="13">
        <v>132</v>
      </c>
      <c r="AI399" s="13"/>
    </row>
    <row r="400" spans="1:35" x14ac:dyDescent="0.25">
      <c r="A400" s="13" t="s">
        <v>1341</v>
      </c>
      <c r="B400" s="13">
        <v>2010</v>
      </c>
      <c r="C400" s="13" t="s">
        <v>181</v>
      </c>
      <c r="D400" s="13" t="s">
        <v>157</v>
      </c>
      <c r="E400" s="13">
        <v>152</v>
      </c>
      <c r="F400" s="13">
        <v>573</v>
      </c>
      <c r="G400" s="13">
        <v>76</v>
      </c>
      <c r="H400" s="13">
        <v>161</v>
      </c>
      <c r="I400" s="13">
        <v>36</v>
      </c>
      <c r="J400" s="13">
        <v>0</v>
      </c>
      <c r="K400" s="13">
        <v>23</v>
      </c>
      <c r="L400" s="13">
        <v>90</v>
      </c>
      <c r="M400" s="13">
        <v>9</v>
      </c>
      <c r="N400" s="13">
        <v>12</v>
      </c>
      <c r="O400" s="13">
        <v>61</v>
      </c>
      <c r="P400" s="13">
        <v>106</v>
      </c>
      <c r="AI400" s="13"/>
    </row>
    <row r="401" spans="1:35" x14ac:dyDescent="0.25">
      <c r="A401" s="13" t="s">
        <v>1671</v>
      </c>
      <c r="B401" s="13">
        <v>2010</v>
      </c>
      <c r="C401" s="13" t="s">
        <v>167</v>
      </c>
      <c r="D401" s="13" t="s">
        <v>157</v>
      </c>
      <c r="E401" s="13">
        <v>151</v>
      </c>
      <c r="F401" s="13">
        <v>574</v>
      </c>
      <c r="G401" s="13">
        <v>96</v>
      </c>
      <c r="H401" s="13">
        <v>169</v>
      </c>
      <c r="I401" s="13">
        <v>46</v>
      </c>
      <c r="J401" s="13">
        <v>5</v>
      </c>
      <c r="K401" s="13">
        <v>22</v>
      </c>
      <c r="L401" s="13">
        <v>104</v>
      </c>
      <c r="M401" s="13">
        <v>15</v>
      </c>
      <c r="N401" s="13">
        <v>5</v>
      </c>
      <c r="O401" s="13">
        <v>72</v>
      </c>
      <c r="P401" s="13">
        <v>124</v>
      </c>
      <c r="AI401" s="13"/>
    </row>
    <row r="402" spans="1:35" x14ac:dyDescent="0.25">
      <c r="A402" s="13" t="s">
        <v>1513</v>
      </c>
      <c r="B402" s="13">
        <v>2010</v>
      </c>
      <c r="C402" s="13" t="s">
        <v>166</v>
      </c>
      <c r="D402" s="13" t="s">
        <v>161</v>
      </c>
      <c r="E402" s="13">
        <v>161</v>
      </c>
      <c r="F402" s="13">
        <v>578</v>
      </c>
      <c r="G402" s="13">
        <v>94</v>
      </c>
      <c r="H402" s="13">
        <v>151</v>
      </c>
      <c r="I402" s="13">
        <v>25</v>
      </c>
      <c r="J402" s="13">
        <v>0</v>
      </c>
      <c r="K402" s="13">
        <v>32</v>
      </c>
      <c r="L402" s="13">
        <v>83</v>
      </c>
      <c r="M402" s="13">
        <v>1</v>
      </c>
      <c r="N402" s="13">
        <v>0</v>
      </c>
      <c r="O402" s="13">
        <v>114</v>
      </c>
      <c r="P402" s="13">
        <v>138</v>
      </c>
      <c r="AI402" s="13"/>
    </row>
    <row r="403" spans="1:35" x14ac:dyDescent="0.25">
      <c r="A403" s="13" t="s">
        <v>1576</v>
      </c>
      <c r="B403" s="13">
        <v>2010</v>
      </c>
      <c r="C403" s="13" t="s">
        <v>173</v>
      </c>
      <c r="D403" s="13" t="s">
        <v>161</v>
      </c>
      <c r="E403" s="13">
        <v>151</v>
      </c>
      <c r="F403" s="13">
        <v>579</v>
      </c>
      <c r="G403" s="13">
        <v>80</v>
      </c>
      <c r="H403" s="13">
        <v>168</v>
      </c>
      <c r="I403" s="13">
        <v>31</v>
      </c>
      <c r="J403" s="13">
        <v>7</v>
      </c>
      <c r="K403" s="13">
        <v>11</v>
      </c>
      <c r="L403" s="13">
        <v>69</v>
      </c>
      <c r="M403" s="13">
        <v>37</v>
      </c>
      <c r="N403" s="13">
        <v>9</v>
      </c>
      <c r="O403" s="13">
        <v>44</v>
      </c>
      <c r="P403" s="13">
        <v>97</v>
      </c>
      <c r="AI403" s="13"/>
    </row>
    <row r="404" spans="1:35" x14ac:dyDescent="0.25">
      <c r="A404" s="13" t="s">
        <v>1413</v>
      </c>
      <c r="B404" s="13">
        <v>2010</v>
      </c>
      <c r="C404" s="13" t="s">
        <v>162</v>
      </c>
      <c r="D404" s="13" t="s">
        <v>161</v>
      </c>
      <c r="E404" s="13">
        <v>152</v>
      </c>
      <c r="F404" s="13">
        <v>580</v>
      </c>
      <c r="G404" s="13">
        <v>84</v>
      </c>
      <c r="H404" s="13">
        <v>170</v>
      </c>
      <c r="I404" s="13">
        <v>39</v>
      </c>
      <c r="J404" s="13">
        <v>2</v>
      </c>
      <c r="K404" s="13">
        <v>12</v>
      </c>
      <c r="L404" s="13">
        <v>66</v>
      </c>
      <c r="M404" s="13">
        <v>5</v>
      </c>
      <c r="N404" s="13">
        <v>1</v>
      </c>
      <c r="O404" s="13">
        <v>31</v>
      </c>
      <c r="P404" s="13">
        <v>98</v>
      </c>
      <c r="AI404" s="13"/>
    </row>
    <row r="405" spans="1:35" x14ac:dyDescent="0.25">
      <c r="A405" s="13" t="s">
        <v>1559</v>
      </c>
      <c r="B405" s="13">
        <v>2010</v>
      </c>
      <c r="C405" s="13" t="s">
        <v>165</v>
      </c>
      <c r="D405" s="13" t="s">
        <v>157</v>
      </c>
      <c r="E405" s="13">
        <v>149</v>
      </c>
      <c r="F405" s="13">
        <v>581</v>
      </c>
      <c r="G405" s="13">
        <v>76</v>
      </c>
      <c r="H405" s="13">
        <v>165</v>
      </c>
      <c r="I405" s="13">
        <v>25</v>
      </c>
      <c r="J405" s="13">
        <v>5</v>
      </c>
      <c r="K405" s="13">
        <v>19</v>
      </c>
      <c r="L405" s="13">
        <v>69</v>
      </c>
      <c r="M405" s="13">
        <v>7</v>
      </c>
      <c r="N405" s="13">
        <v>7</v>
      </c>
      <c r="O405" s="13">
        <v>23</v>
      </c>
      <c r="P405" s="13">
        <v>119</v>
      </c>
      <c r="AI405" s="13"/>
    </row>
    <row r="406" spans="1:35" x14ac:dyDescent="0.25">
      <c r="A406" s="13" t="s">
        <v>1439</v>
      </c>
      <c r="B406" s="13">
        <v>2010</v>
      </c>
      <c r="C406" s="13" t="s">
        <v>165</v>
      </c>
      <c r="D406" s="13" t="s">
        <v>157</v>
      </c>
      <c r="E406" s="13">
        <v>154</v>
      </c>
      <c r="F406" s="13">
        <v>581</v>
      </c>
      <c r="G406" s="13">
        <v>63</v>
      </c>
      <c r="H406" s="13">
        <v>144</v>
      </c>
      <c r="I406" s="13">
        <v>29</v>
      </c>
      <c r="J406" s="13">
        <v>1</v>
      </c>
      <c r="K406" s="13">
        <v>22</v>
      </c>
      <c r="L406" s="13">
        <v>76</v>
      </c>
      <c r="M406" s="13">
        <v>0</v>
      </c>
      <c r="N406" s="13">
        <v>1</v>
      </c>
      <c r="O406" s="13">
        <v>50</v>
      </c>
      <c r="P406" s="13">
        <v>116</v>
      </c>
      <c r="AI406" s="13"/>
    </row>
    <row r="407" spans="1:35" x14ac:dyDescent="0.25">
      <c r="A407" s="13" t="s">
        <v>1502</v>
      </c>
      <c r="B407" s="13">
        <v>2010</v>
      </c>
      <c r="C407" s="13" t="s">
        <v>169</v>
      </c>
      <c r="D407" s="13" t="s">
        <v>161</v>
      </c>
      <c r="E407" s="13">
        <v>156</v>
      </c>
      <c r="F407" s="13">
        <v>584</v>
      </c>
      <c r="G407" s="13">
        <v>94</v>
      </c>
      <c r="H407" s="13">
        <v>150</v>
      </c>
      <c r="I407" s="13">
        <v>33</v>
      </c>
      <c r="J407" s="13">
        <v>0</v>
      </c>
      <c r="K407" s="13">
        <v>27</v>
      </c>
      <c r="L407" s="13">
        <v>91</v>
      </c>
      <c r="M407" s="13">
        <v>28</v>
      </c>
      <c r="N407" s="13">
        <v>7</v>
      </c>
      <c r="O407" s="13">
        <v>74</v>
      </c>
      <c r="P407" s="13">
        <v>145</v>
      </c>
      <c r="AI407" s="13"/>
    </row>
    <row r="408" spans="1:35" x14ac:dyDescent="0.25">
      <c r="A408" s="13" t="s">
        <v>1522</v>
      </c>
      <c r="B408" s="13">
        <v>2010</v>
      </c>
      <c r="C408" s="13" t="s">
        <v>169</v>
      </c>
      <c r="D408" s="13" t="s">
        <v>161</v>
      </c>
      <c r="E408" s="13">
        <v>154</v>
      </c>
      <c r="F408" s="13">
        <v>585</v>
      </c>
      <c r="G408" s="13">
        <v>93</v>
      </c>
      <c r="H408" s="13">
        <v>166</v>
      </c>
      <c r="I408" s="13">
        <v>36</v>
      </c>
      <c r="J408" s="13">
        <v>5</v>
      </c>
      <c r="K408" s="13">
        <v>26</v>
      </c>
      <c r="L408" s="13">
        <v>71</v>
      </c>
      <c r="M408" s="13">
        <v>13</v>
      </c>
      <c r="N408" s="13">
        <v>7</v>
      </c>
      <c r="O408" s="13">
        <v>79</v>
      </c>
      <c r="P408" s="13">
        <v>148</v>
      </c>
      <c r="AI408" s="13"/>
    </row>
    <row r="409" spans="1:35" x14ac:dyDescent="0.25">
      <c r="A409" s="13" t="s">
        <v>1681</v>
      </c>
      <c r="B409" s="13">
        <v>2010</v>
      </c>
      <c r="C409" s="13" t="s">
        <v>156</v>
      </c>
      <c r="D409" s="13" t="s">
        <v>157</v>
      </c>
      <c r="E409" s="13">
        <v>156</v>
      </c>
      <c r="F409" s="13">
        <v>585</v>
      </c>
      <c r="G409" s="13">
        <v>83</v>
      </c>
      <c r="H409" s="13">
        <v>165</v>
      </c>
      <c r="I409" s="13">
        <v>29</v>
      </c>
      <c r="J409" s="13">
        <v>2</v>
      </c>
      <c r="K409" s="13">
        <v>18</v>
      </c>
      <c r="L409" s="13">
        <v>70</v>
      </c>
      <c r="M409" s="13">
        <v>13</v>
      </c>
      <c r="N409" s="13">
        <v>8</v>
      </c>
      <c r="O409" s="13">
        <v>27</v>
      </c>
      <c r="P409" s="13">
        <v>82</v>
      </c>
      <c r="AI409" s="13"/>
    </row>
    <row r="410" spans="1:35" x14ac:dyDescent="0.25">
      <c r="A410" s="13" t="s">
        <v>114</v>
      </c>
      <c r="B410" s="13">
        <v>2010</v>
      </c>
      <c r="C410" s="13" t="s">
        <v>188</v>
      </c>
      <c r="D410" s="13" t="s">
        <v>161</v>
      </c>
      <c r="E410" s="13">
        <v>145</v>
      </c>
      <c r="F410" s="13">
        <v>587</v>
      </c>
      <c r="G410" s="13">
        <v>111</v>
      </c>
      <c r="H410" s="13">
        <v>197</v>
      </c>
      <c r="I410" s="13">
        <v>34</v>
      </c>
      <c r="J410" s="13">
        <v>9</v>
      </c>
      <c r="K410" s="13">
        <v>34</v>
      </c>
      <c r="L410" s="13">
        <v>117</v>
      </c>
      <c r="M410" s="13">
        <v>26</v>
      </c>
      <c r="N410" s="13">
        <v>8</v>
      </c>
      <c r="O410" s="13">
        <v>40</v>
      </c>
      <c r="P410" s="13">
        <v>135</v>
      </c>
      <c r="AI410" s="13"/>
    </row>
    <row r="411" spans="1:35" x14ac:dyDescent="0.25">
      <c r="A411" s="13" t="s">
        <v>113</v>
      </c>
      <c r="B411" s="13">
        <v>2010</v>
      </c>
      <c r="C411" s="13" t="s">
        <v>180</v>
      </c>
      <c r="D411" s="13" t="s">
        <v>161</v>
      </c>
      <c r="E411" s="13">
        <v>159</v>
      </c>
      <c r="F411" s="13">
        <v>587</v>
      </c>
      <c r="G411" s="13">
        <v>115</v>
      </c>
      <c r="H411" s="13">
        <v>183</v>
      </c>
      <c r="I411" s="13">
        <v>39</v>
      </c>
      <c r="J411" s="13">
        <v>1</v>
      </c>
      <c r="K411" s="13">
        <v>42</v>
      </c>
      <c r="L411" s="13">
        <v>118</v>
      </c>
      <c r="M411" s="13">
        <v>14</v>
      </c>
      <c r="N411" s="13">
        <v>4</v>
      </c>
      <c r="O411" s="13">
        <v>103</v>
      </c>
      <c r="P411" s="13">
        <v>76</v>
      </c>
      <c r="AI411" s="13"/>
    </row>
    <row r="412" spans="1:35" x14ac:dyDescent="0.25">
      <c r="A412" s="13" t="s">
        <v>1461</v>
      </c>
      <c r="B412" s="13">
        <v>2010</v>
      </c>
      <c r="C412" s="13" t="s">
        <v>186</v>
      </c>
      <c r="D412" s="13" t="s">
        <v>161</v>
      </c>
      <c r="E412" s="13">
        <v>147</v>
      </c>
      <c r="F412" s="13">
        <v>587</v>
      </c>
      <c r="G412" s="13">
        <v>84</v>
      </c>
      <c r="H412" s="13">
        <v>152</v>
      </c>
      <c r="I412" s="13">
        <v>26</v>
      </c>
      <c r="J412" s="13">
        <v>10</v>
      </c>
      <c r="K412" s="13">
        <v>18</v>
      </c>
      <c r="L412" s="13">
        <v>69</v>
      </c>
      <c r="M412" s="13">
        <v>34</v>
      </c>
      <c r="N412" s="13">
        <v>6</v>
      </c>
      <c r="O412" s="13">
        <v>53</v>
      </c>
      <c r="P412" s="13">
        <v>79</v>
      </c>
      <c r="AI412" s="13"/>
    </row>
    <row r="413" spans="1:35" x14ac:dyDescent="0.25">
      <c r="A413" s="13" t="s">
        <v>1500</v>
      </c>
      <c r="B413" s="13">
        <v>2010</v>
      </c>
      <c r="C413" s="13" t="s">
        <v>173</v>
      </c>
      <c r="D413" s="13" t="s">
        <v>161</v>
      </c>
      <c r="E413" s="13">
        <v>157</v>
      </c>
      <c r="F413" s="13">
        <v>587</v>
      </c>
      <c r="G413" s="13">
        <v>87</v>
      </c>
      <c r="H413" s="13">
        <v>166</v>
      </c>
      <c r="I413" s="13">
        <v>36</v>
      </c>
      <c r="J413" s="13">
        <v>3</v>
      </c>
      <c r="K413" s="13">
        <v>29</v>
      </c>
      <c r="L413" s="13">
        <v>103</v>
      </c>
      <c r="M413" s="13">
        <v>19</v>
      </c>
      <c r="N413" s="13">
        <v>11</v>
      </c>
      <c r="O413" s="13">
        <v>69</v>
      </c>
      <c r="P413" s="13">
        <v>161</v>
      </c>
      <c r="AI413" s="13"/>
    </row>
    <row r="414" spans="1:35" x14ac:dyDescent="0.25">
      <c r="A414" s="13" t="s">
        <v>1696</v>
      </c>
      <c r="B414" s="13">
        <v>2010</v>
      </c>
      <c r="C414" s="13" t="s">
        <v>184</v>
      </c>
      <c r="D414" s="13" t="s">
        <v>157</v>
      </c>
      <c r="E414" s="13">
        <v>148</v>
      </c>
      <c r="F414" s="13">
        <v>588</v>
      </c>
      <c r="G414" s="13">
        <v>88</v>
      </c>
      <c r="H414" s="13">
        <v>156</v>
      </c>
      <c r="I414" s="13">
        <v>15</v>
      </c>
      <c r="J414" s="13">
        <v>3</v>
      </c>
      <c r="K414" s="13">
        <v>0</v>
      </c>
      <c r="L414" s="13">
        <v>35</v>
      </c>
      <c r="M414" s="13">
        <v>32</v>
      </c>
      <c r="N414" s="13">
        <v>15</v>
      </c>
      <c r="O414" s="13">
        <v>64</v>
      </c>
      <c r="P414" s="13">
        <v>96</v>
      </c>
      <c r="AI414" s="13"/>
    </row>
    <row r="415" spans="1:35" x14ac:dyDescent="0.25">
      <c r="A415" s="13" t="s">
        <v>1566</v>
      </c>
      <c r="B415" s="13">
        <v>2010</v>
      </c>
      <c r="C415" s="13" t="s">
        <v>177</v>
      </c>
      <c r="D415" s="13" t="s">
        <v>161</v>
      </c>
      <c r="E415" s="13">
        <v>161</v>
      </c>
      <c r="F415" s="13">
        <v>588</v>
      </c>
      <c r="G415" s="13">
        <v>67</v>
      </c>
      <c r="H415" s="13">
        <v>157</v>
      </c>
      <c r="I415" s="13">
        <v>41</v>
      </c>
      <c r="J415" s="13">
        <v>2</v>
      </c>
      <c r="K415" s="13">
        <v>10</v>
      </c>
      <c r="L415" s="13">
        <v>88</v>
      </c>
      <c r="M415" s="13">
        <v>10</v>
      </c>
      <c r="N415" s="13">
        <v>5</v>
      </c>
      <c r="O415" s="13">
        <v>52</v>
      </c>
      <c r="P415" s="13">
        <v>95</v>
      </c>
      <c r="AI415" s="13"/>
    </row>
    <row r="416" spans="1:35" x14ac:dyDescent="0.25">
      <c r="A416" s="13" t="s">
        <v>1300</v>
      </c>
      <c r="B416" s="13">
        <v>2010</v>
      </c>
      <c r="C416" s="13" t="s">
        <v>168</v>
      </c>
      <c r="D416" s="13" t="s">
        <v>157</v>
      </c>
      <c r="E416" s="13">
        <v>154</v>
      </c>
      <c r="F416" s="13">
        <v>589</v>
      </c>
      <c r="G416" s="13">
        <v>84</v>
      </c>
      <c r="H416" s="13">
        <v>189</v>
      </c>
      <c r="I416" s="13">
        <v>49</v>
      </c>
      <c r="J416" s="13">
        <v>2</v>
      </c>
      <c r="K416" s="13">
        <v>28</v>
      </c>
      <c r="L416" s="13">
        <v>102</v>
      </c>
      <c r="M416" s="13">
        <v>2</v>
      </c>
      <c r="N416" s="13">
        <v>1</v>
      </c>
      <c r="O416" s="13">
        <v>40</v>
      </c>
      <c r="P416" s="13">
        <v>82</v>
      </c>
      <c r="AI416" s="13"/>
    </row>
    <row r="417" spans="1:35" x14ac:dyDescent="0.25">
      <c r="A417" s="13" t="s">
        <v>1587</v>
      </c>
      <c r="B417" s="13">
        <v>2010</v>
      </c>
      <c r="C417" s="13" t="s">
        <v>187</v>
      </c>
      <c r="D417" s="13" t="s">
        <v>161</v>
      </c>
      <c r="E417" s="13">
        <v>159</v>
      </c>
      <c r="F417" s="13">
        <v>589</v>
      </c>
      <c r="G417" s="13">
        <v>100</v>
      </c>
      <c r="H417" s="13">
        <v>169</v>
      </c>
      <c r="I417" s="13">
        <v>31</v>
      </c>
      <c r="J417" s="13">
        <v>0</v>
      </c>
      <c r="K417" s="13">
        <v>33</v>
      </c>
      <c r="L417" s="13">
        <v>105</v>
      </c>
      <c r="M417" s="13">
        <v>4</v>
      </c>
      <c r="N417" s="13">
        <v>1</v>
      </c>
      <c r="O417" s="13">
        <v>78</v>
      </c>
      <c r="P417" s="13">
        <v>149</v>
      </c>
      <c r="AI417" s="13"/>
    </row>
    <row r="418" spans="1:35" x14ac:dyDescent="0.25">
      <c r="A418" s="13" t="s">
        <v>1380</v>
      </c>
      <c r="B418" s="13">
        <v>2010</v>
      </c>
      <c r="C418" s="13" t="s">
        <v>164</v>
      </c>
      <c r="D418" s="13" t="s">
        <v>157</v>
      </c>
      <c r="E418" s="13">
        <v>157</v>
      </c>
      <c r="F418" s="13">
        <v>590</v>
      </c>
      <c r="G418" s="13">
        <v>79</v>
      </c>
      <c r="H418" s="13">
        <v>161</v>
      </c>
      <c r="I418" s="13">
        <v>44</v>
      </c>
      <c r="J418" s="13">
        <v>3</v>
      </c>
      <c r="K418" s="13">
        <v>31</v>
      </c>
      <c r="L418" s="13">
        <v>88</v>
      </c>
      <c r="M418" s="13">
        <v>6</v>
      </c>
      <c r="N418" s="13">
        <v>4</v>
      </c>
      <c r="O418" s="13">
        <v>50</v>
      </c>
      <c r="P418" s="13">
        <v>84</v>
      </c>
      <c r="AI418" s="13"/>
    </row>
    <row r="419" spans="1:35" x14ac:dyDescent="0.25">
      <c r="A419" s="13" t="s">
        <v>1469</v>
      </c>
      <c r="B419" s="13">
        <v>2010</v>
      </c>
      <c r="C419" s="13" t="s">
        <v>172</v>
      </c>
      <c r="D419" s="13" t="s">
        <v>161</v>
      </c>
      <c r="E419" s="13">
        <v>160</v>
      </c>
      <c r="F419" s="13">
        <v>591</v>
      </c>
      <c r="G419" s="13">
        <v>87</v>
      </c>
      <c r="H419" s="13">
        <v>176</v>
      </c>
      <c r="I419" s="13">
        <v>33</v>
      </c>
      <c r="J419" s="13">
        <v>0</v>
      </c>
      <c r="K419" s="13">
        <v>31</v>
      </c>
      <c r="L419" s="13">
        <v>101</v>
      </c>
      <c r="M419" s="13">
        <v>0</v>
      </c>
      <c r="N419" s="13">
        <v>0</v>
      </c>
      <c r="O419" s="13">
        <v>93</v>
      </c>
      <c r="P419" s="13">
        <v>114</v>
      </c>
      <c r="AI419" s="13"/>
    </row>
    <row r="420" spans="1:35" x14ac:dyDescent="0.25">
      <c r="A420" s="13" t="s">
        <v>1615</v>
      </c>
      <c r="B420" s="13">
        <v>2010</v>
      </c>
      <c r="C420" s="13" t="s">
        <v>174</v>
      </c>
      <c r="D420" s="13" t="s">
        <v>161</v>
      </c>
      <c r="E420" s="13">
        <v>158</v>
      </c>
      <c r="F420" s="13">
        <v>592</v>
      </c>
      <c r="G420" s="13">
        <v>64</v>
      </c>
      <c r="H420" s="13">
        <v>146</v>
      </c>
      <c r="I420" s="13">
        <v>34</v>
      </c>
      <c r="J420" s="13">
        <v>1</v>
      </c>
      <c r="K420" s="13">
        <v>21</v>
      </c>
      <c r="L420" s="13">
        <v>86</v>
      </c>
      <c r="M420" s="13">
        <v>7</v>
      </c>
      <c r="N420" s="13">
        <v>3</v>
      </c>
      <c r="O420" s="13">
        <v>53</v>
      </c>
      <c r="P420" s="13">
        <v>123</v>
      </c>
      <c r="AI420" s="13"/>
    </row>
    <row r="421" spans="1:35" x14ac:dyDescent="0.25">
      <c r="A421" s="13" t="s">
        <v>1331</v>
      </c>
      <c r="B421" s="13">
        <v>2010</v>
      </c>
      <c r="C421" s="13" t="s">
        <v>184</v>
      </c>
      <c r="D421" s="13" t="s">
        <v>157</v>
      </c>
      <c r="E421" s="13">
        <v>152</v>
      </c>
      <c r="F421" s="13">
        <v>593</v>
      </c>
      <c r="G421" s="13">
        <v>83</v>
      </c>
      <c r="H421" s="13">
        <v>178</v>
      </c>
      <c r="I421" s="13">
        <v>27</v>
      </c>
      <c r="J421" s="13">
        <v>1</v>
      </c>
      <c r="K421" s="13">
        <v>29</v>
      </c>
      <c r="L421" s="13">
        <v>115</v>
      </c>
      <c r="M421" s="13">
        <v>4</v>
      </c>
      <c r="N421" s="13">
        <v>5</v>
      </c>
      <c r="O421" s="13">
        <v>35</v>
      </c>
      <c r="P421" s="13">
        <v>60</v>
      </c>
      <c r="AI421" s="13"/>
    </row>
    <row r="422" spans="1:35" x14ac:dyDescent="0.25">
      <c r="A422" s="13" t="s">
        <v>1483</v>
      </c>
      <c r="B422" s="13">
        <v>2010</v>
      </c>
      <c r="C422" s="13" t="s">
        <v>159</v>
      </c>
      <c r="D422" s="13" t="s">
        <v>157</v>
      </c>
      <c r="E422" s="13">
        <v>150</v>
      </c>
      <c r="F422" s="13">
        <v>593</v>
      </c>
      <c r="G422" s="13">
        <v>49</v>
      </c>
      <c r="H422" s="13">
        <v>142</v>
      </c>
      <c r="I422" s="13">
        <v>29</v>
      </c>
      <c r="J422" s="13">
        <v>0</v>
      </c>
      <c r="K422" s="13">
        <v>10</v>
      </c>
      <c r="L422" s="13">
        <v>58</v>
      </c>
      <c r="M422" s="13">
        <v>3</v>
      </c>
      <c r="N422" s="13">
        <v>2</v>
      </c>
      <c r="O422" s="13">
        <v>23</v>
      </c>
      <c r="P422" s="13">
        <v>66</v>
      </c>
      <c r="AI422" s="13"/>
    </row>
    <row r="423" spans="1:35" x14ac:dyDescent="0.25">
      <c r="A423" s="13" t="s">
        <v>1596</v>
      </c>
      <c r="B423" s="13">
        <v>2010</v>
      </c>
      <c r="C423" s="13" t="s">
        <v>178</v>
      </c>
      <c r="D423" s="13" t="s">
        <v>157</v>
      </c>
      <c r="E423" s="13">
        <v>158</v>
      </c>
      <c r="F423" s="13">
        <v>595</v>
      </c>
      <c r="G423" s="13">
        <v>77</v>
      </c>
      <c r="H423" s="13">
        <v>189</v>
      </c>
      <c r="I423" s="13">
        <v>45</v>
      </c>
      <c r="J423" s="13">
        <v>0</v>
      </c>
      <c r="K423" s="13">
        <v>15</v>
      </c>
      <c r="L423" s="13">
        <v>78</v>
      </c>
      <c r="M423" s="13">
        <v>0</v>
      </c>
      <c r="N423" s="13">
        <v>0</v>
      </c>
      <c r="O423" s="13">
        <v>69</v>
      </c>
      <c r="P423" s="13">
        <v>78</v>
      </c>
      <c r="AI423" s="13"/>
    </row>
    <row r="424" spans="1:35" x14ac:dyDescent="0.25">
      <c r="A424" s="13" t="s">
        <v>1476</v>
      </c>
      <c r="B424" s="13">
        <v>2010</v>
      </c>
      <c r="C424" s="13" t="s">
        <v>180</v>
      </c>
      <c r="D424" s="13" t="s">
        <v>161</v>
      </c>
      <c r="E424" s="13">
        <v>158</v>
      </c>
      <c r="F424" s="13">
        <v>596</v>
      </c>
      <c r="G424" s="13">
        <v>95</v>
      </c>
      <c r="H424" s="13">
        <v>186</v>
      </c>
      <c r="I424" s="13">
        <v>45</v>
      </c>
      <c r="J424" s="13">
        <v>1</v>
      </c>
      <c r="K424" s="13">
        <v>28</v>
      </c>
      <c r="L424" s="13">
        <v>103</v>
      </c>
      <c r="M424" s="13">
        <v>9</v>
      </c>
      <c r="N424" s="13">
        <v>5</v>
      </c>
      <c r="O424" s="13">
        <v>69</v>
      </c>
      <c r="P424" s="13">
        <v>93</v>
      </c>
      <c r="AI424" s="13"/>
    </row>
    <row r="425" spans="1:35" x14ac:dyDescent="0.25">
      <c r="A425" s="13" t="s">
        <v>1579</v>
      </c>
      <c r="B425" s="13">
        <v>2010</v>
      </c>
      <c r="C425" s="13" t="s">
        <v>160</v>
      </c>
      <c r="D425" s="13" t="s">
        <v>161</v>
      </c>
      <c r="E425" s="13">
        <v>140</v>
      </c>
      <c r="F425" s="13">
        <v>599</v>
      </c>
      <c r="G425" s="13">
        <v>100</v>
      </c>
      <c r="H425" s="13">
        <v>184</v>
      </c>
      <c r="I425" s="13">
        <v>40</v>
      </c>
      <c r="J425" s="13">
        <v>3</v>
      </c>
      <c r="K425" s="13">
        <v>15</v>
      </c>
      <c r="L425" s="13">
        <v>66</v>
      </c>
      <c r="M425" s="13">
        <v>5</v>
      </c>
      <c r="N425" s="13">
        <v>3</v>
      </c>
      <c r="O425" s="13">
        <v>40</v>
      </c>
      <c r="P425" s="13">
        <v>86</v>
      </c>
      <c r="AI425" s="13"/>
    </row>
    <row r="426" spans="1:35" x14ac:dyDescent="0.25">
      <c r="A426" s="13" t="s">
        <v>1415</v>
      </c>
      <c r="B426" s="13">
        <v>2010</v>
      </c>
      <c r="C426" s="13" t="s">
        <v>167</v>
      </c>
      <c r="D426" s="13" t="s">
        <v>157</v>
      </c>
      <c r="E426" s="13">
        <v>154</v>
      </c>
      <c r="F426" s="13">
        <v>600</v>
      </c>
      <c r="G426" s="13">
        <v>110</v>
      </c>
      <c r="H426" s="13">
        <v>184</v>
      </c>
      <c r="I426" s="13">
        <v>30</v>
      </c>
      <c r="J426" s="13">
        <v>13</v>
      </c>
      <c r="K426" s="13">
        <v>19</v>
      </c>
      <c r="L426" s="13">
        <v>90</v>
      </c>
      <c r="M426" s="13">
        <v>47</v>
      </c>
      <c r="N426" s="13">
        <v>10</v>
      </c>
      <c r="O426" s="13">
        <v>46</v>
      </c>
      <c r="P426" s="13">
        <v>104</v>
      </c>
      <c r="AI426" s="13"/>
    </row>
    <row r="427" spans="1:35" x14ac:dyDescent="0.25">
      <c r="A427" s="13" t="s">
        <v>1459</v>
      </c>
      <c r="B427" s="13">
        <v>2010</v>
      </c>
      <c r="C427" s="13" t="s">
        <v>171</v>
      </c>
      <c r="D427" s="13" t="s">
        <v>157</v>
      </c>
      <c r="E427" s="13">
        <v>158</v>
      </c>
      <c r="F427" s="13">
        <v>601</v>
      </c>
      <c r="G427" s="13">
        <v>113</v>
      </c>
      <c r="H427" s="13">
        <v>154</v>
      </c>
      <c r="I427" s="13">
        <v>36</v>
      </c>
      <c r="J427" s="13">
        <v>0</v>
      </c>
      <c r="K427" s="13">
        <v>33</v>
      </c>
      <c r="L427" s="13">
        <v>108</v>
      </c>
      <c r="M427" s="13">
        <v>0</v>
      </c>
      <c r="N427" s="13">
        <v>1</v>
      </c>
      <c r="O427" s="13">
        <v>93</v>
      </c>
      <c r="P427" s="13">
        <v>122</v>
      </c>
      <c r="AI427" s="13"/>
    </row>
    <row r="428" spans="1:35" x14ac:dyDescent="0.25">
      <c r="A428" s="13" t="s">
        <v>1418</v>
      </c>
      <c r="B428" s="13">
        <v>2010</v>
      </c>
      <c r="C428" s="13" t="s">
        <v>159</v>
      </c>
      <c r="D428" s="13" t="s">
        <v>157</v>
      </c>
      <c r="E428" s="13">
        <v>161</v>
      </c>
      <c r="F428" s="13">
        <v>602</v>
      </c>
      <c r="G428" s="13">
        <v>62</v>
      </c>
      <c r="H428" s="13">
        <v>156</v>
      </c>
      <c r="I428" s="13">
        <v>21</v>
      </c>
      <c r="J428" s="13">
        <v>2</v>
      </c>
      <c r="K428" s="13">
        <v>1</v>
      </c>
      <c r="L428" s="13">
        <v>35</v>
      </c>
      <c r="M428" s="13">
        <v>42</v>
      </c>
      <c r="N428" s="13">
        <v>15</v>
      </c>
      <c r="O428" s="13">
        <v>74</v>
      </c>
      <c r="P428" s="13">
        <v>114</v>
      </c>
      <c r="AI428" s="13"/>
    </row>
    <row r="429" spans="1:35" x14ac:dyDescent="0.25">
      <c r="A429" s="13" t="s">
        <v>1560</v>
      </c>
      <c r="B429" s="13">
        <v>2010</v>
      </c>
      <c r="C429" s="13" t="s">
        <v>177</v>
      </c>
      <c r="D429" s="13" t="s">
        <v>161</v>
      </c>
      <c r="E429" s="13">
        <v>162</v>
      </c>
      <c r="F429" s="13">
        <v>602</v>
      </c>
      <c r="G429" s="13">
        <v>82</v>
      </c>
      <c r="H429" s="13">
        <v>150</v>
      </c>
      <c r="I429" s="13">
        <v>25</v>
      </c>
      <c r="J429" s="13">
        <v>6</v>
      </c>
      <c r="K429" s="13">
        <v>28</v>
      </c>
      <c r="L429" s="13">
        <v>89</v>
      </c>
      <c r="M429" s="13">
        <v>19</v>
      </c>
      <c r="N429" s="13">
        <v>15</v>
      </c>
      <c r="O429" s="13">
        <v>53</v>
      </c>
      <c r="P429" s="13">
        <v>170</v>
      </c>
      <c r="AI429" s="13"/>
    </row>
    <row r="430" spans="1:35" x14ac:dyDescent="0.25">
      <c r="A430" s="13" t="s">
        <v>1351</v>
      </c>
      <c r="B430" s="13">
        <v>2010</v>
      </c>
      <c r="C430" s="13" t="s">
        <v>158</v>
      </c>
      <c r="D430" s="13" t="s">
        <v>161</v>
      </c>
      <c r="E430" s="13">
        <v>157</v>
      </c>
      <c r="F430" s="13">
        <v>605</v>
      </c>
      <c r="G430" s="13">
        <v>67</v>
      </c>
      <c r="H430" s="13">
        <v>149</v>
      </c>
      <c r="I430" s="13">
        <v>29</v>
      </c>
      <c r="J430" s="13">
        <v>1</v>
      </c>
      <c r="K430" s="13">
        <v>24</v>
      </c>
      <c r="L430" s="13">
        <v>89</v>
      </c>
      <c r="M430" s="13">
        <v>3</v>
      </c>
      <c r="N430" s="13">
        <v>3</v>
      </c>
      <c r="O430" s="13">
        <v>37</v>
      </c>
      <c r="P430" s="13">
        <v>59</v>
      </c>
      <c r="AI430" s="13"/>
    </row>
    <row r="431" spans="1:35" x14ac:dyDescent="0.25">
      <c r="A431" s="13" t="s">
        <v>1388</v>
      </c>
      <c r="B431" s="13">
        <v>2010</v>
      </c>
      <c r="C431" s="13" t="s">
        <v>175</v>
      </c>
      <c r="D431" s="13" t="s">
        <v>157</v>
      </c>
      <c r="E431" s="13">
        <v>157</v>
      </c>
      <c r="F431" s="13">
        <v>609</v>
      </c>
      <c r="G431" s="13">
        <v>93</v>
      </c>
      <c r="H431" s="13">
        <v>165</v>
      </c>
      <c r="I431" s="13">
        <v>37</v>
      </c>
      <c r="J431" s="13">
        <v>5</v>
      </c>
      <c r="K431" s="13">
        <v>14</v>
      </c>
      <c r="L431" s="13">
        <v>81</v>
      </c>
      <c r="M431" s="13">
        <v>7</v>
      </c>
      <c r="N431" s="13">
        <v>3</v>
      </c>
      <c r="O431" s="13">
        <v>58</v>
      </c>
      <c r="P431" s="13">
        <v>93</v>
      </c>
      <c r="AI431" s="13"/>
    </row>
    <row r="432" spans="1:35" x14ac:dyDescent="0.25">
      <c r="A432" s="13" t="s">
        <v>1612</v>
      </c>
      <c r="B432" s="13">
        <v>2010</v>
      </c>
      <c r="C432" s="13" t="s">
        <v>172</v>
      </c>
      <c r="D432" s="13" t="s">
        <v>161</v>
      </c>
      <c r="E432" s="13">
        <v>161</v>
      </c>
      <c r="F432" s="13">
        <v>610</v>
      </c>
      <c r="G432" s="13">
        <v>77</v>
      </c>
      <c r="H432" s="13">
        <v>161</v>
      </c>
      <c r="I432" s="13">
        <v>29</v>
      </c>
      <c r="J432" s="13">
        <v>3</v>
      </c>
      <c r="K432" s="13">
        <v>11</v>
      </c>
      <c r="L432" s="13">
        <v>58</v>
      </c>
      <c r="M432" s="13">
        <v>17</v>
      </c>
      <c r="N432" s="13">
        <v>5</v>
      </c>
      <c r="O432" s="13">
        <v>56</v>
      </c>
      <c r="P432" s="13">
        <v>139</v>
      </c>
      <c r="AI432" s="13"/>
    </row>
    <row r="433" spans="1:35" x14ac:dyDescent="0.25">
      <c r="A433" s="13" t="s">
        <v>1675</v>
      </c>
      <c r="B433" s="13">
        <v>2010</v>
      </c>
      <c r="C433" s="13" t="s">
        <v>166</v>
      </c>
      <c r="D433" s="13" t="s">
        <v>161</v>
      </c>
      <c r="E433" s="13">
        <v>157</v>
      </c>
      <c r="F433" s="13">
        <v>610</v>
      </c>
      <c r="G433" s="13">
        <v>70</v>
      </c>
      <c r="H433" s="13">
        <v>174</v>
      </c>
      <c r="I433" s="13">
        <v>38</v>
      </c>
      <c r="J433" s="13">
        <v>1</v>
      </c>
      <c r="K433" s="13">
        <v>23</v>
      </c>
      <c r="L433" s="13">
        <v>104</v>
      </c>
      <c r="M433" s="13">
        <v>1</v>
      </c>
      <c r="N433" s="13">
        <v>1</v>
      </c>
      <c r="O433" s="13">
        <v>50</v>
      </c>
      <c r="P433" s="13">
        <v>102</v>
      </c>
      <c r="AI433" s="13"/>
    </row>
    <row r="434" spans="1:35" x14ac:dyDescent="0.25">
      <c r="A434" s="13" t="s">
        <v>1624</v>
      </c>
      <c r="B434" s="13">
        <v>2010</v>
      </c>
      <c r="C434" s="13" t="s">
        <v>158</v>
      </c>
      <c r="D434" s="13" t="s">
        <v>161</v>
      </c>
      <c r="E434" s="13">
        <v>156</v>
      </c>
      <c r="F434" s="13">
        <v>614</v>
      </c>
      <c r="G434" s="13">
        <v>93</v>
      </c>
      <c r="H434" s="13">
        <v>173</v>
      </c>
      <c r="I434" s="13">
        <v>29</v>
      </c>
      <c r="J434" s="13">
        <v>3</v>
      </c>
      <c r="K434" s="13">
        <v>25</v>
      </c>
      <c r="L434" s="13">
        <v>91</v>
      </c>
      <c r="M434" s="13">
        <v>18</v>
      </c>
      <c r="N434" s="13">
        <v>9</v>
      </c>
      <c r="O434" s="13">
        <v>41</v>
      </c>
      <c r="P434" s="13">
        <v>105</v>
      </c>
      <c r="AI434" s="13"/>
    </row>
    <row r="435" spans="1:35" x14ac:dyDescent="0.25">
      <c r="A435" s="13" t="s">
        <v>1561</v>
      </c>
      <c r="B435" s="13">
        <v>2010</v>
      </c>
      <c r="C435" s="13" t="s">
        <v>181</v>
      </c>
      <c r="D435" s="13" t="s">
        <v>157</v>
      </c>
      <c r="E435" s="13">
        <v>158</v>
      </c>
      <c r="F435" s="13">
        <v>616</v>
      </c>
      <c r="G435" s="13">
        <v>67</v>
      </c>
      <c r="H435" s="13">
        <v>172</v>
      </c>
      <c r="I435" s="13">
        <v>41</v>
      </c>
      <c r="J435" s="13">
        <v>4</v>
      </c>
      <c r="K435" s="13">
        <v>10</v>
      </c>
      <c r="L435" s="13">
        <v>75</v>
      </c>
      <c r="M435" s="13">
        <v>14</v>
      </c>
      <c r="N435" s="13">
        <v>4</v>
      </c>
      <c r="O435" s="13">
        <v>28</v>
      </c>
      <c r="P435" s="13">
        <v>94</v>
      </c>
      <c r="AI435" s="13"/>
    </row>
    <row r="436" spans="1:35" x14ac:dyDescent="0.25">
      <c r="A436" s="13" t="s">
        <v>1777</v>
      </c>
      <c r="B436" s="13">
        <v>2010</v>
      </c>
      <c r="C436" s="13" t="s">
        <v>182</v>
      </c>
      <c r="D436" s="13" t="s">
        <v>157</v>
      </c>
      <c r="E436" s="13">
        <v>151</v>
      </c>
      <c r="F436" s="13">
        <v>618</v>
      </c>
      <c r="G436" s="13">
        <v>103</v>
      </c>
      <c r="H436" s="13">
        <v>181</v>
      </c>
      <c r="I436" s="13">
        <v>34</v>
      </c>
      <c r="J436" s="13">
        <v>10</v>
      </c>
      <c r="K436" s="13">
        <v>4</v>
      </c>
      <c r="L436" s="13">
        <v>41</v>
      </c>
      <c r="M436" s="13">
        <v>27</v>
      </c>
      <c r="N436" s="13">
        <v>6</v>
      </c>
      <c r="O436" s="13">
        <v>47</v>
      </c>
      <c r="P436" s="13">
        <v>170</v>
      </c>
      <c r="AI436" s="13"/>
    </row>
    <row r="437" spans="1:35" x14ac:dyDescent="0.25">
      <c r="A437" s="13" t="s">
        <v>1547</v>
      </c>
      <c r="B437" s="13">
        <v>2010</v>
      </c>
      <c r="C437" s="13" t="s">
        <v>166</v>
      </c>
      <c r="D437" s="13" t="s">
        <v>161</v>
      </c>
      <c r="E437" s="13">
        <v>157</v>
      </c>
      <c r="F437" s="13">
        <v>619</v>
      </c>
      <c r="G437" s="13">
        <v>101</v>
      </c>
      <c r="H437" s="13">
        <v>188</v>
      </c>
      <c r="I437" s="13">
        <v>45</v>
      </c>
      <c r="J437" s="13">
        <v>1</v>
      </c>
      <c r="K437" s="13">
        <v>25</v>
      </c>
      <c r="L437" s="13">
        <v>103</v>
      </c>
      <c r="M437" s="13">
        <v>14</v>
      </c>
      <c r="N437" s="13">
        <v>3</v>
      </c>
      <c r="O437" s="13">
        <v>56</v>
      </c>
      <c r="P437" s="13">
        <v>105</v>
      </c>
      <c r="AI437" s="13"/>
    </row>
    <row r="438" spans="1:35" x14ac:dyDescent="0.25">
      <c r="A438" s="13" t="s">
        <v>1508</v>
      </c>
      <c r="B438" s="13">
        <v>2010</v>
      </c>
      <c r="C438" s="13" t="s">
        <v>171</v>
      </c>
      <c r="D438" s="13" t="s">
        <v>157</v>
      </c>
      <c r="E438" s="13">
        <v>160</v>
      </c>
      <c r="F438" s="13">
        <v>626</v>
      </c>
      <c r="G438" s="13">
        <v>103</v>
      </c>
      <c r="H438" s="13">
        <v>200</v>
      </c>
      <c r="I438" s="13">
        <v>41</v>
      </c>
      <c r="J438" s="13">
        <v>3</v>
      </c>
      <c r="K438" s="13">
        <v>29</v>
      </c>
      <c r="L438" s="13">
        <v>109</v>
      </c>
      <c r="M438" s="13">
        <v>3</v>
      </c>
      <c r="N438" s="13">
        <v>2</v>
      </c>
      <c r="O438" s="13">
        <v>57</v>
      </c>
      <c r="P438" s="13">
        <v>77</v>
      </c>
      <c r="AI438" s="13"/>
    </row>
    <row r="439" spans="1:35" x14ac:dyDescent="0.25">
      <c r="A439" s="13" t="s">
        <v>1430</v>
      </c>
      <c r="B439" s="13">
        <v>2010</v>
      </c>
      <c r="C439" s="13" t="s">
        <v>179</v>
      </c>
      <c r="D439" s="13" t="s">
        <v>161</v>
      </c>
      <c r="E439" s="13">
        <v>155</v>
      </c>
      <c r="F439" s="13">
        <v>626</v>
      </c>
      <c r="G439" s="13">
        <v>100</v>
      </c>
      <c r="H439" s="13">
        <v>172</v>
      </c>
      <c r="I439" s="13">
        <v>33</v>
      </c>
      <c r="J439" s="13">
        <v>5</v>
      </c>
      <c r="K439" s="13">
        <v>18</v>
      </c>
      <c r="L439" s="13">
        <v>59</v>
      </c>
      <c r="M439" s="13">
        <v>16</v>
      </c>
      <c r="N439" s="13">
        <v>12</v>
      </c>
      <c r="O439" s="13">
        <v>46</v>
      </c>
      <c r="P439" s="13">
        <v>83</v>
      </c>
      <c r="AI439" s="13"/>
    </row>
    <row r="440" spans="1:35" x14ac:dyDescent="0.25">
      <c r="A440" s="13" t="s">
        <v>1568</v>
      </c>
      <c r="B440" s="13">
        <v>2010</v>
      </c>
      <c r="C440" s="13" t="s">
        <v>165</v>
      </c>
      <c r="D440" s="13" t="s">
        <v>157</v>
      </c>
      <c r="E440" s="13">
        <v>160</v>
      </c>
      <c r="F440" s="13">
        <v>629</v>
      </c>
      <c r="G440" s="13">
        <v>79</v>
      </c>
      <c r="H440" s="13">
        <v>187</v>
      </c>
      <c r="I440" s="13">
        <v>45</v>
      </c>
      <c r="J440" s="13">
        <v>3</v>
      </c>
      <c r="K440" s="13">
        <v>12</v>
      </c>
      <c r="L440" s="13">
        <v>60</v>
      </c>
      <c r="M440" s="13">
        <v>7</v>
      </c>
      <c r="N440" s="13">
        <v>2</v>
      </c>
      <c r="O440" s="13">
        <v>73</v>
      </c>
      <c r="P440" s="13">
        <v>93</v>
      </c>
      <c r="AI440" s="13"/>
    </row>
    <row r="441" spans="1:35" x14ac:dyDescent="0.25">
      <c r="A441" s="13" t="s">
        <v>1687</v>
      </c>
      <c r="B441" s="13">
        <v>2010</v>
      </c>
      <c r="C441" s="13" t="s">
        <v>175</v>
      </c>
      <c r="D441" s="13" t="s">
        <v>157</v>
      </c>
      <c r="E441" s="13">
        <v>153</v>
      </c>
      <c r="F441" s="13">
        <v>629</v>
      </c>
      <c r="G441" s="13">
        <v>85</v>
      </c>
      <c r="H441" s="13">
        <v>166</v>
      </c>
      <c r="I441" s="13">
        <v>24</v>
      </c>
      <c r="J441" s="13">
        <v>10</v>
      </c>
      <c r="K441" s="13">
        <v>3</v>
      </c>
      <c r="L441" s="13">
        <v>58</v>
      </c>
      <c r="M441" s="13">
        <v>26</v>
      </c>
      <c r="N441" s="13">
        <v>4</v>
      </c>
      <c r="O441" s="13">
        <v>60</v>
      </c>
      <c r="P441" s="13">
        <v>74</v>
      </c>
      <c r="AI441" s="13"/>
    </row>
    <row r="442" spans="1:35" x14ac:dyDescent="0.25">
      <c r="A442" s="13" t="s">
        <v>1435</v>
      </c>
      <c r="B442" s="13">
        <v>2010</v>
      </c>
      <c r="C442" s="13" t="s">
        <v>168</v>
      </c>
      <c r="D442" s="13" t="s">
        <v>157</v>
      </c>
      <c r="E442" s="13">
        <v>150</v>
      </c>
      <c r="F442" s="13">
        <v>632</v>
      </c>
      <c r="G442" s="13">
        <v>92</v>
      </c>
      <c r="H442" s="13">
        <v>174</v>
      </c>
      <c r="I442" s="13">
        <v>38</v>
      </c>
      <c r="J442" s="13">
        <v>0</v>
      </c>
      <c r="K442" s="13">
        <v>11</v>
      </c>
      <c r="L442" s="13">
        <v>56</v>
      </c>
      <c r="M442" s="13">
        <v>5</v>
      </c>
      <c r="N442" s="13">
        <v>4</v>
      </c>
      <c r="O442" s="13">
        <v>53</v>
      </c>
      <c r="P442" s="13">
        <v>71</v>
      </c>
      <c r="AI442" s="13"/>
    </row>
    <row r="443" spans="1:35" x14ac:dyDescent="0.25">
      <c r="A443" s="13" t="s">
        <v>1363</v>
      </c>
      <c r="B443" s="13">
        <v>2010</v>
      </c>
      <c r="C443" s="13" t="s">
        <v>156</v>
      </c>
      <c r="D443" s="13" t="s">
        <v>157</v>
      </c>
      <c r="E443" s="13">
        <v>160</v>
      </c>
      <c r="F443" s="13">
        <v>651</v>
      </c>
      <c r="G443" s="13">
        <v>96</v>
      </c>
      <c r="H443" s="13">
        <v>179</v>
      </c>
      <c r="I443" s="13">
        <v>18</v>
      </c>
      <c r="J443" s="13">
        <v>3</v>
      </c>
      <c r="K443" s="13">
        <v>1</v>
      </c>
      <c r="L443" s="13">
        <v>47</v>
      </c>
      <c r="M443" s="13">
        <v>68</v>
      </c>
      <c r="N443" s="13">
        <v>18</v>
      </c>
      <c r="O443" s="13">
        <v>45</v>
      </c>
      <c r="P443" s="13">
        <v>47</v>
      </c>
      <c r="AI443" s="13"/>
    </row>
    <row r="444" spans="1:35" x14ac:dyDescent="0.25">
      <c r="A444" s="13" t="s">
        <v>1462</v>
      </c>
      <c r="B444" s="13">
        <v>2010</v>
      </c>
      <c r="C444" s="13" t="s">
        <v>166</v>
      </c>
      <c r="D444" s="13" t="s">
        <v>161</v>
      </c>
      <c r="E444" s="13">
        <v>160</v>
      </c>
      <c r="F444" s="13">
        <v>651</v>
      </c>
      <c r="G444" s="13">
        <v>112</v>
      </c>
      <c r="H444" s="13">
        <v>175</v>
      </c>
      <c r="I444" s="13">
        <v>32</v>
      </c>
      <c r="J444" s="13">
        <v>4</v>
      </c>
      <c r="K444" s="13">
        <v>29</v>
      </c>
      <c r="L444" s="13">
        <v>83</v>
      </c>
      <c r="M444" s="13">
        <v>11</v>
      </c>
      <c r="N444" s="13">
        <v>4</v>
      </c>
      <c r="O444" s="13">
        <v>76</v>
      </c>
      <c r="P444" s="13">
        <v>184</v>
      </c>
      <c r="AI444" s="13"/>
    </row>
    <row r="445" spans="1:35" x14ac:dyDescent="0.25">
      <c r="A445" s="13" t="s">
        <v>1384</v>
      </c>
      <c r="B445" s="13">
        <v>2010</v>
      </c>
      <c r="C445" s="13" t="s">
        <v>184</v>
      </c>
      <c r="D445" s="13" t="s">
        <v>157</v>
      </c>
      <c r="E445" s="13">
        <v>157</v>
      </c>
      <c r="F445" s="13">
        <v>656</v>
      </c>
      <c r="G445" s="13">
        <v>99</v>
      </c>
      <c r="H445" s="13">
        <v>186</v>
      </c>
      <c r="I445" s="13">
        <v>36</v>
      </c>
      <c r="J445" s="13">
        <v>3</v>
      </c>
      <c r="K445" s="13">
        <v>21</v>
      </c>
      <c r="L445" s="13">
        <v>91</v>
      </c>
      <c r="M445" s="13">
        <v>4</v>
      </c>
      <c r="N445" s="13">
        <v>2</v>
      </c>
      <c r="O445" s="13">
        <v>50</v>
      </c>
      <c r="P445" s="13">
        <v>115</v>
      </c>
      <c r="AI445" s="13"/>
    </row>
    <row r="446" spans="1:35" x14ac:dyDescent="0.25">
      <c r="A446" s="13" t="s">
        <v>1343</v>
      </c>
      <c r="B446" s="13">
        <v>2010</v>
      </c>
      <c r="C446" s="13" t="s">
        <v>171</v>
      </c>
      <c r="D446" s="13" t="s">
        <v>157</v>
      </c>
      <c r="E446" s="13">
        <v>157</v>
      </c>
      <c r="F446" s="13">
        <v>663</v>
      </c>
      <c r="G446" s="13">
        <v>111</v>
      </c>
      <c r="H446" s="13">
        <v>179</v>
      </c>
      <c r="I446" s="13">
        <v>30</v>
      </c>
      <c r="J446" s="13">
        <v>3</v>
      </c>
      <c r="K446" s="13">
        <v>10</v>
      </c>
      <c r="L446" s="13">
        <v>67</v>
      </c>
      <c r="M446" s="13">
        <v>18</v>
      </c>
      <c r="N446" s="13">
        <v>5</v>
      </c>
      <c r="O446" s="13">
        <v>63</v>
      </c>
      <c r="P446" s="13">
        <v>106</v>
      </c>
      <c r="AI446" s="13"/>
    </row>
    <row r="447" spans="1:35" x14ac:dyDescent="0.25">
      <c r="A447" s="13" t="s">
        <v>1406</v>
      </c>
      <c r="B447" s="13">
        <v>2010</v>
      </c>
      <c r="C447" s="13" t="s">
        <v>159</v>
      </c>
      <c r="D447" s="13" t="s">
        <v>157</v>
      </c>
      <c r="E447" s="13">
        <v>162</v>
      </c>
      <c r="F447" s="13">
        <v>680</v>
      </c>
      <c r="G447" s="13">
        <v>74</v>
      </c>
      <c r="H447" s="13">
        <v>214</v>
      </c>
      <c r="I447" s="13">
        <v>30</v>
      </c>
      <c r="J447" s="13">
        <v>3</v>
      </c>
      <c r="K447" s="13">
        <v>6</v>
      </c>
      <c r="L447" s="13">
        <v>43</v>
      </c>
      <c r="M447" s="13">
        <v>42</v>
      </c>
      <c r="N447" s="13">
        <v>9</v>
      </c>
      <c r="O447" s="13">
        <v>45</v>
      </c>
      <c r="P447" s="13">
        <v>86</v>
      </c>
      <c r="AI447" s="13"/>
    </row>
    <row r="448" spans="1:35" x14ac:dyDescent="0.25">
      <c r="A448" s="13" t="s">
        <v>1304</v>
      </c>
      <c r="B448" s="13">
        <v>2011</v>
      </c>
      <c r="C448" s="13" t="s">
        <v>169</v>
      </c>
      <c r="D448" s="13" t="s">
        <v>161</v>
      </c>
      <c r="E448" s="13">
        <v>37</v>
      </c>
      <c r="F448" s="13">
        <v>100</v>
      </c>
      <c r="G448" s="13">
        <v>12</v>
      </c>
      <c r="H448" s="13">
        <v>25</v>
      </c>
      <c r="I448" s="13">
        <v>3</v>
      </c>
      <c r="J448" s="13">
        <v>1</v>
      </c>
      <c r="K448" s="13">
        <v>8</v>
      </c>
      <c r="L448" s="13">
        <v>12</v>
      </c>
      <c r="M448" s="13">
        <v>0</v>
      </c>
      <c r="N448" s="13">
        <v>1</v>
      </c>
      <c r="O448" s="13">
        <v>12</v>
      </c>
      <c r="P448" s="13">
        <v>21</v>
      </c>
      <c r="AI448" s="13"/>
    </row>
    <row r="449" spans="1:35" x14ac:dyDescent="0.25">
      <c r="A449" s="13" t="s">
        <v>1638</v>
      </c>
      <c r="B449" s="13">
        <v>2011</v>
      </c>
      <c r="C449" s="13" t="s">
        <v>168</v>
      </c>
      <c r="D449" s="13" t="s">
        <v>157</v>
      </c>
      <c r="E449" s="13">
        <v>38</v>
      </c>
      <c r="F449" s="13">
        <v>101</v>
      </c>
      <c r="G449" s="13">
        <v>17</v>
      </c>
      <c r="H449" s="13">
        <v>32</v>
      </c>
      <c r="I449" s="13">
        <v>6</v>
      </c>
      <c r="J449" s="13">
        <v>0</v>
      </c>
      <c r="K449" s="13">
        <v>2</v>
      </c>
      <c r="L449" s="13">
        <v>8</v>
      </c>
      <c r="M449" s="13">
        <v>4</v>
      </c>
      <c r="N449" s="13">
        <v>2</v>
      </c>
      <c r="O449" s="13">
        <v>4</v>
      </c>
      <c r="P449" s="13">
        <v>17</v>
      </c>
      <c r="AI449" s="13"/>
    </row>
    <row r="450" spans="1:35" x14ac:dyDescent="0.25">
      <c r="A450" s="13" t="s">
        <v>1306</v>
      </c>
      <c r="B450" s="13">
        <v>2011</v>
      </c>
      <c r="C450" s="13" t="s">
        <v>159</v>
      </c>
      <c r="D450" s="13" t="s">
        <v>157</v>
      </c>
      <c r="E450" s="13">
        <v>28</v>
      </c>
      <c r="F450" s="13">
        <v>101</v>
      </c>
      <c r="G450" s="13">
        <v>12</v>
      </c>
      <c r="H450" s="13">
        <v>22</v>
      </c>
      <c r="I450" s="13">
        <v>6</v>
      </c>
      <c r="J450" s="13">
        <v>1</v>
      </c>
      <c r="K450" s="13">
        <v>2</v>
      </c>
      <c r="L450" s="13">
        <v>13</v>
      </c>
      <c r="M450" s="13">
        <v>4</v>
      </c>
      <c r="N450" s="13">
        <v>0</v>
      </c>
      <c r="O450" s="13">
        <v>13</v>
      </c>
      <c r="P450" s="13">
        <v>31</v>
      </c>
      <c r="AI450" s="13"/>
    </row>
    <row r="451" spans="1:35" x14ac:dyDescent="0.25">
      <c r="A451" s="13" t="s">
        <v>1352</v>
      </c>
      <c r="B451" s="13">
        <v>2011</v>
      </c>
      <c r="C451" s="13" t="s">
        <v>174</v>
      </c>
      <c r="D451" s="13" t="s">
        <v>161</v>
      </c>
      <c r="E451" s="13">
        <v>28</v>
      </c>
      <c r="F451" s="13">
        <v>101</v>
      </c>
      <c r="G451" s="13">
        <v>16</v>
      </c>
      <c r="H451" s="13">
        <v>34</v>
      </c>
      <c r="I451" s="13">
        <v>2</v>
      </c>
      <c r="J451" s="13">
        <v>1</v>
      </c>
      <c r="K451" s="13">
        <v>7</v>
      </c>
      <c r="L451" s="13">
        <v>18</v>
      </c>
      <c r="M451" s="13">
        <v>0</v>
      </c>
      <c r="N451" s="13">
        <v>0</v>
      </c>
      <c r="O451" s="13">
        <v>8</v>
      </c>
      <c r="P451" s="13">
        <v>27</v>
      </c>
      <c r="AI451" s="13"/>
    </row>
    <row r="452" spans="1:35" x14ac:dyDescent="0.25">
      <c r="A452" s="13" t="s">
        <v>1809</v>
      </c>
      <c r="B452" s="13">
        <v>2011</v>
      </c>
      <c r="C452" s="13" t="s">
        <v>156</v>
      </c>
      <c r="D452" s="13" t="s">
        <v>157</v>
      </c>
      <c r="E452" s="13">
        <v>29</v>
      </c>
      <c r="F452" s="13">
        <v>102</v>
      </c>
      <c r="G452" s="13">
        <v>11</v>
      </c>
      <c r="H452" s="13">
        <v>26</v>
      </c>
      <c r="I452" s="13">
        <v>3</v>
      </c>
      <c r="J452" s="13">
        <v>0</v>
      </c>
      <c r="K452" s="13">
        <v>1</v>
      </c>
      <c r="L452" s="13">
        <v>6</v>
      </c>
      <c r="M452" s="13">
        <v>1</v>
      </c>
      <c r="N452" s="13">
        <v>0</v>
      </c>
      <c r="O452" s="13">
        <v>9</v>
      </c>
      <c r="P452" s="13">
        <v>23</v>
      </c>
      <c r="AI452" s="13"/>
    </row>
    <row r="453" spans="1:35" x14ac:dyDescent="0.25">
      <c r="A453" s="13" t="s">
        <v>1811</v>
      </c>
      <c r="B453" s="13">
        <v>2011</v>
      </c>
      <c r="C453" s="13" t="s">
        <v>159</v>
      </c>
      <c r="D453" s="13" t="s">
        <v>157</v>
      </c>
      <c r="E453" s="13">
        <v>31</v>
      </c>
      <c r="F453" s="13">
        <v>102</v>
      </c>
      <c r="G453" s="13">
        <v>14</v>
      </c>
      <c r="H453" s="13">
        <v>22</v>
      </c>
      <c r="I453" s="13">
        <v>1</v>
      </c>
      <c r="J453" s="13">
        <v>0</v>
      </c>
      <c r="K453" s="13">
        <v>7</v>
      </c>
      <c r="L453" s="13">
        <v>15</v>
      </c>
      <c r="M453" s="13">
        <v>2</v>
      </c>
      <c r="N453" s="13">
        <v>2</v>
      </c>
      <c r="O453" s="13">
        <v>9</v>
      </c>
      <c r="P453" s="13">
        <v>42</v>
      </c>
      <c r="AI453" s="13"/>
    </row>
    <row r="454" spans="1:35" x14ac:dyDescent="0.25">
      <c r="A454" s="13" t="s">
        <v>1648</v>
      </c>
      <c r="B454" s="13">
        <v>2011</v>
      </c>
      <c r="C454" s="13" t="s">
        <v>160</v>
      </c>
      <c r="D454" s="13" t="s">
        <v>161</v>
      </c>
      <c r="E454" s="13">
        <v>92</v>
      </c>
      <c r="F454" s="13">
        <v>103</v>
      </c>
      <c r="G454" s="13">
        <v>11</v>
      </c>
      <c r="H454" s="13">
        <v>23</v>
      </c>
      <c r="I454" s="13">
        <v>5</v>
      </c>
      <c r="J454" s="13">
        <v>0</v>
      </c>
      <c r="K454" s="13">
        <v>4</v>
      </c>
      <c r="L454" s="13">
        <v>13</v>
      </c>
      <c r="M454" s="13">
        <v>2</v>
      </c>
      <c r="N454" s="13">
        <v>0</v>
      </c>
      <c r="O454" s="13">
        <v>15</v>
      </c>
      <c r="P454" s="13">
        <v>41</v>
      </c>
      <c r="AI454" s="13"/>
    </row>
    <row r="455" spans="1:35" x14ac:dyDescent="0.25">
      <c r="A455" s="13" t="s">
        <v>1715</v>
      </c>
      <c r="B455" s="13">
        <v>2011</v>
      </c>
      <c r="C455" s="13" t="s">
        <v>180</v>
      </c>
      <c r="D455" s="13" t="s">
        <v>161</v>
      </c>
      <c r="E455" s="13">
        <v>58</v>
      </c>
      <c r="F455" s="13">
        <v>104</v>
      </c>
      <c r="G455" s="13">
        <v>22</v>
      </c>
      <c r="H455" s="13">
        <v>22</v>
      </c>
      <c r="I455" s="13">
        <v>5</v>
      </c>
      <c r="J455" s="13">
        <v>0</v>
      </c>
      <c r="K455" s="13">
        <v>1</v>
      </c>
      <c r="L455" s="13">
        <v>11</v>
      </c>
      <c r="M455" s="13">
        <v>11</v>
      </c>
      <c r="N455" s="13">
        <v>0</v>
      </c>
      <c r="O455" s="13">
        <v>13</v>
      </c>
      <c r="P455" s="13">
        <v>31</v>
      </c>
      <c r="AI455" s="13"/>
    </row>
    <row r="456" spans="1:35" x14ac:dyDescent="0.25">
      <c r="A456" s="13" t="s">
        <v>1491</v>
      </c>
      <c r="B456" s="13">
        <v>2011</v>
      </c>
      <c r="C456" s="13" t="s">
        <v>175</v>
      </c>
      <c r="D456" s="13" t="s">
        <v>157</v>
      </c>
      <c r="E456" s="13">
        <v>45</v>
      </c>
      <c r="F456" s="13">
        <v>104</v>
      </c>
      <c r="G456" s="13">
        <v>9</v>
      </c>
      <c r="H456" s="13">
        <v>15</v>
      </c>
      <c r="I456" s="13">
        <v>3</v>
      </c>
      <c r="J456" s="13">
        <v>0</v>
      </c>
      <c r="K456" s="13">
        <v>1</v>
      </c>
      <c r="L456" s="13">
        <v>5</v>
      </c>
      <c r="M456" s="13">
        <v>0</v>
      </c>
      <c r="N456" s="13">
        <v>0</v>
      </c>
      <c r="O456" s="13">
        <v>8</v>
      </c>
      <c r="P456" s="13">
        <v>32</v>
      </c>
      <c r="AI456" s="13"/>
    </row>
    <row r="457" spans="1:35" x14ac:dyDescent="0.25">
      <c r="A457" s="13" t="s">
        <v>1627</v>
      </c>
      <c r="B457" s="13">
        <v>2011</v>
      </c>
      <c r="C457" s="13" t="s">
        <v>167</v>
      </c>
      <c r="D457" s="13" t="s">
        <v>157</v>
      </c>
      <c r="E457" s="13">
        <v>46</v>
      </c>
      <c r="F457" s="13">
        <v>105</v>
      </c>
      <c r="G457" s="13">
        <v>11</v>
      </c>
      <c r="H457" s="13">
        <v>26</v>
      </c>
      <c r="I457" s="13">
        <v>4</v>
      </c>
      <c r="J457" s="13">
        <v>0</v>
      </c>
      <c r="K457" s="13">
        <v>4</v>
      </c>
      <c r="L457" s="13">
        <v>13</v>
      </c>
      <c r="M457" s="13">
        <v>1</v>
      </c>
      <c r="N457" s="13">
        <v>1</v>
      </c>
      <c r="O457" s="13">
        <v>4</v>
      </c>
      <c r="P457" s="13">
        <v>26</v>
      </c>
      <c r="AI457" s="13"/>
    </row>
    <row r="458" spans="1:35" x14ac:dyDescent="0.25">
      <c r="A458" s="13" t="s">
        <v>1483</v>
      </c>
      <c r="B458" s="13">
        <v>2011</v>
      </c>
      <c r="C458" s="13" t="s">
        <v>187</v>
      </c>
      <c r="D458" s="13" t="s">
        <v>161</v>
      </c>
      <c r="E458" s="13">
        <v>44</v>
      </c>
      <c r="F458" s="13">
        <v>106</v>
      </c>
      <c r="G458" s="13">
        <v>13</v>
      </c>
      <c r="H458" s="13">
        <v>24</v>
      </c>
      <c r="I458" s="13">
        <v>8</v>
      </c>
      <c r="J458" s="13">
        <v>0</v>
      </c>
      <c r="K458" s="13">
        <v>6</v>
      </c>
      <c r="L458" s="13">
        <v>13</v>
      </c>
      <c r="M458" s="13">
        <v>0</v>
      </c>
      <c r="N458" s="13">
        <v>0</v>
      </c>
      <c r="O458" s="13">
        <v>4</v>
      </c>
      <c r="P458" s="13">
        <v>13</v>
      </c>
      <c r="AI458" s="13"/>
    </row>
    <row r="459" spans="1:35" x14ac:dyDescent="0.25">
      <c r="A459" s="13" t="s">
        <v>1738</v>
      </c>
      <c r="B459" s="13">
        <v>2011</v>
      </c>
      <c r="C459" s="13" t="s">
        <v>158</v>
      </c>
      <c r="D459" s="13" t="s">
        <v>161</v>
      </c>
      <c r="E459" s="13">
        <v>30</v>
      </c>
      <c r="F459" s="13">
        <v>106</v>
      </c>
      <c r="G459" s="13">
        <v>14</v>
      </c>
      <c r="H459" s="13">
        <v>26</v>
      </c>
      <c r="I459" s="13">
        <v>4</v>
      </c>
      <c r="J459" s="13">
        <v>0</v>
      </c>
      <c r="K459" s="13">
        <v>1</v>
      </c>
      <c r="L459" s="13">
        <v>6</v>
      </c>
      <c r="M459" s="13">
        <v>7</v>
      </c>
      <c r="N459" s="13">
        <v>0</v>
      </c>
      <c r="O459" s="13">
        <v>10</v>
      </c>
      <c r="P459" s="13">
        <v>28</v>
      </c>
      <c r="AI459" s="13"/>
    </row>
    <row r="460" spans="1:35" x14ac:dyDescent="0.25">
      <c r="A460" s="13" t="s">
        <v>1880</v>
      </c>
      <c r="B460" s="13">
        <v>2011</v>
      </c>
      <c r="C460" s="13" t="s">
        <v>179</v>
      </c>
      <c r="D460" s="13" t="s">
        <v>161</v>
      </c>
      <c r="E460" s="13">
        <v>38</v>
      </c>
      <c r="F460" s="13">
        <v>107</v>
      </c>
      <c r="G460" s="13">
        <v>14</v>
      </c>
      <c r="H460" s="13">
        <v>26</v>
      </c>
      <c r="I460" s="13">
        <v>8</v>
      </c>
      <c r="J460" s="13">
        <v>0</v>
      </c>
      <c r="K460" s="13">
        <v>0</v>
      </c>
      <c r="L460" s="13">
        <v>5</v>
      </c>
      <c r="M460" s="13">
        <v>1</v>
      </c>
      <c r="N460" s="13">
        <v>1</v>
      </c>
      <c r="O460" s="13">
        <v>7</v>
      </c>
      <c r="P460" s="13">
        <v>17</v>
      </c>
      <c r="AI460" s="13"/>
    </row>
    <row r="461" spans="1:35" x14ac:dyDescent="0.25">
      <c r="A461" s="13" t="s">
        <v>1824</v>
      </c>
      <c r="B461" s="13">
        <v>2011</v>
      </c>
      <c r="C461" s="13" t="s">
        <v>160</v>
      </c>
      <c r="D461" s="13" t="s">
        <v>161</v>
      </c>
      <c r="E461" s="13">
        <v>42</v>
      </c>
      <c r="F461" s="13">
        <v>109</v>
      </c>
      <c r="G461" s="13">
        <v>21</v>
      </c>
      <c r="H461" s="13">
        <v>33</v>
      </c>
      <c r="I461" s="13">
        <v>1</v>
      </c>
      <c r="J461" s="13">
        <v>1</v>
      </c>
      <c r="K461" s="13">
        <v>2</v>
      </c>
      <c r="L461" s="13">
        <v>10</v>
      </c>
      <c r="M461" s="13">
        <v>7</v>
      </c>
      <c r="N461" s="13">
        <v>4</v>
      </c>
      <c r="O461" s="13">
        <v>6</v>
      </c>
      <c r="P461" s="13">
        <v>14</v>
      </c>
      <c r="AI461" s="13"/>
    </row>
    <row r="462" spans="1:35" x14ac:dyDescent="0.25">
      <c r="A462" s="13" t="s">
        <v>1856</v>
      </c>
      <c r="B462" s="13">
        <v>2011</v>
      </c>
      <c r="C462" s="13" t="s">
        <v>183</v>
      </c>
      <c r="D462" s="13" t="s">
        <v>161</v>
      </c>
      <c r="E462" s="13">
        <v>31</v>
      </c>
      <c r="F462" s="13">
        <v>109</v>
      </c>
      <c r="G462" s="13">
        <v>6</v>
      </c>
      <c r="H462" s="13">
        <v>27</v>
      </c>
      <c r="I462" s="13">
        <v>5</v>
      </c>
      <c r="J462" s="13">
        <v>0</v>
      </c>
      <c r="K462" s="13">
        <v>0</v>
      </c>
      <c r="L462" s="13">
        <v>10</v>
      </c>
      <c r="M462" s="13">
        <v>0</v>
      </c>
      <c r="N462" s="13">
        <v>0</v>
      </c>
      <c r="O462" s="13">
        <v>4</v>
      </c>
      <c r="P462" s="13">
        <v>27</v>
      </c>
      <c r="AI462" s="13"/>
    </row>
    <row r="463" spans="1:35" x14ac:dyDescent="0.25">
      <c r="A463" s="13" t="s">
        <v>1412</v>
      </c>
      <c r="B463" s="13">
        <v>2011</v>
      </c>
      <c r="C463" s="13" t="s">
        <v>169</v>
      </c>
      <c r="D463" s="13" t="s">
        <v>161</v>
      </c>
      <c r="E463" s="13">
        <v>78</v>
      </c>
      <c r="F463" s="13">
        <v>110</v>
      </c>
      <c r="G463" s="13">
        <v>8</v>
      </c>
      <c r="H463" s="13">
        <v>30</v>
      </c>
      <c r="I463" s="13">
        <v>4</v>
      </c>
      <c r="J463" s="13">
        <v>0</v>
      </c>
      <c r="K463" s="13">
        <v>1</v>
      </c>
      <c r="L463" s="13">
        <v>8</v>
      </c>
      <c r="M463" s="13">
        <v>1</v>
      </c>
      <c r="N463" s="13">
        <v>0</v>
      </c>
      <c r="O463" s="13">
        <v>3</v>
      </c>
      <c r="P463" s="13">
        <v>15</v>
      </c>
      <c r="AI463" s="13"/>
    </row>
    <row r="464" spans="1:35" x14ac:dyDescent="0.25">
      <c r="A464" s="13" t="s">
        <v>1710</v>
      </c>
      <c r="B464" s="13">
        <v>2011</v>
      </c>
      <c r="C464" s="13" t="s">
        <v>156</v>
      </c>
      <c r="D464" s="13" t="s">
        <v>157</v>
      </c>
      <c r="E464" s="13">
        <v>38</v>
      </c>
      <c r="F464" s="13">
        <v>110</v>
      </c>
      <c r="G464" s="13">
        <v>13</v>
      </c>
      <c r="H464" s="13">
        <v>23</v>
      </c>
      <c r="I464" s="13">
        <v>5</v>
      </c>
      <c r="J464" s="13">
        <v>1</v>
      </c>
      <c r="K464" s="13">
        <v>5</v>
      </c>
      <c r="L464" s="13">
        <v>16</v>
      </c>
      <c r="M464" s="13">
        <v>0</v>
      </c>
      <c r="N464" s="13">
        <v>1</v>
      </c>
      <c r="O464" s="13">
        <v>14</v>
      </c>
      <c r="P464" s="13">
        <v>38</v>
      </c>
      <c r="AI464" s="13"/>
    </row>
    <row r="465" spans="1:35" x14ac:dyDescent="0.25">
      <c r="A465" s="13" t="s">
        <v>1337</v>
      </c>
      <c r="B465" s="13">
        <v>2011</v>
      </c>
      <c r="C465" s="13" t="s">
        <v>187</v>
      </c>
      <c r="D465" s="13" t="s">
        <v>161</v>
      </c>
      <c r="E465" s="13">
        <v>69</v>
      </c>
      <c r="F465" s="13">
        <v>110</v>
      </c>
      <c r="G465" s="13">
        <v>10</v>
      </c>
      <c r="H465" s="13">
        <v>21</v>
      </c>
      <c r="I465" s="13">
        <v>5</v>
      </c>
      <c r="J465" s="13">
        <v>0</v>
      </c>
      <c r="K465" s="13">
        <v>0</v>
      </c>
      <c r="L465" s="13">
        <v>6</v>
      </c>
      <c r="M465" s="13">
        <v>0</v>
      </c>
      <c r="N465" s="13">
        <v>0</v>
      </c>
      <c r="O465" s="13">
        <v>11</v>
      </c>
      <c r="P465" s="13">
        <v>35</v>
      </c>
      <c r="AI465" s="13"/>
    </row>
    <row r="466" spans="1:35" x14ac:dyDescent="0.25">
      <c r="A466" s="13" t="s">
        <v>1668</v>
      </c>
      <c r="B466" s="13">
        <v>2011</v>
      </c>
      <c r="C466" s="13" t="s">
        <v>166</v>
      </c>
      <c r="D466" s="13" t="s">
        <v>161</v>
      </c>
      <c r="E466" s="13">
        <v>49</v>
      </c>
      <c r="F466" s="13">
        <v>111</v>
      </c>
      <c r="G466" s="13">
        <v>15</v>
      </c>
      <c r="H466" s="13">
        <v>28</v>
      </c>
      <c r="I466" s="13">
        <v>6</v>
      </c>
      <c r="J466" s="13">
        <v>1</v>
      </c>
      <c r="K466" s="13">
        <v>5</v>
      </c>
      <c r="L466" s="13">
        <v>17</v>
      </c>
      <c r="M466" s="13">
        <v>0</v>
      </c>
      <c r="N466" s="13">
        <v>1</v>
      </c>
      <c r="O466" s="13">
        <v>10</v>
      </c>
      <c r="P466" s="13">
        <v>26</v>
      </c>
      <c r="AI466" s="13"/>
    </row>
    <row r="467" spans="1:35" x14ac:dyDescent="0.25">
      <c r="A467" s="13" t="s">
        <v>1731</v>
      </c>
      <c r="B467" s="13">
        <v>2011</v>
      </c>
      <c r="C467" s="13" t="s">
        <v>170</v>
      </c>
      <c r="D467" s="13" t="s">
        <v>157</v>
      </c>
      <c r="E467" s="13">
        <v>36</v>
      </c>
      <c r="F467" s="13">
        <v>111</v>
      </c>
      <c r="G467" s="13">
        <v>10</v>
      </c>
      <c r="H467" s="13">
        <v>19</v>
      </c>
      <c r="I467" s="13">
        <v>3</v>
      </c>
      <c r="J467" s="13">
        <v>0</v>
      </c>
      <c r="K467" s="13">
        <v>1</v>
      </c>
      <c r="L467" s="13">
        <v>4</v>
      </c>
      <c r="M467" s="13">
        <v>0</v>
      </c>
      <c r="N467" s="13">
        <v>0</v>
      </c>
      <c r="O467" s="13">
        <v>11</v>
      </c>
      <c r="P467" s="13">
        <v>32</v>
      </c>
      <c r="AI467" s="13"/>
    </row>
    <row r="468" spans="1:35" x14ac:dyDescent="0.25">
      <c r="A468" s="13" t="s">
        <v>1694</v>
      </c>
      <c r="B468" s="13">
        <v>2011</v>
      </c>
      <c r="C468" s="13" t="s">
        <v>181</v>
      </c>
      <c r="D468" s="13" t="s">
        <v>157</v>
      </c>
      <c r="E468" s="13">
        <v>57</v>
      </c>
      <c r="F468" s="13">
        <v>111</v>
      </c>
      <c r="G468" s="13">
        <v>5</v>
      </c>
      <c r="H468" s="13">
        <v>21</v>
      </c>
      <c r="I468" s="13">
        <v>8</v>
      </c>
      <c r="J468" s="13">
        <v>0</v>
      </c>
      <c r="K468" s="13">
        <v>1</v>
      </c>
      <c r="L468" s="13">
        <v>8</v>
      </c>
      <c r="M468" s="13">
        <v>0</v>
      </c>
      <c r="N468" s="13">
        <v>2</v>
      </c>
      <c r="O468" s="13">
        <v>10</v>
      </c>
      <c r="P468" s="13">
        <v>16</v>
      </c>
      <c r="AI468" s="13"/>
    </row>
    <row r="469" spans="1:35" x14ac:dyDescent="0.25">
      <c r="A469" s="13" t="s">
        <v>1838</v>
      </c>
      <c r="B469" s="13">
        <v>2011</v>
      </c>
      <c r="C469" s="13" t="s">
        <v>179</v>
      </c>
      <c r="D469" s="13" t="s">
        <v>161</v>
      </c>
      <c r="E469" s="13">
        <v>41</v>
      </c>
      <c r="F469" s="13">
        <v>112</v>
      </c>
      <c r="G469" s="13">
        <v>17</v>
      </c>
      <c r="H469" s="13">
        <v>26</v>
      </c>
      <c r="I469" s="13">
        <v>5</v>
      </c>
      <c r="J469" s="13">
        <v>0</v>
      </c>
      <c r="K469" s="13">
        <v>6</v>
      </c>
      <c r="L469" s="13">
        <v>15</v>
      </c>
      <c r="M469" s="13">
        <v>1</v>
      </c>
      <c r="N469" s="13">
        <v>0</v>
      </c>
      <c r="O469" s="13">
        <v>7</v>
      </c>
      <c r="P469" s="13">
        <v>27</v>
      </c>
      <c r="AI469" s="13"/>
    </row>
    <row r="470" spans="1:35" x14ac:dyDescent="0.25">
      <c r="A470" s="13" t="s">
        <v>1426</v>
      </c>
      <c r="B470" s="13">
        <v>2011</v>
      </c>
      <c r="C470" s="13" t="s">
        <v>174</v>
      </c>
      <c r="D470" s="13" t="s">
        <v>161</v>
      </c>
      <c r="E470" s="13">
        <v>38</v>
      </c>
      <c r="F470" s="13">
        <v>112</v>
      </c>
      <c r="G470" s="13">
        <v>14</v>
      </c>
      <c r="H470" s="13">
        <v>26</v>
      </c>
      <c r="I470" s="13">
        <v>5</v>
      </c>
      <c r="J470" s="13">
        <v>0</v>
      </c>
      <c r="K470" s="13">
        <v>2</v>
      </c>
      <c r="L470" s="13">
        <v>11</v>
      </c>
      <c r="M470" s="13">
        <v>0</v>
      </c>
      <c r="N470" s="13">
        <v>0</v>
      </c>
      <c r="O470" s="13">
        <v>19</v>
      </c>
      <c r="P470" s="13">
        <v>37</v>
      </c>
      <c r="AI470" s="13"/>
    </row>
    <row r="471" spans="1:35" x14ac:dyDescent="0.25">
      <c r="A471" s="13" t="s">
        <v>1328</v>
      </c>
      <c r="B471" s="13">
        <v>2011</v>
      </c>
      <c r="C471" s="13" t="s">
        <v>186</v>
      </c>
      <c r="D471" s="13" t="s">
        <v>161</v>
      </c>
      <c r="E471" s="13">
        <v>93</v>
      </c>
      <c r="F471" s="13">
        <v>113</v>
      </c>
      <c r="G471" s="13">
        <v>3</v>
      </c>
      <c r="H471" s="13">
        <v>29</v>
      </c>
      <c r="I471" s="13">
        <v>8</v>
      </c>
      <c r="J471" s="13">
        <v>0</v>
      </c>
      <c r="K471" s="13">
        <v>0</v>
      </c>
      <c r="L471" s="13">
        <v>8</v>
      </c>
      <c r="M471" s="13">
        <v>0</v>
      </c>
      <c r="N471" s="13">
        <v>0</v>
      </c>
      <c r="O471" s="13">
        <v>3</v>
      </c>
      <c r="P471" s="13">
        <v>23</v>
      </c>
      <c r="AI471" s="13"/>
    </row>
    <row r="472" spans="1:35" x14ac:dyDescent="0.25">
      <c r="A472" s="13" t="s">
        <v>1811</v>
      </c>
      <c r="B472" s="13">
        <v>2011</v>
      </c>
      <c r="C472" s="13" t="s">
        <v>182</v>
      </c>
      <c r="D472" s="13" t="s">
        <v>157</v>
      </c>
      <c r="E472" s="13">
        <v>64</v>
      </c>
      <c r="F472" s="13">
        <v>113</v>
      </c>
      <c r="G472" s="13">
        <v>16</v>
      </c>
      <c r="H472" s="13">
        <v>29</v>
      </c>
      <c r="I472" s="13">
        <v>10</v>
      </c>
      <c r="J472" s="13">
        <v>0</v>
      </c>
      <c r="K472" s="13">
        <v>4</v>
      </c>
      <c r="L472" s="13">
        <v>12</v>
      </c>
      <c r="M472" s="13">
        <v>1</v>
      </c>
      <c r="N472" s="13">
        <v>0</v>
      </c>
      <c r="O472" s="13">
        <v>9</v>
      </c>
      <c r="P472" s="13">
        <v>29</v>
      </c>
      <c r="AI472" s="13"/>
    </row>
    <row r="473" spans="1:35" x14ac:dyDescent="0.25">
      <c r="A473" s="13" t="s">
        <v>1522</v>
      </c>
      <c r="B473" s="13">
        <v>2011</v>
      </c>
      <c r="C473" s="13" t="s">
        <v>164</v>
      </c>
      <c r="D473" s="13" t="s">
        <v>157</v>
      </c>
      <c r="E473" s="13">
        <v>33</v>
      </c>
      <c r="F473" s="13">
        <v>115</v>
      </c>
      <c r="G473" s="13">
        <v>16</v>
      </c>
      <c r="H473" s="13">
        <v>31</v>
      </c>
      <c r="I473" s="13">
        <v>4</v>
      </c>
      <c r="J473" s="13">
        <v>2</v>
      </c>
      <c r="K473" s="13">
        <v>3</v>
      </c>
      <c r="L473" s="13">
        <v>9</v>
      </c>
      <c r="M473" s="13">
        <v>3</v>
      </c>
      <c r="N473" s="13">
        <v>3</v>
      </c>
      <c r="O473" s="13">
        <v>16</v>
      </c>
      <c r="P473" s="13">
        <v>31</v>
      </c>
      <c r="AI473" s="13"/>
    </row>
    <row r="474" spans="1:35" x14ac:dyDescent="0.25">
      <c r="A474" s="13" t="s">
        <v>1533</v>
      </c>
      <c r="B474" s="13">
        <v>2011</v>
      </c>
      <c r="C474" s="13" t="s">
        <v>159</v>
      </c>
      <c r="D474" s="13" t="s">
        <v>157</v>
      </c>
      <c r="E474" s="13">
        <v>44</v>
      </c>
      <c r="F474" s="13">
        <v>117</v>
      </c>
      <c r="G474" s="13">
        <v>10</v>
      </c>
      <c r="H474" s="13">
        <v>23</v>
      </c>
      <c r="I474" s="13">
        <v>10</v>
      </c>
      <c r="J474" s="13">
        <v>0</v>
      </c>
      <c r="K474" s="13">
        <v>2</v>
      </c>
      <c r="L474" s="13">
        <v>14</v>
      </c>
      <c r="M474" s="13">
        <v>1</v>
      </c>
      <c r="N474" s="13">
        <v>2</v>
      </c>
      <c r="O474" s="13">
        <v>16</v>
      </c>
      <c r="P474" s="13">
        <v>21</v>
      </c>
      <c r="AI474" s="13"/>
    </row>
    <row r="475" spans="1:35" x14ac:dyDescent="0.25">
      <c r="A475" s="13" t="s">
        <v>1539</v>
      </c>
      <c r="B475" s="13">
        <v>2011</v>
      </c>
      <c r="C475" s="13" t="s">
        <v>156</v>
      </c>
      <c r="D475" s="13" t="s">
        <v>157</v>
      </c>
      <c r="E475" s="13">
        <v>51</v>
      </c>
      <c r="F475" s="13">
        <v>118</v>
      </c>
      <c r="G475" s="13">
        <v>11</v>
      </c>
      <c r="H475" s="13">
        <v>24</v>
      </c>
      <c r="I475" s="13">
        <v>3</v>
      </c>
      <c r="J475" s="13">
        <v>0</v>
      </c>
      <c r="K475" s="13">
        <v>3</v>
      </c>
      <c r="L475" s="13">
        <v>11</v>
      </c>
      <c r="M475" s="13">
        <v>0</v>
      </c>
      <c r="N475" s="13">
        <v>1</v>
      </c>
      <c r="O475" s="13">
        <v>12</v>
      </c>
      <c r="P475" s="13">
        <v>28</v>
      </c>
      <c r="AI475" s="13"/>
    </row>
    <row r="476" spans="1:35" x14ac:dyDescent="0.25">
      <c r="A476" s="13" t="s">
        <v>1386</v>
      </c>
      <c r="B476" s="13">
        <v>2011</v>
      </c>
      <c r="C476" s="13" t="s">
        <v>182</v>
      </c>
      <c r="D476" s="13" t="s">
        <v>157</v>
      </c>
      <c r="E476" s="13">
        <v>40</v>
      </c>
      <c r="F476" s="13">
        <v>120</v>
      </c>
      <c r="G476" s="13">
        <v>11</v>
      </c>
      <c r="H476" s="13">
        <v>35</v>
      </c>
      <c r="I476" s="13">
        <v>7</v>
      </c>
      <c r="J476" s="13">
        <v>3</v>
      </c>
      <c r="K476" s="13">
        <v>5</v>
      </c>
      <c r="L476" s="13">
        <v>19</v>
      </c>
      <c r="M476" s="13">
        <v>1</v>
      </c>
      <c r="N476" s="13">
        <v>0</v>
      </c>
      <c r="O476" s="13">
        <v>11</v>
      </c>
      <c r="P476" s="13">
        <v>47</v>
      </c>
      <c r="AI476" s="13"/>
    </row>
    <row r="477" spans="1:35" x14ac:dyDescent="0.25">
      <c r="A477" s="13" t="s">
        <v>1632</v>
      </c>
      <c r="B477" s="13">
        <v>2011</v>
      </c>
      <c r="C477" s="13" t="s">
        <v>188</v>
      </c>
      <c r="D477" s="13" t="s">
        <v>161</v>
      </c>
      <c r="E477" s="13">
        <v>48</v>
      </c>
      <c r="F477" s="13">
        <v>122</v>
      </c>
      <c r="G477" s="13">
        <v>14</v>
      </c>
      <c r="H477" s="13">
        <v>19</v>
      </c>
      <c r="I477" s="13">
        <v>6</v>
      </c>
      <c r="J477" s="13">
        <v>1</v>
      </c>
      <c r="K477" s="13">
        <v>0</v>
      </c>
      <c r="L477" s="13">
        <v>6</v>
      </c>
      <c r="M477" s="13">
        <v>3</v>
      </c>
      <c r="N477" s="13">
        <v>2</v>
      </c>
      <c r="O477" s="13">
        <v>14</v>
      </c>
      <c r="P477" s="13">
        <v>37</v>
      </c>
      <c r="AI477" s="13"/>
    </row>
    <row r="478" spans="1:35" x14ac:dyDescent="0.25">
      <c r="A478" s="13" t="s">
        <v>106</v>
      </c>
      <c r="B478" s="13">
        <v>2011</v>
      </c>
      <c r="C478" s="13" t="s">
        <v>165</v>
      </c>
      <c r="D478" s="13" t="s">
        <v>157</v>
      </c>
      <c r="E478" s="13">
        <v>31</v>
      </c>
      <c r="F478" s="13">
        <v>123</v>
      </c>
      <c r="G478" s="13">
        <v>16</v>
      </c>
      <c r="H478" s="13">
        <v>34</v>
      </c>
      <c r="I478" s="13">
        <v>9</v>
      </c>
      <c r="J478" s="13">
        <v>0</v>
      </c>
      <c r="K478" s="13">
        <v>2</v>
      </c>
      <c r="L478" s="13">
        <v>13</v>
      </c>
      <c r="M478" s="13">
        <v>1</v>
      </c>
      <c r="N478" s="13">
        <v>0</v>
      </c>
      <c r="O478" s="13">
        <v>6</v>
      </c>
      <c r="P478" s="13">
        <v>39</v>
      </c>
      <c r="AI478" s="13"/>
    </row>
    <row r="479" spans="1:35" x14ac:dyDescent="0.25">
      <c r="A479" s="13" t="s">
        <v>1884</v>
      </c>
      <c r="B479" s="13">
        <v>2011</v>
      </c>
      <c r="C479" s="13" t="s">
        <v>177</v>
      </c>
      <c r="D479" s="13" t="s">
        <v>161</v>
      </c>
      <c r="E479" s="13">
        <v>36</v>
      </c>
      <c r="F479" s="13">
        <v>123</v>
      </c>
      <c r="G479" s="13">
        <v>20</v>
      </c>
      <c r="H479" s="13">
        <v>25</v>
      </c>
      <c r="I479" s="13">
        <v>9</v>
      </c>
      <c r="J479" s="13">
        <v>0</v>
      </c>
      <c r="K479" s="13">
        <v>1</v>
      </c>
      <c r="L479" s="13">
        <v>13</v>
      </c>
      <c r="M479" s="13">
        <v>1</v>
      </c>
      <c r="N479" s="13">
        <v>0</v>
      </c>
      <c r="O479" s="13">
        <v>12</v>
      </c>
      <c r="P479" s="13">
        <v>21</v>
      </c>
      <c r="AI479" s="13"/>
    </row>
    <row r="480" spans="1:35" x14ac:dyDescent="0.25">
      <c r="A480" s="13" t="s">
        <v>111</v>
      </c>
      <c r="B480" s="13">
        <v>2011</v>
      </c>
      <c r="C480" s="13" t="s">
        <v>181</v>
      </c>
      <c r="D480" s="13" t="s">
        <v>157</v>
      </c>
      <c r="E480" s="13">
        <v>40</v>
      </c>
      <c r="F480" s="13">
        <v>123</v>
      </c>
      <c r="G480" s="13">
        <v>20</v>
      </c>
      <c r="H480" s="13">
        <v>27</v>
      </c>
      <c r="I480" s="13">
        <v>6</v>
      </c>
      <c r="J480" s="13">
        <v>0</v>
      </c>
      <c r="K480" s="13">
        <v>5</v>
      </c>
      <c r="L480" s="13">
        <v>16</v>
      </c>
      <c r="M480" s="13">
        <v>4</v>
      </c>
      <c r="N480" s="13">
        <v>0</v>
      </c>
      <c r="O480" s="13">
        <v>9</v>
      </c>
      <c r="P480" s="13">
        <v>30</v>
      </c>
      <c r="AI480" s="13"/>
    </row>
    <row r="481" spans="1:35" x14ac:dyDescent="0.25">
      <c r="A481" s="13" t="s">
        <v>1647</v>
      </c>
      <c r="B481" s="13">
        <v>2011</v>
      </c>
      <c r="C481" s="13" t="s">
        <v>171</v>
      </c>
      <c r="D481" s="13" t="s">
        <v>157</v>
      </c>
      <c r="E481" s="13">
        <v>43</v>
      </c>
      <c r="F481" s="13">
        <v>124</v>
      </c>
      <c r="G481" s="13">
        <v>17</v>
      </c>
      <c r="H481" s="13">
        <v>33</v>
      </c>
      <c r="I481" s="13">
        <v>4</v>
      </c>
      <c r="J481" s="13">
        <v>0</v>
      </c>
      <c r="K481" s="13">
        <v>4</v>
      </c>
      <c r="L481" s="13">
        <v>22</v>
      </c>
      <c r="M481" s="13">
        <v>4</v>
      </c>
      <c r="N481" s="13">
        <v>1</v>
      </c>
      <c r="O481" s="13">
        <v>9</v>
      </c>
      <c r="P481" s="13">
        <v>29</v>
      </c>
      <c r="AI481" s="13"/>
    </row>
    <row r="482" spans="1:35" x14ac:dyDescent="0.25">
      <c r="A482" s="13" t="s">
        <v>1336</v>
      </c>
      <c r="B482" s="13">
        <v>2011</v>
      </c>
      <c r="C482" s="13" t="s">
        <v>166</v>
      </c>
      <c r="D482" s="13" t="s">
        <v>161</v>
      </c>
      <c r="E482" s="13">
        <v>45</v>
      </c>
      <c r="F482" s="13">
        <v>124</v>
      </c>
      <c r="G482" s="13">
        <v>18</v>
      </c>
      <c r="H482" s="13">
        <v>34</v>
      </c>
      <c r="I482" s="13">
        <v>10</v>
      </c>
      <c r="J482" s="13">
        <v>0</v>
      </c>
      <c r="K482" s="13">
        <v>1</v>
      </c>
      <c r="L482" s="13">
        <v>7</v>
      </c>
      <c r="M482" s="13">
        <v>1</v>
      </c>
      <c r="N482" s="13">
        <v>0</v>
      </c>
      <c r="O482" s="13">
        <v>11</v>
      </c>
      <c r="P482" s="13">
        <v>16</v>
      </c>
      <c r="AI482" s="13"/>
    </row>
    <row r="483" spans="1:35" x14ac:dyDescent="0.25">
      <c r="A483" s="13" t="s">
        <v>1519</v>
      </c>
      <c r="B483" s="13">
        <v>2011</v>
      </c>
      <c r="C483" s="13" t="s">
        <v>169</v>
      </c>
      <c r="D483" s="13" t="s">
        <v>161</v>
      </c>
      <c r="E483" s="13">
        <v>33</v>
      </c>
      <c r="F483" s="13">
        <v>124</v>
      </c>
      <c r="G483" s="13">
        <v>23</v>
      </c>
      <c r="H483" s="13">
        <v>39</v>
      </c>
      <c r="I483" s="13">
        <v>12</v>
      </c>
      <c r="J483" s="13">
        <v>2</v>
      </c>
      <c r="K483" s="13">
        <v>2</v>
      </c>
      <c r="L483" s="13">
        <v>16</v>
      </c>
      <c r="M483" s="13">
        <v>5</v>
      </c>
      <c r="N483" s="13">
        <v>4</v>
      </c>
      <c r="O483" s="13">
        <v>12</v>
      </c>
      <c r="P483" s="13">
        <v>19</v>
      </c>
      <c r="AI483" s="13"/>
    </row>
    <row r="484" spans="1:35" x14ac:dyDescent="0.25">
      <c r="A484" s="13" t="s">
        <v>1371</v>
      </c>
      <c r="B484" s="13">
        <v>2011</v>
      </c>
      <c r="C484" s="13" t="s">
        <v>183</v>
      </c>
      <c r="D484" s="13" t="s">
        <v>161</v>
      </c>
      <c r="E484" s="13">
        <v>44</v>
      </c>
      <c r="F484" s="13">
        <v>124</v>
      </c>
      <c r="G484" s="13">
        <v>14</v>
      </c>
      <c r="H484" s="13">
        <v>27</v>
      </c>
      <c r="I484" s="13">
        <v>7</v>
      </c>
      <c r="J484" s="13">
        <v>0</v>
      </c>
      <c r="K484" s="13">
        <v>2</v>
      </c>
      <c r="L484" s="13">
        <v>19</v>
      </c>
      <c r="M484" s="13">
        <v>0</v>
      </c>
      <c r="N484" s="13">
        <v>0</v>
      </c>
      <c r="O484" s="13">
        <v>10</v>
      </c>
      <c r="P484" s="13">
        <v>28</v>
      </c>
      <c r="AI484" s="13"/>
    </row>
    <row r="485" spans="1:35" x14ac:dyDescent="0.25">
      <c r="A485" s="13" t="s">
        <v>1483</v>
      </c>
      <c r="B485" s="13">
        <v>2011</v>
      </c>
      <c r="C485" s="13" t="s">
        <v>188</v>
      </c>
      <c r="D485" s="13" t="s">
        <v>161</v>
      </c>
      <c r="E485" s="13">
        <v>38</v>
      </c>
      <c r="F485" s="13">
        <v>125</v>
      </c>
      <c r="G485" s="13">
        <v>10</v>
      </c>
      <c r="H485" s="13">
        <v>26</v>
      </c>
      <c r="I485" s="13">
        <v>4</v>
      </c>
      <c r="J485" s="13">
        <v>0</v>
      </c>
      <c r="K485" s="13">
        <v>2</v>
      </c>
      <c r="L485" s="13">
        <v>8</v>
      </c>
      <c r="M485" s="13">
        <v>2</v>
      </c>
      <c r="N485" s="13">
        <v>0</v>
      </c>
      <c r="O485" s="13">
        <v>3</v>
      </c>
      <c r="P485" s="13">
        <v>15</v>
      </c>
      <c r="AI485" s="13"/>
    </row>
    <row r="486" spans="1:35" x14ac:dyDescent="0.25">
      <c r="A486" s="13" t="s">
        <v>1374</v>
      </c>
      <c r="B486" s="13">
        <v>2011</v>
      </c>
      <c r="C486" s="13" t="s">
        <v>186</v>
      </c>
      <c r="D486" s="13" t="s">
        <v>161</v>
      </c>
      <c r="E486" s="13">
        <v>41</v>
      </c>
      <c r="F486" s="13">
        <v>125</v>
      </c>
      <c r="G486" s="13">
        <v>11</v>
      </c>
      <c r="H486" s="13">
        <v>22</v>
      </c>
      <c r="I486" s="13">
        <v>4</v>
      </c>
      <c r="J486" s="13">
        <v>0</v>
      </c>
      <c r="K486" s="13">
        <v>2</v>
      </c>
      <c r="L486" s="13">
        <v>9</v>
      </c>
      <c r="M486" s="13">
        <v>0</v>
      </c>
      <c r="N486" s="13">
        <v>0</v>
      </c>
      <c r="O486" s="13">
        <v>11</v>
      </c>
      <c r="P486" s="13">
        <v>35</v>
      </c>
      <c r="AI486" s="13"/>
    </row>
    <row r="487" spans="1:35" x14ac:dyDescent="0.25">
      <c r="A487" s="13" t="s">
        <v>1309</v>
      </c>
      <c r="B487" s="13">
        <v>2011</v>
      </c>
      <c r="C487" s="13" t="s">
        <v>185</v>
      </c>
      <c r="D487" s="13" t="s">
        <v>161</v>
      </c>
      <c r="E487" s="13">
        <v>39</v>
      </c>
      <c r="F487" s="13">
        <v>126</v>
      </c>
      <c r="G487" s="13">
        <v>4</v>
      </c>
      <c r="H487" s="13">
        <v>28</v>
      </c>
      <c r="I487" s="13">
        <v>3</v>
      </c>
      <c r="J487" s="13">
        <v>0</v>
      </c>
      <c r="K487" s="13">
        <v>1</v>
      </c>
      <c r="L487" s="13">
        <v>13</v>
      </c>
      <c r="M487" s="13">
        <v>2</v>
      </c>
      <c r="N487" s="13">
        <v>2</v>
      </c>
      <c r="O487" s="13">
        <v>4</v>
      </c>
      <c r="P487" s="13">
        <v>17</v>
      </c>
      <c r="AI487" s="13"/>
    </row>
    <row r="488" spans="1:35" x14ac:dyDescent="0.25">
      <c r="A488" s="13" t="s">
        <v>1357</v>
      </c>
      <c r="B488" s="13">
        <v>2011</v>
      </c>
      <c r="C488" s="13" t="s">
        <v>169</v>
      </c>
      <c r="D488" s="13" t="s">
        <v>161</v>
      </c>
      <c r="E488" s="13">
        <v>42</v>
      </c>
      <c r="F488" s="13">
        <v>127</v>
      </c>
      <c r="G488" s="13">
        <v>5</v>
      </c>
      <c r="H488" s="13">
        <v>29</v>
      </c>
      <c r="I488" s="13">
        <v>6</v>
      </c>
      <c r="J488" s="13">
        <v>0</v>
      </c>
      <c r="K488" s="13">
        <v>0</v>
      </c>
      <c r="L488" s="13">
        <v>16</v>
      </c>
      <c r="M488" s="13">
        <v>0</v>
      </c>
      <c r="N488" s="13">
        <v>1</v>
      </c>
      <c r="O488" s="13">
        <v>2</v>
      </c>
      <c r="P488" s="13">
        <v>24</v>
      </c>
      <c r="AI488" s="13"/>
    </row>
    <row r="489" spans="1:35" x14ac:dyDescent="0.25">
      <c r="A489" s="13" t="s">
        <v>1874</v>
      </c>
      <c r="B489" s="13">
        <v>2011</v>
      </c>
      <c r="C489" s="13" t="s">
        <v>172</v>
      </c>
      <c r="D489" s="13" t="s">
        <v>161</v>
      </c>
      <c r="E489" s="13">
        <v>49</v>
      </c>
      <c r="F489" s="13">
        <v>128</v>
      </c>
      <c r="G489" s="13">
        <v>9</v>
      </c>
      <c r="H489" s="13">
        <v>18</v>
      </c>
      <c r="I489" s="13">
        <v>8</v>
      </c>
      <c r="J489" s="13">
        <v>1</v>
      </c>
      <c r="K489" s="13">
        <v>1</v>
      </c>
      <c r="L489" s="13">
        <v>9</v>
      </c>
      <c r="M489" s="13">
        <v>2</v>
      </c>
      <c r="N489" s="13">
        <v>1</v>
      </c>
      <c r="O489" s="13">
        <v>21</v>
      </c>
      <c r="P489" s="13">
        <v>46</v>
      </c>
      <c r="AI489" s="13"/>
    </row>
    <row r="490" spans="1:35" x14ac:dyDescent="0.25">
      <c r="A490" s="13" t="s">
        <v>1764</v>
      </c>
      <c r="B490" s="13">
        <v>2011</v>
      </c>
      <c r="C490" s="13" t="s">
        <v>173</v>
      </c>
      <c r="D490" s="13" t="s">
        <v>161</v>
      </c>
      <c r="E490" s="13">
        <v>36</v>
      </c>
      <c r="F490" s="13">
        <v>129</v>
      </c>
      <c r="G490" s="13">
        <v>20</v>
      </c>
      <c r="H490" s="13">
        <v>39</v>
      </c>
      <c r="I490" s="13">
        <v>8</v>
      </c>
      <c r="J490" s="13">
        <v>1</v>
      </c>
      <c r="K490" s="13">
        <v>7</v>
      </c>
      <c r="L490" s="13">
        <v>25</v>
      </c>
      <c r="M490" s="13">
        <v>0</v>
      </c>
      <c r="N490" s="13">
        <v>0</v>
      </c>
      <c r="O490" s="13">
        <v>17</v>
      </c>
      <c r="P490" s="13">
        <v>31</v>
      </c>
      <c r="AI490" s="13"/>
    </row>
    <row r="491" spans="1:35" x14ac:dyDescent="0.25">
      <c r="A491" s="13" t="s">
        <v>1717</v>
      </c>
      <c r="B491" s="13">
        <v>2011</v>
      </c>
      <c r="C491" s="13" t="s">
        <v>187</v>
      </c>
      <c r="D491" s="13" t="s">
        <v>161</v>
      </c>
      <c r="E491" s="13">
        <v>64</v>
      </c>
      <c r="F491" s="13">
        <v>130</v>
      </c>
      <c r="G491" s="13">
        <v>19</v>
      </c>
      <c r="H491" s="13">
        <v>30</v>
      </c>
      <c r="I491" s="13">
        <v>9</v>
      </c>
      <c r="J491" s="13">
        <v>0</v>
      </c>
      <c r="K491" s="13">
        <v>5</v>
      </c>
      <c r="L491" s="13">
        <v>16</v>
      </c>
      <c r="M491" s="13">
        <v>0</v>
      </c>
      <c r="N491" s="13">
        <v>0</v>
      </c>
      <c r="O491" s="13">
        <v>11</v>
      </c>
      <c r="P491" s="13">
        <v>39</v>
      </c>
      <c r="AI491" s="13"/>
    </row>
    <row r="492" spans="1:35" x14ac:dyDescent="0.25">
      <c r="A492" s="13" t="s">
        <v>1326</v>
      </c>
      <c r="B492" s="13">
        <v>2011</v>
      </c>
      <c r="C492" s="13" t="s">
        <v>188</v>
      </c>
      <c r="D492" s="13" t="s">
        <v>161</v>
      </c>
      <c r="E492" s="13">
        <v>64</v>
      </c>
      <c r="F492" s="13">
        <v>131</v>
      </c>
      <c r="G492" s="13">
        <v>20</v>
      </c>
      <c r="H492" s="13">
        <v>34</v>
      </c>
      <c r="I492" s="13">
        <v>6</v>
      </c>
      <c r="J492" s="13">
        <v>0</v>
      </c>
      <c r="K492" s="13">
        <v>13</v>
      </c>
      <c r="L492" s="13">
        <v>32</v>
      </c>
      <c r="M492" s="13">
        <v>0</v>
      </c>
      <c r="N492" s="13">
        <v>0</v>
      </c>
      <c r="O492" s="13">
        <v>17</v>
      </c>
      <c r="P492" s="13">
        <v>45</v>
      </c>
      <c r="AI492" s="13"/>
    </row>
    <row r="493" spans="1:35" x14ac:dyDescent="0.25">
      <c r="A493" s="13" t="s">
        <v>1766</v>
      </c>
      <c r="B493" s="13">
        <v>2011</v>
      </c>
      <c r="C493" s="13" t="s">
        <v>176</v>
      </c>
      <c r="D493" s="13" t="s">
        <v>157</v>
      </c>
      <c r="E493" s="13">
        <v>39</v>
      </c>
      <c r="F493" s="13">
        <v>132</v>
      </c>
      <c r="G493" s="13">
        <v>13</v>
      </c>
      <c r="H493" s="13">
        <v>42</v>
      </c>
      <c r="I493" s="13">
        <v>6</v>
      </c>
      <c r="J493" s="13">
        <v>1</v>
      </c>
      <c r="K493" s="13">
        <v>1</v>
      </c>
      <c r="L493" s="13">
        <v>8</v>
      </c>
      <c r="M493" s="13">
        <v>3</v>
      </c>
      <c r="N493" s="13">
        <v>2</v>
      </c>
      <c r="O493" s="13">
        <v>7</v>
      </c>
      <c r="P493" s="13">
        <v>35</v>
      </c>
      <c r="AI493" s="13"/>
    </row>
    <row r="494" spans="1:35" x14ac:dyDescent="0.25">
      <c r="A494" s="13" t="s">
        <v>1472</v>
      </c>
      <c r="B494" s="13">
        <v>2011</v>
      </c>
      <c r="C494" s="13" t="s">
        <v>173</v>
      </c>
      <c r="D494" s="13" t="s">
        <v>161</v>
      </c>
      <c r="E494" s="13">
        <v>79</v>
      </c>
      <c r="F494" s="13">
        <v>132</v>
      </c>
      <c r="G494" s="13">
        <v>20</v>
      </c>
      <c r="H494" s="13">
        <v>31</v>
      </c>
      <c r="I494" s="13">
        <v>8</v>
      </c>
      <c r="J494" s="13">
        <v>1</v>
      </c>
      <c r="K494" s="13">
        <v>7</v>
      </c>
      <c r="L494" s="13">
        <v>24</v>
      </c>
      <c r="M494" s="13">
        <v>1</v>
      </c>
      <c r="N494" s="13">
        <v>1</v>
      </c>
      <c r="O494" s="13">
        <v>11</v>
      </c>
      <c r="P494" s="13">
        <v>34</v>
      </c>
      <c r="AI494" s="13"/>
    </row>
    <row r="495" spans="1:35" x14ac:dyDescent="0.25">
      <c r="A495" s="13" t="s">
        <v>1713</v>
      </c>
      <c r="B495" s="13">
        <v>2011</v>
      </c>
      <c r="C495" s="13" t="s">
        <v>184</v>
      </c>
      <c r="D495" s="13" t="s">
        <v>157</v>
      </c>
      <c r="E495" s="13">
        <v>64</v>
      </c>
      <c r="F495" s="13">
        <v>133</v>
      </c>
      <c r="G495" s="13">
        <v>26</v>
      </c>
      <c r="H495" s="13">
        <v>36</v>
      </c>
      <c r="I495" s="13">
        <v>5</v>
      </c>
      <c r="J495" s="13">
        <v>1</v>
      </c>
      <c r="K495" s="13">
        <v>1</v>
      </c>
      <c r="L495" s="13">
        <v>13</v>
      </c>
      <c r="M495" s="13">
        <v>18</v>
      </c>
      <c r="N495" s="13">
        <v>0</v>
      </c>
      <c r="O495" s="13">
        <v>10</v>
      </c>
      <c r="P495" s="13">
        <v>27</v>
      </c>
      <c r="AI495" s="13"/>
    </row>
    <row r="496" spans="1:35" x14ac:dyDescent="0.25">
      <c r="A496" s="13" t="s">
        <v>1401</v>
      </c>
      <c r="B496" s="13">
        <v>2011</v>
      </c>
      <c r="C496" s="13" t="s">
        <v>180</v>
      </c>
      <c r="D496" s="13" t="s">
        <v>161</v>
      </c>
      <c r="E496" s="13">
        <v>63</v>
      </c>
      <c r="F496" s="13">
        <v>133</v>
      </c>
      <c r="G496" s="13">
        <v>21</v>
      </c>
      <c r="H496" s="13">
        <v>37</v>
      </c>
      <c r="I496" s="13">
        <v>8</v>
      </c>
      <c r="J496" s="13">
        <v>4</v>
      </c>
      <c r="K496" s="13">
        <v>1</v>
      </c>
      <c r="L496" s="13">
        <v>20</v>
      </c>
      <c r="M496" s="13">
        <v>1</v>
      </c>
      <c r="N496" s="13">
        <v>1</v>
      </c>
      <c r="O496" s="13">
        <v>25</v>
      </c>
      <c r="P496" s="13">
        <v>21</v>
      </c>
      <c r="AI496" s="13"/>
    </row>
    <row r="497" spans="1:35" x14ac:dyDescent="0.25">
      <c r="A497" s="13" t="s">
        <v>1732</v>
      </c>
      <c r="B497" s="13">
        <v>2011</v>
      </c>
      <c r="C497" s="13" t="s">
        <v>164</v>
      </c>
      <c r="D497" s="13" t="s">
        <v>157</v>
      </c>
      <c r="E497" s="13">
        <v>35</v>
      </c>
      <c r="F497" s="13">
        <v>133</v>
      </c>
      <c r="G497" s="13">
        <v>14</v>
      </c>
      <c r="H497" s="13">
        <v>23</v>
      </c>
      <c r="I497" s="13">
        <v>10</v>
      </c>
      <c r="J497" s="13">
        <v>0</v>
      </c>
      <c r="K497" s="13">
        <v>3</v>
      </c>
      <c r="L497" s="13">
        <v>13</v>
      </c>
      <c r="M497" s="13">
        <v>0</v>
      </c>
      <c r="N497" s="13">
        <v>0</v>
      </c>
      <c r="O497" s="13">
        <v>5</v>
      </c>
      <c r="P497" s="13">
        <v>39</v>
      </c>
      <c r="AI497" s="13"/>
    </row>
    <row r="498" spans="1:35" x14ac:dyDescent="0.25">
      <c r="A498" s="13" t="s">
        <v>1532</v>
      </c>
      <c r="B498" s="13">
        <v>2011</v>
      </c>
      <c r="C498" s="13" t="s">
        <v>175</v>
      </c>
      <c r="D498" s="13" t="s">
        <v>157</v>
      </c>
      <c r="E498" s="13">
        <v>67</v>
      </c>
      <c r="F498" s="13">
        <v>133</v>
      </c>
      <c r="G498" s="13">
        <v>21</v>
      </c>
      <c r="H498" s="13">
        <v>30</v>
      </c>
      <c r="I498" s="13">
        <v>2</v>
      </c>
      <c r="J498" s="13">
        <v>0</v>
      </c>
      <c r="K498" s="13">
        <v>2</v>
      </c>
      <c r="L498" s="13">
        <v>11</v>
      </c>
      <c r="M498" s="13">
        <v>7</v>
      </c>
      <c r="N498" s="13">
        <v>2</v>
      </c>
      <c r="O498" s="13">
        <v>6</v>
      </c>
      <c r="P498" s="13">
        <v>38</v>
      </c>
      <c r="AI498" s="13"/>
    </row>
    <row r="499" spans="1:35" x14ac:dyDescent="0.25">
      <c r="A499" s="13" t="s">
        <v>1448</v>
      </c>
      <c r="B499" s="13">
        <v>2011</v>
      </c>
      <c r="C499" s="13" t="s">
        <v>162</v>
      </c>
      <c r="D499" s="13" t="s">
        <v>161</v>
      </c>
      <c r="E499" s="13">
        <v>46</v>
      </c>
      <c r="F499" s="13">
        <v>134</v>
      </c>
      <c r="G499" s="13">
        <v>15</v>
      </c>
      <c r="H499" s="13">
        <v>26</v>
      </c>
      <c r="I499" s="13">
        <v>3</v>
      </c>
      <c r="J499" s="13">
        <v>1</v>
      </c>
      <c r="K499" s="13">
        <v>2</v>
      </c>
      <c r="L499" s="13">
        <v>9</v>
      </c>
      <c r="M499" s="13">
        <v>1</v>
      </c>
      <c r="N499" s="13">
        <v>0</v>
      </c>
      <c r="O499" s="13">
        <v>14</v>
      </c>
      <c r="P499" s="13">
        <v>40</v>
      </c>
      <c r="AI499" s="13"/>
    </row>
    <row r="500" spans="1:35" x14ac:dyDescent="0.25">
      <c r="A500" s="13" t="s">
        <v>1848</v>
      </c>
      <c r="B500" s="13">
        <v>2011</v>
      </c>
      <c r="C500" s="13" t="s">
        <v>176</v>
      </c>
      <c r="D500" s="13" t="s">
        <v>157</v>
      </c>
      <c r="E500" s="13">
        <v>36</v>
      </c>
      <c r="F500" s="13">
        <v>136</v>
      </c>
      <c r="G500" s="13">
        <v>24</v>
      </c>
      <c r="H500" s="13">
        <v>37</v>
      </c>
      <c r="I500" s="13">
        <v>9</v>
      </c>
      <c r="J500" s="13">
        <v>1</v>
      </c>
      <c r="K500" s="13">
        <v>7</v>
      </c>
      <c r="L500" s="13">
        <v>19</v>
      </c>
      <c r="M500" s="13">
        <v>5</v>
      </c>
      <c r="N500" s="13">
        <v>0</v>
      </c>
      <c r="O500" s="13">
        <v>11</v>
      </c>
      <c r="P500" s="13">
        <v>34</v>
      </c>
      <c r="AI500" s="13"/>
    </row>
    <row r="501" spans="1:35" x14ac:dyDescent="0.25">
      <c r="A501" s="13" t="s">
        <v>1563</v>
      </c>
      <c r="B501" s="13">
        <v>2011</v>
      </c>
      <c r="C501" s="13" t="s">
        <v>170</v>
      </c>
      <c r="D501" s="13" t="s">
        <v>157</v>
      </c>
      <c r="E501" s="13">
        <v>46</v>
      </c>
      <c r="F501" s="13">
        <v>136</v>
      </c>
      <c r="G501" s="13">
        <v>13</v>
      </c>
      <c r="H501" s="13">
        <v>30</v>
      </c>
      <c r="I501" s="13">
        <v>6</v>
      </c>
      <c r="J501" s="13">
        <v>0</v>
      </c>
      <c r="K501" s="13">
        <v>4</v>
      </c>
      <c r="L501" s="13">
        <v>17</v>
      </c>
      <c r="M501" s="13">
        <v>2</v>
      </c>
      <c r="N501" s="13">
        <v>0</v>
      </c>
      <c r="O501" s="13">
        <v>8</v>
      </c>
      <c r="P501" s="13">
        <v>27</v>
      </c>
      <c r="AI501" s="13"/>
    </row>
    <row r="502" spans="1:35" x14ac:dyDescent="0.25">
      <c r="A502" s="13" t="s">
        <v>1678</v>
      </c>
      <c r="B502" s="13">
        <v>2011</v>
      </c>
      <c r="C502" s="13" t="s">
        <v>164</v>
      </c>
      <c r="D502" s="13" t="s">
        <v>157</v>
      </c>
      <c r="E502" s="13">
        <v>46</v>
      </c>
      <c r="F502" s="13">
        <v>136</v>
      </c>
      <c r="G502" s="13">
        <v>15</v>
      </c>
      <c r="H502" s="13">
        <v>23</v>
      </c>
      <c r="I502" s="13">
        <v>5</v>
      </c>
      <c r="J502" s="13">
        <v>1</v>
      </c>
      <c r="K502" s="13">
        <v>4</v>
      </c>
      <c r="L502" s="13">
        <v>16</v>
      </c>
      <c r="M502" s="13">
        <v>4</v>
      </c>
      <c r="N502" s="13">
        <v>1</v>
      </c>
      <c r="O502" s="13">
        <v>12</v>
      </c>
      <c r="P502" s="13">
        <v>42</v>
      </c>
      <c r="AI502" s="13"/>
    </row>
    <row r="503" spans="1:35" x14ac:dyDescent="0.25">
      <c r="A503" s="13" t="s">
        <v>1645</v>
      </c>
      <c r="B503" s="13">
        <v>2011</v>
      </c>
      <c r="C503" s="13" t="s">
        <v>185</v>
      </c>
      <c r="D503" s="13" t="s">
        <v>161</v>
      </c>
      <c r="E503" s="13">
        <v>59</v>
      </c>
      <c r="F503" s="13">
        <v>137</v>
      </c>
      <c r="G503" s="13">
        <v>14</v>
      </c>
      <c r="H503" s="13">
        <v>28</v>
      </c>
      <c r="I503" s="13">
        <v>1</v>
      </c>
      <c r="J503" s="13">
        <v>0</v>
      </c>
      <c r="K503" s="13">
        <v>0</v>
      </c>
      <c r="L503" s="13">
        <v>4</v>
      </c>
      <c r="M503" s="13">
        <v>11</v>
      </c>
      <c r="N503" s="13">
        <v>3</v>
      </c>
      <c r="O503" s="13">
        <v>6</v>
      </c>
      <c r="P503" s="13">
        <v>17</v>
      </c>
      <c r="AI503" s="13"/>
    </row>
    <row r="504" spans="1:35" x14ac:dyDescent="0.25">
      <c r="A504" s="13" t="s">
        <v>1325</v>
      </c>
      <c r="B504" s="13">
        <v>2011</v>
      </c>
      <c r="C504" s="13" t="s">
        <v>177</v>
      </c>
      <c r="D504" s="13" t="s">
        <v>161</v>
      </c>
      <c r="E504" s="13">
        <v>37</v>
      </c>
      <c r="F504" s="13">
        <v>137</v>
      </c>
      <c r="G504" s="13">
        <v>15</v>
      </c>
      <c r="H504" s="13">
        <v>27</v>
      </c>
      <c r="I504" s="13">
        <v>4</v>
      </c>
      <c r="J504" s="13">
        <v>0</v>
      </c>
      <c r="K504" s="13">
        <v>1</v>
      </c>
      <c r="L504" s="13">
        <v>12</v>
      </c>
      <c r="M504" s="13">
        <v>5</v>
      </c>
      <c r="N504" s="13">
        <v>3</v>
      </c>
      <c r="O504" s="13">
        <v>11</v>
      </c>
      <c r="P504" s="13">
        <v>21</v>
      </c>
      <c r="AI504" s="13"/>
    </row>
    <row r="505" spans="1:35" x14ac:dyDescent="0.25">
      <c r="A505" s="13" t="s">
        <v>1311</v>
      </c>
      <c r="B505" s="13">
        <v>2011</v>
      </c>
      <c r="C505" s="13" t="s">
        <v>187</v>
      </c>
      <c r="D505" s="13" t="s">
        <v>161</v>
      </c>
      <c r="E505" s="13">
        <v>45</v>
      </c>
      <c r="F505" s="13">
        <v>143</v>
      </c>
      <c r="G505" s="13">
        <v>18</v>
      </c>
      <c r="H505" s="13">
        <v>34</v>
      </c>
      <c r="I505" s="13">
        <v>8</v>
      </c>
      <c r="J505" s="13">
        <v>0</v>
      </c>
      <c r="K505" s="13">
        <v>6</v>
      </c>
      <c r="L505" s="13">
        <v>18</v>
      </c>
      <c r="M505" s="13">
        <v>1</v>
      </c>
      <c r="N505" s="13">
        <v>0</v>
      </c>
      <c r="O505" s="13">
        <v>20</v>
      </c>
      <c r="P505" s="13">
        <v>34</v>
      </c>
      <c r="AI505" s="13"/>
    </row>
    <row r="506" spans="1:35" x14ac:dyDescent="0.25">
      <c r="A506" s="13" t="s">
        <v>1818</v>
      </c>
      <c r="B506" s="13">
        <v>2011</v>
      </c>
      <c r="C506" s="13" t="s">
        <v>162</v>
      </c>
      <c r="D506" s="13" t="s">
        <v>161</v>
      </c>
      <c r="E506" s="13">
        <v>95</v>
      </c>
      <c r="F506" s="13">
        <v>143</v>
      </c>
      <c r="G506" s="13">
        <v>24</v>
      </c>
      <c r="H506" s="13">
        <v>37</v>
      </c>
      <c r="I506" s="13">
        <v>3</v>
      </c>
      <c r="J506" s="13">
        <v>0</v>
      </c>
      <c r="K506" s="13">
        <v>1</v>
      </c>
      <c r="L506" s="13">
        <v>6</v>
      </c>
      <c r="M506" s="13">
        <v>24</v>
      </c>
      <c r="N506" s="13">
        <v>2</v>
      </c>
      <c r="O506" s="13">
        <v>8</v>
      </c>
      <c r="P506" s="13">
        <v>30</v>
      </c>
      <c r="AI506" s="13"/>
    </row>
    <row r="507" spans="1:35" x14ac:dyDescent="0.25">
      <c r="A507" s="13" t="s">
        <v>1830</v>
      </c>
      <c r="B507" s="13">
        <v>2011</v>
      </c>
      <c r="C507" s="13" t="s">
        <v>174</v>
      </c>
      <c r="D507" s="13" t="s">
        <v>161</v>
      </c>
      <c r="E507" s="13">
        <v>48</v>
      </c>
      <c r="F507" s="13">
        <v>143</v>
      </c>
      <c r="G507" s="13">
        <v>17</v>
      </c>
      <c r="H507" s="13">
        <v>31</v>
      </c>
      <c r="I507" s="13">
        <v>6</v>
      </c>
      <c r="J507" s="13">
        <v>2</v>
      </c>
      <c r="K507" s="13">
        <v>0</v>
      </c>
      <c r="L507" s="13">
        <v>6</v>
      </c>
      <c r="M507" s="13">
        <v>12</v>
      </c>
      <c r="N507" s="13">
        <v>2</v>
      </c>
      <c r="O507" s="13">
        <v>4</v>
      </c>
      <c r="P507" s="13">
        <v>36</v>
      </c>
      <c r="AI507" s="13"/>
    </row>
    <row r="508" spans="1:35" x14ac:dyDescent="0.25">
      <c r="A508" s="13" t="s">
        <v>1870</v>
      </c>
      <c r="B508" s="13">
        <v>2011</v>
      </c>
      <c r="C508" s="13" t="s">
        <v>159</v>
      </c>
      <c r="D508" s="13" t="s">
        <v>157</v>
      </c>
      <c r="E508" s="13">
        <v>46</v>
      </c>
      <c r="F508" s="13">
        <v>143</v>
      </c>
      <c r="G508" s="13">
        <v>14</v>
      </c>
      <c r="H508" s="13">
        <v>28</v>
      </c>
      <c r="I508" s="13">
        <v>3</v>
      </c>
      <c r="J508" s="13">
        <v>2</v>
      </c>
      <c r="K508" s="13">
        <v>6</v>
      </c>
      <c r="L508" s="13">
        <v>19</v>
      </c>
      <c r="M508" s="13">
        <v>0</v>
      </c>
      <c r="N508" s="13">
        <v>1</v>
      </c>
      <c r="O508" s="13">
        <v>8</v>
      </c>
      <c r="P508" s="13">
        <v>54</v>
      </c>
      <c r="AI508" s="13"/>
    </row>
    <row r="509" spans="1:35" x14ac:dyDescent="0.25">
      <c r="A509" s="13" t="s">
        <v>1875</v>
      </c>
      <c r="B509" s="13">
        <v>2011</v>
      </c>
      <c r="C509" s="13" t="s">
        <v>159</v>
      </c>
      <c r="D509" s="13" t="s">
        <v>157</v>
      </c>
      <c r="E509" s="13">
        <v>44</v>
      </c>
      <c r="F509" s="13">
        <v>143</v>
      </c>
      <c r="G509" s="13">
        <v>12</v>
      </c>
      <c r="H509" s="13">
        <v>30</v>
      </c>
      <c r="I509" s="13">
        <v>12</v>
      </c>
      <c r="J509" s="13">
        <v>0</v>
      </c>
      <c r="K509" s="13">
        <v>2</v>
      </c>
      <c r="L509" s="13">
        <v>14</v>
      </c>
      <c r="M509" s="13">
        <v>1</v>
      </c>
      <c r="N509" s="13">
        <v>0</v>
      </c>
      <c r="O509" s="13">
        <v>8</v>
      </c>
      <c r="P509" s="13">
        <v>61</v>
      </c>
      <c r="AI509" s="13"/>
    </row>
    <row r="510" spans="1:35" x14ac:dyDescent="0.25">
      <c r="A510" s="13" t="s">
        <v>1466</v>
      </c>
      <c r="B510" s="13">
        <v>2011</v>
      </c>
      <c r="C510" s="13" t="s">
        <v>172</v>
      </c>
      <c r="D510" s="13" t="s">
        <v>161</v>
      </c>
      <c r="E510" s="13">
        <v>57</v>
      </c>
      <c r="F510" s="13">
        <v>144</v>
      </c>
      <c r="G510" s="13">
        <v>8</v>
      </c>
      <c r="H510" s="13">
        <v>28</v>
      </c>
      <c r="I510" s="13">
        <v>4</v>
      </c>
      <c r="J510" s="13">
        <v>0</v>
      </c>
      <c r="K510" s="13">
        <v>3</v>
      </c>
      <c r="L510" s="13">
        <v>16</v>
      </c>
      <c r="M510" s="13">
        <v>0</v>
      </c>
      <c r="N510" s="13">
        <v>0</v>
      </c>
      <c r="O510" s="13">
        <v>7</v>
      </c>
      <c r="P510" s="13">
        <v>28</v>
      </c>
      <c r="AI510" s="13"/>
    </row>
    <row r="511" spans="1:35" x14ac:dyDescent="0.25">
      <c r="A511" s="13" t="s">
        <v>1695</v>
      </c>
      <c r="B511" s="13">
        <v>2011</v>
      </c>
      <c r="C511" s="13" t="s">
        <v>170</v>
      </c>
      <c r="D511" s="13" t="s">
        <v>157</v>
      </c>
      <c r="E511" s="13">
        <v>41</v>
      </c>
      <c r="F511" s="13">
        <v>146</v>
      </c>
      <c r="G511" s="13">
        <v>18</v>
      </c>
      <c r="H511" s="13">
        <v>30</v>
      </c>
      <c r="I511" s="13">
        <v>9</v>
      </c>
      <c r="J511" s="13">
        <v>2</v>
      </c>
      <c r="K511" s="13">
        <v>3</v>
      </c>
      <c r="L511" s="13">
        <v>11</v>
      </c>
      <c r="M511" s="13">
        <v>2</v>
      </c>
      <c r="N511" s="13">
        <v>0</v>
      </c>
      <c r="O511" s="13">
        <v>11</v>
      </c>
      <c r="P511" s="13">
        <v>55</v>
      </c>
      <c r="AI511" s="13"/>
    </row>
    <row r="512" spans="1:35" x14ac:dyDescent="0.25">
      <c r="A512" s="13" t="s">
        <v>1420</v>
      </c>
      <c r="B512" s="13">
        <v>2011</v>
      </c>
      <c r="C512" s="13" t="s">
        <v>158</v>
      </c>
      <c r="D512" s="13" t="s">
        <v>161</v>
      </c>
      <c r="E512" s="13">
        <v>46</v>
      </c>
      <c r="F512" s="13">
        <v>147</v>
      </c>
      <c r="G512" s="13">
        <v>18</v>
      </c>
      <c r="H512" s="13">
        <v>33</v>
      </c>
      <c r="I512" s="13">
        <v>7</v>
      </c>
      <c r="J512" s="13">
        <v>2</v>
      </c>
      <c r="K512" s="13">
        <v>2</v>
      </c>
      <c r="L512" s="13">
        <v>13</v>
      </c>
      <c r="M512" s="13">
        <v>1</v>
      </c>
      <c r="N512" s="13">
        <v>1</v>
      </c>
      <c r="O512" s="13">
        <v>8</v>
      </c>
      <c r="P512" s="13">
        <v>55</v>
      </c>
      <c r="AI512" s="13"/>
    </row>
    <row r="513" spans="1:35" x14ac:dyDescent="0.25">
      <c r="A513" s="13" t="s">
        <v>1634</v>
      </c>
      <c r="B513" s="13">
        <v>2011</v>
      </c>
      <c r="C513" s="13" t="s">
        <v>158</v>
      </c>
      <c r="D513" s="13" t="s">
        <v>161</v>
      </c>
      <c r="E513" s="13">
        <v>54</v>
      </c>
      <c r="F513" s="13">
        <v>147</v>
      </c>
      <c r="G513" s="13">
        <v>11</v>
      </c>
      <c r="H513" s="13">
        <v>27</v>
      </c>
      <c r="I513" s="13">
        <v>7</v>
      </c>
      <c r="J513" s="13">
        <v>0</v>
      </c>
      <c r="K513" s="13">
        <v>3</v>
      </c>
      <c r="L513" s="13">
        <v>11</v>
      </c>
      <c r="M513" s="13">
        <v>0</v>
      </c>
      <c r="N513" s="13">
        <v>0</v>
      </c>
      <c r="O513" s="13">
        <v>13</v>
      </c>
      <c r="P513" s="13">
        <v>26</v>
      </c>
      <c r="AI513" s="13"/>
    </row>
    <row r="514" spans="1:35" x14ac:dyDescent="0.25">
      <c r="A514" s="13" t="s">
        <v>1871</v>
      </c>
      <c r="B514" s="13">
        <v>2011</v>
      </c>
      <c r="C514" s="13" t="s">
        <v>178</v>
      </c>
      <c r="D514" s="13" t="s">
        <v>157</v>
      </c>
      <c r="E514" s="13">
        <v>39</v>
      </c>
      <c r="F514" s="13">
        <v>148</v>
      </c>
      <c r="G514" s="13">
        <v>20</v>
      </c>
      <c r="H514" s="13">
        <v>49</v>
      </c>
      <c r="I514" s="13">
        <v>8</v>
      </c>
      <c r="J514" s="13">
        <v>2</v>
      </c>
      <c r="K514" s="13">
        <v>3</v>
      </c>
      <c r="L514" s="13">
        <v>21</v>
      </c>
      <c r="M514" s="13">
        <v>0</v>
      </c>
      <c r="N514" s="13">
        <v>0</v>
      </c>
      <c r="O514" s="13">
        <v>7</v>
      </c>
      <c r="P514" s="13">
        <v>20</v>
      </c>
      <c r="AI514" s="13"/>
    </row>
    <row r="515" spans="1:35" x14ac:dyDescent="0.25">
      <c r="A515" s="13" t="s">
        <v>1595</v>
      </c>
      <c r="B515" s="13">
        <v>2011</v>
      </c>
      <c r="C515" s="13" t="s">
        <v>176</v>
      </c>
      <c r="D515" s="13" t="s">
        <v>157</v>
      </c>
      <c r="E515" s="13">
        <v>50</v>
      </c>
      <c r="F515" s="13">
        <v>149</v>
      </c>
      <c r="G515" s="13">
        <v>18</v>
      </c>
      <c r="H515" s="13">
        <v>34</v>
      </c>
      <c r="I515" s="13">
        <v>11</v>
      </c>
      <c r="J515" s="13">
        <v>0</v>
      </c>
      <c r="K515" s="13">
        <v>2</v>
      </c>
      <c r="L515" s="13">
        <v>18</v>
      </c>
      <c r="M515" s="13">
        <v>1</v>
      </c>
      <c r="N515" s="13">
        <v>1</v>
      </c>
      <c r="O515" s="13">
        <v>8</v>
      </c>
      <c r="P515" s="13">
        <v>30</v>
      </c>
      <c r="AI515" s="13"/>
    </row>
    <row r="516" spans="1:35" x14ac:dyDescent="0.25">
      <c r="A516" s="13" t="s">
        <v>1837</v>
      </c>
      <c r="B516" s="13">
        <v>2011</v>
      </c>
      <c r="C516" s="13" t="s">
        <v>172</v>
      </c>
      <c r="D516" s="13" t="s">
        <v>161</v>
      </c>
      <c r="E516" s="13">
        <v>62</v>
      </c>
      <c r="F516" s="13">
        <v>150</v>
      </c>
      <c r="G516" s="13">
        <v>12</v>
      </c>
      <c r="H516" s="13">
        <v>32</v>
      </c>
      <c r="I516" s="13">
        <v>9</v>
      </c>
      <c r="J516" s="13">
        <v>1</v>
      </c>
      <c r="K516" s="13">
        <v>0</v>
      </c>
      <c r="L516" s="13">
        <v>12</v>
      </c>
      <c r="M516" s="13">
        <v>3</v>
      </c>
      <c r="N516" s="13">
        <v>1</v>
      </c>
      <c r="O516" s="13">
        <v>12</v>
      </c>
      <c r="P516" s="13">
        <v>33</v>
      </c>
      <c r="AI516" s="13"/>
    </row>
    <row r="517" spans="1:35" x14ac:dyDescent="0.25">
      <c r="A517" s="13" t="s">
        <v>1424</v>
      </c>
      <c r="B517" s="13">
        <v>2011</v>
      </c>
      <c r="C517" s="13" t="s">
        <v>176</v>
      </c>
      <c r="D517" s="13" t="s">
        <v>157</v>
      </c>
      <c r="E517" s="13">
        <v>57</v>
      </c>
      <c r="F517" s="13">
        <v>150</v>
      </c>
      <c r="G517" s="13">
        <v>18</v>
      </c>
      <c r="H517" s="13">
        <v>30</v>
      </c>
      <c r="I517" s="13">
        <v>5</v>
      </c>
      <c r="J517" s="13">
        <v>1</v>
      </c>
      <c r="K517" s="13">
        <v>2</v>
      </c>
      <c r="L517" s="13">
        <v>7</v>
      </c>
      <c r="M517" s="13">
        <v>0</v>
      </c>
      <c r="N517" s="13">
        <v>4</v>
      </c>
      <c r="O517" s="13">
        <v>18</v>
      </c>
      <c r="P517" s="13">
        <v>48</v>
      </c>
      <c r="AI517" s="13"/>
    </row>
    <row r="518" spans="1:35" x14ac:dyDescent="0.25">
      <c r="A518" s="13" t="s">
        <v>1851</v>
      </c>
      <c r="B518" s="13">
        <v>2011</v>
      </c>
      <c r="C518" s="13" t="s">
        <v>164</v>
      </c>
      <c r="D518" s="13" t="s">
        <v>157</v>
      </c>
      <c r="E518" s="13">
        <v>43</v>
      </c>
      <c r="F518" s="13">
        <v>150</v>
      </c>
      <c r="G518" s="13">
        <v>26</v>
      </c>
      <c r="H518" s="13">
        <v>44</v>
      </c>
      <c r="I518" s="13">
        <v>8</v>
      </c>
      <c r="J518" s="13">
        <v>4</v>
      </c>
      <c r="K518" s="13">
        <v>9</v>
      </c>
      <c r="L518" s="13">
        <v>25</v>
      </c>
      <c r="M518" s="13">
        <v>7</v>
      </c>
      <c r="N518" s="13">
        <v>1</v>
      </c>
      <c r="O518" s="13">
        <v>16</v>
      </c>
      <c r="P518" s="13">
        <v>31</v>
      </c>
      <c r="AI518" s="13"/>
    </row>
    <row r="519" spans="1:35" x14ac:dyDescent="0.25">
      <c r="A519" s="13" t="s">
        <v>1482</v>
      </c>
      <c r="B519" s="13">
        <v>2011</v>
      </c>
      <c r="C519" s="13" t="s">
        <v>183</v>
      </c>
      <c r="D519" s="13" t="s">
        <v>161</v>
      </c>
      <c r="E519" s="13">
        <v>43</v>
      </c>
      <c r="F519" s="13">
        <v>151</v>
      </c>
      <c r="G519" s="13">
        <v>15</v>
      </c>
      <c r="H519" s="13">
        <v>26</v>
      </c>
      <c r="I519" s="13">
        <v>4</v>
      </c>
      <c r="J519" s="13">
        <v>0</v>
      </c>
      <c r="K519" s="13">
        <v>3</v>
      </c>
      <c r="L519" s="13">
        <v>15</v>
      </c>
      <c r="M519" s="13">
        <v>1</v>
      </c>
      <c r="N519" s="13">
        <v>0</v>
      </c>
      <c r="O519" s="13">
        <v>25</v>
      </c>
      <c r="P519" s="13">
        <v>37</v>
      </c>
      <c r="AI519" s="13"/>
    </row>
    <row r="520" spans="1:35" x14ac:dyDescent="0.25">
      <c r="A520" s="13" t="s">
        <v>1599</v>
      </c>
      <c r="B520" s="13">
        <v>2011</v>
      </c>
      <c r="C520" s="13" t="s">
        <v>156</v>
      </c>
      <c r="D520" s="13" t="s">
        <v>157</v>
      </c>
      <c r="E520" s="13">
        <v>54</v>
      </c>
      <c r="F520" s="13">
        <v>152</v>
      </c>
      <c r="G520" s="13">
        <v>29</v>
      </c>
      <c r="H520" s="13">
        <v>50</v>
      </c>
      <c r="I520" s="13">
        <v>11</v>
      </c>
      <c r="J520" s="13">
        <v>3</v>
      </c>
      <c r="K520" s="13">
        <v>4</v>
      </c>
      <c r="L520" s="13">
        <v>23</v>
      </c>
      <c r="M520" s="13">
        <v>12</v>
      </c>
      <c r="N520" s="13">
        <v>5</v>
      </c>
      <c r="O520" s="13">
        <v>17</v>
      </c>
      <c r="P520" s="13">
        <v>34</v>
      </c>
      <c r="AI520" s="13"/>
    </row>
    <row r="521" spans="1:35" x14ac:dyDescent="0.25">
      <c r="A521" s="13" t="s">
        <v>1431</v>
      </c>
      <c r="B521" s="13">
        <v>2011</v>
      </c>
      <c r="C521" s="13" t="s">
        <v>160</v>
      </c>
      <c r="D521" s="13" t="s">
        <v>161</v>
      </c>
      <c r="E521" s="13">
        <v>52</v>
      </c>
      <c r="F521" s="13">
        <v>152</v>
      </c>
      <c r="G521" s="13">
        <v>14</v>
      </c>
      <c r="H521" s="13">
        <v>40</v>
      </c>
      <c r="I521" s="13">
        <v>7</v>
      </c>
      <c r="J521" s="13">
        <v>0</v>
      </c>
      <c r="K521" s="13">
        <v>6</v>
      </c>
      <c r="L521" s="13">
        <v>23</v>
      </c>
      <c r="M521" s="13">
        <v>0</v>
      </c>
      <c r="N521" s="13">
        <v>1</v>
      </c>
      <c r="O521" s="13">
        <v>16</v>
      </c>
      <c r="P521" s="13">
        <v>51</v>
      </c>
      <c r="AI521" s="13"/>
    </row>
    <row r="522" spans="1:35" x14ac:dyDescent="0.25">
      <c r="A522" s="13" t="s">
        <v>1706</v>
      </c>
      <c r="B522" s="13">
        <v>2011</v>
      </c>
      <c r="C522" s="13" t="s">
        <v>158</v>
      </c>
      <c r="D522" s="13" t="s">
        <v>161</v>
      </c>
      <c r="E522" s="13">
        <v>52</v>
      </c>
      <c r="F522" s="13">
        <v>154</v>
      </c>
      <c r="G522" s="13">
        <v>9</v>
      </c>
      <c r="H522" s="13">
        <v>29</v>
      </c>
      <c r="I522" s="13">
        <v>8</v>
      </c>
      <c r="J522" s="13">
        <v>1</v>
      </c>
      <c r="K522" s="13">
        <v>0</v>
      </c>
      <c r="L522" s="13">
        <v>11</v>
      </c>
      <c r="M522" s="13">
        <v>0</v>
      </c>
      <c r="N522" s="13">
        <v>0</v>
      </c>
      <c r="O522" s="13">
        <v>10</v>
      </c>
      <c r="P522" s="13">
        <v>49</v>
      </c>
      <c r="AI522" s="13"/>
    </row>
    <row r="523" spans="1:35" x14ac:dyDescent="0.25">
      <c r="A523" s="13" t="s">
        <v>1316</v>
      </c>
      <c r="B523" s="13">
        <v>2011</v>
      </c>
      <c r="C523" s="13" t="s">
        <v>183</v>
      </c>
      <c r="D523" s="13" t="s">
        <v>161</v>
      </c>
      <c r="E523" s="13">
        <v>91</v>
      </c>
      <c r="F523" s="13">
        <v>156</v>
      </c>
      <c r="G523" s="13">
        <v>12</v>
      </c>
      <c r="H523" s="13">
        <v>35</v>
      </c>
      <c r="I523" s="13">
        <v>6</v>
      </c>
      <c r="J523" s="13">
        <v>1</v>
      </c>
      <c r="K523" s="13">
        <v>0</v>
      </c>
      <c r="L523" s="13">
        <v>6</v>
      </c>
      <c r="M523" s="13">
        <v>2</v>
      </c>
      <c r="N523" s="13">
        <v>0</v>
      </c>
      <c r="O523" s="13">
        <v>12</v>
      </c>
      <c r="P523" s="13">
        <v>23</v>
      </c>
      <c r="AI523" s="13"/>
    </row>
    <row r="524" spans="1:35" x14ac:dyDescent="0.25">
      <c r="A524" s="13" t="s">
        <v>1840</v>
      </c>
      <c r="B524" s="13">
        <v>2011</v>
      </c>
      <c r="C524" s="13" t="s">
        <v>169</v>
      </c>
      <c r="D524" s="13" t="s">
        <v>161</v>
      </c>
      <c r="E524" s="13">
        <v>48</v>
      </c>
      <c r="F524" s="13">
        <v>156</v>
      </c>
      <c r="G524" s="13">
        <v>28</v>
      </c>
      <c r="H524" s="13">
        <v>39</v>
      </c>
      <c r="I524" s="13">
        <v>9</v>
      </c>
      <c r="J524" s="13">
        <v>1</v>
      </c>
      <c r="K524" s="13">
        <v>8</v>
      </c>
      <c r="L524" s="13">
        <v>26</v>
      </c>
      <c r="M524" s="13">
        <v>4</v>
      </c>
      <c r="N524" s="13">
        <v>0</v>
      </c>
      <c r="O524" s="13">
        <v>20</v>
      </c>
      <c r="P524" s="13">
        <v>53</v>
      </c>
      <c r="AI524" s="13"/>
    </row>
    <row r="525" spans="1:35" x14ac:dyDescent="0.25">
      <c r="A525" s="13" t="s">
        <v>1396</v>
      </c>
      <c r="B525" s="13">
        <v>2011</v>
      </c>
      <c r="C525" s="13" t="s">
        <v>158</v>
      </c>
      <c r="D525" s="13" t="s">
        <v>161</v>
      </c>
      <c r="E525" s="13">
        <v>89</v>
      </c>
      <c r="F525" s="13">
        <v>156</v>
      </c>
      <c r="G525" s="13">
        <v>10</v>
      </c>
      <c r="H525" s="13">
        <v>31</v>
      </c>
      <c r="I525" s="13">
        <v>9</v>
      </c>
      <c r="J525" s="13">
        <v>0</v>
      </c>
      <c r="K525" s="13">
        <v>2</v>
      </c>
      <c r="L525" s="13">
        <v>10</v>
      </c>
      <c r="M525" s="13">
        <v>1</v>
      </c>
      <c r="N525" s="13">
        <v>0</v>
      </c>
      <c r="O525" s="13">
        <v>11</v>
      </c>
      <c r="P525" s="13">
        <v>31</v>
      </c>
      <c r="AI525" s="13"/>
    </row>
    <row r="526" spans="1:35" x14ac:dyDescent="0.25">
      <c r="A526" s="13" t="s">
        <v>1317</v>
      </c>
      <c r="B526" s="13">
        <v>2011</v>
      </c>
      <c r="C526" s="13" t="s">
        <v>166</v>
      </c>
      <c r="D526" s="13" t="s">
        <v>161</v>
      </c>
      <c r="E526" s="13">
        <v>107</v>
      </c>
      <c r="F526" s="13">
        <v>157</v>
      </c>
      <c r="G526" s="13">
        <v>19</v>
      </c>
      <c r="H526" s="13">
        <v>28</v>
      </c>
      <c r="I526" s="13">
        <v>2</v>
      </c>
      <c r="J526" s="13">
        <v>1</v>
      </c>
      <c r="K526" s="13">
        <v>1</v>
      </c>
      <c r="L526" s="13">
        <v>9</v>
      </c>
      <c r="M526" s="13">
        <v>2</v>
      </c>
      <c r="N526" s="13">
        <v>1</v>
      </c>
      <c r="O526" s="13">
        <v>20</v>
      </c>
      <c r="P526" s="13">
        <v>21</v>
      </c>
      <c r="AI526" s="13"/>
    </row>
    <row r="527" spans="1:35" x14ac:dyDescent="0.25">
      <c r="A527" s="13" t="s">
        <v>1485</v>
      </c>
      <c r="B527" s="13">
        <v>2011</v>
      </c>
      <c r="C527" s="13" t="s">
        <v>168</v>
      </c>
      <c r="D527" s="13" t="s">
        <v>157</v>
      </c>
      <c r="E527" s="13">
        <v>79</v>
      </c>
      <c r="F527" s="13">
        <v>157</v>
      </c>
      <c r="G527" s="13">
        <v>26</v>
      </c>
      <c r="H527" s="13">
        <v>37</v>
      </c>
      <c r="I527" s="13">
        <v>6</v>
      </c>
      <c r="J527" s="13">
        <v>1</v>
      </c>
      <c r="K527" s="13">
        <v>6</v>
      </c>
      <c r="L527" s="13">
        <v>24</v>
      </c>
      <c r="M527" s="13">
        <v>2</v>
      </c>
      <c r="N527" s="13">
        <v>3</v>
      </c>
      <c r="O527" s="13">
        <v>14</v>
      </c>
      <c r="P527" s="13">
        <v>33</v>
      </c>
      <c r="AI527" s="13"/>
    </row>
    <row r="528" spans="1:35" x14ac:dyDescent="0.25">
      <c r="A528" s="13" t="s">
        <v>1315</v>
      </c>
      <c r="B528" s="13">
        <v>2011</v>
      </c>
      <c r="C528" s="13" t="s">
        <v>171</v>
      </c>
      <c r="D528" s="13" t="s">
        <v>157</v>
      </c>
      <c r="E528" s="13">
        <v>58</v>
      </c>
      <c r="F528" s="13">
        <v>160</v>
      </c>
      <c r="G528" s="13">
        <v>16</v>
      </c>
      <c r="H528" s="13">
        <v>42</v>
      </c>
      <c r="I528" s="13">
        <v>7</v>
      </c>
      <c r="J528" s="13">
        <v>1</v>
      </c>
      <c r="K528" s="13">
        <v>2</v>
      </c>
      <c r="L528" s="13">
        <v>26</v>
      </c>
      <c r="M528" s="13">
        <v>0</v>
      </c>
      <c r="N528" s="13">
        <v>0</v>
      </c>
      <c r="O528" s="13">
        <v>14</v>
      </c>
      <c r="P528" s="13">
        <v>34</v>
      </c>
      <c r="AI528" s="13"/>
    </row>
    <row r="529" spans="1:35" x14ac:dyDescent="0.25">
      <c r="A529" s="13" t="s">
        <v>1665</v>
      </c>
      <c r="B529" s="13">
        <v>2011</v>
      </c>
      <c r="C529" s="13" t="s">
        <v>167</v>
      </c>
      <c r="D529" s="13" t="s">
        <v>157</v>
      </c>
      <c r="E529" s="13">
        <v>70</v>
      </c>
      <c r="F529" s="13">
        <v>160</v>
      </c>
      <c r="G529" s="13">
        <v>20</v>
      </c>
      <c r="H529" s="13">
        <v>31</v>
      </c>
      <c r="I529" s="13">
        <v>7</v>
      </c>
      <c r="J529" s="13">
        <v>2</v>
      </c>
      <c r="K529" s="13">
        <v>4</v>
      </c>
      <c r="L529" s="13">
        <v>17</v>
      </c>
      <c r="M529" s="13">
        <v>6</v>
      </c>
      <c r="N529" s="13">
        <v>7</v>
      </c>
      <c r="O529" s="13">
        <v>14</v>
      </c>
      <c r="P529" s="13">
        <v>53</v>
      </c>
      <c r="AI529" s="13"/>
    </row>
    <row r="530" spans="1:35" x14ac:dyDescent="0.25">
      <c r="A530" s="13" t="s">
        <v>1737</v>
      </c>
      <c r="B530" s="13">
        <v>2011</v>
      </c>
      <c r="C530" s="13" t="s">
        <v>159</v>
      </c>
      <c r="D530" s="13" t="s">
        <v>157</v>
      </c>
      <c r="E530" s="13">
        <v>58</v>
      </c>
      <c r="F530" s="13">
        <v>161</v>
      </c>
      <c r="G530" s="13">
        <v>16</v>
      </c>
      <c r="H530" s="13">
        <v>24</v>
      </c>
      <c r="I530" s="13">
        <v>5</v>
      </c>
      <c r="J530" s="13">
        <v>0</v>
      </c>
      <c r="K530" s="13">
        <v>2</v>
      </c>
      <c r="L530" s="13">
        <v>8</v>
      </c>
      <c r="M530" s="13">
        <v>6</v>
      </c>
      <c r="N530" s="13">
        <v>2</v>
      </c>
      <c r="O530" s="13">
        <v>12</v>
      </c>
      <c r="P530" s="13">
        <v>56</v>
      </c>
      <c r="AI530" s="13"/>
    </row>
    <row r="531" spans="1:35" x14ac:dyDescent="0.25">
      <c r="A531" s="13" t="s">
        <v>1730</v>
      </c>
      <c r="B531" s="13">
        <v>2011</v>
      </c>
      <c r="C531" s="13" t="s">
        <v>185</v>
      </c>
      <c r="D531" s="13" t="s">
        <v>161</v>
      </c>
      <c r="E531" s="13">
        <v>45</v>
      </c>
      <c r="F531" s="13">
        <v>162</v>
      </c>
      <c r="G531" s="13">
        <v>17</v>
      </c>
      <c r="H531" s="13">
        <v>46</v>
      </c>
      <c r="I531" s="13">
        <v>5</v>
      </c>
      <c r="J531" s="13">
        <v>0</v>
      </c>
      <c r="K531" s="13">
        <v>4</v>
      </c>
      <c r="L531" s="13">
        <v>21</v>
      </c>
      <c r="M531" s="13">
        <v>3</v>
      </c>
      <c r="N531" s="13">
        <v>0</v>
      </c>
      <c r="O531" s="13">
        <v>18</v>
      </c>
      <c r="P531" s="13">
        <v>30</v>
      </c>
      <c r="AI531" s="13"/>
    </row>
    <row r="532" spans="1:35" x14ac:dyDescent="0.25">
      <c r="A532" s="13" t="s">
        <v>1584</v>
      </c>
      <c r="B532" s="13">
        <v>2011</v>
      </c>
      <c r="C532" s="13" t="s">
        <v>185</v>
      </c>
      <c r="D532" s="13" t="s">
        <v>161</v>
      </c>
      <c r="E532" s="13">
        <v>67</v>
      </c>
      <c r="F532" s="13">
        <v>162</v>
      </c>
      <c r="G532" s="13">
        <v>20</v>
      </c>
      <c r="H532" s="13">
        <v>33</v>
      </c>
      <c r="I532" s="13">
        <v>8</v>
      </c>
      <c r="J532" s="13">
        <v>0</v>
      </c>
      <c r="K532" s="13">
        <v>3</v>
      </c>
      <c r="L532" s="13">
        <v>10</v>
      </c>
      <c r="M532" s="13">
        <v>0</v>
      </c>
      <c r="N532" s="13">
        <v>0</v>
      </c>
      <c r="O532" s="13">
        <v>16</v>
      </c>
      <c r="P532" s="13">
        <v>18</v>
      </c>
      <c r="AI532" s="13"/>
    </row>
    <row r="533" spans="1:35" x14ac:dyDescent="0.25">
      <c r="A533" s="13" t="s">
        <v>1479</v>
      </c>
      <c r="B533" s="13">
        <v>2011</v>
      </c>
      <c r="C533" s="13" t="s">
        <v>158</v>
      </c>
      <c r="D533" s="13" t="s">
        <v>161</v>
      </c>
      <c r="E533" s="13">
        <v>43</v>
      </c>
      <c r="F533" s="13">
        <v>163</v>
      </c>
      <c r="G533" s="13">
        <v>22</v>
      </c>
      <c r="H533" s="13">
        <v>50</v>
      </c>
      <c r="I533" s="13">
        <v>9</v>
      </c>
      <c r="J533" s="13">
        <v>0</v>
      </c>
      <c r="K533" s="13">
        <v>4</v>
      </c>
      <c r="L533" s="13">
        <v>20</v>
      </c>
      <c r="M533" s="13">
        <v>0</v>
      </c>
      <c r="N533" s="13">
        <v>1</v>
      </c>
      <c r="O533" s="13">
        <v>4</v>
      </c>
      <c r="P533" s="13">
        <v>7</v>
      </c>
      <c r="AI533" s="13"/>
    </row>
    <row r="534" spans="1:35" x14ac:dyDescent="0.25">
      <c r="A534" s="13" t="s">
        <v>1404</v>
      </c>
      <c r="B534" s="13">
        <v>2011</v>
      </c>
      <c r="C534" s="13" t="s">
        <v>165</v>
      </c>
      <c r="D534" s="13" t="s">
        <v>157</v>
      </c>
      <c r="E534" s="13">
        <v>39</v>
      </c>
      <c r="F534" s="13">
        <v>163</v>
      </c>
      <c r="G534" s="13">
        <v>18</v>
      </c>
      <c r="H534" s="13">
        <v>36</v>
      </c>
      <c r="I534" s="13">
        <v>7</v>
      </c>
      <c r="J534" s="13">
        <v>1</v>
      </c>
      <c r="K534" s="13">
        <v>3</v>
      </c>
      <c r="L534" s="13">
        <v>19</v>
      </c>
      <c r="M534" s="13">
        <v>6</v>
      </c>
      <c r="N534" s="13">
        <v>1</v>
      </c>
      <c r="O534" s="13">
        <v>12</v>
      </c>
      <c r="P534" s="13">
        <v>21</v>
      </c>
      <c r="AI534" s="13"/>
    </row>
    <row r="535" spans="1:35" x14ac:dyDescent="0.25">
      <c r="A535" s="13" t="s">
        <v>1752</v>
      </c>
      <c r="B535" s="13">
        <v>2011</v>
      </c>
      <c r="C535" s="13" t="s">
        <v>158</v>
      </c>
      <c r="D535" s="13" t="s">
        <v>161</v>
      </c>
      <c r="E535" s="13">
        <v>87</v>
      </c>
      <c r="F535" s="13">
        <v>164</v>
      </c>
      <c r="G535" s="13">
        <v>22</v>
      </c>
      <c r="H535" s="13">
        <v>47</v>
      </c>
      <c r="I535" s="13">
        <v>14</v>
      </c>
      <c r="J535" s="13">
        <v>1</v>
      </c>
      <c r="K535" s="13">
        <v>4</v>
      </c>
      <c r="L535" s="13">
        <v>15</v>
      </c>
      <c r="M535" s="13">
        <v>4</v>
      </c>
      <c r="N535" s="13">
        <v>2</v>
      </c>
      <c r="O535" s="13">
        <v>15</v>
      </c>
      <c r="P535" s="13">
        <v>40</v>
      </c>
      <c r="AI535" s="13"/>
    </row>
    <row r="536" spans="1:35" x14ac:dyDescent="0.25">
      <c r="A536" s="13" t="s">
        <v>1625</v>
      </c>
      <c r="B536" s="13">
        <v>2011</v>
      </c>
      <c r="C536" s="13" t="s">
        <v>165</v>
      </c>
      <c r="D536" s="13" t="s">
        <v>157</v>
      </c>
      <c r="E536" s="13">
        <v>85</v>
      </c>
      <c r="F536" s="13">
        <v>164</v>
      </c>
      <c r="G536" s="13">
        <v>15</v>
      </c>
      <c r="H536" s="13">
        <v>36</v>
      </c>
      <c r="I536" s="13">
        <v>8</v>
      </c>
      <c r="J536" s="13">
        <v>1</v>
      </c>
      <c r="K536" s="13">
        <v>0</v>
      </c>
      <c r="L536" s="13">
        <v>7</v>
      </c>
      <c r="M536" s="13">
        <v>3</v>
      </c>
      <c r="N536" s="13">
        <v>2</v>
      </c>
      <c r="O536" s="13">
        <v>10</v>
      </c>
      <c r="P536" s="13">
        <v>32</v>
      </c>
      <c r="AI536" s="13"/>
    </row>
    <row r="537" spans="1:35" x14ac:dyDescent="0.25">
      <c r="A537" s="13" t="s">
        <v>1301</v>
      </c>
      <c r="B537" s="13">
        <v>2011</v>
      </c>
      <c r="C537" s="13" t="s">
        <v>185</v>
      </c>
      <c r="D537" s="13" t="s">
        <v>161</v>
      </c>
      <c r="E537" s="13">
        <v>44</v>
      </c>
      <c r="F537" s="13">
        <v>167</v>
      </c>
      <c r="G537" s="13">
        <v>17</v>
      </c>
      <c r="H537" s="13">
        <v>54</v>
      </c>
      <c r="I537" s="13">
        <v>9</v>
      </c>
      <c r="J537" s="13">
        <v>4</v>
      </c>
      <c r="K537" s="13">
        <v>7</v>
      </c>
      <c r="L537" s="13">
        <v>18</v>
      </c>
      <c r="M537" s="13">
        <v>1</v>
      </c>
      <c r="N537" s="13">
        <v>2</v>
      </c>
      <c r="O537" s="13">
        <v>11</v>
      </c>
      <c r="P537" s="13">
        <v>27</v>
      </c>
      <c r="AI537" s="13"/>
    </row>
    <row r="538" spans="1:35" x14ac:dyDescent="0.25">
      <c r="A538" s="13" t="s">
        <v>1379</v>
      </c>
      <c r="B538" s="13">
        <v>2011</v>
      </c>
      <c r="C538" s="13" t="s">
        <v>156</v>
      </c>
      <c r="D538" s="13" t="s">
        <v>157</v>
      </c>
      <c r="E538" s="13">
        <v>58</v>
      </c>
      <c r="F538" s="13">
        <v>167</v>
      </c>
      <c r="G538" s="13">
        <v>18</v>
      </c>
      <c r="H538" s="13">
        <v>42</v>
      </c>
      <c r="I538" s="13">
        <v>7</v>
      </c>
      <c r="J538" s="13">
        <v>1</v>
      </c>
      <c r="K538" s="13">
        <v>0</v>
      </c>
      <c r="L538" s="13">
        <v>8</v>
      </c>
      <c r="M538" s="13">
        <v>1</v>
      </c>
      <c r="N538" s="13">
        <v>2</v>
      </c>
      <c r="O538" s="13">
        <v>9</v>
      </c>
      <c r="P538" s="13">
        <v>18</v>
      </c>
      <c r="AI538" s="13"/>
    </row>
    <row r="539" spans="1:35" x14ac:dyDescent="0.25">
      <c r="A539" s="13" t="s">
        <v>1355</v>
      </c>
      <c r="B539" s="13">
        <v>2011</v>
      </c>
      <c r="C539" s="13" t="s">
        <v>164</v>
      </c>
      <c r="D539" s="13" t="s">
        <v>157</v>
      </c>
      <c r="E539" s="13">
        <v>65</v>
      </c>
      <c r="F539" s="13">
        <v>168</v>
      </c>
      <c r="G539" s="13">
        <v>19</v>
      </c>
      <c r="H539" s="13">
        <v>42</v>
      </c>
      <c r="I539" s="13">
        <v>8</v>
      </c>
      <c r="J539" s="13">
        <v>1</v>
      </c>
      <c r="K539" s="13">
        <v>2</v>
      </c>
      <c r="L539" s="13">
        <v>20</v>
      </c>
      <c r="M539" s="13">
        <v>2</v>
      </c>
      <c r="N539" s="13">
        <v>4</v>
      </c>
      <c r="O539" s="13">
        <v>8</v>
      </c>
      <c r="P539" s="13">
        <v>18</v>
      </c>
      <c r="AI539" s="13"/>
    </row>
    <row r="540" spans="1:35" x14ac:dyDescent="0.25">
      <c r="A540" s="13" t="s">
        <v>1867</v>
      </c>
      <c r="B540" s="13">
        <v>2011</v>
      </c>
      <c r="C540" s="13" t="s">
        <v>158</v>
      </c>
      <c r="D540" s="13" t="s">
        <v>161</v>
      </c>
      <c r="E540" s="13">
        <v>46</v>
      </c>
      <c r="F540" s="13">
        <v>168</v>
      </c>
      <c r="G540" s="13">
        <v>16</v>
      </c>
      <c r="H540" s="13">
        <v>48</v>
      </c>
      <c r="I540" s="13">
        <v>8</v>
      </c>
      <c r="J540" s="13">
        <v>2</v>
      </c>
      <c r="K540" s="13">
        <v>2</v>
      </c>
      <c r="L540" s="13">
        <v>18</v>
      </c>
      <c r="M540" s="13">
        <v>5</v>
      </c>
      <c r="N540" s="13">
        <v>4</v>
      </c>
      <c r="O540" s="13">
        <v>9</v>
      </c>
      <c r="P540" s="13">
        <v>47</v>
      </c>
      <c r="AI540" s="13"/>
    </row>
    <row r="541" spans="1:35" x14ac:dyDescent="0.25">
      <c r="A541" s="13" t="s">
        <v>1589</v>
      </c>
      <c r="B541" s="13">
        <v>2011</v>
      </c>
      <c r="C541" s="13" t="s">
        <v>182</v>
      </c>
      <c r="D541" s="13" t="s">
        <v>157</v>
      </c>
      <c r="E541" s="13">
        <v>40</v>
      </c>
      <c r="F541" s="13">
        <v>168</v>
      </c>
      <c r="G541" s="13">
        <v>28</v>
      </c>
      <c r="H541" s="13">
        <v>46</v>
      </c>
      <c r="I541" s="13">
        <v>5</v>
      </c>
      <c r="J541" s="13">
        <v>1</v>
      </c>
      <c r="K541" s="13">
        <v>8</v>
      </c>
      <c r="L541" s="13">
        <v>32</v>
      </c>
      <c r="M541" s="13">
        <v>0</v>
      </c>
      <c r="N541" s="13">
        <v>0</v>
      </c>
      <c r="O541" s="13">
        <v>5</v>
      </c>
      <c r="P541" s="13">
        <v>30</v>
      </c>
      <c r="AI541" s="13"/>
    </row>
    <row r="542" spans="1:35" x14ac:dyDescent="0.25">
      <c r="A542" s="13" t="s">
        <v>1699</v>
      </c>
      <c r="B542" s="13">
        <v>2011</v>
      </c>
      <c r="C542" s="13" t="s">
        <v>172</v>
      </c>
      <c r="D542" s="13" t="s">
        <v>161</v>
      </c>
      <c r="E542" s="13">
        <v>55</v>
      </c>
      <c r="F542" s="13">
        <v>170</v>
      </c>
      <c r="G542" s="13">
        <v>21</v>
      </c>
      <c r="H542" s="13">
        <v>39</v>
      </c>
      <c r="I542" s="13">
        <v>7</v>
      </c>
      <c r="J542" s="13">
        <v>1</v>
      </c>
      <c r="K542" s="13">
        <v>7</v>
      </c>
      <c r="L542" s="13">
        <v>26</v>
      </c>
      <c r="M542" s="13">
        <v>2</v>
      </c>
      <c r="N542" s="13">
        <v>0</v>
      </c>
      <c r="O542" s="13">
        <v>16</v>
      </c>
      <c r="P542" s="13">
        <v>51</v>
      </c>
      <c r="AI542" s="13"/>
    </row>
    <row r="543" spans="1:35" x14ac:dyDescent="0.25">
      <c r="A543" s="13" t="s">
        <v>1397</v>
      </c>
      <c r="B543" s="13">
        <v>2011</v>
      </c>
      <c r="C543" s="13" t="s">
        <v>164</v>
      </c>
      <c r="D543" s="13" t="s">
        <v>157</v>
      </c>
      <c r="E543" s="13">
        <v>55</v>
      </c>
      <c r="F543" s="13">
        <v>171</v>
      </c>
      <c r="G543" s="13">
        <v>19</v>
      </c>
      <c r="H543" s="13">
        <v>48</v>
      </c>
      <c r="I543" s="13">
        <v>12</v>
      </c>
      <c r="J543" s="13">
        <v>1</v>
      </c>
      <c r="K543" s="13">
        <v>3</v>
      </c>
      <c r="L543" s="13">
        <v>15</v>
      </c>
      <c r="M543" s="13">
        <v>2</v>
      </c>
      <c r="N543" s="13">
        <v>1</v>
      </c>
      <c r="O543" s="13">
        <v>15</v>
      </c>
      <c r="P543" s="13">
        <v>44</v>
      </c>
      <c r="AI543" s="13"/>
    </row>
    <row r="544" spans="1:35" x14ac:dyDescent="0.25">
      <c r="A544" s="13" t="s">
        <v>1888</v>
      </c>
      <c r="B544" s="13">
        <v>2011</v>
      </c>
      <c r="C544" s="13" t="s">
        <v>175</v>
      </c>
      <c r="D544" s="13" t="s">
        <v>157</v>
      </c>
      <c r="E544" s="13">
        <v>60</v>
      </c>
      <c r="F544" s="13">
        <v>172</v>
      </c>
      <c r="G544" s="13">
        <v>20</v>
      </c>
      <c r="H544" s="13">
        <v>35</v>
      </c>
      <c r="I544" s="13">
        <v>7</v>
      </c>
      <c r="J544" s="13">
        <v>1</v>
      </c>
      <c r="K544" s="13">
        <v>5</v>
      </c>
      <c r="L544" s="13">
        <v>22</v>
      </c>
      <c r="M544" s="13">
        <v>0</v>
      </c>
      <c r="N544" s="13">
        <v>2</v>
      </c>
      <c r="O544" s="13">
        <v>14</v>
      </c>
      <c r="P544" s="13">
        <v>42</v>
      </c>
      <c r="AI544" s="13"/>
    </row>
    <row r="545" spans="1:35" x14ac:dyDescent="0.25">
      <c r="A545" s="13" t="s">
        <v>1409</v>
      </c>
      <c r="B545" s="13">
        <v>2011</v>
      </c>
      <c r="C545" s="13" t="s">
        <v>159</v>
      </c>
      <c r="D545" s="13" t="s">
        <v>157</v>
      </c>
      <c r="E545" s="13">
        <v>62</v>
      </c>
      <c r="F545" s="13">
        <v>173</v>
      </c>
      <c r="G545" s="13">
        <v>22</v>
      </c>
      <c r="H545" s="13">
        <v>43</v>
      </c>
      <c r="I545" s="13">
        <v>8</v>
      </c>
      <c r="J545" s="13">
        <v>0</v>
      </c>
      <c r="K545" s="13">
        <v>0</v>
      </c>
      <c r="L545" s="13">
        <v>11</v>
      </c>
      <c r="M545" s="13">
        <v>5</v>
      </c>
      <c r="N545" s="13">
        <v>2</v>
      </c>
      <c r="O545" s="13">
        <v>9</v>
      </c>
      <c r="P545" s="13">
        <v>27</v>
      </c>
      <c r="AI545" s="13"/>
    </row>
    <row r="546" spans="1:35" x14ac:dyDescent="0.25">
      <c r="A546" s="13" t="s">
        <v>1676</v>
      </c>
      <c r="B546" s="13">
        <v>2011</v>
      </c>
      <c r="C546" s="13" t="s">
        <v>169</v>
      </c>
      <c r="D546" s="13" t="s">
        <v>161</v>
      </c>
      <c r="E546" s="13">
        <v>65</v>
      </c>
      <c r="F546" s="13">
        <v>174</v>
      </c>
      <c r="G546" s="13">
        <v>18</v>
      </c>
      <c r="H546" s="13">
        <v>37</v>
      </c>
      <c r="I546" s="13">
        <v>8</v>
      </c>
      <c r="J546" s="13">
        <v>2</v>
      </c>
      <c r="K546" s="13">
        <v>7</v>
      </c>
      <c r="L546" s="13">
        <v>23</v>
      </c>
      <c r="M546" s="13">
        <v>0</v>
      </c>
      <c r="N546" s="13">
        <v>1</v>
      </c>
      <c r="O546" s="13">
        <v>23</v>
      </c>
      <c r="P546" s="13">
        <v>48</v>
      </c>
      <c r="AI546" s="13"/>
    </row>
    <row r="547" spans="1:35" x14ac:dyDescent="0.25">
      <c r="A547" s="13" t="s">
        <v>1655</v>
      </c>
      <c r="B547" s="13">
        <v>2011</v>
      </c>
      <c r="C547" s="13" t="s">
        <v>173</v>
      </c>
      <c r="D547" s="13" t="s">
        <v>161</v>
      </c>
      <c r="E547" s="13">
        <v>59</v>
      </c>
      <c r="F547" s="13">
        <v>176</v>
      </c>
      <c r="G547" s="13">
        <v>26</v>
      </c>
      <c r="H547" s="13">
        <v>45</v>
      </c>
      <c r="I547" s="13">
        <v>10</v>
      </c>
      <c r="J547" s="13">
        <v>2</v>
      </c>
      <c r="K547" s="13">
        <v>4</v>
      </c>
      <c r="L547" s="13">
        <v>25</v>
      </c>
      <c r="M547" s="13">
        <v>0</v>
      </c>
      <c r="N547" s="13">
        <v>1</v>
      </c>
      <c r="O547" s="13">
        <v>15</v>
      </c>
      <c r="P547" s="13">
        <v>48</v>
      </c>
      <c r="AI547" s="13"/>
    </row>
    <row r="548" spans="1:35" x14ac:dyDescent="0.25">
      <c r="A548" s="13" t="s">
        <v>1488</v>
      </c>
      <c r="B548" s="13">
        <v>2011</v>
      </c>
      <c r="C548" s="13" t="s">
        <v>177</v>
      </c>
      <c r="D548" s="13" t="s">
        <v>161</v>
      </c>
      <c r="E548" s="13">
        <v>64</v>
      </c>
      <c r="F548" s="13">
        <v>176</v>
      </c>
      <c r="G548" s="13">
        <v>13</v>
      </c>
      <c r="H548" s="13">
        <v>34</v>
      </c>
      <c r="I548" s="13">
        <v>6</v>
      </c>
      <c r="J548" s="13">
        <v>1</v>
      </c>
      <c r="K548" s="13">
        <v>5</v>
      </c>
      <c r="L548" s="13">
        <v>17</v>
      </c>
      <c r="M548" s="13">
        <v>0</v>
      </c>
      <c r="N548" s="13">
        <v>0</v>
      </c>
      <c r="O548" s="13">
        <v>20</v>
      </c>
      <c r="P548" s="13">
        <v>35</v>
      </c>
      <c r="AI548" s="13"/>
    </row>
    <row r="549" spans="1:35" x14ac:dyDescent="0.25">
      <c r="A549" s="13" t="s">
        <v>1761</v>
      </c>
      <c r="B549" s="13">
        <v>2011</v>
      </c>
      <c r="C549" s="13" t="s">
        <v>181</v>
      </c>
      <c r="D549" s="13" t="s">
        <v>157</v>
      </c>
      <c r="E549" s="13">
        <v>59</v>
      </c>
      <c r="F549" s="13">
        <v>177</v>
      </c>
      <c r="G549" s="13">
        <v>14</v>
      </c>
      <c r="H549" s="13">
        <v>37</v>
      </c>
      <c r="I549" s="13">
        <v>8</v>
      </c>
      <c r="J549" s="13">
        <v>0</v>
      </c>
      <c r="K549" s="13">
        <v>6</v>
      </c>
      <c r="L549" s="13">
        <v>19</v>
      </c>
      <c r="M549" s="13">
        <v>0</v>
      </c>
      <c r="N549" s="13">
        <v>0</v>
      </c>
      <c r="O549" s="13">
        <v>17</v>
      </c>
      <c r="P549" s="13">
        <v>37</v>
      </c>
      <c r="AI549" s="13"/>
    </row>
    <row r="550" spans="1:35" x14ac:dyDescent="0.25">
      <c r="A550" s="13" t="s">
        <v>1839</v>
      </c>
      <c r="B550" s="13">
        <v>2011</v>
      </c>
      <c r="C550" s="13" t="s">
        <v>178</v>
      </c>
      <c r="D550" s="13" t="s">
        <v>157</v>
      </c>
      <c r="E550" s="13">
        <v>46</v>
      </c>
      <c r="F550" s="13">
        <v>178</v>
      </c>
      <c r="G550" s="13">
        <v>20</v>
      </c>
      <c r="H550" s="13">
        <v>44</v>
      </c>
      <c r="I550" s="13">
        <v>9</v>
      </c>
      <c r="J550" s="13">
        <v>4</v>
      </c>
      <c r="K550" s="13">
        <v>2</v>
      </c>
      <c r="L550" s="13">
        <v>21</v>
      </c>
      <c r="M550" s="13">
        <v>5</v>
      </c>
      <c r="N550" s="13">
        <v>2</v>
      </c>
      <c r="O550" s="13">
        <v>6</v>
      </c>
      <c r="P550" s="13">
        <v>32</v>
      </c>
      <c r="AI550" s="13"/>
    </row>
    <row r="551" spans="1:35" x14ac:dyDescent="0.25">
      <c r="A551" s="13" t="s">
        <v>1614</v>
      </c>
      <c r="B551" s="13">
        <v>2011</v>
      </c>
      <c r="C551" s="13" t="s">
        <v>172</v>
      </c>
      <c r="D551" s="13" t="s">
        <v>161</v>
      </c>
      <c r="E551" s="13">
        <v>67</v>
      </c>
      <c r="F551" s="13">
        <v>179</v>
      </c>
      <c r="G551" s="13">
        <v>9</v>
      </c>
      <c r="H551" s="13">
        <v>34</v>
      </c>
      <c r="I551" s="13">
        <v>6</v>
      </c>
      <c r="J551" s="13">
        <v>1</v>
      </c>
      <c r="K551" s="13">
        <v>3</v>
      </c>
      <c r="L551" s="13">
        <v>16</v>
      </c>
      <c r="M551" s="13">
        <v>3</v>
      </c>
      <c r="N551" s="13">
        <v>0</v>
      </c>
      <c r="O551" s="13">
        <v>14</v>
      </c>
      <c r="P551" s="13">
        <v>58</v>
      </c>
      <c r="AI551" s="13"/>
    </row>
    <row r="552" spans="1:35" x14ac:dyDescent="0.25">
      <c r="A552" s="13" t="s">
        <v>1783</v>
      </c>
      <c r="B552" s="13">
        <v>2011</v>
      </c>
      <c r="C552" s="13" t="s">
        <v>174</v>
      </c>
      <c r="D552" s="13" t="s">
        <v>161</v>
      </c>
      <c r="E552" s="13">
        <v>58</v>
      </c>
      <c r="F552" s="13">
        <v>180</v>
      </c>
      <c r="G552" s="13">
        <v>17</v>
      </c>
      <c r="H552" s="13">
        <v>40</v>
      </c>
      <c r="I552" s="13">
        <v>12</v>
      </c>
      <c r="J552" s="13">
        <v>0</v>
      </c>
      <c r="K552" s="13">
        <v>2</v>
      </c>
      <c r="L552" s="13">
        <v>11</v>
      </c>
      <c r="M552" s="13">
        <v>0</v>
      </c>
      <c r="N552" s="13">
        <v>1</v>
      </c>
      <c r="O552" s="13">
        <v>14</v>
      </c>
      <c r="P552" s="13">
        <v>49</v>
      </c>
      <c r="AI552" s="13"/>
    </row>
    <row r="553" spans="1:35" x14ac:dyDescent="0.25">
      <c r="A553" s="13" t="s">
        <v>1788</v>
      </c>
      <c r="B553" s="13">
        <v>2011</v>
      </c>
      <c r="C553" s="13" t="s">
        <v>188</v>
      </c>
      <c r="D553" s="13" t="s">
        <v>161</v>
      </c>
      <c r="E553" s="13">
        <v>63</v>
      </c>
      <c r="F553" s="13">
        <v>180</v>
      </c>
      <c r="G553" s="13">
        <v>20</v>
      </c>
      <c r="H553" s="13">
        <v>45</v>
      </c>
      <c r="I553" s="13">
        <v>10</v>
      </c>
      <c r="J553" s="13">
        <v>1</v>
      </c>
      <c r="K553" s="13">
        <v>4</v>
      </c>
      <c r="L553" s="13">
        <v>16</v>
      </c>
      <c r="M553" s="13">
        <v>3</v>
      </c>
      <c r="N553" s="13">
        <v>1</v>
      </c>
      <c r="O553" s="13">
        <v>7</v>
      </c>
      <c r="P553" s="13">
        <v>35</v>
      </c>
      <c r="AI553" s="13"/>
    </row>
    <row r="554" spans="1:35" x14ac:dyDescent="0.25">
      <c r="A554" s="13" t="s">
        <v>1883</v>
      </c>
      <c r="B554" s="13">
        <v>2011</v>
      </c>
      <c r="C554" s="13" t="s">
        <v>159</v>
      </c>
      <c r="D554" s="13" t="s">
        <v>157</v>
      </c>
      <c r="E554" s="13">
        <v>53</v>
      </c>
      <c r="F554" s="13">
        <v>182</v>
      </c>
      <c r="G554" s="13">
        <v>22</v>
      </c>
      <c r="H554" s="13">
        <v>47</v>
      </c>
      <c r="I554" s="13">
        <v>13</v>
      </c>
      <c r="J554" s="13">
        <v>0</v>
      </c>
      <c r="K554" s="13">
        <v>3</v>
      </c>
      <c r="L554" s="13">
        <v>13</v>
      </c>
      <c r="M554" s="13">
        <v>3</v>
      </c>
      <c r="N554" s="13">
        <v>1</v>
      </c>
      <c r="O554" s="13">
        <v>13</v>
      </c>
      <c r="P554" s="13">
        <v>36</v>
      </c>
      <c r="AI554" s="13"/>
    </row>
    <row r="555" spans="1:35" x14ac:dyDescent="0.25">
      <c r="A555" s="13" t="s">
        <v>1308</v>
      </c>
      <c r="B555" s="13">
        <v>2011</v>
      </c>
      <c r="C555" s="13" t="s">
        <v>185</v>
      </c>
      <c r="D555" s="13" t="s">
        <v>161</v>
      </c>
      <c r="E555" s="13">
        <v>92</v>
      </c>
      <c r="F555" s="13">
        <v>183</v>
      </c>
      <c r="G555" s="13">
        <v>17</v>
      </c>
      <c r="H555" s="13">
        <v>42</v>
      </c>
      <c r="I555" s="13">
        <v>9</v>
      </c>
      <c r="J555" s="13">
        <v>1</v>
      </c>
      <c r="K555" s="13">
        <v>7</v>
      </c>
      <c r="L555" s="13">
        <v>21</v>
      </c>
      <c r="M555" s="13">
        <v>0</v>
      </c>
      <c r="N555" s="13">
        <v>0</v>
      </c>
      <c r="O555" s="13">
        <v>33</v>
      </c>
      <c r="P555" s="13">
        <v>67</v>
      </c>
      <c r="AI555" s="13"/>
    </row>
    <row r="556" spans="1:35" x14ac:dyDescent="0.25">
      <c r="A556" s="13" t="s">
        <v>1564</v>
      </c>
      <c r="B556" s="13">
        <v>2011</v>
      </c>
      <c r="C556" s="13" t="s">
        <v>179</v>
      </c>
      <c r="D556" s="13" t="s">
        <v>161</v>
      </c>
      <c r="E556" s="13">
        <v>81</v>
      </c>
      <c r="F556" s="13">
        <v>183</v>
      </c>
      <c r="G556" s="13">
        <v>20</v>
      </c>
      <c r="H556" s="13">
        <v>42</v>
      </c>
      <c r="I556" s="13">
        <v>7</v>
      </c>
      <c r="J556" s="13">
        <v>0</v>
      </c>
      <c r="K556" s="13">
        <v>3</v>
      </c>
      <c r="L556" s="13">
        <v>19</v>
      </c>
      <c r="M556" s="13">
        <v>2</v>
      </c>
      <c r="N556" s="13">
        <v>5</v>
      </c>
      <c r="O556" s="13">
        <v>22</v>
      </c>
      <c r="P556" s="13">
        <v>38</v>
      </c>
      <c r="AI556" s="13"/>
    </row>
    <row r="557" spans="1:35" x14ac:dyDescent="0.25">
      <c r="A557" s="13" t="s">
        <v>1754</v>
      </c>
      <c r="B557" s="13">
        <v>2011</v>
      </c>
      <c r="C557" s="13" t="s">
        <v>186</v>
      </c>
      <c r="D557" s="13" t="s">
        <v>161</v>
      </c>
      <c r="E557" s="13">
        <v>56</v>
      </c>
      <c r="F557" s="13">
        <v>184</v>
      </c>
      <c r="G557" s="13">
        <v>28</v>
      </c>
      <c r="H557" s="13">
        <v>45</v>
      </c>
      <c r="I557" s="13">
        <v>10</v>
      </c>
      <c r="J557" s="13">
        <v>1</v>
      </c>
      <c r="K557" s="13">
        <v>5</v>
      </c>
      <c r="L557" s="13">
        <v>19</v>
      </c>
      <c r="M557" s="13">
        <v>3</v>
      </c>
      <c r="N557" s="13">
        <v>1</v>
      </c>
      <c r="O557" s="13">
        <v>25</v>
      </c>
      <c r="P557" s="13">
        <v>35</v>
      </c>
      <c r="AI557" s="13"/>
    </row>
    <row r="558" spans="1:35" x14ac:dyDescent="0.25">
      <c r="A558" s="13" t="s">
        <v>1638</v>
      </c>
      <c r="B558" s="13">
        <v>2011</v>
      </c>
      <c r="C558" s="13" t="s">
        <v>178</v>
      </c>
      <c r="D558" s="13" t="s">
        <v>157</v>
      </c>
      <c r="E558" s="13">
        <v>53</v>
      </c>
      <c r="F558" s="13">
        <v>185</v>
      </c>
      <c r="G558" s="13">
        <v>14</v>
      </c>
      <c r="H558" s="13">
        <v>41</v>
      </c>
      <c r="I558" s="13">
        <v>11</v>
      </c>
      <c r="J558" s="13">
        <v>3</v>
      </c>
      <c r="K558" s="13">
        <v>5</v>
      </c>
      <c r="L558" s="13">
        <v>31</v>
      </c>
      <c r="M558" s="13">
        <v>10</v>
      </c>
      <c r="N558" s="13">
        <v>2</v>
      </c>
      <c r="O558" s="13">
        <v>9</v>
      </c>
      <c r="P558" s="13">
        <v>27</v>
      </c>
      <c r="AI558" s="13"/>
    </row>
    <row r="559" spans="1:35" x14ac:dyDescent="0.25">
      <c r="A559" s="13" t="s">
        <v>1670</v>
      </c>
      <c r="B559" s="13">
        <v>2011</v>
      </c>
      <c r="C559" s="13" t="s">
        <v>156</v>
      </c>
      <c r="D559" s="13" t="s">
        <v>157</v>
      </c>
      <c r="E559" s="13">
        <v>97</v>
      </c>
      <c r="F559" s="13">
        <v>186</v>
      </c>
      <c r="G559" s="13">
        <v>38</v>
      </c>
      <c r="H559" s="13">
        <v>48</v>
      </c>
      <c r="I559" s="13">
        <v>5</v>
      </c>
      <c r="J559" s="13">
        <v>1</v>
      </c>
      <c r="K559" s="13">
        <v>13</v>
      </c>
      <c r="L559" s="13">
        <v>29</v>
      </c>
      <c r="M559" s="13">
        <v>10</v>
      </c>
      <c r="N559" s="13">
        <v>6</v>
      </c>
      <c r="O559" s="13">
        <v>17</v>
      </c>
      <c r="P559" s="13">
        <v>62</v>
      </c>
      <c r="AI559" s="13"/>
    </row>
    <row r="560" spans="1:35" x14ac:dyDescent="0.25">
      <c r="A560" s="13" t="s">
        <v>1496</v>
      </c>
      <c r="B560" s="13">
        <v>2011</v>
      </c>
      <c r="C560" s="13" t="s">
        <v>178</v>
      </c>
      <c r="D560" s="13" t="s">
        <v>157</v>
      </c>
      <c r="E560" s="13">
        <v>65</v>
      </c>
      <c r="F560" s="13">
        <v>186</v>
      </c>
      <c r="G560" s="13">
        <v>24</v>
      </c>
      <c r="H560" s="13">
        <v>42</v>
      </c>
      <c r="I560" s="13">
        <v>6</v>
      </c>
      <c r="J560" s="13">
        <v>0</v>
      </c>
      <c r="K560" s="13">
        <v>3</v>
      </c>
      <c r="L560" s="13">
        <v>21</v>
      </c>
      <c r="M560" s="13">
        <v>2</v>
      </c>
      <c r="N560" s="13">
        <v>2</v>
      </c>
      <c r="O560" s="13">
        <v>33</v>
      </c>
      <c r="P560" s="13">
        <v>49</v>
      </c>
      <c r="AI560" s="13"/>
    </row>
    <row r="561" spans="1:35" x14ac:dyDescent="0.25">
      <c r="A561" s="13" t="s">
        <v>1816</v>
      </c>
      <c r="B561" s="13">
        <v>2011</v>
      </c>
      <c r="C561" s="13" t="s">
        <v>185</v>
      </c>
      <c r="D561" s="13" t="s">
        <v>161</v>
      </c>
      <c r="E561" s="13">
        <v>63</v>
      </c>
      <c r="F561" s="13">
        <v>187</v>
      </c>
      <c r="G561" s="13">
        <v>21</v>
      </c>
      <c r="H561" s="13">
        <v>42</v>
      </c>
      <c r="I561" s="13">
        <v>6</v>
      </c>
      <c r="J561" s="13">
        <v>1</v>
      </c>
      <c r="K561" s="13">
        <v>9</v>
      </c>
      <c r="L561" s="13">
        <v>18</v>
      </c>
      <c r="M561" s="13">
        <v>3</v>
      </c>
      <c r="N561" s="13">
        <v>2</v>
      </c>
      <c r="O561" s="13">
        <v>20</v>
      </c>
      <c r="P561" s="13">
        <v>57</v>
      </c>
      <c r="AI561" s="13"/>
    </row>
    <row r="562" spans="1:35" x14ac:dyDescent="0.25">
      <c r="A562" s="13" t="s">
        <v>1686</v>
      </c>
      <c r="B562" s="13">
        <v>2011</v>
      </c>
      <c r="C562" s="13" t="s">
        <v>164</v>
      </c>
      <c r="D562" s="13" t="s">
        <v>157</v>
      </c>
      <c r="E562" s="13">
        <v>49</v>
      </c>
      <c r="F562" s="13">
        <v>187</v>
      </c>
      <c r="G562" s="13">
        <v>23</v>
      </c>
      <c r="H562" s="13">
        <v>42</v>
      </c>
      <c r="I562" s="13">
        <v>14</v>
      </c>
      <c r="J562" s="13">
        <v>0</v>
      </c>
      <c r="K562" s="13">
        <v>3</v>
      </c>
      <c r="L562" s="13">
        <v>30</v>
      </c>
      <c r="M562" s="13">
        <v>9</v>
      </c>
      <c r="N562" s="13">
        <v>3</v>
      </c>
      <c r="O562" s="13">
        <v>11</v>
      </c>
      <c r="P562" s="13">
        <v>56</v>
      </c>
      <c r="AI562" s="13"/>
    </row>
    <row r="563" spans="1:35" x14ac:dyDescent="0.25">
      <c r="A563" s="13" t="s">
        <v>1344</v>
      </c>
      <c r="B563" s="13">
        <v>2011</v>
      </c>
      <c r="C563" s="13" t="s">
        <v>171</v>
      </c>
      <c r="D563" s="13" t="s">
        <v>157</v>
      </c>
      <c r="E563" s="13">
        <v>77</v>
      </c>
      <c r="F563" s="13">
        <v>190</v>
      </c>
      <c r="G563" s="13">
        <v>27</v>
      </c>
      <c r="H563" s="13">
        <v>47</v>
      </c>
      <c r="I563" s="13">
        <v>8</v>
      </c>
      <c r="J563" s="13">
        <v>0</v>
      </c>
      <c r="K563" s="13">
        <v>13</v>
      </c>
      <c r="L563" s="13">
        <v>33</v>
      </c>
      <c r="M563" s="13">
        <v>0</v>
      </c>
      <c r="N563" s="13">
        <v>0</v>
      </c>
      <c r="O563" s="13">
        <v>29</v>
      </c>
      <c r="P563" s="13">
        <v>62</v>
      </c>
      <c r="AI563" s="13"/>
    </row>
    <row r="564" spans="1:35" x14ac:dyDescent="0.25">
      <c r="A564" s="13" t="s">
        <v>1845</v>
      </c>
      <c r="B564" s="13">
        <v>2011</v>
      </c>
      <c r="C564" s="13" t="s">
        <v>174</v>
      </c>
      <c r="D564" s="13" t="s">
        <v>161</v>
      </c>
      <c r="E564" s="13">
        <v>65</v>
      </c>
      <c r="F564" s="13">
        <v>195</v>
      </c>
      <c r="G564" s="13">
        <v>21</v>
      </c>
      <c r="H564" s="13">
        <v>53</v>
      </c>
      <c r="I564" s="13">
        <v>13</v>
      </c>
      <c r="J564" s="13">
        <v>2</v>
      </c>
      <c r="K564" s="13">
        <v>1</v>
      </c>
      <c r="L564" s="13">
        <v>16</v>
      </c>
      <c r="M564" s="13">
        <v>4</v>
      </c>
      <c r="N564" s="13">
        <v>1</v>
      </c>
      <c r="O564" s="13">
        <v>3</v>
      </c>
      <c r="P564" s="13">
        <v>24</v>
      </c>
      <c r="AI564" s="13"/>
    </row>
    <row r="565" spans="1:35" x14ac:dyDescent="0.25">
      <c r="A565" s="13" t="s">
        <v>1475</v>
      </c>
      <c r="B565" s="13">
        <v>2011</v>
      </c>
      <c r="C565" s="13" t="s">
        <v>172</v>
      </c>
      <c r="D565" s="13" t="s">
        <v>161</v>
      </c>
      <c r="E565" s="13">
        <v>62</v>
      </c>
      <c r="F565" s="13">
        <v>195</v>
      </c>
      <c r="G565" s="13">
        <v>19</v>
      </c>
      <c r="H565" s="13">
        <v>45</v>
      </c>
      <c r="I565" s="13">
        <v>10</v>
      </c>
      <c r="J565" s="13">
        <v>0</v>
      </c>
      <c r="K565" s="13">
        <v>4</v>
      </c>
      <c r="L565" s="13">
        <v>19</v>
      </c>
      <c r="M565" s="13">
        <v>0</v>
      </c>
      <c r="N565" s="13">
        <v>0</v>
      </c>
      <c r="O565" s="13">
        <v>19</v>
      </c>
      <c r="P565" s="13">
        <v>68</v>
      </c>
      <c r="AI565" s="13"/>
    </row>
    <row r="566" spans="1:35" x14ac:dyDescent="0.25">
      <c r="A566" s="13" t="s">
        <v>1828</v>
      </c>
      <c r="B566" s="13">
        <v>2011</v>
      </c>
      <c r="C566" s="13" t="s">
        <v>185</v>
      </c>
      <c r="D566" s="13" t="s">
        <v>161</v>
      </c>
      <c r="E566" s="13">
        <v>66</v>
      </c>
      <c r="F566" s="13">
        <v>196</v>
      </c>
      <c r="G566" s="13">
        <v>22</v>
      </c>
      <c r="H566" s="13">
        <v>40</v>
      </c>
      <c r="I566" s="13">
        <v>5</v>
      </c>
      <c r="J566" s="13">
        <v>2</v>
      </c>
      <c r="K566" s="13">
        <v>3</v>
      </c>
      <c r="L566" s="13">
        <v>21</v>
      </c>
      <c r="M566" s="13">
        <v>1</v>
      </c>
      <c r="N566" s="13">
        <v>3</v>
      </c>
      <c r="O566" s="13">
        <v>23</v>
      </c>
      <c r="P566" s="13">
        <v>31</v>
      </c>
      <c r="AI566" s="13"/>
    </row>
    <row r="567" spans="1:35" x14ac:dyDescent="0.25">
      <c r="A567" s="13" t="s">
        <v>1325</v>
      </c>
      <c r="B567" s="13">
        <v>2011</v>
      </c>
      <c r="C567" s="13" t="s">
        <v>180</v>
      </c>
      <c r="D567" s="13" t="s">
        <v>161</v>
      </c>
      <c r="E567" s="13">
        <v>50</v>
      </c>
      <c r="F567" s="13">
        <v>196</v>
      </c>
      <c r="G567" s="13">
        <v>29</v>
      </c>
      <c r="H567" s="13">
        <v>50</v>
      </c>
      <c r="I567" s="13">
        <v>11</v>
      </c>
      <c r="J567" s="13">
        <v>0</v>
      </c>
      <c r="K567" s="13">
        <v>7</v>
      </c>
      <c r="L567" s="13">
        <v>16</v>
      </c>
      <c r="M567" s="13">
        <v>4</v>
      </c>
      <c r="N567" s="13">
        <v>2</v>
      </c>
      <c r="O567" s="13">
        <v>17</v>
      </c>
      <c r="P567" s="13">
        <v>18</v>
      </c>
      <c r="AI567" s="13"/>
    </row>
    <row r="568" spans="1:35" x14ac:dyDescent="0.25">
      <c r="A568" s="13" t="s">
        <v>1738</v>
      </c>
      <c r="B568" s="13">
        <v>2011</v>
      </c>
      <c r="C568" s="13" t="s">
        <v>160</v>
      </c>
      <c r="D568" s="13" t="s">
        <v>161</v>
      </c>
      <c r="E568" s="13">
        <v>52</v>
      </c>
      <c r="F568" s="13">
        <v>196</v>
      </c>
      <c r="G568" s="13">
        <v>32</v>
      </c>
      <c r="H568" s="13">
        <v>47</v>
      </c>
      <c r="I568" s="13">
        <v>6</v>
      </c>
      <c r="J568" s="13">
        <v>3</v>
      </c>
      <c r="K568" s="13">
        <v>1</v>
      </c>
      <c r="L568" s="13">
        <v>7</v>
      </c>
      <c r="M568" s="13">
        <v>15</v>
      </c>
      <c r="N568" s="13">
        <v>4</v>
      </c>
      <c r="O568" s="13">
        <v>18</v>
      </c>
      <c r="P568" s="13">
        <v>42</v>
      </c>
      <c r="AI568" s="13"/>
    </row>
    <row r="569" spans="1:35" x14ac:dyDescent="0.25">
      <c r="A569" s="13" t="s">
        <v>1724</v>
      </c>
      <c r="B569" s="13">
        <v>2011</v>
      </c>
      <c r="C569" s="13" t="s">
        <v>164</v>
      </c>
      <c r="D569" s="13" t="s">
        <v>157</v>
      </c>
      <c r="E569" s="13">
        <v>80</v>
      </c>
      <c r="F569" s="13">
        <v>197</v>
      </c>
      <c r="G569" s="13">
        <v>26</v>
      </c>
      <c r="H569" s="13">
        <v>39</v>
      </c>
      <c r="I569" s="13">
        <v>8</v>
      </c>
      <c r="J569" s="13">
        <v>0</v>
      </c>
      <c r="K569" s="13">
        <v>2</v>
      </c>
      <c r="L569" s="13">
        <v>10</v>
      </c>
      <c r="M569" s="13">
        <v>12</v>
      </c>
      <c r="N569" s="13">
        <v>2</v>
      </c>
      <c r="O569" s="13">
        <v>25</v>
      </c>
      <c r="P569" s="13">
        <v>41</v>
      </c>
      <c r="AI569" s="13"/>
    </row>
    <row r="570" spans="1:35" x14ac:dyDescent="0.25">
      <c r="A570" s="13" t="s">
        <v>1879</v>
      </c>
      <c r="B570" s="13">
        <v>2011</v>
      </c>
      <c r="C570" s="13" t="s">
        <v>177</v>
      </c>
      <c r="D570" s="13" t="s">
        <v>161</v>
      </c>
      <c r="E570" s="13">
        <v>61</v>
      </c>
      <c r="F570" s="13">
        <v>198</v>
      </c>
      <c r="G570" s="13">
        <v>20</v>
      </c>
      <c r="H570" s="13">
        <v>50</v>
      </c>
      <c r="I570" s="13">
        <v>15</v>
      </c>
      <c r="J570" s="13">
        <v>0</v>
      </c>
      <c r="K570" s="13">
        <v>4</v>
      </c>
      <c r="L570" s="13">
        <v>26</v>
      </c>
      <c r="M570" s="13">
        <v>3</v>
      </c>
      <c r="N570" s="13">
        <v>3</v>
      </c>
      <c r="O570" s="13">
        <v>25</v>
      </c>
      <c r="P570" s="13">
        <v>51</v>
      </c>
      <c r="AI570" s="13"/>
    </row>
    <row r="571" spans="1:35" x14ac:dyDescent="0.25">
      <c r="A571" s="13" t="s">
        <v>1383</v>
      </c>
      <c r="B571" s="13">
        <v>2011</v>
      </c>
      <c r="C571" s="13" t="s">
        <v>188</v>
      </c>
      <c r="D571" s="13" t="s">
        <v>161</v>
      </c>
      <c r="E571" s="13">
        <v>77</v>
      </c>
      <c r="F571" s="13">
        <v>198</v>
      </c>
      <c r="G571" s="13">
        <v>34</v>
      </c>
      <c r="H571" s="13">
        <v>49</v>
      </c>
      <c r="I571" s="13">
        <v>4</v>
      </c>
      <c r="J571" s="13">
        <v>3</v>
      </c>
      <c r="K571" s="13">
        <v>0</v>
      </c>
      <c r="L571" s="13">
        <v>10</v>
      </c>
      <c r="M571" s="13">
        <v>27</v>
      </c>
      <c r="N571" s="13">
        <v>4</v>
      </c>
      <c r="O571" s="13">
        <v>26</v>
      </c>
      <c r="P571" s="13">
        <v>38</v>
      </c>
      <c r="AI571" s="13"/>
    </row>
    <row r="572" spans="1:35" x14ac:dyDescent="0.25">
      <c r="A572" s="13" t="s">
        <v>1709</v>
      </c>
      <c r="B572" s="13">
        <v>2011</v>
      </c>
      <c r="C572" s="13" t="s">
        <v>158</v>
      </c>
      <c r="D572" s="13" t="s">
        <v>161</v>
      </c>
      <c r="E572" s="13">
        <v>106</v>
      </c>
      <c r="F572" s="13">
        <v>199</v>
      </c>
      <c r="G572" s="13">
        <v>29</v>
      </c>
      <c r="H572" s="13">
        <v>55</v>
      </c>
      <c r="I572" s="13">
        <v>18</v>
      </c>
      <c r="J572" s="13">
        <v>0</v>
      </c>
      <c r="K572" s="13">
        <v>10</v>
      </c>
      <c r="L572" s="13">
        <v>41</v>
      </c>
      <c r="M572" s="13">
        <v>0</v>
      </c>
      <c r="N572" s="13">
        <v>0</v>
      </c>
      <c r="O572" s="13">
        <v>17</v>
      </c>
      <c r="P572" s="13">
        <v>47</v>
      </c>
      <c r="AI572" s="13"/>
    </row>
    <row r="573" spans="1:35" x14ac:dyDescent="0.25">
      <c r="A573" s="13" t="s">
        <v>1762</v>
      </c>
      <c r="B573" s="13">
        <v>2011</v>
      </c>
      <c r="C573" s="13" t="s">
        <v>180</v>
      </c>
      <c r="D573" s="13" t="s">
        <v>161</v>
      </c>
      <c r="E573" s="13">
        <v>75</v>
      </c>
      <c r="F573" s="13">
        <v>200</v>
      </c>
      <c r="G573" s="13">
        <v>33</v>
      </c>
      <c r="H573" s="13">
        <v>63</v>
      </c>
      <c r="I573" s="13">
        <v>15</v>
      </c>
      <c r="J573" s="13">
        <v>0</v>
      </c>
      <c r="K573" s="13">
        <v>11</v>
      </c>
      <c r="L573" s="13">
        <v>40</v>
      </c>
      <c r="M573" s="13">
        <v>5</v>
      </c>
      <c r="N573" s="13">
        <v>0</v>
      </c>
      <c r="O573" s="13">
        <v>15</v>
      </c>
      <c r="P573" s="13">
        <v>40</v>
      </c>
      <c r="AI573" s="13"/>
    </row>
    <row r="574" spans="1:35" x14ac:dyDescent="0.25">
      <c r="A574" s="13" t="s">
        <v>1538</v>
      </c>
      <c r="B574" s="13">
        <v>2011</v>
      </c>
      <c r="C574" s="13" t="s">
        <v>188</v>
      </c>
      <c r="D574" s="13" t="s">
        <v>161</v>
      </c>
      <c r="E574" s="13">
        <v>98</v>
      </c>
      <c r="F574" s="13">
        <v>200</v>
      </c>
      <c r="G574" s="13">
        <v>22</v>
      </c>
      <c r="H574" s="13">
        <v>42</v>
      </c>
      <c r="I574" s="13">
        <v>8</v>
      </c>
      <c r="J574" s="13">
        <v>1</v>
      </c>
      <c r="K574" s="13">
        <v>3</v>
      </c>
      <c r="L574" s="13">
        <v>22</v>
      </c>
      <c r="M574" s="13">
        <v>2</v>
      </c>
      <c r="N574" s="13">
        <v>2</v>
      </c>
      <c r="O574" s="13">
        <v>19</v>
      </c>
      <c r="P574" s="13">
        <v>49</v>
      </c>
      <c r="AI574" s="13"/>
    </row>
    <row r="575" spans="1:35" x14ac:dyDescent="0.25">
      <c r="A575" s="13" t="s">
        <v>1505</v>
      </c>
      <c r="B575" s="13">
        <v>2011</v>
      </c>
      <c r="C575" s="13" t="s">
        <v>162</v>
      </c>
      <c r="D575" s="13" t="s">
        <v>161</v>
      </c>
      <c r="E575" s="13">
        <v>81</v>
      </c>
      <c r="F575" s="13">
        <v>201</v>
      </c>
      <c r="G575" s="13">
        <v>20</v>
      </c>
      <c r="H575" s="13">
        <v>54</v>
      </c>
      <c r="I575" s="13">
        <v>12</v>
      </c>
      <c r="J575" s="13">
        <v>1</v>
      </c>
      <c r="K575" s="13">
        <v>3</v>
      </c>
      <c r="L575" s="13">
        <v>23</v>
      </c>
      <c r="M575" s="13">
        <v>0</v>
      </c>
      <c r="N575" s="13">
        <v>0</v>
      </c>
      <c r="O575" s="13">
        <v>10</v>
      </c>
      <c r="P575" s="13">
        <v>46</v>
      </c>
      <c r="AI575" s="13"/>
    </row>
    <row r="576" spans="1:35" x14ac:dyDescent="0.25">
      <c r="A576" s="13" t="s">
        <v>1303</v>
      </c>
      <c r="B576" s="13">
        <v>2011</v>
      </c>
      <c r="C576" s="13" t="s">
        <v>177</v>
      </c>
      <c r="D576" s="13" t="s">
        <v>161</v>
      </c>
      <c r="E576" s="13">
        <v>63</v>
      </c>
      <c r="F576" s="13">
        <v>202</v>
      </c>
      <c r="G576" s="13">
        <v>32</v>
      </c>
      <c r="H576" s="13">
        <v>51</v>
      </c>
      <c r="I576" s="13">
        <v>10</v>
      </c>
      <c r="J576" s="13">
        <v>1</v>
      </c>
      <c r="K576" s="13">
        <v>4</v>
      </c>
      <c r="L576" s="13">
        <v>26</v>
      </c>
      <c r="M576" s="13">
        <v>1</v>
      </c>
      <c r="N576" s="13">
        <v>2</v>
      </c>
      <c r="O576" s="13">
        <v>26</v>
      </c>
      <c r="P576" s="13">
        <v>50</v>
      </c>
      <c r="AI576" s="13"/>
    </row>
    <row r="577" spans="1:35" x14ac:dyDescent="0.25">
      <c r="A577" s="13" t="s">
        <v>1820</v>
      </c>
      <c r="B577" s="13">
        <v>2011</v>
      </c>
      <c r="C577" s="13" t="s">
        <v>176</v>
      </c>
      <c r="D577" s="13" t="s">
        <v>157</v>
      </c>
      <c r="E577" s="13">
        <v>68</v>
      </c>
      <c r="F577" s="13">
        <v>202</v>
      </c>
      <c r="G577" s="13">
        <v>27</v>
      </c>
      <c r="H577" s="13">
        <v>49</v>
      </c>
      <c r="I577" s="13">
        <v>8</v>
      </c>
      <c r="J577" s="13">
        <v>3</v>
      </c>
      <c r="K577" s="13">
        <v>0</v>
      </c>
      <c r="L577" s="13">
        <v>14</v>
      </c>
      <c r="M577" s="13">
        <v>10</v>
      </c>
      <c r="N577" s="13">
        <v>5</v>
      </c>
      <c r="O577" s="13">
        <v>16</v>
      </c>
      <c r="P577" s="13">
        <v>35</v>
      </c>
      <c r="AI577" s="13"/>
    </row>
    <row r="578" spans="1:35" x14ac:dyDescent="0.25">
      <c r="A578" s="13" t="s">
        <v>1386</v>
      </c>
      <c r="B578" s="13">
        <v>2011</v>
      </c>
      <c r="C578" s="13" t="s">
        <v>178</v>
      </c>
      <c r="D578" s="13" t="s">
        <v>157</v>
      </c>
      <c r="E578" s="13">
        <v>57</v>
      </c>
      <c r="F578" s="13">
        <v>203</v>
      </c>
      <c r="G578" s="13">
        <v>29</v>
      </c>
      <c r="H578" s="13">
        <v>57</v>
      </c>
      <c r="I578" s="13">
        <v>15</v>
      </c>
      <c r="J578" s="13">
        <v>1</v>
      </c>
      <c r="K578" s="13">
        <v>3</v>
      </c>
      <c r="L578" s="13">
        <v>27</v>
      </c>
      <c r="M578" s="13">
        <v>3</v>
      </c>
      <c r="N578" s="13">
        <v>1</v>
      </c>
      <c r="O578" s="13">
        <v>20</v>
      </c>
      <c r="P578" s="13">
        <v>58</v>
      </c>
      <c r="AI578" s="13"/>
    </row>
    <row r="579" spans="1:35" x14ac:dyDescent="0.25">
      <c r="A579" s="13" t="s">
        <v>1791</v>
      </c>
      <c r="B579" s="13">
        <v>2011</v>
      </c>
      <c r="C579" s="13" t="s">
        <v>187</v>
      </c>
      <c r="D579" s="13" t="s">
        <v>161</v>
      </c>
      <c r="E579" s="13">
        <v>74</v>
      </c>
      <c r="F579" s="13">
        <v>204</v>
      </c>
      <c r="G579" s="13">
        <v>18</v>
      </c>
      <c r="H579" s="13">
        <v>54</v>
      </c>
      <c r="I579" s="13">
        <v>13</v>
      </c>
      <c r="J579" s="13">
        <v>3</v>
      </c>
      <c r="K579" s="13">
        <v>2</v>
      </c>
      <c r="L579" s="13">
        <v>10</v>
      </c>
      <c r="M579" s="13">
        <v>7</v>
      </c>
      <c r="N579" s="13">
        <v>1</v>
      </c>
      <c r="O579" s="13">
        <v>26</v>
      </c>
      <c r="P579" s="13">
        <v>49</v>
      </c>
      <c r="AI579" s="13"/>
    </row>
    <row r="580" spans="1:35" x14ac:dyDescent="0.25">
      <c r="A580" s="13" t="s">
        <v>1705</v>
      </c>
      <c r="B580" s="13">
        <v>2011</v>
      </c>
      <c r="C580" s="13" t="s">
        <v>162</v>
      </c>
      <c r="D580" s="13" t="s">
        <v>161</v>
      </c>
      <c r="E580" s="13">
        <v>80</v>
      </c>
      <c r="F580" s="13">
        <v>206</v>
      </c>
      <c r="G580" s="13">
        <v>17</v>
      </c>
      <c r="H580" s="13">
        <v>31</v>
      </c>
      <c r="I580" s="13">
        <v>8</v>
      </c>
      <c r="J580" s="13">
        <v>3</v>
      </c>
      <c r="K580" s="13">
        <v>6</v>
      </c>
      <c r="L580" s="13">
        <v>20</v>
      </c>
      <c r="M580" s="13">
        <v>0</v>
      </c>
      <c r="N580" s="13">
        <v>0</v>
      </c>
      <c r="O580" s="13">
        <v>14</v>
      </c>
      <c r="P580" s="13">
        <v>58</v>
      </c>
      <c r="AI580" s="13"/>
    </row>
    <row r="581" spans="1:35" x14ac:dyDescent="0.25">
      <c r="A581" s="13" t="s">
        <v>1358</v>
      </c>
      <c r="B581" s="13">
        <v>2011</v>
      </c>
      <c r="C581" s="13" t="s">
        <v>169</v>
      </c>
      <c r="D581" s="13" t="s">
        <v>161</v>
      </c>
      <c r="E581" s="13">
        <v>82</v>
      </c>
      <c r="F581" s="13">
        <v>206</v>
      </c>
      <c r="G581" s="13">
        <v>26</v>
      </c>
      <c r="H581" s="13">
        <v>51</v>
      </c>
      <c r="I581" s="13">
        <v>11</v>
      </c>
      <c r="J581" s="13">
        <v>0</v>
      </c>
      <c r="K581" s="13">
        <v>4</v>
      </c>
      <c r="L581" s="13">
        <v>35</v>
      </c>
      <c r="M581" s="13">
        <v>2</v>
      </c>
      <c r="N581" s="13">
        <v>0</v>
      </c>
      <c r="O581" s="13">
        <v>10</v>
      </c>
      <c r="P581" s="13">
        <v>46</v>
      </c>
      <c r="AI581" s="13"/>
    </row>
    <row r="582" spans="1:35" x14ac:dyDescent="0.25">
      <c r="A582" s="13" t="s">
        <v>1377</v>
      </c>
      <c r="B582" s="13">
        <v>2011</v>
      </c>
      <c r="C582" s="13" t="s">
        <v>175</v>
      </c>
      <c r="D582" s="13" t="s">
        <v>157</v>
      </c>
      <c r="E582" s="13">
        <v>71</v>
      </c>
      <c r="F582" s="13">
        <v>206</v>
      </c>
      <c r="G582" s="13">
        <v>21</v>
      </c>
      <c r="H582" s="13">
        <v>50</v>
      </c>
      <c r="I582" s="13">
        <v>12</v>
      </c>
      <c r="J582" s="13">
        <v>0</v>
      </c>
      <c r="K582" s="13">
        <v>12</v>
      </c>
      <c r="L582" s="13">
        <v>40</v>
      </c>
      <c r="M582" s="13">
        <v>0</v>
      </c>
      <c r="N582" s="13">
        <v>0</v>
      </c>
      <c r="O582" s="13">
        <v>35</v>
      </c>
      <c r="P582" s="13">
        <v>69</v>
      </c>
      <c r="AI582" s="13"/>
    </row>
    <row r="583" spans="1:35" x14ac:dyDescent="0.25">
      <c r="A583" s="13" t="s">
        <v>1624</v>
      </c>
      <c r="B583" s="13">
        <v>2011</v>
      </c>
      <c r="C583" s="13" t="s">
        <v>186</v>
      </c>
      <c r="D583" s="13" t="s">
        <v>161</v>
      </c>
      <c r="E583" s="13">
        <v>54</v>
      </c>
      <c r="F583" s="13">
        <v>207</v>
      </c>
      <c r="G583" s="13">
        <v>35</v>
      </c>
      <c r="H583" s="13">
        <v>67</v>
      </c>
      <c r="I583" s="13">
        <v>12</v>
      </c>
      <c r="J583" s="13">
        <v>2</v>
      </c>
      <c r="K583" s="13">
        <v>11</v>
      </c>
      <c r="L583" s="13">
        <v>35</v>
      </c>
      <c r="M583" s="13">
        <v>1</v>
      </c>
      <c r="N583" s="13">
        <v>1</v>
      </c>
      <c r="O583" s="13">
        <v>26</v>
      </c>
      <c r="P583" s="13">
        <v>38</v>
      </c>
      <c r="AI583" s="13"/>
    </row>
    <row r="584" spans="1:35" x14ac:dyDescent="0.25">
      <c r="A584" s="13" t="s">
        <v>1690</v>
      </c>
      <c r="B584" s="13">
        <v>2011</v>
      </c>
      <c r="C584" s="13" t="s">
        <v>175</v>
      </c>
      <c r="D584" s="13" t="s">
        <v>157</v>
      </c>
      <c r="E584" s="13">
        <v>87</v>
      </c>
      <c r="F584" s="13">
        <v>207</v>
      </c>
      <c r="G584" s="13">
        <v>22</v>
      </c>
      <c r="H584" s="13">
        <v>41</v>
      </c>
      <c r="I584" s="13">
        <v>10</v>
      </c>
      <c r="J584" s="13">
        <v>2</v>
      </c>
      <c r="K584" s="13">
        <v>0</v>
      </c>
      <c r="L584" s="13">
        <v>11</v>
      </c>
      <c r="M584" s="13">
        <v>3</v>
      </c>
      <c r="N584" s="13">
        <v>2</v>
      </c>
      <c r="O584" s="13">
        <v>11</v>
      </c>
      <c r="P584" s="13">
        <v>31</v>
      </c>
      <c r="AI584" s="13"/>
    </row>
    <row r="585" spans="1:35" x14ac:dyDescent="0.25">
      <c r="A585" s="13" t="s">
        <v>1857</v>
      </c>
      <c r="B585" s="13">
        <v>2011</v>
      </c>
      <c r="C585" s="13" t="s">
        <v>158</v>
      </c>
      <c r="D585" s="13" t="s">
        <v>161</v>
      </c>
      <c r="E585" s="13">
        <v>53</v>
      </c>
      <c r="F585" s="13">
        <v>208</v>
      </c>
      <c r="G585" s="13">
        <v>29</v>
      </c>
      <c r="H585" s="13">
        <v>57</v>
      </c>
      <c r="I585" s="13">
        <v>13</v>
      </c>
      <c r="J585" s="13">
        <v>0</v>
      </c>
      <c r="K585" s="13">
        <v>6</v>
      </c>
      <c r="L585" s="13">
        <v>35</v>
      </c>
      <c r="M585" s="13">
        <v>0</v>
      </c>
      <c r="N585" s="13">
        <v>1</v>
      </c>
      <c r="O585" s="13">
        <v>13</v>
      </c>
      <c r="P585" s="13">
        <v>48</v>
      </c>
      <c r="AI585" s="13"/>
    </row>
    <row r="586" spans="1:35" x14ac:dyDescent="0.25">
      <c r="A586" s="13" t="s">
        <v>1680</v>
      </c>
      <c r="B586" s="13">
        <v>2011</v>
      </c>
      <c r="C586" s="13" t="s">
        <v>173</v>
      </c>
      <c r="D586" s="13" t="s">
        <v>161</v>
      </c>
      <c r="E586" s="13">
        <v>101</v>
      </c>
      <c r="F586" s="13">
        <v>208</v>
      </c>
      <c r="G586" s="13">
        <v>28</v>
      </c>
      <c r="H586" s="13">
        <v>48</v>
      </c>
      <c r="I586" s="13">
        <v>11</v>
      </c>
      <c r="J586" s="13">
        <v>3</v>
      </c>
      <c r="K586" s="13">
        <v>4</v>
      </c>
      <c r="L586" s="13">
        <v>20</v>
      </c>
      <c r="M586" s="13">
        <v>7</v>
      </c>
      <c r="N586" s="13">
        <v>1</v>
      </c>
      <c r="O586" s="13">
        <v>24</v>
      </c>
      <c r="P586" s="13">
        <v>64</v>
      </c>
      <c r="AI586" s="13"/>
    </row>
    <row r="587" spans="1:35" x14ac:dyDescent="0.25">
      <c r="A587" s="13" t="s">
        <v>1859</v>
      </c>
      <c r="B587" s="13">
        <v>2011</v>
      </c>
      <c r="C587" s="13" t="s">
        <v>186</v>
      </c>
      <c r="D587" s="13" t="s">
        <v>161</v>
      </c>
      <c r="E587" s="13">
        <v>88</v>
      </c>
      <c r="F587" s="13">
        <v>209</v>
      </c>
      <c r="G587" s="13">
        <v>25</v>
      </c>
      <c r="H587" s="13">
        <v>41</v>
      </c>
      <c r="I587" s="13">
        <v>5</v>
      </c>
      <c r="J587" s="13">
        <v>2</v>
      </c>
      <c r="K587" s="13">
        <v>3</v>
      </c>
      <c r="L587" s="13">
        <v>24</v>
      </c>
      <c r="M587" s="13">
        <v>3</v>
      </c>
      <c r="N587" s="13">
        <v>0</v>
      </c>
      <c r="O587" s="13">
        <v>18</v>
      </c>
      <c r="P587" s="13">
        <v>35</v>
      </c>
      <c r="AI587" s="13"/>
    </row>
    <row r="588" spans="1:35" x14ac:dyDescent="0.25">
      <c r="A588" s="13" t="s">
        <v>1535</v>
      </c>
      <c r="B588" s="13">
        <v>2011</v>
      </c>
      <c r="C588" s="13" t="s">
        <v>165</v>
      </c>
      <c r="D588" s="13" t="s">
        <v>157</v>
      </c>
      <c r="E588" s="13">
        <v>64</v>
      </c>
      <c r="F588" s="13">
        <v>209</v>
      </c>
      <c r="G588" s="13">
        <v>24</v>
      </c>
      <c r="H588" s="13">
        <v>46</v>
      </c>
      <c r="I588" s="13">
        <v>11</v>
      </c>
      <c r="J588" s="13">
        <v>0</v>
      </c>
      <c r="K588" s="13">
        <v>9</v>
      </c>
      <c r="L588" s="13">
        <v>22</v>
      </c>
      <c r="M588" s="13">
        <v>1</v>
      </c>
      <c r="N588" s="13">
        <v>1</v>
      </c>
      <c r="O588" s="13">
        <v>24</v>
      </c>
      <c r="P588" s="13">
        <v>54</v>
      </c>
      <c r="AI588" s="13"/>
    </row>
    <row r="589" spans="1:35" x14ac:dyDescent="0.25">
      <c r="A589" s="13" t="s">
        <v>1822</v>
      </c>
      <c r="B589" s="13">
        <v>2011</v>
      </c>
      <c r="C589" s="13" t="s">
        <v>176</v>
      </c>
      <c r="D589" s="13" t="s">
        <v>157</v>
      </c>
      <c r="E589" s="13">
        <v>66</v>
      </c>
      <c r="F589" s="13">
        <v>212</v>
      </c>
      <c r="G589" s="13">
        <v>27</v>
      </c>
      <c r="H589" s="13">
        <v>54</v>
      </c>
      <c r="I589" s="13">
        <v>13</v>
      </c>
      <c r="J589" s="13">
        <v>0</v>
      </c>
      <c r="K589" s="13">
        <v>7</v>
      </c>
      <c r="L589" s="13">
        <v>22</v>
      </c>
      <c r="M589" s="13">
        <v>1</v>
      </c>
      <c r="N589" s="13">
        <v>0</v>
      </c>
      <c r="O589" s="13">
        <v>8</v>
      </c>
      <c r="P589" s="13">
        <v>49</v>
      </c>
      <c r="AI589" s="13"/>
    </row>
    <row r="590" spans="1:35" x14ac:dyDescent="0.25">
      <c r="A590" s="13" t="s">
        <v>1336</v>
      </c>
      <c r="B590" s="13">
        <v>2011</v>
      </c>
      <c r="C590" s="13" t="s">
        <v>183</v>
      </c>
      <c r="D590" s="13" t="s">
        <v>161</v>
      </c>
      <c r="E590" s="13">
        <v>75</v>
      </c>
      <c r="F590" s="13">
        <v>213</v>
      </c>
      <c r="G590" s="13">
        <v>25</v>
      </c>
      <c r="H590" s="13">
        <v>57</v>
      </c>
      <c r="I590" s="13">
        <v>11</v>
      </c>
      <c r="J590" s="13">
        <v>1</v>
      </c>
      <c r="K590" s="13">
        <v>4</v>
      </c>
      <c r="L590" s="13">
        <v>24</v>
      </c>
      <c r="M590" s="13">
        <v>2</v>
      </c>
      <c r="N590" s="13">
        <v>2</v>
      </c>
      <c r="O590" s="13">
        <v>22</v>
      </c>
      <c r="P590" s="13">
        <v>30</v>
      </c>
      <c r="AI590" s="13"/>
    </row>
    <row r="591" spans="1:35" x14ac:dyDescent="0.25">
      <c r="A591" s="13" t="s">
        <v>1541</v>
      </c>
      <c r="B591" s="13">
        <v>2011</v>
      </c>
      <c r="C591" s="13" t="s">
        <v>185</v>
      </c>
      <c r="D591" s="13" t="s">
        <v>161</v>
      </c>
      <c r="E591" s="13">
        <v>82</v>
      </c>
      <c r="F591" s="13">
        <v>213</v>
      </c>
      <c r="G591" s="13">
        <v>14</v>
      </c>
      <c r="H591" s="13">
        <v>42</v>
      </c>
      <c r="I591" s="13">
        <v>8</v>
      </c>
      <c r="J591" s="13">
        <v>2</v>
      </c>
      <c r="K591" s="13">
        <v>4</v>
      </c>
      <c r="L591" s="13">
        <v>17</v>
      </c>
      <c r="M591" s="13">
        <v>2</v>
      </c>
      <c r="N591" s="13">
        <v>1</v>
      </c>
      <c r="O591" s="13">
        <v>18</v>
      </c>
      <c r="P591" s="13">
        <v>59</v>
      </c>
      <c r="AI591" s="13"/>
    </row>
    <row r="592" spans="1:35" x14ac:dyDescent="0.25">
      <c r="A592" s="13" t="s">
        <v>1793</v>
      </c>
      <c r="B592" s="13">
        <v>2011</v>
      </c>
      <c r="C592" s="13" t="s">
        <v>174</v>
      </c>
      <c r="D592" s="13" t="s">
        <v>161</v>
      </c>
      <c r="E592" s="13">
        <v>52</v>
      </c>
      <c r="F592" s="13">
        <v>215</v>
      </c>
      <c r="G592" s="13">
        <v>27</v>
      </c>
      <c r="H592" s="13">
        <v>64</v>
      </c>
      <c r="I592" s="13">
        <v>12</v>
      </c>
      <c r="J592" s="13">
        <v>6</v>
      </c>
      <c r="K592" s="13">
        <v>4</v>
      </c>
      <c r="L592" s="13">
        <v>20</v>
      </c>
      <c r="M592" s="13">
        <v>9</v>
      </c>
      <c r="N592" s="13">
        <v>3</v>
      </c>
      <c r="O592" s="13">
        <v>13</v>
      </c>
      <c r="P592" s="13">
        <v>40</v>
      </c>
      <c r="AI592" s="13"/>
    </row>
    <row r="593" spans="1:35" x14ac:dyDescent="0.25">
      <c r="A593" s="13" t="s">
        <v>1446</v>
      </c>
      <c r="B593" s="13">
        <v>2011</v>
      </c>
      <c r="C593" s="13" t="s">
        <v>174</v>
      </c>
      <c r="D593" s="13" t="s">
        <v>161</v>
      </c>
      <c r="E593" s="13">
        <v>100</v>
      </c>
      <c r="F593" s="13">
        <v>216</v>
      </c>
      <c r="G593" s="13">
        <v>14</v>
      </c>
      <c r="H593" s="13">
        <v>56</v>
      </c>
      <c r="I593" s="13">
        <v>12</v>
      </c>
      <c r="J593" s="13">
        <v>1</v>
      </c>
      <c r="K593" s="13">
        <v>0</v>
      </c>
      <c r="L593" s="13">
        <v>19</v>
      </c>
      <c r="M593" s="13">
        <v>4</v>
      </c>
      <c r="N593" s="13">
        <v>2</v>
      </c>
      <c r="O593" s="13">
        <v>11</v>
      </c>
      <c r="P593" s="13">
        <v>44</v>
      </c>
      <c r="AI593" s="13"/>
    </row>
    <row r="594" spans="1:35" x14ac:dyDescent="0.25">
      <c r="A594" s="13" t="s">
        <v>1479</v>
      </c>
      <c r="B594" s="13">
        <v>2011</v>
      </c>
      <c r="C594" s="13" t="s">
        <v>185</v>
      </c>
      <c r="D594" s="13" t="s">
        <v>161</v>
      </c>
      <c r="E594" s="13">
        <v>56</v>
      </c>
      <c r="F594" s="13">
        <v>216</v>
      </c>
      <c r="G594" s="13">
        <v>17</v>
      </c>
      <c r="H594" s="13">
        <v>55</v>
      </c>
      <c r="I594" s="13">
        <v>11</v>
      </c>
      <c r="J594" s="13">
        <v>0</v>
      </c>
      <c r="K594" s="13">
        <v>2</v>
      </c>
      <c r="L594" s="13">
        <v>15</v>
      </c>
      <c r="M594" s="13">
        <v>0</v>
      </c>
      <c r="N594" s="13">
        <v>0</v>
      </c>
      <c r="O594" s="13">
        <v>8</v>
      </c>
      <c r="P594" s="13">
        <v>17</v>
      </c>
      <c r="AI594" s="13"/>
    </row>
    <row r="595" spans="1:35" x14ac:dyDescent="0.25">
      <c r="A595" s="13" t="s">
        <v>1417</v>
      </c>
      <c r="B595" s="13">
        <v>2011</v>
      </c>
      <c r="C595" s="13" t="s">
        <v>170</v>
      </c>
      <c r="D595" s="13" t="s">
        <v>157</v>
      </c>
      <c r="E595" s="13">
        <v>62</v>
      </c>
      <c r="F595" s="13">
        <v>217</v>
      </c>
      <c r="G595" s="13">
        <v>21</v>
      </c>
      <c r="H595" s="13">
        <v>47</v>
      </c>
      <c r="I595" s="13">
        <v>11</v>
      </c>
      <c r="J595" s="13">
        <v>1</v>
      </c>
      <c r="K595" s="13">
        <v>1</v>
      </c>
      <c r="L595" s="13">
        <v>16</v>
      </c>
      <c r="M595" s="13">
        <v>7</v>
      </c>
      <c r="N595" s="13">
        <v>2</v>
      </c>
      <c r="O595" s="13">
        <v>8</v>
      </c>
      <c r="P595" s="13">
        <v>32</v>
      </c>
      <c r="AI595" s="13"/>
    </row>
    <row r="596" spans="1:35" x14ac:dyDescent="0.25">
      <c r="A596" s="13" t="s">
        <v>1512</v>
      </c>
      <c r="B596" s="13">
        <v>2011</v>
      </c>
      <c r="C596" s="13" t="s">
        <v>174</v>
      </c>
      <c r="D596" s="13" t="s">
        <v>161</v>
      </c>
      <c r="E596" s="13">
        <v>77</v>
      </c>
      <c r="F596" s="13">
        <v>218</v>
      </c>
      <c r="G596" s="13">
        <v>17</v>
      </c>
      <c r="H596" s="13">
        <v>66</v>
      </c>
      <c r="I596" s="13">
        <v>12</v>
      </c>
      <c r="J596" s="13">
        <v>1</v>
      </c>
      <c r="K596" s="13">
        <v>8</v>
      </c>
      <c r="L596" s="13">
        <v>30</v>
      </c>
      <c r="M596" s="13">
        <v>0</v>
      </c>
      <c r="N596" s="13">
        <v>1</v>
      </c>
      <c r="O596" s="13">
        <v>16</v>
      </c>
      <c r="P596" s="13">
        <v>35</v>
      </c>
      <c r="AI596" s="13"/>
    </row>
    <row r="597" spans="1:35" x14ac:dyDescent="0.25">
      <c r="A597" s="13" t="s">
        <v>1447</v>
      </c>
      <c r="B597" s="13">
        <v>2011</v>
      </c>
      <c r="C597" s="13" t="s">
        <v>179</v>
      </c>
      <c r="D597" s="13" t="s">
        <v>161</v>
      </c>
      <c r="E597" s="13">
        <v>77</v>
      </c>
      <c r="F597" s="13">
        <v>218</v>
      </c>
      <c r="G597" s="13">
        <v>30</v>
      </c>
      <c r="H597" s="13">
        <v>46</v>
      </c>
      <c r="I597" s="13">
        <v>8</v>
      </c>
      <c r="J597" s="13">
        <v>0</v>
      </c>
      <c r="K597" s="13">
        <v>11</v>
      </c>
      <c r="L597" s="13">
        <v>31</v>
      </c>
      <c r="M597" s="13">
        <v>5</v>
      </c>
      <c r="N597" s="13">
        <v>3</v>
      </c>
      <c r="O597" s="13">
        <v>38</v>
      </c>
      <c r="P597" s="13">
        <v>74</v>
      </c>
      <c r="AI597" s="13"/>
    </row>
    <row r="598" spans="1:35" x14ac:dyDescent="0.25">
      <c r="A598" s="13" t="s">
        <v>1832</v>
      </c>
      <c r="B598" s="13">
        <v>2011</v>
      </c>
      <c r="C598" s="13" t="s">
        <v>182</v>
      </c>
      <c r="D598" s="13" t="s">
        <v>157</v>
      </c>
      <c r="E598" s="13">
        <v>78</v>
      </c>
      <c r="F598" s="13">
        <v>219</v>
      </c>
      <c r="G598" s="13">
        <v>34</v>
      </c>
      <c r="H598" s="13">
        <v>55</v>
      </c>
      <c r="I598" s="13">
        <v>13</v>
      </c>
      <c r="J598" s="13">
        <v>0</v>
      </c>
      <c r="K598" s="13">
        <v>7</v>
      </c>
      <c r="L598" s="13">
        <v>28</v>
      </c>
      <c r="M598" s="13">
        <v>5</v>
      </c>
      <c r="N598" s="13">
        <v>2</v>
      </c>
      <c r="O598" s="13">
        <v>11</v>
      </c>
      <c r="P598" s="13">
        <v>36</v>
      </c>
      <c r="AI598" s="13"/>
    </row>
    <row r="599" spans="1:35" x14ac:dyDescent="0.25">
      <c r="A599" s="13" t="s">
        <v>1403</v>
      </c>
      <c r="B599" s="13">
        <v>2011</v>
      </c>
      <c r="C599" s="13" t="s">
        <v>177</v>
      </c>
      <c r="D599" s="13" t="s">
        <v>161</v>
      </c>
      <c r="E599" s="13">
        <v>62</v>
      </c>
      <c r="F599" s="13">
        <v>219</v>
      </c>
      <c r="G599" s="13">
        <v>24</v>
      </c>
      <c r="H599" s="13">
        <v>60</v>
      </c>
      <c r="I599" s="13">
        <v>12</v>
      </c>
      <c r="J599" s="13">
        <v>1</v>
      </c>
      <c r="K599" s="13">
        <v>5</v>
      </c>
      <c r="L599" s="13">
        <v>46</v>
      </c>
      <c r="M599" s="13">
        <v>2</v>
      </c>
      <c r="N599" s="13">
        <v>1</v>
      </c>
      <c r="O599" s="13">
        <v>21</v>
      </c>
      <c r="P599" s="13">
        <v>35</v>
      </c>
      <c r="AI599" s="13"/>
    </row>
    <row r="600" spans="1:35" x14ac:dyDescent="0.25">
      <c r="A600" s="13" t="s">
        <v>1514</v>
      </c>
      <c r="B600" s="13">
        <v>2011</v>
      </c>
      <c r="C600" s="13" t="s">
        <v>185</v>
      </c>
      <c r="D600" s="13" t="s">
        <v>161</v>
      </c>
      <c r="E600" s="13">
        <v>85</v>
      </c>
      <c r="F600" s="13">
        <v>220</v>
      </c>
      <c r="G600" s="13">
        <v>22</v>
      </c>
      <c r="H600" s="13">
        <v>50</v>
      </c>
      <c r="I600" s="13">
        <v>15</v>
      </c>
      <c r="J600" s="13">
        <v>3</v>
      </c>
      <c r="K600" s="13">
        <v>4</v>
      </c>
      <c r="L600" s="13">
        <v>21</v>
      </c>
      <c r="M600" s="13">
        <v>5</v>
      </c>
      <c r="N600" s="13">
        <v>1</v>
      </c>
      <c r="O600" s="13">
        <v>25</v>
      </c>
      <c r="P600" s="13">
        <v>48</v>
      </c>
      <c r="AI600" s="13"/>
    </row>
    <row r="601" spans="1:35" x14ac:dyDescent="0.25">
      <c r="A601" s="13" t="s">
        <v>1814</v>
      </c>
      <c r="B601" s="13">
        <v>2011</v>
      </c>
      <c r="C601" s="13" t="s">
        <v>158</v>
      </c>
      <c r="D601" s="13" t="s">
        <v>161</v>
      </c>
      <c r="E601" s="13">
        <v>57</v>
      </c>
      <c r="F601" s="13">
        <v>221</v>
      </c>
      <c r="G601" s="13">
        <v>26</v>
      </c>
      <c r="H601" s="13">
        <v>61</v>
      </c>
      <c r="I601" s="13">
        <v>10</v>
      </c>
      <c r="J601" s="13">
        <v>1</v>
      </c>
      <c r="K601" s="13">
        <v>2</v>
      </c>
      <c r="L601" s="13">
        <v>12</v>
      </c>
      <c r="M601" s="13">
        <v>7</v>
      </c>
      <c r="N601" s="13">
        <v>3</v>
      </c>
      <c r="O601" s="13">
        <v>5</v>
      </c>
      <c r="P601" s="13">
        <v>29</v>
      </c>
      <c r="AI601" s="13"/>
    </row>
    <row r="602" spans="1:35" x14ac:dyDescent="0.25">
      <c r="A602" s="13" t="s">
        <v>1865</v>
      </c>
      <c r="B602" s="13">
        <v>2011</v>
      </c>
      <c r="C602" s="13" t="s">
        <v>175</v>
      </c>
      <c r="D602" s="13" t="s">
        <v>157</v>
      </c>
      <c r="E602" s="13">
        <v>68</v>
      </c>
      <c r="F602" s="13">
        <v>221</v>
      </c>
      <c r="G602" s="13">
        <v>14</v>
      </c>
      <c r="H602" s="13">
        <v>50</v>
      </c>
      <c r="I602" s="13">
        <v>5</v>
      </c>
      <c r="J602" s="13">
        <v>0</v>
      </c>
      <c r="K602" s="13">
        <v>0</v>
      </c>
      <c r="L602" s="13">
        <v>19</v>
      </c>
      <c r="M602" s="13">
        <v>2</v>
      </c>
      <c r="N602" s="13">
        <v>4</v>
      </c>
      <c r="O602" s="13">
        <v>15</v>
      </c>
      <c r="P602" s="13">
        <v>43</v>
      </c>
      <c r="AI602" s="13"/>
    </row>
    <row r="603" spans="1:35" x14ac:dyDescent="0.25">
      <c r="A603" s="13" t="s">
        <v>1536</v>
      </c>
      <c r="B603" s="13">
        <v>2011</v>
      </c>
      <c r="C603" s="13" t="s">
        <v>167</v>
      </c>
      <c r="D603" s="13" t="s">
        <v>157</v>
      </c>
      <c r="E603" s="13">
        <v>87</v>
      </c>
      <c r="F603" s="13">
        <v>221</v>
      </c>
      <c r="G603" s="13">
        <v>23</v>
      </c>
      <c r="H603" s="13">
        <v>39</v>
      </c>
      <c r="I603" s="13">
        <v>3</v>
      </c>
      <c r="J603" s="13">
        <v>0</v>
      </c>
      <c r="K603" s="13">
        <v>11</v>
      </c>
      <c r="L603" s="13">
        <v>22</v>
      </c>
      <c r="M603" s="13">
        <v>0</v>
      </c>
      <c r="N603" s="13">
        <v>0</v>
      </c>
      <c r="O603" s="13">
        <v>19</v>
      </c>
      <c r="P603" s="13">
        <v>79</v>
      </c>
      <c r="AI603" s="13"/>
    </row>
    <row r="604" spans="1:35" x14ac:dyDescent="0.25">
      <c r="A604" s="13" t="s">
        <v>1529</v>
      </c>
      <c r="B604" s="13">
        <v>2011</v>
      </c>
      <c r="C604" s="13" t="s">
        <v>178</v>
      </c>
      <c r="D604" s="13" t="s">
        <v>157</v>
      </c>
      <c r="E604" s="13">
        <v>72</v>
      </c>
      <c r="F604" s="13">
        <v>222</v>
      </c>
      <c r="G604" s="13">
        <v>17</v>
      </c>
      <c r="H604" s="13">
        <v>55</v>
      </c>
      <c r="I604" s="13">
        <v>11</v>
      </c>
      <c r="J604" s="13">
        <v>0</v>
      </c>
      <c r="K604" s="13">
        <v>3</v>
      </c>
      <c r="L604" s="13">
        <v>24</v>
      </c>
      <c r="M604" s="13">
        <v>0</v>
      </c>
      <c r="N604" s="13">
        <v>0</v>
      </c>
      <c r="O604" s="13">
        <v>12</v>
      </c>
      <c r="P604" s="13">
        <v>24</v>
      </c>
      <c r="AI604" s="13"/>
    </row>
    <row r="605" spans="1:35" x14ac:dyDescent="0.25">
      <c r="A605" s="13" t="s">
        <v>1378</v>
      </c>
      <c r="B605" s="13">
        <v>2011</v>
      </c>
      <c r="C605" s="13" t="s">
        <v>168</v>
      </c>
      <c r="D605" s="13" t="s">
        <v>157</v>
      </c>
      <c r="E605" s="13">
        <v>68</v>
      </c>
      <c r="F605" s="13">
        <v>222</v>
      </c>
      <c r="G605" s="13">
        <v>32</v>
      </c>
      <c r="H605" s="13">
        <v>49</v>
      </c>
      <c r="I605" s="13">
        <v>10</v>
      </c>
      <c r="J605" s="13">
        <v>1</v>
      </c>
      <c r="K605" s="13">
        <v>11</v>
      </c>
      <c r="L605" s="13">
        <v>36</v>
      </c>
      <c r="M605" s="13">
        <v>0</v>
      </c>
      <c r="N605" s="13">
        <v>0</v>
      </c>
      <c r="O605" s="13">
        <v>21</v>
      </c>
      <c r="P605" s="13">
        <v>67</v>
      </c>
      <c r="AI605" s="13"/>
    </row>
    <row r="606" spans="1:35" x14ac:dyDescent="0.25">
      <c r="A606" s="13" t="s">
        <v>1600</v>
      </c>
      <c r="B606" s="13">
        <v>2011</v>
      </c>
      <c r="C606" s="13" t="s">
        <v>176</v>
      </c>
      <c r="D606" s="13" t="s">
        <v>157</v>
      </c>
      <c r="E606" s="13">
        <v>76</v>
      </c>
      <c r="F606" s="13">
        <v>223</v>
      </c>
      <c r="G606" s="13">
        <v>29</v>
      </c>
      <c r="H606" s="13">
        <v>58</v>
      </c>
      <c r="I606" s="13">
        <v>17</v>
      </c>
      <c r="J606" s="13">
        <v>0</v>
      </c>
      <c r="K606" s="13">
        <v>11</v>
      </c>
      <c r="L606" s="13">
        <v>47</v>
      </c>
      <c r="M606" s="13">
        <v>0</v>
      </c>
      <c r="N606" s="13">
        <v>1</v>
      </c>
      <c r="O606" s="13">
        <v>19</v>
      </c>
      <c r="P606" s="13">
        <v>56</v>
      </c>
      <c r="AI606" s="13"/>
    </row>
    <row r="607" spans="1:35" x14ac:dyDescent="0.25">
      <c r="A607" s="13" t="s">
        <v>1842</v>
      </c>
      <c r="B607" s="13">
        <v>2011</v>
      </c>
      <c r="C607" s="13" t="s">
        <v>177</v>
      </c>
      <c r="D607" s="13" t="s">
        <v>161</v>
      </c>
      <c r="E607" s="13">
        <v>56</v>
      </c>
      <c r="F607" s="13">
        <v>224</v>
      </c>
      <c r="G607" s="13">
        <v>34</v>
      </c>
      <c r="H607" s="13">
        <v>68</v>
      </c>
      <c r="I607" s="13">
        <v>9</v>
      </c>
      <c r="J607" s="13">
        <v>2</v>
      </c>
      <c r="K607" s="13">
        <v>0</v>
      </c>
      <c r="L607" s="13">
        <v>11</v>
      </c>
      <c r="M607" s="13">
        <v>24</v>
      </c>
      <c r="N607" s="13">
        <v>7</v>
      </c>
      <c r="O607" s="13">
        <v>7</v>
      </c>
      <c r="P607" s="13">
        <v>27</v>
      </c>
      <c r="AI607" s="13"/>
    </row>
    <row r="608" spans="1:35" x14ac:dyDescent="0.25">
      <c r="A608" s="13" t="s">
        <v>1389</v>
      </c>
      <c r="B608" s="13">
        <v>2011</v>
      </c>
      <c r="C608" s="13" t="s">
        <v>159</v>
      </c>
      <c r="D608" s="13" t="s">
        <v>157</v>
      </c>
      <c r="E608" s="13">
        <v>67</v>
      </c>
      <c r="F608" s="13">
        <v>225</v>
      </c>
      <c r="G608" s="13">
        <v>19</v>
      </c>
      <c r="H608" s="13">
        <v>48</v>
      </c>
      <c r="I608" s="13">
        <v>15</v>
      </c>
      <c r="J608" s="13">
        <v>1</v>
      </c>
      <c r="K608" s="13">
        <v>3</v>
      </c>
      <c r="L608" s="13">
        <v>23</v>
      </c>
      <c r="M608" s="13">
        <v>0</v>
      </c>
      <c r="N608" s="13">
        <v>0</v>
      </c>
      <c r="O608" s="13">
        <v>44</v>
      </c>
      <c r="P608" s="13">
        <v>87</v>
      </c>
      <c r="AI608" s="13"/>
    </row>
    <row r="609" spans="1:35" x14ac:dyDescent="0.25">
      <c r="A609" s="13" t="s">
        <v>1546</v>
      </c>
      <c r="B609" s="13">
        <v>2011</v>
      </c>
      <c r="C609" s="13" t="s">
        <v>160</v>
      </c>
      <c r="D609" s="13" t="s">
        <v>161</v>
      </c>
      <c r="E609" s="13">
        <v>53</v>
      </c>
      <c r="F609" s="13">
        <v>227</v>
      </c>
      <c r="G609" s="13">
        <v>30</v>
      </c>
      <c r="H609" s="13">
        <v>63</v>
      </c>
      <c r="I609" s="13">
        <v>8</v>
      </c>
      <c r="J609" s="13">
        <v>3</v>
      </c>
      <c r="K609" s="13">
        <v>1</v>
      </c>
      <c r="L609" s="13">
        <v>18</v>
      </c>
      <c r="M609" s="13">
        <v>22</v>
      </c>
      <c r="N609" s="13">
        <v>7</v>
      </c>
      <c r="O609" s="13">
        <v>15</v>
      </c>
      <c r="P609" s="13">
        <v>50</v>
      </c>
      <c r="AI609" s="13"/>
    </row>
    <row r="610" spans="1:35" x14ac:dyDescent="0.25">
      <c r="A610" s="13" t="s">
        <v>1528</v>
      </c>
      <c r="B610" s="13">
        <v>2011</v>
      </c>
      <c r="C610" s="13" t="s">
        <v>173</v>
      </c>
      <c r="D610" s="13" t="s">
        <v>161</v>
      </c>
      <c r="E610" s="13">
        <v>78</v>
      </c>
      <c r="F610" s="13">
        <v>228</v>
      </c>
      <c r="G610" s="13">
        <v>19</v>
      </c>
      <c r="H610" s="13">
        <v>61</v>
      </c>
      <c r="I610" s="13">
        <v>13</v>
      </c>
      <c r="J610" s="13">
        <v>0</v>
      </c>
      <c r="K610" s="13">
        <v>2</v>
      </c>
      <c r="L610" s="13">
        <v>19</v>
      </c>
      <c r="M610" s="13">
        <v>0</v>
      </c>
      <c r="N610" s="13">
        <v>0</v>
      </c>
      <c r="O610" s="13">
        <v>15</v>
      </c>
      <c r="P610" s="13">
        <v>38</v>
      </c>
      <c r="AI610" s="13"/>
    </row>
    <row r="611" spans="1:35" x14ac:dyDescent="0.25">
      <c r="A611" s="13" t="s">
        <v>1651</v>
      </c>
      <c r="B611" s="13">
        <v>2011</v>
      </c>
      <c r="C611" s="13" t="s">
        <v>162</v>
      </c>
      <c r="D611" s="13" t="s">
        <v>161</v>
      </c>
      <c r="E611" s="13">
        <v>121</v>
      </c>
      <c r="F611" s="13">
        <v>230</v>
      </c>
      <c r="G611" s="13">
        <v>21</v>
      </c>
      <c r="H611" s="13">
        <v>61</v>
      </c>
      <c r="I611" s="13">
        <v>11</v>
      </c>
      <c r="J611" s="13">
        <v>4</v>
      </c>
      <c r="K611" s="13">
        <v>5</v>
      </c>
      <c r="L611" s="13">
        <v>26</v>
      </c>
      <c r="M611" s="13">
        <v>1</v>
      </c>
      <c r="N611" s="13">
        <v>0</v>
      </c>
      <c r="O611" s="13">
        <v>12</v>
      </c>
      <c r="P611" s="13">
        <v>31</v>
      </c>
      <c r="AI611" s="13"/>
    </row>
    <row r="612" spans="1:35" x14ac:dyDescent="0.25">
      <c r="A612" s="13" t="s">
        <v>1607</v>
      </c>
      <c r="B612" s="13">
        <v>2011</v>
      </c>
      <c r="C612" s="13" t="s">
        <v>166</v>
      </c>
      <c r="D612" s="13" t="s">
        <v>161</v>
      </c>
      <c r="E612" s="13">
        <v>94</v>
      </c>
      <c r="F612" s="13">
        <v>231</v>
      </c>
      <c r="G612" s="13">
        <v>37</v>
      </c>
      <c r="H612" s="13">
        <v>52</v>
      </c>
      <c r="I612" s="13">
        <v>11</v>
      </c>
      <c r="J612" s="13">
        <v>3</v>
      </c>
      <c r="K612" s="13">
        <v>8</v>
      </c>
      <c r="L612" s="13">
        <v>24</v>
      </c>
      <c r="M612" s="13">
        <v>16</v>
      </c>
      <c r="N612" s="13">
        <v>2</v>
      </c>
      <c r="O612" s="13">
        <v>15</v>
      </c>
      <c r="P612" s="13">
        <v>64</v>
      </c>
      <c r="AI612" s="13"/>
    </row>
    <row r="613" spans="1:35" x14ac:dyDescent="0.25">
      <c r="A613" s="13" t="s">
        <v>1728</v>
      </c>
      <c r="B613" s="13">
        <v>2011</v>
      </c>
      <c r="C613" s="13" t="s">
        <v>174</v>
      </c>
      <c r="D613" s="13" t="s">
        <v>161</v>
      </c>
      <c r="E613" s="13">
        <v>121</v>
      </c>
      <c r="F613" s="13">
        <v>232</v>
      </c>
      <c r="G613" s="13">
        <v>30</v>
      </c>
      <c r="H613" s="13">
        <v>59</v>
      </c>
      <c r="I613" s="13">
        <v>6</v>
      </c>
      <c r="J613" s="13">
        <v>5</v>
      </c>
      <c r="K613" s="13">
        <v>2</v>
      </c>
      <c r="L613" s="13">
        <v>20</v>
      </c>
      <c r="M613" s="13">
        <v>16</v>
      </c>
      <c r="N613" s="13">
        <v>6</v>
      </c>
      <c r="O613" s="13">
        <v>13</v>
      </c>
      <c r="P613" s="13">
        <v>57</v>
      </c>
      <c r="AI613" s="13"/>
    </row>
    <row r="614" spans="1:35" x14ac:dyDescent="0.25">
      <c r="A614" s="13" t="s">
        <v>1350</v>
      </c>
      <c r="B614" s="13">
        <v>2011</v>
      </c>
      <c r="C614" s="13" t="s">
        <v>166</v>
      </c>
      <c r="D614" s="13" t="s">
        <v>161</v>
      </c>
      <c r="E614" s="13">
        <v>104</v>
      </c>
      <c r="F614" s="13">
        <v>233</v>
      </c>
      <c r="G614" s="13">
        <v>18</v>
      </c>
      <c r="H614" s="13">
        <v>63</v>
      </c>
      <c r="I614" s="13">
        <v>13</v>
      </c>
      <c r="J614" s="13">
        <v>1</v>
      </c>
      <c r="K614" s="13">
        <v>3</v>
      </c>
      <c r="L614" s="13">
        <v>31</v>
      </c>
      <c r="M614" s="13">
        <v>3</v>
      </c>
      <c r="N614" s="13">
        <v>0</v>
      </c>
      <c r="O614" s="13">
        <v>21</v>
      </c>
      <c r="P614" s="13">
        <v>27</v>
      </c>
      <c r="AI614" s="13"/>
    </row>
    <row r="615" spans="1:35" x14ac:dyDescent="0.25">
      <c r="A615" s="13" t="s">
        <v>1755</v>
      </c>
      <c r="B615" s="13">
        <v>2011</v>
      </c>
      <c r="C615" s="13" t="s">
        <v>175</v>
      </c>
      <c r="D615" s="13" t="s">
        <v>157</v>
      </c>
      <c r="E615" s="13">
        <v>93</v>
      </c>
      <c r="F615" s="13">
        <v>234</v>
      </c>
      <c r="G615" s="13">
        <v>19</v>
      </c>
      <c r="H615" s="13">
        <v>39</v>
      </c>
      <c r="I615" s="13">
        <v>9</v>
      </c>
      <c r="J615" s="13">
        <v>1</v>
      </c>
      <c r="K615" s="13">
        <v>2</v>
      </c>
      <c r="L615" s="13">
        <v>23</v>
      </c>
      <c r="M615" s="13">
        <v>0</v>
      </c>
      <c r="N615" s="13">
        <v>0</v>
      </c>
      <c r="O615" s="13">
        <v>11</v>
      </c>
      <c r="P615" s="13">
        <v>42</v>
      </c>
      <c r="AI615" s="13"/>
    </row>
    <row r="616" spans="1:35" x14ac:dyDescent="0.25">
      <c r="A616" s="13" t="s">
        <v>1746</v>
      </c>
      <c r="B616" s="13">
        <v>2011</v>
      </c>
      <c r="C616" s="13" t="s">
        <v>174</v>
      </c>
      <c r="D616" s="13" t="s">
        <v>161</v>
      </c>
      <c r="E616" s="13">
        <v>74</v>
      </c>
      <c r="F616" s="13">
        <v>235</v>
      </c>
      <c r="G616" s="13">
        <v>18</v>
      </c>
      <c r="H616" s="13">
        <v>45</v>
      </c>
      <c r="I616" s="13">
        <v>9</v>
      </c>
      <c r="J616" s="13">
        <v>1</v>
      </c>
      <c r="K616" s="13">
        <v>4</v>
      </c>
      <c r="L616" s="13">
        <v>19</v>
      </c>
      <c r="M616" s="13">
        <v>1</v>
      </c>
      <c r="N616" s="13">
        <v>0</v>
      </c>
      <c r="O616" s="13">
        <v>24</v>
      </c>
      <c r="P616" s="13">
        <v>80</v>
      </c>
      <c r="AI616" s="13"/>
    </row>
    <row r="617" spans="1:35" x14ac:dyDescent="0.25">
      <c r="A617" s="13" t="s">
        <v>1593</v>
      </c>
      <c r="B617" s="13">
        <v>2011</v>
      </c>
      <c r="C617" s="13" t="s">
        <v>170</v>
      </c>
      <c r="D617" s="13" t="s">
        <v>157</v>
      </c>
      <c r="E617" s="13">
        <v>67</v>
      </c>
      <c r="F617" s="13">
        <v>236</v>
      </c>
      <c r="G617" s="13">
        <v>27</v>
      </c>
      <c r="H617" s="13">
        <v>50</v>
      </c>
      <c r="I617" s="13">
        <v>13</v>
      </c>
      <c r="J617" s="13">
        <v>0</v>
      </c>
      <c r="K617" s="13">
        <v>0</v>
      </c>
      <c r="L617" s="13">
        <v>21</v>
      </c>
      <c r="M617" s="13">
        <v>2</v>
      </c>
      <c r="N617" s="13">
        <v>1</v>
      </c>
      <c r="O617" s="13">
        <v>39</v>
      </c>
      <c r="P617" s="13">
        <v>47</v>
      </c>
      <c r="AI617" s="13"/>
    </row>
    <row r="618" spans="1:35" x14ac:dyDescent="0.25">
      <c r="A618" s="13" t="s">
        <v>1421</v>
      </c>
      <c r="B618" s="13">
        <v>2011</v>
      </c>
      <c r="C618" s="13" t="s">
        <v>160</v>
      </c>
      <c r="D618" s="13" t="s">
        <v>161</v>
      </c>
      <c r="E618" s="13">
        <v>117</v>
      </c>
      <c r="F618" s="13">
        <v>236</v>
      </c>
      <c r="G618" s="13">
        <v>24</v>
      </c>
      <c r="H618" s="13">
        <v>55</v>
      </c>
      <c r="I618" s="13">
        <v>10</v>
      </c>
      <c r="J618" s="13">
        <v>0</v>
      </c>
      <c r="K618" s="13">
        <v>10</v>
      </c>
      <c r="L618" s="13">
        <v>28</v>
      </c>
      <c r="M618" s="13">
        <v>0</v>
      </c>
      <c r="N618" s="13">
        <v>1</v>
      </c>
      <c r="O618" s="13">
        <v>26</v>
      </c>
      <c r="P618" s="13">
        <v>71</v>
      </c>
      <c r="AI618" s="13"/>
    </row>
    <row r="619" spans="1:35" x14ac:dyDescent="0.25">
      <c r="A619" s="13" t="s">
        <v>1637</v>
      </c>
      <c r="B619" s="13">
        <v>2011</v>
      </c>
      <c r="C619" s="13" t="s">
        <v>174</v>
      </c>
      <c r="D619" s="13" t="s">
        <v>161</v>
      </c>
      <c r="E619" s="13">
        <v>99</v>
      </c>
      <c r="F619" s="13">
        <v>236</v>
      </c>
      <c r="G619" s="13">
        <v>25</v>
      </c>
      <c r="H619" s="13">
        <v>52</v>
      </c>
      <c r="I619" s="13">
        <v>9</v>
      </c>
      <c r="J619" s="13">
        <v>0</v>
      </c>
      <c r="K619" s="13">
        <v>7</v>
      </c>
      <c r="L619" s="13">
        <v>31</v>
      </c>
      <c r="M619" s="13">
        <v>0</v>
      </c>
      <c r="N619" s="13">
        <v>0</v>
      </c>
      <c r="O619" s="13">
        <v>19</v>
      </c>
      <c r="P619" s="13">
        <v>65</v>
      </c>
      <c r="AI619" s="13"/>
    </row>
    <row r="620" spans="1:35" x14ac:dyDescent="0.25">
      <c r="A620" s="13" t="s">
        <v>1657</v>
      </c>
      <c r="B620" s="13">
        <v>2011</v>
      </c>
      <c r="C620" s="13" t="s">
        <v>176</v>
      </c>
      <c r="D620" s="13" t="s">
        <v>157</v>
      </c>
      <c r="E620" s="13">
        <v>59</v>
      </c>
      <c r="F620" s="13">
        <v>237</v>
      </c>
      <c r="G620" s="13">
        <v>26</v>
      </c>
      <c r="H620" s="13">
        <v>59</v>
      </c>
      <c r="I620" s="13">
        <v>12</v>
      </c>
      <c r="J620" s="13">
        <v>1</v>
      </c>
      <c r="K620" s="13">
        <v>5</v>
      </c>
      <c r="L620" s="13">
        <v>22</v>
      </c>
      <c r="M620" s="13">
        <v>2</v>
      </c>
      <c r="N620" s="13">
        <v>4</v>
      </c>
      <c r="O620" s="13">
        <v>15</v>
      </c>
      <c r="P620" s="13">
        <v>53</v>
      </c>
      <c r="AI620" s="13"/>
    </row>
    <row r="621" spans="1:35" x14ac:dyDescent="0.25">
      <c r="A621" s="13" t="s">
        <v>1642</v>
      </c>
      <c r="B621" s="13">
        <v>2011</v>
      </c>
      <c r="C621" s="13" t="s">
        <v>158</v>
      </c>
      <c r="D621" s="13" t="s">
        <v>161</v>
      </c>
      <c r="E621" s="13">
        <v>93</v>
      </c>
      <c r="F621" s="13">
        <v>238</v>
      </c>
      <c r="G621" s="13">
        <v>30</v>
      </c>
      <c r="H621" s="13">
        <v>70</v>
      </c>
      <c r="I621" s="13">
        <v>8</v>
      </c>
      <c r="J621" s="13">
        <v>2</v>
      </c>
      <c r="K621" s="13">
        <v>1</v>
      </c>
      <c r="L621" s="13">
        <v>16</v>
      </c>
      <c r="M621" s="13">
        <v>31</v>
      </c>
      <c r="N621" s="13">
        <v>6</v>
      </c>
      <c r="O621" s="13">
        <v>10</v>
      </c>
      <c r="P621" s="13">
        <v>24</v>
      </c>
      <c r="AI621" s="13"/>
    </row>
    <row r="622" spans="1:35" x14ac:dyDescent="0.25">
      <c r="A622" s="13" t="s">
        <v>1433</v>
      </c>
      <c r="B622" s="13">
        <v>2011</v>
      </c>
      <c r="C622" s="13" t="s">
        <v>185</v>
      </c>
      <c r="D622" s="13" t="s">
        <v>161</v>
      </c>
      <c r="E622" s="13">
        <v>60</v>
      </c>
      <c r="F622" s="13">
        <v>239</v>
      </c>
      <c r="G622" s="13">
        <v>21</v>
      </c>
      <c r="H622" s="13">
        <v>69</v>
      </c>
      <c r="I622" s="13">
        <v>15</v>
      </c>
      <c r="J622" s="13">
        <v>1</v>
      </c>
      <c r="K622" s="13">
        <v>3</v>
      </c>
      <c r="L622" s="13">
        <v>24</v>
      </c>
      <c r="M622" s="13">
        <v>0</v>
      </c>
      <c r="N622" s="13">
        <v>1</v>
      </c>
      <c r="O622" s="13">
        <v>13</v>
      </c>
      <c r="P622" s="13">
        <v>35</v>
      </c>
      <c r="AI622" s="13"/>
    </row>
    <row r="623" spans="1:35" x14ac:dyDescent="0.25">
      <c r="A623" s="13" t="s">
        <v>1392</v>
      </c>
      <c r="B623" s="13">
        <v>2011</v>
      </c>
      <c r="C623" s="13" t="s">
        <v>173</v>
      </c>
      <c r="D623" s="13" t="s">
        <v>161</v>
      </c>
      <c r="E623" s="13">
        <v>126</v>
      </c>
      <c r="F623" s="13">
        <v>240</v>
      </c>
      <c r="G623" s="13">
        <v>36</v>
      </c>
      <c r="H623" s="13">
        <v>59</v>
      </c>
      <c r="I623" s="13">
        <v>11</v>
      </c>
      <c r="J623" s="13">
        <v>0</v>
      </c>
      <c r="K623" s="13">
        <v>2</v>
      </c>
      <c r="L623" s="13">
        <v>23</v>
      </c>
      <c r="M623" s="13">
        <v>5</v>
      </c>
      <c r="N623" s="13">
        <v>4</v>
      </c>
      <c r="O623" s="13">
        <v>36</v>
      </c>
      <c r="P623" s="13">
        <v>62</v>
      </c>
      <c r="AI623" s="13"/>
    </row>
    <row r="624" spans="1:35" x14ac:dyDescent="0.25">
      <c r="A624" s="13" t="s">
        <v>1673</v>
      </c>
      <c r="B624" s="13">
        <v>2011</v>
      </c>
      <c r="C624" s="13" t="s">
        <v>176</v>
      </c>
      <c r="D624" s="13" t="s">
        <v>157</v>
      </c>
      <c r="E624" s="13">
        <v>79</v>
      </c>
      <c r="F624" s="13">
        <v>243</v>
      </c>
      <c r="G624" s="13">
        <v>26</v>
      </c>
      <c r="H624" s="13">
        <v>56</v>
      </c>
      <c r="I624" s="13">
        <v>9</v>
      </c>
      <c r="J624" s="13">
        <v>2</v>
      </c>
      <c r="K624" s="13">
        <v>1</v>
      </c>
      <c r="L624" s="13">
        <v>19</v>
      </c>
      <c r="M624" s="13">
        <v>4</v>
      </c>
      <c r="N624" s="13">
        <v>2</v>
      </c>
      <c r="O624" s="13">
        <v>24</v>
      </c>
      <c r="P624" s="13">
        <v>68</v>
      </c>
      <c r="AI624" s="13"/>
    </row>
    <row r="625" spans="1:35" x14ac:dyDescent="0.25">
      <c r="A625" s="13" t="s">
        <v>1310</v>
      </c>
      <c r="B625" s="13">
        <v>2011</v>
      </c>
      <c r="C625" s="13" t="s">
        <v>179</v>
      </c>
      <c r="D625" s="13" t="s">
        <v>161</v>
      </c>
      <c r="E625" s="13">
        <v>102</v>
      </c>
      <c r="F625" s="13">
        <v>245</v>
      </c>
      <c r="G625" s="13">
        <v>33</v>
      </c>
      <c r="H625" s="13">
        <v>65</v>
      </c>
      <c r="I625" s="13">
        <v>8</v>
      </c>
      <c r="J625" s="13">
        <v>2</v>
      </c>
      <c r="K625" s="13">
        <v>8</v>
      </c>
      <c r="L625" s="13">
        <v>33</v>
      </c>
      <c r="M625" s="13">
        <v>3</v>
      </c>
      <c r="N625" s="13">
        <v>4</v>
      </c>
      <c r="O625" s="13">
        <v>18</v>
      </c>
      <c r="P625" s="13">
        <v>36</v>
      </c>
      <c r="AI625" s="13"/>
    </row>
    <row r="626" spans="1:35" x14ac:dyDescent="0.25">
      <c r="A626" s="13" t="s">
        <v>1664</v>
      </c>
      <c r="B626" s="13">
        <v>2011</v>
      </c>
      <c r="C626" s="13" t="s">
        <v>167</v>
      </c>
      <c r="D626" s="13" t="s">
        <v>157</v>
      </c>
      <c r="E626" s="13">
        <v>89</v>
      </c>
      <c r="F626" s="13">
        <v>246</v>
      </c>
      <c r="G626" s="13">
        <v>26</v>
      </c>
      <c r="H626" s="13">
        <v>55</v>
      </c>
      <c r="I626" s="13">
        <v>15</v>
      </c>
      <c r="J626" s="13">
        <v>1</v>
      </c>
      <c r="K626" s="13">
        <v>5</v>
      </c>
      <c r="L626" s="13">
        <v>27</v>
      </c>
      <c r="M626" s="13">
        <v>1</v>
      </c>
      <c r="N626" s="13">
        <v>2</v>
      </c>
      <c r="O626" s="13">
        <v>25</v>
      </c>
      <c r="P626" s="13">
        <v>36</v>
      </c>
      <c r="AI626" s="13"/>
    </row>
    <row r="627" spans="1:35" x14ac:dyDescent="0.25">
      <c r="A627" s="13" t="s">
        <v>1449</v>
      </c>
      <c r="B627" s="13">
        <v>2011</v>
      </c>
      <c r="C627" s="13" t="s">
        <v>162</v>
      </c>
      <c r="D627" s="13" t="s">
        <v>161</v>
      </c>
      <c r="E627" s="13">
        <v>111</v>
      </c>
      <c r="F627" s="13">
        <v>246</v>
      </c>
      <c r="G627" s="13">
        <v>33</v>
      </c>
      <c r="H627" s="13">
        <v>76</v>
      </c>
      <c r="I627" s="13">
        <v>22</v>
      </c>
      <c r="J627" s="13">
        <v>1</v>
      </c>
      <c r="K627" s="13">
        <v>5</v>
      </c>
      <c r="L627" s="13">
        <v>28</v>
      </c>
      <c r="M627" s="13">
        <v>2</v>
      </c>
      <c r="N627" s="13">
        <v>1</v>
      </c>
      <c r="O627" s="13">
        <v>5</v>
      </c>
      <c r="P627" s="13">
        <v>63</v>
      </c>
      <c r="AI627" s="13"/>
    </row>
    <row r="628" spans="1:35" x14ac:dyDescent="0.25">
      <c r="A628" s="13" t="s">
        <v>1608</v>
      </c>
      <c r="B628" s="13">
        <v>2011</v>
      </c>
      <c r="C628" s="13" t="s">
        <v>172</v>
      </c>
      <c r="D628" s="13" t="s">
        <v>161</v>
      </c>
      <c r="E628" s="13">
        <v>102</v>
      </c>
      <c r="F628" s="13">
        <v>247</v>
      </c>
      <c r="G628" s="13">
        <v>18</v>
      </c>
      <c r="H628" s="13">
        <v>53</v>
      </c>
      <c r="I628" s="13">
        <v>10</v>
      </c>
      <c r="J628" s="13">
        <v>2</v>
      </c>
      <c r="K628" s="13">
        <v>1</v>
      </c>
      <c r="L628" s="13">
        <v>32</v>
      </c>
      <c r="M628" s="13">
        <v>1</v>
      </c>
      <c r="N628" s="13">
        <v>2</v>
      </c>
      <c r="O628" s="13">
        <v>13</v>
      </c>
      <c r="P628" s="13">
        <v>37</v>
      </c>
      <c r="AI628" s="13"/>
    </row>
    <row r="629" spans="1:35" x14ac:dyDescent="0.25">
      <c r="A629" s="13" t="s">
        <v>1716</v>
      </c>
      <c r="B629" s="13">
        <v>2011</v>
      </c>
      <c r="C629" s="13" t="s">
        <v>172</v>
      </c>
      <c r="D629" s="13" t="s">
        <v>161</v>
      </c>
      <c r="E629" s="13">
        <v>76</v>
      </c>
      <c r="F629" s="13">
        <v>247</v>
      </c>
      <c r="G629" s="13">
        <v>33</v>
      </c>
      <c r="H629" s="13">
        <v>77</v>
      </c>
      <c r="I629" s="13">
        <v>22</v>
      </c>
      <c r="J629" s="13">
        <v>2</v>
      </c>
      <c r="K629" s="13">
        <v>5</v>
      </c>
      <c r="L629" s="13">
        <v>44</v>
      </c>
      <c r="M629" s="13">
        <v>9</v>
      </c>
      <c r="N629" s="13">
        <v>2</v>
      </c>
      <c r="O629" s="13">
        <v>22</v>
      </c>
      <c r="P629" s="13">
        <v>43</v>
      </c>
      <c r="AI629" s="13"/>
    </row>
    <row r="630" spans="1:35" x14ac:dyDescent="0.25">
      <c r="A630" s="13" t="s">
        <v>1779</v>
      </c>
      <c r="B630" s="13">
        <v>2011</v>
      </c>
      <c r="C630" s="13" t="s">
        <v>167</v>
      </c>
      <c r="D630" s="13" t="s">
        <v>157</v>
      </c>
      <c r="E630" s="13">
        <v>63</v>
      </c>
      <c r="F630" s="13">
        <v>247</v>
      </c>
      <c r="G630" s="13">
        <v>44</v>
      </c>
      <c r="H630" s="13">
        <v>64</v>
      </c>
      <c r="I630" s="13">
        <v>9</v>
      </c>
      <c r="J630" s="13">
        <v>4</v>
      </c>
      <c r="K630" s="13">
        <v>10</v>
      </c>
      <c r="L630" s="13">
        <v>25</v>
      </c>
      <c r="M630" s="13">
        <v>20</v>
      </c>
      <c r="N630" s="13">
        <v>6</v>
      </c>
      <c r="O630" s="13">
        <v>31</v>
      </c>
      <c r="P630" s="13">
        <v>59</v>
      </c>
      <c r="AI630" s="13"/>
    </row>
    <row r="631" spans="1:35" x14ac:dyDescent="0.25">
      <c r="A631" s="13" t="s">
        <v>1524</v>
      </c>
      <c r="B631" s="13">
        <v>2011</v>
      </c>
      <c r="C631" s="13" t="s">
        <v>181</v>
      </c>
      <c r="D631" s="13" t="s">
        <v>157</v>
      </c>
      <c r="E631" s="13">
        <v>93</v>
      </c>
      <c r="F631" s="13">
        <v>247</v>
      </c>
      <c r="G631" s="13">
        <v>18</v>
      </c>
      <c r="H631" s="13">
        <v>43</v>
      </c>
      <c r="I631" s="13">
        <v>12</v>
      </c>
      <c r="J631" s="13">
        <v>0</v>
      </c>
      <c r="K631" s="13">
        <v>3</v>
      </c>
      <c r="L631" s="13">
        <v>22</v>
      </c>
      <c r="M631" s="13">
        <v>1</v>
      </c>
      <c r="N631" s="13">
        <v>2</v>
      </c>
      <c r="O631" s="13">
        <v>15</v>
      </c>
      <c r="P631" s="13">
        <v>75</v>
      </c>
      <c r="AI631" s="13"/>
    </row>
    <row r="632" spans="1:35" x14ac:dyDescent="0.25">
      <c r="A632" s="13" t="s">
        <v>1403</v>
      </c>
      <c r="B632" s="13">
        <v>2011</v>
      </c>
      <c r="C632" s="13" t="s">
        <v>164</v>
      </c>
      <c r="D632" s="13" t="s">
        <v>157</v>
      </c>
      <c r="E632" s="13">
        <v>70</v>
      </c>
      <c r="F632" s="13">
        <v>247</v>
      </c>
      <c r="G632" s="13">
        <v>22</v>
      </c>
      <c r="H632" s="13">
        <v>60</v>
      </c>
      <c r="I632" s="13">
        <v>11</v>
      </c>
      <c r="J632" s="13">
        <v>0</v>
      </c>
      <c r="K632" s="13">
        <v>6</v>
      </c>
      <c r="L632" s="13">
        <v>28</v>
      </c>
      <c r="M632" s="13">
        <v>3</v>
      </c>
      <c r="N632" s="13">
        <v>2</v>
      </c>
      <c r="O632" s="13">
        <v>22</v>
      </c>
      <c r="P632" s="13">
        <v>41</v>
      </c>
      <c r="AI632" s="13"/>
    </row>
    <row r="633" spans="1:35" x14ac:dyDescent="0.25">
      <c r="A633" s="13" t="s">
        <v>1321</v>
      </c>
      <c r="B633" s="13">
        <v>2011</v>
      </c>
      <c r="C633" s="13" t="s">
        <v>168</v>
      </c>
      <c r="D633" s="13" t="s">
        <v>157</v>
      </c>
      <c r="E633" s="13">
        <v>81</v>
      </c>
      <c r="F633" s="13">
        <v>248</v>
      </c>
      <c r="G633" s="13">
        <v>23</v>
      </c>
      <c r="H633" s="13">
        <v>55</v>
      </c>
      <c r="I633" s="13">
        <v>6</v>
      </c>
      <c r="J633" s="13">
        <v>1</v>
      </c>
      <c r="K633" s="13">
        <v>4</v>
      </c>
      <c r="L633" s="13">
        <v>22</v>
      </c>
      <c r="M633" s="13">
        <v>0</v>
      </c>
      <c r="N633" s="13">
        <v>1</v>
      </c>
      <c r="O633" s="13">
        <v>33</v>
      </c>
      <c r="P633" s="13">
        <v>58</v>
      </c>
      <c r="AI633" s="13"/>
    </row>
    <row r="634" spans="1:35" x14ac:dyDescent="0.25">
      <c r="A634" s="13" t="s">
        <v>1643</v>
      </c>
      <c r="B634" s="13">
        <v>2011</v>
      </c>
      <c r="C634" s="13" t="s">
        <v>167</v>
      </c>
      <c r="D634" s="13" t="s">
        <v>157</v>
      </c>
      <c r="E634" s="13">
        <v>92</v>
      </c>
      <c r="F634" s="13">
        <v>249</v>
      </c>
      <c r="G634" s="13">
        <v>18</v>
      </c>
      <c r="H634" s="13">
        <v>48</v>
      </c>
      <c r="I634" s="13">
        <v>4</v>
      </c>
      <c r="J634" s="13">
        <v>0</v>
      </c>
      <c r="K634" s="13">
        <v>1</v>
      </c>
      <c r="L634" s="13">
        <v>15</v>
      </c>
      <c r="M634" s="13">
        <v>3</v>
      </c>
      <c r="N634" s="13">
        <v>1</v>
      </c>
      <c r="O634" s="13">
        <v>10</v>
      </c>
      <c r="P634" s="13">
        <v>63</v>
      </c>
      <c r="AI634" s="13"/>
    </row>
    <row r="635" spans="1:35" x14ac:dyDescent="0.25">
      <c r="A635" s="13" t="s">
        <v>1605</v>
      </c>
      <c r="B635" s="13">
        <v>2011</v>
      </c>
      <c r="C635" s="13" t="s">
        <v>186</v>
      </c>
      <c r="D635" s="13" t="s">
        <v>161</v>
      </c>
      <c r="E635" s="13">
        <v>100</v>
      </c>
      <c r="F635" s="13">
        <v>250</v>
      </c>
      <c r="G635" s="13">
        <v>24</v>
      </c>
      <c r="H635" s="13">
        <v>61</v>
      </c>
      <c r="I635" s="13">
        <v>10</v>
      </c>
      <c r="J635" s="13">
        <v>1</v>
      </c>
      <c r="K635" s="13">
        <v>6</v>
      </c>
      <c r="L635" s="13">
        <v>34</v>
      </c>
      <c r="M635" s="13">
        <v>4</v>
      </c>
      <c r="N635" s="13">
        <v>4</v>
      </c>
      <c r="O635" s="13">
        <v>33</v>
      </c>
      <c r="P635" s="13">
        <v>42</v>
      </c>
      <c r="AI635" s="13"/>
    </row>
    <row r="636" spans="1:35" x14ac:dyDescent="0.25">
      <c r="A636" s="13" t="s">
        <v>1372</v>
      </c>
      <c r="B636" s="13">
        <v>2011</v>
      </c>
      <c r="C636" s="13" t="s">
        <v>179</v>
      </c>
      <c r="D636" s="13" t="s">
        <v>161</v>
      </c>
      <c r="E636" s="13">
        <v>65</v>
      </c>
      <c r="F636" s="13">
        <v>252</v>
      </c>
      <c r="G636" s="13">
        <v>31</v>
      </c>
      <c r="H636" s="13">
        <v>61</v>
      </c>
      <c r="I636" s="13">
        <v>20</v>
      </c>
      <c r="J636" s="13">
        <v>2</v>
      </c>
      <c r="K636" s="13">
        <v>5</v>
      </c>
      <c r="L636" s="13">
        <v>36</v>
      </c>
      <c r="M636" s="13">
        <v>1</v>
      </c>
      <c r="N636" s="13">
        <v>0</v>
      </c>
      <c r="O636" s="13">
        <v>10</v>
      </c>
      <c r="P636" s="13">
        <v>36</v>
      </c>
      <c r="AI636" s="13"/>
    </row>
    <row r="637" spans="1:35" x14ac:dyDescent="0.25">
      <c r="A637" s="13" t="s">
        <v>1733</v>
      </c>
      <c r="B637" s="13">
        <v>2011</v>
      </c>
      <c r="C637" s="13" t="s">
        <v>168</v>
      </c>
      <c r="D637" s="13" t="s">
        <v>157</v>
      </c>
      <c r="E637" s="13">
        <v>87</v>
      </c>
      <c r="F637" s="13">
        <v>254</v>
      </c>
      <c r="G637" s="13">
        <v>41</v>
      </c>
      <c r="H637" s="13">
        <v>71</v>
      </c>
      <c r="I637" s="13">
        <v>18</v>
      </c>
      <c r="J637" s="13">
        <v>3</v>
      </c>
      <c r="K637" s="13">
        <v>7</v>
      </c>
      <c r="L637" s="13">
        <v>28</v>
      </c>
      <c r="M637" s="13">
        <v>1</v>
      </c>
      <c r="N637" s="13">
        <v>2</v>
      </c>
      <c r="O637" s="13">
        <v>19</v>
      </c>
      <c r="P637" s="13">
        <v>50</v>
      </c>
      <c r="AI637" s="13"/>
    </row>
    <row r="638" spans="1:35" x14ac:dyDescent="0.25">
      <c r="A638" s="13" t="s">
        <v>1387</v>
      </c>
      <c r="B638" s="13">
        <v>2011</v>
      </c>
      <c r="C638" s="13" t="s">
        <v>184</v>
      </c>
      <c r="D638" s="13" t="s">
        <v>157</v>
      </c>
      <c r="E638" s="13">
        <v>83</v>
      </c>
      <c r="F638" s="13">
        <v>256</v>
      </c>
      <c r="G638" s="13">
        <v>37</v>
      </c>
      <c r="H638" s="13">
        <v>77</v>
      </c>
      <c r="I638" s="13">
        <v>11</v>
      </c>
      <c r="J638" s="13">
        <v>3</v>
      </c>
      <c r="K638" s="13">
        <v>5</v>
      </c>
      <c r="L638" s="13">
        <v>27</v>
      </c>
      <c r="M638" s="13">
        <v>10</v>
      </c>
      <c r="N638" s="13">
        <v>5</v>
      </c>
      <c r="O638" s="13">
        <v>10</v>
      </c>
      <c r="P638" s="13">
        <v>30</v>
      </c>
      <c r="AI638" s="13"/>
    </row>
    <row r="639" spans="1:35" x14ac:dyDescent="0.25">
      <c r="A639" s="13" t="s">
        <v>1616</v>
      </c>
      <c r="B639" s="13">
        <v>2011</v>
      </c>
      <c r="C639" s="13" t="s">
        <v>182</v>
      </c>
      <c r="D639" s="13" t="s">
        <v>157</v>
      </c>
      <c r="E639" s="13">
        <v>113</v>
      </c>
      <c r="F639" s="13">
        <v>257</v>
      </c>
      <c r="G639" s="13">
        <v>35</v>
      </c>
      <c r="H639" s="13">
        <v>63</v>
      </c>
      <c r="I639" s="13">
        <v>8</v>
      </c>
      <c r="J639" s="13">
        <v>3</v>
      </c>
      <c r="K639" s="13">
        <v>7</v>
      </c>
      <c r="L639" s="13">
        <v>28</v>
      </c>
      <c r="M639" s="13">
        <v>2</v>
      </c>
      <c r="N639" s="13">
        <v>1</v>
      </c>
      <c r="O639" s="13">
        <v>14</v>
      </c>
      <c r="P639" s="13">
        <v>32</v>
      </c>
      <c r="AI639" s="13"/>
    </row>
    <row r="640" spans="1:35" x14ac:dyDescent="0.25">
      <c r="A640" s="13" t="s">
        <v>1434</v>
      </c>
      <c r="B640" s="13">
        <v>2011</v>
      </c>
      <c r="C640" s="13" t="s">
        <v>182</v>
      </c>
      <c r="D640" s="13" t="s">
        <v>157</v>
      </c>
      <c r="E640" s="13">
        <v>101</v>
      </c>
      <c r="F640" s="13">
        <v>258</v>
      </c>
      <c r="G640" s="13">
        <v>29</v>
      </c>
      <c r="H640" s="13">
        <v>67</v>
      </c>
      <c r="I640" s="13">
        <v>11</v>
      </c>
      <c r="J640" s="13">
        <v>3</v>
      </c>
      <c r="K640" s="13">
        <v>5</v>
      </c>
      <c r="L640" s="13">
        <v>30</v>
      </c>
      <c r="M640" s="13">
        <v>0</v>
      </c>
      <c r="N640" s="13">
        <v>0</v>
      </c>
      <c r="O640" s="13">
        <v>17</v>
      </c>
      <c r="P640" s="13">
        <v>38</v>
      </c>
      <c r="AI640" s="13"/>
    </row>
    <row r="641" spans="1:35" x14ac:dyDescent="0.25">
      <c r="A641" s="13" t="s">
        <v>1456</v>
      </c>
      <c r="B641" s="13">
        <v>2011</v>
      </c>
      <c r="C641" s="13" t="s">
        <v>158</v>
      </c>
      <c r="D641" s="13" t="s">
        <v>161</v>
      </c>
      <c r="E641" s="13">
        <v>79</v>
      </c>
      <c r="F641" s="13">
        <v>262</v>
      </c>
      <c r="G641" s="13">
        <v>22</v>
      </c>
      <c r="H641" s="13">
        <v>63</v>
      </c>
      <c r="I641" s="13">
        <v>12</v>
      </c>
      <c r="J641" s="13">
        <v>1</v>
      </c>
      <c r="K641" s="13">
        <v>2</v>
      </c>
      <c r="L641" s="13">
        <v>25</v>
      </c>
      <c r="M641" s="13">
        <v>1</v>
      </c>
      <c r="N641" s="13">
        <v>0</v>
      </c>
      <c r="O641" s="13">
        <v>6</v>
      </c>
      <c r="P641" s="13">
        <v>53</v>
      </c>
      <c r="AI641" s="13"/>
    </row>
    <row r="642" spans="1:35" x14ac:dyDescent="0.25">
      <c r="A642" s="13" t="s">
        <v>1417</v>
      </c>
      <c r="B642" s="13">
        <v>2011</v>
      </c>
      <c r="C642" s="13" t="s">
        <v>188</v>
      </c>
      <c r="D642" s="13" t="s">
        <v>161</v>
      </c>
      <c r="E642" s="13">
        <v>70</v>
      </c>
      <c r="F642" s="13">
        <v>263</v>
      </c>
      <c r="G642" s="13">
        <v>34</v>
      </c>
      <c r="H642" s="13">
        <v>72</v>
      </c>
      <c r="I642" s="13">
        <v>13</v>
      </c>
      <c r="J642" s="13">
        <v>0</v>
      </c>
      <c r="K642" s="13">
        <v>6</v>
      </c>
      <c r="L642" s="13">
        <v>25</v>
      </c>
      <c r="M642" s="13">
        <v>7</v>
      </c>
      <c r="N642" s="13">
        <v>3</v>
      </c>
      <c r="O642" s="13">
        <v>14</v>
      </c>
      <c r="P642" s="13">
        <v>43</v>
      </c>
      <c r="AI642" s="13"/>
    </row>
    <row r="643" spans="1:35" x14ac:dyDescent="0.25">
      <c r="A643" s="13" t="s">
        <v>1453</v>
      </c>
      <c r="B643" s="13">
        <v>2011</v>
      </c>
      <c r="C643" s="13" t="s">
        <v>175</v>
      </c>
      <c r="D643" s="13" t="s">
        <v>157</v>
      </c>
      <c r="E643" s="13">
        <v>69</v>
      </c>
      <c r="F643" s="13">
        <v>264</v>
      </c>
      <c r="G643" s="13">
        <v>19</v>
      </c>
      <c r="H643" s="13">
        <v>60</v>
      </c>
      <c r="I643" s="13">
        <v>16</v>
      </c>
      <c r="J643" s="13">
        <v>0</v>
      </c>
      <c r="K643" s="13">
        <v>4</v>
      </c>
      <c r="L643" s="13">
        <v>30</v>
      </c>
      <c r="M643" s="13">
        <v>0</v>
      </c>
      <c r="N643" s="13">
        <v>0</v>
      </c>
      <c r="O643" s="13">
        <v>19</v>
      </c>
      <c r="P643" s="13">
        <v>44</v>
      </c>
      <c r="AI643" s="13"/>
    </row>
    <row r="644" spans="1:35" x14ac:dyDescent="0.25">
      <c r="A644" s="13" t="s">
        <v>1585</v>
      </c>
      <c r="B644" s="13">
        <v>2011</v>
      </c>
      <c r="C644" s="13" t="s">
        <v>170</v>
      </c>
      <c r="D644" s="13" t="s">
        <v>157</v>
      </c>
      <c r="E644" s="13">
        <v>108</v>
      </c>
      <c r="F644" s="13">
        <v>264</v>
      </c>
      <c r="G644" s="13">
        <v>34</v>
      </c>
      <c r="H644" s="13">
        <v>70</v>
      </c>
      <c r="I644" s="13">
        <v>11</v>
      </c>
      <c r="J644" s="13">
        <v>3</v>
      </c>
      <c r="K644" s="13">
        <v>1</v>
      </c>
      <c r="L644" s="13">
        <v>25</v>
      </c>
      <c r="M644" s="13">
        <v>1</v>
      </c>
      <c r="N644" s="13">
        <v>1</v>
      </c>
      <c r="O644" s="13">
        <v>33</v>
      </c>
      <c r="P644" s="13">
        <v>48</v>
      </c>
      <c r="AI644" s="13"/>
    </row>
    <row r="645" spans="1:35" x14ac:dyDescent="0.25">
      <c r="A645" s="13" t="s">
        <v>1611</v>
      </c>
      <c r="B645" s="13">
        <v>2011</v>
      </c>
      <c r="C645" s="13" t="s">
        <v>179</v>
      </c>
      <c r="D645" s="13" t="s">
        <v>161</v>
      </c>
      <c r="E645" s="13">
        <v>91</v>
      </c>
      <c r="F645" s="13">
        <v>266</v>
      </c>
      <c r="G645" s="13">
        <v>27</v>
      </c>
      <c r="H645" s="13">
        <v>71</v>
      </c>
      <c r="I645" s="13">
        <v>6</v>
      </c>
      <c r="J645" s="13">
        <v>0</v>
      </c>
      <c r="K645" s="13">
        <v>6</v>
      </c>
      <c r="L645" s="13">
        <v>31</v>
      </c>
      <c r="M645" s="13">
        <v>0</v>
      </c>
      <c r="N645" s="13">
        <v>0</v>
      </c>
      <c r="O645" s="13">
        <v>35</v>
      </c>
      <c r="P645" s="13">
        <v>32</v>
      </c>
      <c r="AI645" s="13"/>
    </row>
    <row r="646" spans="1:35" x14ac:dyDescent="0.25">
      <c r="A646" s="13" t="s">
        <v>1723</v>
      </c>
      <c r="B646" s="13">
        <v>2011</v>
      </c>
      <c r="C646" s="13" t="s">
        <v>186</v>
      </c>
      <c r="D646" s="13" t="s">
        <v>161</v>
      </c>
      <c r="E646" s="13">
        <v>104</v>
      </c>
      <c r="F646" s="13">
        <v>267</v>
      </c>
      <c r="G646" s="13">
        <v>37</v>
      </c>
      <c r="H646" s="13">
        <v>73</v>
      </c>
      <c r="I646" s="13">
        <v>17</v>
      </c>
      <c r="J646" s="13">
        <v>1</v>
      </c>
      <c r="K646" s="13">
        <v>15</v>
      </c>
      <c r="L646" s="13">
        <v>49</v>
      </c>
      <c r="M646" s="13">
        <v>8</v>
      </c>
      <c r="N646" s="13">
        <v>3</v>
      </c>
      <c r="O646" s="13">
        <v>26</v>
      </c>
      <c r="P646" s="13">
        <v>55</v>
      </c>
      <c r="AI646" s="13"/>
    </row>
    <row r="647" spans="1:35" x14ac:dyDescent="0.25">
      <c r="A647" s="13" t="s">
        <v>1526</v>
      </c>
      <c r="B647" s="13">
        <v>2011</v>
      </c>
      <c r="C647" s="13" t="s">
        <v>160</v>
      </c>
      <c r="D647" s="13" t="s">
        <v>161</v>
      </c>
      <c r="E647" s="13">
        <v>81</v>
      </c>
      <c r="F647" s="13">
        <v>267</v>
      </c>
      <c r="G647" s="13">
        <v>35</v>
      </c>
      <c r="H647" s="13">
        <v>61</v>
      </c>
      <c r="I647" s="13">
        <v>12</v>
      </c>
      <c r="J647" s="13">
        <v>2</v>
      </c>
      <c r="K647" s="13">
        <v>4</v>
      </c>
      <c r="L647" s="13">
        <v>16</v>
      </c>
      <c r="M647" s="13">
        <v>4</v>
      </c>
      <c r="N647" s="13">
        <v>2</v>
      </c>
      <c r="O647" s="13">
        <v>44</v>
      </c>
      <c r="P647" s="13">
        <v>52</v>
      </c>
      <c r="AI647" s="13"/>
    </row>
    <row r="648" spans="1:35" x14ac:dyDescent="0.25">
      <c r="A648" s="13" t="s">
        <v>1734</v>
      </c>
      <c r="B648" s="13">
        <v>2011</v>
      </c>
      <c r="C648" s="13" t="s">
        <v>165</v>
      </c>
      <c r="D648" s="13" t="s">
        <v>157</v>
      </c>
      <c r="E648" s="13">
        <v>87</v>
      </c>
      <c r="F648" s="13">
        <v>267</v>
      </c>
      <c r="G648" s="13">
        <v>40</v>
      </c>
      <c r="H648" s="13">
        <v>66</v>
      </c>
      <c r="I648" s="13">
        <v>10</v>
      </c>
      <c r="J648" s="13">
        <v>3</v>
      </c>
      <c r="K648" s="13">
        <v>13</v>
      </c>
      <c r="L648" s="13">
        <v>45</v>
      </c>
      <c r="M648" s="13">
        <v>7</v>
      </c>
      <c r="N648" s="13">
        <v>2</v>
      </c>
      <c r="O648" s="13">
        <v>28</v>
      </c>
      <c r="P648" s="13">
        <v>57</v>
      </c>
      <c r="AI648" s="13"/>
    </row>
    <row r="649" spans="1:35" x14ac:dyDescent="0.25">
      <c r="A649" s="13" t="s">
        <v>1492</v>
      </c>
      <c r="B649" s="13">
        <v>2011</v>
      </c>
      <c r="C649" s="13" t="s">
        <v>176</v>
      </c>
      <c r="D649" s="13" t="s">
        <v>157</v>
      </c>
      <c r="E649" s="13">
        <v>71</v>
      </c>
      <c r="F649" s="13">
        <v>268</v>
      </c>
      <c r="G649" s="13">
        <v>34</v>
      </c>
      <c r="H649" s="13">
        <v>60</v>
      </c>
      <c r="I649" s="13">
        <v>21</v>
      </c>
      <c r="J649" s="13">
        <v>1</v>
      </c>
      <c r="K649" s="13">
        <v>10</v>
      </c>
      <c r="L649" s="13">
        <v>32</v>
      </c>
      <c r="M649" s="13">
        <v>0</v>
      </c>
      <c r="N649" s="13">
        <v>2</v>
      </c>
      <c r="O649" s="13">
        <v>18</v>
      </c>
      <c r="P649" s="13">
        <v>85</v>
      </c>
      <c r="AI649" s="13"/>
    </row>
    <row r="650" spans="1:35" x14ac:dyDescent="0.25">
      <c r="A650" s="13" t="s">
        <v>1704</v>
      </c>
      <c r="B650" s="13">
        <v>2011</v>
      </c>
      <c r="C650" s="13" t="s">
        <v>187</v>
      </c>
      <c r="D650" s="13" t="s">
        <v>161</v>
      </c>
      <c r="E650" s="13">
        <v>65</v>
      </c>
      <c r="F650" s="13">
        <v>269</v>
      </c>
      <c r="G650" s="13">
        <v>33</v>
      </c>
      <c r="H650" s="13">
        <v>62</v>
      </c>
      <c r="I650" s="13">
        <v>20</v>
      </c>
      <c r="J650" s="13">
        <v>1</v>
      </c>
      <c r="K650" s="13">
        <v>5</v>
      </c>
      <c r="L650" s="13">
        <v>22</v>
      </c>
      <c r="M650" s="13">
        <v>7</v>
      </c>
      <c r="N650" s="13">
        <v>6</v>
      </c>
      <c r="O650" s="13">
        <v>22</v>
      </c>
      <c r="P650" s="13">
        <v>49</v>
      </c>
      <c r="AI650" s="13"/>
    </row>
    <row r="651" spans="1:35" x14ac:dyDescent="0.25">
      <c r="A651" s="13" t="s">
        <v>1393</v>
      </c>
      <c r="B651" s="13">
        <v>2011</v>
      </c>
      <c r="C651" s="13" t="s">
        <v>182</v>
      </c>
      <c r="D651" s="13" t="s">
        <v>157</v>
      </c>
      <c r="E651" s="13">
        <v>102</v>
      </c>
      <c r="F651" s="13">
        <v>269</v>
      </c>
      <c r="G651" s="13">
        <v>29</v>
      </c>
      <c r="H651" s="13">
        <v>53</v>
      </c>
      <c r="I651" s="13">
        <v>10</v>
      </c>
      <c r="J651" s="13">
        <v>2</v>
      </c>
      <c r="K651" s="13">
        <v>3</v>
      </c>
      <c r="L651" s="13">
        <v>23</v>
      </c>
      <c r="M651" s="13">
        <v>1</v>
      </c>
      <c r="N651" s="13">
        <v>1</v>
      </c>
      <c r="O651" s="13">
        <v>24</v>
      </c>
      <c r="P651" s="13">
        <v>74</v>
      </c>
      <c r="AI651" s="13"/>
    </row>
    <row r="652" spans="1:35" x14ac:dyDescent="0.25">
      <c r="A652" s="13" t="s">
        <v>1408</v>
      </c>
      <c r="B652" s="13">
        <v>2011</v>
      </c>
      <c r="C652" s="13" t="s">
        <v>177</v>
      </c>
      <c r="D652" s="13" t="s">
        <v>161</v>
      </c>
      <c r="E652" s="13">
        <v>77</v>
      </c>
      <c r="F652" s="13">
        <v>270</v>
      </c>
      <c r="G652" s="13">
        <v>21</v>
      </c>
      <c r="H652" s="13">
        <v>55</v>
      </c>
      <c r="I652" s="13">
        <v>12</v>
      </c>
      <c r="J652" s="13">
        <v>0</v>
      </c>
      <c r="K652" s="13">
        <v>4</v>
      </c>
      <c r="L652" s="13">
        <v>28</v>
      </c>
      <c r="M652" s="13">
        <v>2</v>
      </c>
      <c r="N652" s="13">
        <v>0</v>
      </c>
      <c r="O652" s="13">
        <v>17</v>
      </c>
      <c r="P652" s="13">
        <v>60</v>
      </c>
      <c r="AI652" s="13"/>
    </row>
    <row r="653" spans="1:35" x14ac:dyDescent="0.25">
      <c r="A653" s="13" t="s">
        <v>1498</v>
      </c>
      <c r="B653" s="13">
        <v>2011</v>
      </c>
      <c r="C653" s="13" t="s">
        <v>186</v>
      </c>
      <c r="D653" s="13" t="s">
        <v>161</v>
      </c>
      <c r="E653" s="13">
        <v>99</v>
      </c>
      <c r="F653" s="13">
        <v>273</v>
      </c>
      <c r="G653" s="13">
        <v>39</v>
      </c>
      <c r="H653" s="13">
        <v>68</v>
      </c>
      <c r="I653" s="13">
        <v>14</v>
      </c>
      <c r="J653" s="13">
        <v>4</v>
      </c>
      <c r="K653" s="13">
        <v>1</v>
      </c>
      <c r="L653" s="13">
        <v>30</v>
      </c>
      <c r="M653" s="13">
        <v>3</v>
      </c>
      <c r="N653" s="13">
        <v>3</v>
      </c>
      <c r="O653" s="13">
        <v>18</v>
      </c>
      <c r="P653" s="13">
        <v>41</v>
      </c>
      <c r="AI653" s="13"/>
    </row>
    <row r="654" spans="1:35" x14ac:dyDescent="0.25">
      <c r="A654" s="13" t="s">
        <v>1773</v>
      </c>
      <c r="B654" s="13">
        <v>2011</v>
      </c>
      <c r="C654" s="13" t="s">
        <v>179</v>
      </c>
      <c r="D654" s="13" t="s">
        <v>161</v>
      </c>
      <c r="E654" s="13">
        <v>120</v>
      </c>
      <c r="F654" s="13">
        <v>279</v>
      </c>
      <c r="G654" s="13">
        <v>44</v>
      </c>
      <c r="H654" s="13">
        <v>71</v>
      </c>
      <c r="I654" s="13">
        <v>9</v>
      </c>
      <c r="J654" s="13">
        <v>1</v>
      </c>
      <c r="K654" s="13">
        <v>18</v>
      </c>
      <c r="L654" s="13">
        <v>50</v>
      </c>
      <c r="M654" s="13">
        <v>6</v>
      </c>
      <c r="N654" s="13">
        <v>1</v>
      </c>
      <c r="O654" s="13">
        <v>19</v>
      </c>
      <c r="P654" s="13">
        <v>78</v>
      </c>
      <c r="AI654" s="13"/>
    </row>
    <row r="655" spans="1:35" x14ac:dyDescent="0.25">
      <c r="A655" s="13" t="s">
        <v>1661</v>
      </c>
      <c r="B655" s="13">
        <v>2011</v>
      </c>
      <c r="C655" s="13" t="s">
        <v>188</v>
      </c>
      <c r="D655" s="13" t="s">
        <v>161</v>
      </c>
      <c r="E655" s="13">
        <v>104</v>
      </c>
      <c r="F655" s="13">
        <v>281</v>
      </c>
      <c r="G655" s="13">
        <v>28</v>
      </c>
      <c r="H655" s="13">
        <v>68</v>
      </c>
      <c r="I655" s="13">
        <v>5</v>
      </c>
      <c r="J655" s="13">
        <v>1</v>
      </c>
      <c r="K655" s="13">
        <v>3</v>
      </c>
      <c r="L655" s="13">
        <v>14</v>
      </c>
      <c r="M655" s="13">
        <v>4</v>
      </c>
      <c r="N655" s="13">
        <v>4</v>
      </c>
      <c r="O655" s="13">
        <v>28</v>
      </c>
      <c r="P655" s="13">
        <v>40</v>
      </c>
      <c r="AI655" s="13"/>
    </row>
    <row r="656" spans="1:35" x14ac:dyDescent="0.25">
      <c r="A656" s="13" t="s">
        <v>1662</v>
      </c>
      <c r="B656" s="13">
        <v>2011</v>
      </c>
      <c r="C656" s="13" t="s">
        <v>172</v>
      </c>
      <c r="D656" s="13" t="s">
        <v>161</v>
      </c>
      <c r="E656" s="13">
        <v>82</v>
      </c>
      <c r="F656" s="13">
        <v>281</v>
      </c>
      <c r="G656" s="13">
        <v>34</v>
      </c>
      <c r="H656" s="13">
        <v>81</v>
      </c>
      <c r="I656" s="13">
        <v>16</v>
      </c>
      <c r="J656" s="13">
        <v>5</v>
      </c>
      <c r="K656" s="13">
        <v>9</v>
      </c>
      <c r="L656" s="13">
        <v>29</v>
      </c>
      <c r="M656" s="13">
        <v>1</v>
      </c>
      <c r="N656" s="13">
        <v>1</v>
      </c>
      <c r="O656" s="13">
        <v>22</v>
      </c>
      <c r="P656" s="13">
        <v>74</v>
      </c>
      <c r="AI656" s="13"/>
    </row>
    <row r="657" spans="1:35" x14ac:dyDescent="0.25">
      <c r="A657" s="13" t="s">
        <v>1687</v>
      </c>
      <c r="B657" s="13">
        <v>2011</v>
      </c>
      <c r="C657" s="13" t="s">
        <v>175</v>
      </c>
      <c r="D657" s="13" t="s">
        <v>157</v>
      </c>
      <c r="E657" s="13">
        <v>70</v>
      </c>
      <c r="F657" s="13">
        <v>284</v>
      </c>
      <c r="G657" s="13">
        <v>37</v>
      </c>
      <c r="H657" s="13">
        <v>75</v>
      </c>
      <c r="I657" s="13">
        <v>11</v>
      </c>
      <c r="J657" s="13">
        <v>5</v>
      </c>
      <c r="K657" s="13">
        <v>2</v>
      </c>
      <c r="L657" s="13">
        <v>16</v>
      </c>
      <c r="M657" s="13">
        <v>6</v>
      </c>
      <c r="N657" s="13">
        <v>1</v>
      </c>
      <c r="O657" s="13">
        <v>27</v>
      </c>
      <c r="P657" s="13">
        <v>36</v>
      </c>
      <c r="AI657" s="13"/>
    </row>
    <row r="658" spans="1:35" x14ac:dyDescent="0.25">
      <c r="A658" s="13" t="s">
        <v>1792</v>
      </c>
      <c r="B658" s="13">
        <v>2011</v>
      </c>
      <c r="C658" s="13" t="s">
        <v>175</v>
      </c>
      <c r="D658" s="13" t="s">
        <v>157</v>
      </c>
      <c r="E658" s="13">
        <v>81</v>
      </c>
      <c r="F658" s="13">
        <v>286</v>
      </c>
      <c r="G658" s="13">
        <v>47</v>
      </c>
      <c r="H658" s="13">
        <v>68</v>
      </c>
      <c r="I658" s="13">
        <v>18</v>
      </c>
      <c r="J658" s="13">
        <v>1</v>
      </c>
      <c r="K658" s="13">
        <v>8</v>
      </c>
      <c r="L658" s="13">
        <v>31</v>
      </c>
      <c r="M658" s="13">
        <v>3</v>
      </c>
      <c r="N658" s="13">
        <v>3</v>
      </c>
      <c r="O658" s="13">
        <v>25</v>
      </c>
      <c r="P658" s="13">
        <v>71</v>
      </c>
      <c r="AI658" s="13"/>
    </row>
    <row r="659" spans="1:35" x14ac:dyDescent="0.25">
      <c r="A659" s="13" t="s">
        <v>1776</v>
      </c>
      <c r="B659" s="13">
        <v>2011</v>
      </c>
      <c r="C659" s="13" t="s">
        <v>175</v>
      </c>
      <c r="D659" s="13" t="s">
        <v>157</v>
      </c>
      <c r="E659" s="13">
        <v>96</v>
      </c>
      <c r="F659" s="13">
        <v>287</v>
      </c>
      <c r="G659" s="13">
        <v>31</v>
      </c>
      <c r="H659" s="13">
        <v>64</v>
      </c>
      <c r="I659" s="13">
        <v>12</v>
      </c>
      <c r="J659" s="13">
        <v>0</v>
      </c>
      <c r="K659" s="13">
        <v>7</v>
      </c>
      <c r="L659" s="13">
        <v>30</v>
      </c>
      <c r="M659" s="13">
        <v>3</v>
      </c>
      <c r="N659" s="13">
        <v>2</v>
      </c>
      <c r="O659" s="13">
        <v>24</v>
      </c>
      <c r="P659" s="13">
        <v>79</v>
      </c>
      <c r="AI659" s="13"/>
    </row>
    <row r="660" spans="1:35" x14ac:dyDescent="0.25">
      <c r="A660" s="13" t="s">
        <v>1418</v>
      </c>
      <c r="B660" s="13">
        <v>2011</v>
      </c>
      <c r="C660" s="13" t="s">
        <v>159</v>
      </c>
      <c r="D660" s="13" t="s">
        <v>157</v>
      </c>
      <c r="E660" s="13">
        <v>81</v>
      </c>
      <c r="F660" s="13">
        <v>288</v>
      </c>
      <c r="G660" s="13">
        <v>24</v>
      </c>
      <c r="H660" s="13">
        <v>54</v>
      </c>
      <c r="I660" s="13">
        <v>11</v>
      </c>
      <c r="J660" s="13">
        <v>1</v>
      </c>
      <c r="K660" s="13">
        <v>1</v>
      </c>
      <c r="L660" s="13">
        <v>15</v>
      </c>
      <c r="M660" s="13">
        <v>11</v>
      </c>
      <c r="N660" s="13">
        <v>6</v>
      </c>
      <c r="O660" s="13">
        <v>21</v>
      </c>
      <c r="P660" s="13">
        <v>42</v>
      </c>
      <c r="AI660" s="13"/>
    </row>
    <row r="661" spans="1:35" x14ac:dyDescent="0.25">
      <c r="A661" s="13" t="s">
        <v>1583</v>
      </c>
      <c r="B661" s="13">
        <v>2011</v>
      </c>
      <c r="C661" s="13" t="s">
        <v>158</v>
      </c>
      <c r="D661" s="13" t="s">
        <v>161</v>
      </c>
      <c r="E661" s="13">
        <v>110</v>
      </c>
      <c r="F661" s="13">
        <v>288</v>
      </c>
      <c r="G661" s="13">
        <v>35</v>
      </c>
      <c r="H661" s="13">
        <v>69</v>
      </c>
      <c r="I661" s="13">
        <v>10</v>
      </c>
      <c r="J661" s="13">
        <v>0</v>
      </c>
      <c r="K661" s="13">
        <v>1</v>
      </c>
      <c r="L661" s="13">
        <v>28</v>
      </c>
      <c r="M661" s="13">
        <v>3</v>
      </c>
      <c r="N661" s="13">
        <v>0</v>
      </c>
      <c r="O661" s="13">
        <v>27</v>
      </c>
      <c r="P661" s="13">
        <v>44</v>
      </c>
      <c r="AI661" s="13"/>
    </row>
    <row r="662" spans="1:35" x14ac:dyDescent="0.25">
      <c r="A662" s="13" t="s">
        <v>1703</v>
      </c>
      <c r="B662" s="13">
        <v>2011</v>
      </c>
      <c r="C662" s="13" t="s">
        <v>159</v>
      </c>
      <c r="D662" s="13" t="s">
        <v>157</v>
      </c>
      <c r="E662" s="13">
        <v>79</v>
      </c>
      <c r="F662" s="13">
        <v>290</v>
      </c>
      <c r="G662" s="13">
        <v>27</v>
      </c>
      <c r="H662" s="13">
        <v>80</v>
      </c>
      <c r="I662" s="13">
        <v>17</v>
      </c>
      <c r="J662" s="13">
        <v>1</v>
      </c>
      <c r="K662" s="13">
        <v>12</v>
      </c>
      <c r="L662" s="13">
        <v>46</v>
      </c>
      <c r="M662" s="13">
        <v>0</v>
      </c>
      <c r="N662" s="13">
        <v>2</v>
      </c>
      <c r="O662" s="13">
        <v>19</v>
      </c>
      <c r="P662" s="13">
        <v>81</v>
      </c>
      <c r="AI662" s="13"/>
    </row>
    <row r="663" spans="1:35" x14ac:dyDescent="0.25">
      <c r="A663" s="13" t="s">
        <v>1657</v>
      </c>
      <c r="B663" s="13">
        <v>2011</v>
      </c>
      <c r="C663" s="13" t="s">
        <v>162</v>
      </c>
      <c r="D663" s="13" t="s">
        <v>161</v>
      </c>
      <c r="E663" s="13">
        <v>87</v>
      </c>
      <c r="F663" s="13">
        <v>293</v>
      </c>
      <c r="G663" s="13">
        <v>33</v>
      </c>
      <c r="H663" s="13">
        <v>80</v>
      </c>
      <c r="I663" s="13">
        <v>15</v>
      </c>
      <c r="J663" s="13">
        <v>2</v>
      </c>
      <c r="K663" s="13">
        <v>3</v>
      </c>
      <c r="L663" s="13">
        <v>13</v>
      </c>
      <c r="M663" s="13">
        <v>2</v>
      </c>
      <c r="N663" s="13">
        <v>2</v>
      </c>
      <c r="O663" s="13">
        <v>46</v>
      </c>
      <c r="P663" s="13">
        <v>57</v>
      </c>
      <c r="AI663" s="13"/>
    </row>
    <row r="664" spans="1:35" x14ac:dyDescent="0.25">
      <c r="A664" s="13" t="s">
        <v>1484</v>
      </c>
      <c r="B664" s="13">
        <v>2011</v>
      </c>
      <c r="C664" s="13" t="s">
        <v>175</v>
      </c>
      <c r="D664" s="13" t="s">
        <v>157</v>
      </c>
      <c r="E664" s="13">
        <v>82</v>
      </c>
      <c r="F664" s="13">
        <v>296</v>
      </c>
      <c r="G664" s="13">
        <v>38</v>
      </c>
      <c r="H664" s="13">
        <v>85</v>
      </c>
      <c r="I664" s="13">
        <v>15</v>
      </c>
      <c r="J664" s="13">
        <v>0</v>
      </c>
      <c r="K664" s="13">
        <v>3</v>
      </c>
      <c r="L664" s="13">
        <v>30</v>
      </c>
      <c r="M664" s="13">
        <v>0</v>
      </c>
      <c r="N664" s="13">
        <v>0</v>
      </c>
      <c r="O664" s="13">
        <v>32</v>
      </c>
      <c r="P664" s="13">
        <v>38</v>
      </c>
      <c r="AI664" s="13"/>
    </row>
    <row r="665" spans="1:35" x14ac:dyDescent="0.25">
      <c r="A665" s="13" t="s">
        <v>1339</v>
      </c>
      <c r="B665" s="13">
        <v>2011</v>
      </c>
      <c r="C665" s="13" t="s">
        <v>179</v>
      </c>
      <c r="D665" s="13" t="s">
        <v>161</v>
      </c>
      <c r="E665" s="13">
        <v>91</v>
      </c>
      <c r="F665" s="13">
        <v>298</v>
      </c>
      <c r="G665" s="13">
        <v>28</v>
      </c>
      <c r="H665" s="13">
        <v>84</v>
      </c>
      <c r="I665" s="13">
        <v>13</v>
      </c>
      <c r="J665" s="13">
        <v>0</v>
      </c>
      <c r="K665" s="13">
        <v>12</v>
      </c>
      <c r="L665" s="13">
        <v>36</v>
      </c>
      <c r="M665" s="13">
        <v>0</v>
      </c>
      <c r="N665" s="13">
        <v>0</v>
      </c>
      <c r="O665" s="13">
        <v>23</v>
      </c>
      <c r="P665" s="13">
        <v>41</v>
      </c>
      <c r="AI665" s="13"/>
    </row>
    <row r="666" spans="1:35" x14ac:dyDescent="0.25">
      <c r="A666" s="13" t="s">
        <v>1369</v>
      </c>
      <c r="B666" s="13">
        <v>2011</v>
      </c>
      <c r="C666" s="13" t="s">
        <v>179</v>
      </c>
      <c r="D666" s="13" t="s">
        <v>161</v>
      </c>
      <c r="E666" s="13">
        <v>96</v>
      </c>
      <c r="F666" s="13">
        <v>299</v>
      </c>
      <c r="G666" s="13">
        <v>34</v>
      </c>
      <c r="H666" s="13">
        <v>75</v>
      </c>
      <c r="I666" s="13">
        <v>14</v>
      </c>
      <c r="J666" s="13">
        <v>0</v>
      </c>
      <c r="K666" s="13">
        <v>5</v>
      </c>
      <c r="L666" s="13">
        <v>36</v>
      </c>
      <c r="M666" s="13">
        <v>4</v>
      </c>
      <c r="N666" s="13">
        <v>2</v>
      </c>
      <c r="O666" s="13">
        <v>24</v>
      </c>
      <c r="P666" s="13">
        <v>65</v>
      </c>
      <c r="AI666" s="13"/>
    </row>
    <row r="667" spans="1:35" x14ac:dyDescent="0.25">
      <c r="A667" s="13" t="s">
        <v>1767</v>
      </c>
      <c r="B667" s="13">
        <v>2011</v>
      </c>
      <c r="C667" s="13" t="s">
        <v>173</v>
      </c>
      <c r="D667" s="13" t="s">
        <v>161</v>
      </c>
      <c r="E667" s="13">
        <v>100</v>
      </c>
      <c r="F667" s="13">
        <v>301</v>
      </c>
      <c r="G667" s="13">
        <v>38</v>
      </c>
      <c r="H667" s="13">
        <v>88</v>
      </c>
      <c r="I667" s="13">
        <v>21</v>
      </c>
      <c r="J667" s="13">
        <v>3</v>
      </c>
      <c r="K667" s="13">
        <v>10</v>
      </c>
      <c r="L667" s="13">
        <v>50</v>
      </c>
      <c r="M667" s="13">
        <v>1</v>
      </c>
      <c r="N667" s="13">
        <v>0</v>
      </c>
      <c r="O667" s="13">
        <v>33</v>
      </c>
      <c r="P667" s="13">
        <v>57</v>
      </c>
      <c r="AI667" s="13"/>
    </row>
    <row r="668" spans="1:35" x14ac:dyDescent="0.25">
      <c r="A668" s="13" t="s">
        <v>1298</v>
      </c>
      <c r="B668" s="13">
        <v>2011</v>
      </c>
      <c r="C668" s="13" t="s">
        <v>177</v>
      </c>
      <c r="D668" s="13" t="s">
        <v>161</v>
      </c>
      <c r="E668" s="13">
        <v>98</v>
      </c>
      <c r="F668" s="13">
        <v>305</v>
      </c>
      <c r="G668" s="13">
        <v>29</v>
      </c>
      <c r="H668" s="13">
        <v>70</v>
      </c>
      <c r="I668" s="13">
        <v>13</v>
      </c>
      <c r="J668" s="13">
        <v>0</v>
      </c>
      <c r="K668" s="13">
        <v>16</v>
      </c>
      <c r="L668" s="13">
        <v>47</v>
      </c>
      <c r="M668" s="13">
        <v>0</v>
      </c>
      <c r="N668" s="13">
        <v>0</v>
      </c>
      <c r="O668" s="13">
        <v>22</v>
      </c>
      <c r="P668" s="13">
        <v>71</v>
      </c>
      <c r="AI668" s="13"/>
    </row>
    <row r="669" spans="1:35" x14ac:dyDescent="0.25">
      <c r="A669" s="13" t="s">
        <v>1799</v>
      </c>
      <c r="B669" s="13">
        <v>2011</v>
      </c>
      <c r="C669" s="13" t="s">
        <v>170</v>
      </c>
      <c r="D669" s="13" t="s">
        <v>157</v>
      </c>
      <c r="E669" s="13">
        <v>93</v>
      </c>
      <c r="F669" s="13">
        <v>305</v>
      </c>
      <c r="G669" s="13">
        <v>42</v>
      </c>
      <c r="H669" s="13">
        <v>76</v>
      </c>
      <c r="I669" s="13">
        <v>21</v>
      </c>
      <c r="J669" s="13">
        <v>1</v>
      </c>
      <c r="K669" s="13">
        <v>11</v>
      </c>
      <c r="L669" s="13">
        <v>52</v>
      </c>
      <c r="M669" s="13">
        <v>4</v>
      </c>
      <c r="N669" s="13">
        <v>2</v>
      </c>
      <c r="O669" s="13">
        <v>43</v>
      </c>
      <c r="P669" s="13">
        <v>93</v>
      </c>
      <c r="AI669" s="13"/>
    </row>
    <row r="670" spans="1:35" x14ac:dyDescent="0.25">
      <c r="A670" s="13" t="s">
        <v>1589</v>
      </c>
      <c r="B670" s="13">
        <v>2011</v>
      </c>
      <c r="C670" s="13" t="s">
        <v>175</v>
      </c>
      <c r="D670" s="13" t="s">
        <v>157</v>
      </c>
      <c r="E670" s="13">
        <v>84</v>
      </c>
      <c r="F670" s="13">
        <v>305</v>
      </c>
      <c r="G670" s="13">
        <v>26</v>
      </c>
      <c r="H670" s="13">
        <v>81</v>
      </c>
      <c r="I670" s="13">
        <v>16</v>
      </c>
      <c r="J670" s="13">
        <v>0</v>
      </c>
      <c r="K670" s="13">
        <v>4</v>
      </c>
      <c r="L670" s="13">
        <v>32</v>
      </c>
      <c r="M670" s="13">
        <v>1</v>
      </c>
      <c r="N670" s="13">
        <v>0</v>
      </c>
      <c r="O670" s="13">
        <v>18</v>
      </c>
      <c r="P670" s="13">
        <v>55</v>
      </c>
      <c r="AI670" s="13"/>
    </row>
    <row r="671" spans="1:35" x14ac:dyDescent="0.25">
      <c r="A671" s="13" t="s">
        <v>1511</v>
      </c>
      <c r="B671" s="13">
        <v>2011</v>
      </c>
      <c r="C671" s="13" t="s">
        <v>172</v>
      </c>
      <c r="D671" s="13" t="s">
        <v>161</v>
      </c>
      <c r="E671" s="13">
        <v>111</v>
      </c>
      <c r="F671" s="13">
        <v>307</v>
      </c>
      <c r="G671" s="13">
        <v>38</v>
      </c>
      <c r="H671" s="13">
        <v>85</v>
      </c>
      <c r="I671" s="13">
        <v>13</v>
      </c>
      <c r="J671" s="13">
        <v>2</v>
      </c>
      <c r="K671" s="13">
        <v>5</v>
      </c>
      <c r="L671" s="13">
        <v>19</v>
      </c>
      <c r="M671" s="13">
        <v>11</v>
      </c>
      <c r="N671" s="13">
        <v>6</v>
      </c>
      <c r="O671" s="13">
        <v>28</v>
      </c>
      <c r="P671" s="13">
        <v>49</v>
      </c>
      <c r="AI671" s="13"/>
    </row>
    <row r="672" spans="1:35" x14ac:dyDescent="0.25">
      <c r="A672" s="13" t="s">
        <v>1606</v>
      </c>
      <c r="B672" s="13">
        <v>2011</v>
      </c>
      <c r="C672" s="13" t="s">
        <v>167</v>
      </c>
      <c r="D672" s="13" t="s">
        <v>157</v>
      </c>
      <c r="E672" s="13">
        <v>105</v>
      </c>
      <c r="F672" s="13">
        <v>308</v>
      </c>
      <c r="G672" s="13">
        <v>41</v>
      </c>
      <c r="H672" s="13">
        <v>74</v>
      </c>
      <c r="I672" s="13">
        <v>18</v>
      </c>
      <c r="J672" s="13">
        <v>5</v>
      </c>
      <c r="K672" s="13">
        <v>3</v>
      </c>
      <c r="L672" s="13">
        <v>27</v>
      </c>
      <c r="M672" s="13">
        <v>20</v>
      </c>
      <c r="N672" s="13">
        <v>8</v>
      </c>
      <c r="O672" s="13">
        <v>32</v>
      </c>
      <c r="P672" s="13">
        <v>49</v>
      </c>
      <c r="AI672" s="13"/>
    </row>
    <row r="673" spans="1:35" x14ac:dyDescent="0.25">
      <c r="A673" s="13" t="s">
        <v>1640</v>
      </c>
      <c r="B673" s="13">
        <v>2011</v>
      </c>
      <c r="C673" s="13" t="s">
        <v>183</v>
      </c>
      <c r="D673" s="13" t="s">
        <v>161</v>
      </c>
      <c r="E673" s="13">
        <v>91</v>
      </c>
      <c r="F673" s="13">
        <v>309</v>
      </c>
      <c r="G673" s="13">
        <v>40</v>
      </c>
      <c r="H673" s="13">
        <v>75</v>
      </c>
      <c r="I673" s="13">
        <v>12</v>
      </c>
      <c r="J673" s="13">
        <v>2</v>
      </c>
      <c r="K673" s="13">
        <v>7</v>
      </c>
      <c r="L673" s="13">
        <v>27</v>
      </c>
      <c r="M673" s="13">
        <v>17</v>
      </c>
      <c r="N673" s="13">
        <v>3</v>
      </c>
      <c r="O673" s="13">
        <v>22</v>
      </c>
      <c r="P673" s="13">
        <v>63</v>
      </c>
      <c r="AI673" s="13"/>
    </row>
    <row r="674" spans="1:35" x14ac:dyDescent="0.25">
      <c r="A674" s="13" t="s">
        <v>1672</v>
      </c>
      <c r="B674" s="13">
        <v>2011</v>
      </c>
      <c r="C674" s="13" t="s">
        <v>168</v>
      </c>
      <c r="D674" s="13" t="s">
        <v>157</v>
      </c>
      <c r="E674" s="13">
        <v>88</v>
      </c>
      <c r="F674" s="13">
        <v>309</v>
      </c>
      <c r="G674" s="13">
        <v>40</v>
      </c>
      <c r="H674" s="13">
        <v>78</v>
      </c>
      <c r="I674" s="13">
        <v>14</v>
      </c>
      <c r="J674" s="13">
        <v>4</v>
      </c>
      <c r="K674" s="13">
        <v>6</v>
      </c>
      <c r="L674" s="13">
        <v>36</v>
      </c>
      <c r="M674" s="13">
        <v>1</v>
      </c>
      <c r="N674" s="13">
        <v>1</v>
      </c>
      <c r="O674" s="13">
        <v>23</v>
      </c>
      <c r="P674" s="13">
        <v>60</v>
      </c>
      <c r="AI674" s="13"/>
    </row>
    <row r="675" spans="1:35" x14ac:dyDescent="0.25">
      <c r="A675" s="13" t="s">
        <v>1790</v>
      </c>
      <c r="B675" s="13">
        <v>2011</v>
      </c>
      <c r="C675" s="13" t="s">
        <v>171</v>
      </c>
      <c r="D675" s="13" t="s">
        <v>157</v>
      </c>
      <c r="E675" s="13">
        <v>112</v>
      </c>
      <c r="F675" s="13">
        <v>309</v>
      </c>
      <c r="G675" s="13">
        <v>38</v>
      </c>
      <c r="H675" s="13">
        <v>82</v>
      </c>
      <c r="I675" s="13">
        <v>18</v>
      </c>
      <c r="J675" s="13">
        <v>2</v>
      </c>
      <c r="K675" s="13">
        <v>5</v>
      </c>
      <c r="L675" s="13">
        <v>30</v>
      </c>
      <c r="M675" s="13">
        <v>22</v>
      </c>
      <c r="N675" s="13">
        <v>6</v>
      </c>
      <c r="O675" s="13">
        <v>22</v>
      </c>
      <c r="P675" s="13">
        <v>37</v>
      </c>
      <c r="AI675" s="13"/>
    </row>
    <row r="676" spans="1:35" x14ac:dyDescent="0.25">
      <c r="A676" s="13" t="s">
        <v>1335</v>
      </c>
      <c r="B676" s="13">
        <v>2011</v>
      </c>
      <c r="C676" s="13" t="s">
        <v>177</v>
      </c>
      <c r="D676" s="13" t="s">
        <v>161</v>
      </c>
      <c r="E676" s="13">
        <v>136</v>
      </c>
      <c r="F676" s="13">
        <v>312</v>
      </c>
      <c r="G676" s="13">
        <v>37</v>
      </c>
      <c r="H676" s="13">
        <v>80</v>
      </c>
      <c r="I676" s="13">
        <v>12</v>
      </c>
      <c r="J676" s="13">
        <v>6</v>
      </c>
      <c r="K676" s="13">
        <v>2</v>
      </c>
      <c r="L676" s="13">
        <v>22</v>
      </c>
      <c r="M676" s="13">
        <v>22</v>
      </c>
      <c r="N676" s="13">
        <v>6</v>
      </c>
      <c r="O676" s="13">
        <v>23</v>
      </c>
      <c r="P676" s="13">
        <v>61</v>
      </c>
      <c r="AI676" s="13"/>
    </row>
    <row r="677" spans="1:35" x14ac:dyDescent="0.25">
      <c r="A677" s="13" t="s">
        <v>1510</v>
      </c>
      <c r="B677" s="13">
        <v>2011</v>
      </c>
      <c r="C677" s="13" t="s">
        <v>176</v>
      </c>
      <c r="D677" s="13" t="s">
        <v>157</v>
      </c>
      <c r="E677" s="13">
        <v>85</v>
      </c>
      <c r="F677" s="13">
        <v>313</v>
      </c>
      <c r="G677" s="13">
        <v>37</v>
      </c>
      <c r="H677" s="13">
        <v>81</v>
      </c>
      <c r="I677" s="13">
        <v>11</v>
      </c>
      <c r="J677" s="13">
        <v>3</v>
      </c>
      <c r="K677" s="13">
        <v>8</v>
      </c>
      <c r="L677" s="13">
        <v>36</v>
      </c>
      <c r="M677" s="13">
        <v>12</v>
      </c>
      <c r="N677" s="13">
        <v>5</v>
      </c>
      <c r="O677" s="13">
        <v>36</v>
      </c>
      <c r="P677" s="13">
        <v>78</v>
      </c>
      <c r="AI677" s="13"/>
    </row>
    <row r="678" spans="1:35" x14ac:dyDescent="0.25">
      <c r="A678" s="13" t="s">
        <v>1361</v>
      </c>
      <c r="B678" s="13">
        <v>2011</v>
      </c>
      <c r="C678" s="13" t="s">
        <v>164</v>
      </c>
      <c r="D678" s="13" t="s">
        <v>157</v>
      </c>
      <c r="E678" s="13">
        <v>89</v>
      </c>
      <c r="F678" s="13">
        <v>317</v>
      </c>
      <c r="G678" s="13">
        <v>44</v>
      </c>
      <c r="H678" s="13">
        <v>80</v>
      </c>
      <c r="I678" s="13">
        <v>16</v>
      </c>
      <c r="J678" s="13">
        <v>3</v>
      </c>
      <c r="K678" s="13">
        <v>6</v>
      </c>
      <c r="L678" s="13">
        <v>33</v>
      </c>
      <c r="M678" s="13">
        <v>13</v>
      </c>
      <c r="N678" s="13">
        <v>8</v>
      </c>
      <c r="O678" s="13">
        <v>15</v>
      </c>
      <c r="P678" s="13">
        <v>65</v>
      </c>
      <c r="AI678" s="13"/>
    </row>
    <row r="679" spans="1:35" x14ac:dyDescent="0.25">
      <c r="A679" s="13" t="s">
        <v>1551</v>
      </c>
      <c r="B679" s="13">
        <v>2011</v>
      </c>
      <c r="C679" s="13" t="s">
        <v>164</v>
      </c>
      <c r="D679" s="13" t="s">
        <v>157</v>
      </c>
      <c r="E679" s="13">
        <v>95</v>
      </c>
      <c r="F679" s="13">
        <v>320</v>
      </c>
      <c r="G679" s="13">
        <v>44</v>
      </c>
      <c r="H679" s="13">
        <v>76</v>
      </c>
      <c r="I679" s="13">
        <v>21</v>
      </c>
      <c r="J679" s="13">
        <v>6</v>
      </c>
      <c r="K679" s="13">
        <v>1</v>
      </c>
      <c r="L679" s="13">
        <v>29</v>
      </c>
      <c r="M679" s="13">
        <v>34</v>
      </c>
      <c r="N679" s="13">
        <v>11</v>
      </c>
      <c r="O679" s="13">
        <v>15</v>
      </c>
      <c r="P679" s="13">
        <v>63</v>
      </c>
      <c r="AI679" s="13"/>
    </row>
    <row r="680" spans="1:35" x14ac:dyDescent="0.25">
      <c r="A680" s="13" t="s">
        <v>1555</v>
      </c>
      <c r="B680" s="13">
        <v>2011</v>
      </c>
      <c r="C680" s="13" t="s">
        <v>176</v>
      </c>
      <c r="D680" s="13" t="s">
        <v>157</v>
      </c>
      <c r="E680" s="13">
        <v>110</v>
      </c>
      <c r="F680" s="13">
        <v>320</v>
      </c>
      <c r="G680" s="13">
        <v>38</v>
      </c>
      <c r="H680" s="13">
        <v>80</v>
      </c>
      <c r="I680" s="13">
        <v>16</v>
      </c>
      <c r="J680" s="13">
        <v>2</v>
      </c>
      <c r="K680" s="13">
        <v>8</v>
      </c>
      <c r="L680" s="13">
        <v>40</v>
      </c>
      <c r="M680" s="13">
        <v>2</v>
      </c>
      <c r="N680" s="13">
        <v>1</v>
      </c>
      <c r="O680" s="13">
        <v>38</v>
      </c>
      <c r="P680" s="13">
        <v>80</v>
      </c>
      <c r="AI680" s="13"/>
    </row>
    <row r="681" spans="1:35" x14ac:dyDescent="0.25">
      <c r="A681" s="13" t="s">
        <v>1552</v>
      </c>
      <c r="B681" s="13">
        <v>2011</v>
      </c>
      <c r="C681" s="13" t="s">
        <v>169</v>
      </c>
      <c r="D681" s="13" t="s">
        <v>161</v>
      </c>
      <c r="E681" s="13">
        <v>86</v>
      </c>
      <c r="F681" s="13">
        <v>321</v>
      </c>
      <c r="G681" s="13">
        <v>44</v>
      </c>
      <c r="H681" s="13">
        <v>81</v>
      </c>
      <c r="I681" s="13">
        <v>21</v>
      </c>
      <c r="J681" s="13">
        <v>5</v>
      </c>
      <c r="K681" s="13">
        <v>5</v>
      </c>
      <c r="L681" s="13">
        <v>45</v>
      </c>
      <c r="M681" s="13">
        <v>4</v>
      </c>
      <c r="N681" s="13">
        <v>4</v>
      </c>
      <c r="O681" s="13">
        <v>30</v>
      </c>
      <c r="P681" s="13">
        <v>74</v>
      </c>
      <c r="AI681" s="13"/>
    </row>
    <row r="682" spans="1:35" x14ac:dyDescent="0.25">
      <c r="A682" s="13" t="s">
        <v>1516</v>
      </c>
      <c r="B682" s="13">
        <v>2011</v>
      </c>
      <c r="C682" s="13" t="s">
        <v>159</v>
      </c>
      <c r="D682" s="13" t="s">
        <v>157</v>
      </c>
      <c r="E682" s="13">
        <v>92</v>
      </c>
      <c r="F682" s="13">
        <v>322</v>
      </c>
      <c r="G682" s="13">
        <v>26</v>
      </c>
      <c r="H682" s="13">
        <v>72</v>
      </c>
      <c r="I682" s="13">
        <v>13</v>
      </c>
      <c r="J682" s="13">
        <v>0</v>
      </c>
      <c r="K682" s="13">
        <v>1</v>
      </c>
      <c r="L682" s="13">
        <v>19</v>
      </c>
      <c r="M682" s="13">
        <v>13</v>
      </c>
      <c r="N682" s="13">
        <v>2</v>
      </c>
      <c r="O682" s="13">
        <v>16</v>
      </c>
      <c r="P682" s="13">
        <v>56</v>
      </c>
      <c r="AI682" s="13"/>
    </row>
    <row r="683" spans="1:35" x14ac:dyDescent="0.25">
      <c r="A683" s="13" t="s">
        <v>1376</v>
      </c>
      <c r="B683" s="13">
        <v>2011</v>
      </c>
      <c r="C683" s="13" t="s">
        <v>185</v>
      </c>
      <c r="D683" s="13" t="s">
        <v>161</v>
      </c>
      <c r="E683" s="13">
        <v>91</v>
      </c>
      <c r="F683" s="13">
        <v>322</v>
      </c>
      <c r="G683" s="13">
        <v>28</v>
      </c>
      <c r="H683" s="13">
        <v>77</v>
      </c>
      <c r="I683" s="13">
        <v>16</v>
      </c>
      <c r="J683" s="13">
        <v>0</v>
      </c>
      <c r="K683" s="13">
        <v>4</v>
      </c>
      <c r="L683" s="13">
        <v>26</v>
      </c>
      <c r="M683" s="13">
        <v>4</v>
      </c>
      <c r="N683" s="13">
        <v>4</v>
      </c>
      <c r="O683" s="13">
        <v>12</v>
      </c>
      <c r="P683" s="13">
        <v>35</v>
      </c>
      <c r="AI683" s="13"/>
    </row>
    <row r="684" spans="1:35" x14ac:dyDescent="0.25">
      <c r="A684" s="13" t="s">
        <v>1550</v>
      </c>
      <c r="B684" s="13">
        <v>2011</v>
      </c>
      <c r="C684" s="13" t="s">
        <v>175</v>
      </c>
      <c r="D684" s="13" t="s">
        <v>157</v>
      </c>
      <c r="E684" s="13">
        <v>97</v>
      </c>
      <c r="F684" s="13">
        <v>323</v>
      </c>
      <c r="G684" s="13">
        <v>52</v>
      </c>
      <c r="H684" s="13">
        <v>84</v>
      </c>
      <c r="I684" s="13">
        <v>21</v>
      </c>
      <c r="J684" s="13">
        <v>4</v>
      </c>
      <c r="K684" s="13">
        <v>2</v>
      </c>
      <c r="L684" s="13">
        <v>21</v>
      </c>
      <c r="M684" s="13">
        <v>15</v>
      </c>
      <c r="N684" s="13">
        <v>4</v>
      </c>
      <c r="O684" s="13">
        <v>28</v>
      </c>
      <c r="P684" s="13">
        <v>45</v>
      </c>
      <c r="AI684" s="13"/>
    </row>
    <row r="685" spans="1:35" x14ac:dyDescent="0.25">
      <c r="A685" s="13" t="s">
        <v>1309</v>
      </c>
      <c r="B685" s="13">
        <v>2011</v>
      </c>
      <c r="C685" s="13" t="s">
        <v>176</v>
      </c>
      <c r="D685" s="13" t="s">
        <v>157</v>
      </c>
      <c r="E685" s="13">
        <v>91</v>
      </c>
      <c r="F685" s="13">
        <v>324</v>
      </c>
      <c r="G685" s="13">
        <v>35</v>
      </c>
      <c r="H685" s="13">
        <v>79</v>
      </c>
      <c r="I685" s="13">
        <v>13</v>
      </c>
      <c r="J685" s="13">
        <v>0</v>
      </c>
      <c r="K685" s="13">
        <v>4</v>
      </c>
      <c r="L685" s="13">
        <v>38</v>
      </c>
      <c r="M685" s="13">
        <v>6</v>
      </c>
      <c r="N685" s="13">
        <v>2</v>
      </c>
      <c r="O685" s="13">
        <v>13</v>
      </c>
      <c r="P685" s="13">
        <v>40</v>
      </c>
      <c r="AI685" s="13"/>
    </row>
    <row r="686" spans="1:35" x14ac:dyDescent="0.25">
      <c r="A686" s="13" t="s">
        <v>1454</v>
      </c>
      <c r="B686" s="13">
        <v>2011</v>
      </c>
      <c r="C686" s="13" t="s">
        <v>183</v>
      </c>
      <c r="D686" s="13" t="s">
        <v>161</v>
      </c>
      <c r="E686" s="13">
        <v>124</v>
      </c>
      <c r="F686" s="13">
        <v>324</v>
      </c>
      <c r="G686" s="13">
        <v>38</v>
      </c>
      <c r="H686" s="13">
        <v>81</v>
      </c>
      <c r="I686" s="13">
        <v>15</v>
      </c>
      <c r="J686" s="13">
        <v>1</v>
      </c>
      <c r="K686" s="13">
        <v>16</v>
      </c>
      <c r="L686" s="13">
        <v>44</v>
      </c>
      <c r="M686" s="13">
        <v>2</v>
      </c>
      <c r="N686" s="13">
        <v>2</v>
      </c>
      <c r="O686" s="13">
        <v>23</v>
      </c>
      <c r="P686" s="13">
        <v>82</v>
      </c>
      <c r="AI686" s="13"/>
    </row>
    <row r="687" spans="1:35" x14ac:dyDescent="0.25">
      <c r="A687" s="13" t="s">
        <v>1419</v>
      </c>
      <c r="B687" s="13">
        <v>2011</v>
      </c>
      <c r="C687" s="13" t="s">
        <v>176</v>
      </c>
      <c r="D687" s="13" t="s">
        <v>157</v>
      </c>
      <c r="E687" s="13">
        <v>94</v>
      </c>
      <c r="F687" s="13">
        <v>325</v>
      </c>
      <c r="G687" s="13">
        <v>41</v>
      </c>
      <c r="H687" s="13">
        <v>91</v>
      </c>
      <c r="I687" s="13">
        <v>16</v>
      </c>
      <c r="J687" s="13">
        <v>0</v>
      </c>
      <c r="K687" s="13">
        <v>13</v>
      </c>
      <c r="L687" s="13">
        <v>57</v>
      </c>
      <c r="M687" s="13">
        <v>0</v>
      </c>
      <c r="N687" s="13">
        <v>0</v>
      </c>
      <c r="O687" s="13">
        <v>36</v>
      </c>
      <c r="P687" s="13">
        <v>78</v>
      </c>
      <c r="AI687" s="13"/>
    </row>
    <row r="688" spans="1:35" x14ac:dyDescent="0.25">
      <c r="A688" s="13" t="s">
        <v>1765</v>
      </c>
      <c r="B688" s="13">
        <v>2011</v>
      </c>
      <c r="C688" s="13" t="s">
        <v>180</v>
      </c>
      <c r="D688" s="13" t="s">
        <v>161</v>
      </c>
      <c r="E688" s="13">
        <v>148</v>
      </c>
      <c r="F688" s="13">
        <v>326</v>
      </c>
      <c r="G688" s="13">
        <v>35</v>
      </c>
      <c r="H688" s="13">
        <v>86</v>
      </c>
      <c r="I688" s="13">
        <v>20</v>
      </c>
      <c r="J688" s="13">
        <v>3</v>
      </c>
      <c r="K688" s="13">
        <v>1</v>
      </c>
      <c r="L688" s="13">
        <v>28</v>
      </c>
      <c r="M688" s="13">
        <v>2</v>
      </c>
      <c r="N688" s="13">
        <v>2</v>
      </c>
      <c r="O688" s="13">
        <v>33</v>
      </c>
      <c r="P688" s="13">
        <v>65</v>
      </c>
      <c r="AI688" s="13"/>
    </row>
    <row r="689" spans="1:35" x14ac:dyDescent="0.25">
      <c r="A689" s="13" t="s">
        <v>1804</v>
      </c>
      <c r="B689" s="13">
        <v>2011</v>
      </c>
      <c r="C689" s="13" t="s">
        <v>173</v>
      </c>
      <c r="D689" s="13" t="s">
        <v>161</v>
      </c>
      <c r="E689" s="13">
        <v>96</v>
      </c>
      <c r="F689" s="13">
        <v>328</v>
      </c>
      <c r="G689" s="13">
        <v>31</v>
      </c>
      <c r="H689" s="13">
        <v>93</v>
      </c>
      <c r="I689" s="13">
        <v>15</v>
      </c>
      <c r="J689" s="13">
        <v>1</v>
      </c>
      <c r="K689" s="13">
        <v>0</v>
      </c>
      <c r="L689" s="13">
        <v>36</v>
      </c>
      <c r="M689" s="13">
        <v>5</v>
      </c>
      <c r="N689" s="13">
        <v>1</v>
      </c>
      <c r="O689" s="13">
        <v>35</v>
      </c>
      <c r="P689" s="13">
        <v>50</v>
      </c>
      <c r="AI689" s="13"/>
    </row>
    <row r="690" spans="1:35" x14ac:dyDescent="0.25">
      <c r="A690" s="13" t="s">
        <v>1359</v>
      </c>
      <c r="B690" s="13">
        <v>2011</v>
      </c>
      <c r="C690" s="13" t="s">
        <v>182</v>
      </c>
      <c r="D690" s="13" t="s">
        <v>157</v>
      </c>
      <c r="E690" s="13">
        <v>92</v>
      </c>
      <c r="F690" s="13">
        <v>329</v>
      </c>
      <c r="G690" s="13">
        <v>33</v>
      </c>
      <c r="H690" s="13">
        <v>84</v>
      </c>
      <c r="I690" s="13">
        <v>10</v>
      </c>
      <c r="J690" s="13">
        <v>0</v>
      </c>
      <c r="K690" s="13">
        <v>5</v>
      </c>
      <c r="L690" s="13">
        <v>32</v>
      </c>
      <c r="M690" s="13">
        <v>2</v>
      </c>
      <c r="N690" s="13">
        <v>1</v>
      </c>
      <c r="O690" s="13">
        <v>23</v>
      </c>
      <c r="P690" s="13">
        <v>41</v>
      </c>
      <c r="AI690" s="13"/>
    </row>
    <row r="691" spans="1:35" x14ac:dyDescent="0.25">
      <c r="A691" s="13" t="s">
        <v>1405</v>
      </c>
      <c r="B691" s="13">
        <v>2011</v>
      </c>
      <c r="C691" s="13" t="s">
        <v>185</v>
      </c>
      <c r="D691" s="13" t="s">
        <v>161</v>
      </c>
      <c r="E691" s="13">
        <v>108</v>
      </c>
      <c r="F691" s="13">
        <v>331</v>
      </c>
      <c r="G691" s="13">
        <v>34</v>
      </c>
      <c r="H691" s="13">
        <v>77</v>
      </c>
      <c r="I691" s="13">
        <v>22</v>
      </c>
      <c r="J691" s="13">
        <v>2</v>
      </c>
      <c r="K691" s="13">
        <v>4</v>
      </c>
      <c r="L691" s="13">
        <v>21</v>
      </c>
      <c r="M691" s="13">
        <v>2</v>
      </c>
      <c r="N691" s="13">
        <v>3</v>
      </c>
      <c r="O691" s="13">
        <v>10</v>
      </c>
      <c r="P691" s="13">
        <v>84</v>
      </c>
      <c r="AI691" s="13"/>
    </row>
    <row r="692" spans="1:35" x14ac:dyDescent="0.25">
      <c r="A692" s="13" t="s">
        <v>1813</v>
      </c>
      <c r="B692" s="13">
        <v>2011</v>
      </c>
      <c r="C692" s="13" t="s">
        <v>159</v>
      </c>
      <c r="D692" s="13" t="s">
        <v>157</v>
      </c>
      <c r="E692" s="13">
        <v>90</v>
      </c>
      <c r="F692" s="13">
        <v>333</v>
      </c>
      <c r="G692" s="13">
        <v>39</v>
      </c>
      <c r="H692" s="13">
        <v>91</v>
      </c>
      <c r="I692" s="13">
        <v>16</v>
      </c>
      <c r="J692" s="13">
        <v>7</v>
      </c>
      <c r="K692" s="13">
        <v>6</v>
      </c>
      <c r="L692" s="13">
        <v>36</v>
      </c>
      <c r="M692" s="13">
        <v>6</v>
      </c>
      <c r="N692" s="13">
        <v>0</v>
      </c>
      <c r="O692" s="13">
        <v>40</v>
      </c>
      <c r="P692" s="13">
        <v>79</v>
      </c>
      <c r="AI692" s="13"/>
    </row>
    <row r="693" spans="1:35" x14ac:dyDescent="0.25">
      <c r="A693" s="13" t="s">
        <v>1712</v>
      </c>
      <c r="B693" s="13">
        <v>2011</v>
      </c>
      <c r="C693" s="13" t="s">
        <v>180</v>
      </c>
      <c r="D693" s="13" t="s">
        <v>161</v>
      </c>
      <c r="E693" s="13">
        <v>97</v>
      </c>
      <c r="F693" s="13">
        <v>333</v>
      </c>
      <c r="G693" s="13">
        <v>41</v>
      </c>
      <c r="H693" s="13">
        <v>99</v>
      </c>
      <c r="I693" s="13">
        <v>16</v>
      </c>
      <c r="J693" s="13">
        <v>1</v>
      </c>
      <c r="K693" s="13">
        <v>10</v>
      </c>
      <c r="L693" s="13">
        <v>55</v>
      </c>
      <c r="M693" s="13">
        <v>1</v>
      </c>
      <c r="N693" s="13">
        <v>0</v>
      </c>
      <c r="O693" s="13">
        <v>24</v>
      </c>
      <c r="P693" s="13">
        <v>75</v>
      </c>
      <c r="AI693" s="13"/>
    </row>
    <row r="694" spans="1:35" x14ac:dyDescent="0.25">
      <c r="A694" s="13" t="s">
        <v>1520</v>
      </c>
      <c r="B694" s="13">
        <v>2011</v>
      </c>
      <c r="C694" s="13" t="s">
        <v>170</v>
      </c>
      <c r="D694" s="13" t="s">
        <v>157</v>
      </c>
      <c r="E694" s="13">
        <v>102</v>
      </c>
      <c r="F694" s="13">
        <v>333</v>
      </c>
      <c r="G694" s="13">
        <v>30</v>
      </c>
      <c r="H694" s="13">
        <v>83</v>
      </c>
      <c r="I694" s="13">
        <v>17</v>
      </c>
      <c r="J694" s="13">
        <v>1</v>
      </c>
      <c r="K694" s="13">
        <v>4</v>
      </c>
      <c r="L694" s="13">
        <v>38</v>
      </c>
      <c r="M694" s="13">
        <v>3</v>
      </c>
      <c r="N694" s="13">
        <v>1</v>
      </c>
      <c r="O694" s="13">
        <v>30</v>
      </c>
      <c r="P694" s="13">
        <v>50</v>
      </c>
      <c r="AI694" s="13"/>
    </row>
    <row r="695" spans="1:35" x14ac:dyDescent="0.25">
      <c r="A695" s="13" t="s">
        <v>1352</v>
      </c>
      <c r="B695" s="13">
        <v>2011</v>
      </c>
      <c r="C695" s="13" t="s">
        <v>165</v>
      </c>
      <c r="D695" s="13" t="s">
        <v>157</v>
      </c>
      <c r="E695" s="13">
        <v>85</v>
      </c>
      <c r="F695" s="13">
        <v>334</v>
      </c>
      <c r="G695" s="13">
        <v>39</v>
      </c>
      <c r="H695" s="13">
        <v>82</v>
      </c>
      <c r="I695" s="13">
        <v>15</v>
      </c>
      <c r="J695" s="13">
        <v>1</v>
      </c>
      <c r="K695" s="13">
        <v>12</v>
      </c>
      <c r="L695" s="13">
        <v>41</v>
      </c>
      <c r="M695" s="13">
        <v>2</v>
      </c>
      <c r="N695" s="13">
        <v>1</v>
      </c>
      <c r="O695" s="13">
        <v>25</v>
      </c>
      <c r="P695" s="13">
        <v>83</v>
      </c>
      <c r="AI695" s="13"/>
    </row>
    <row r="696" spans="1:35" x14ac:dyDescent="0.25">
      <c r="A696" s="13" t="s">
        <v>1803</v>
      </c>
      <c r="B696" s="13">
        <v>2011</v>
      </c>
      <c r="C696" s="13" t="s">
        <v>174</v>
      </c>
      <c r="D696" s="13" t="s">
        <v>161</v>
      </c>
      <c r="E696" s="13">
        <v>91</v>
      </c>
      <c r="F696" s="13">
        <v>334</v>
      </c>
      <c r="G696" s="13">
        <v>53</v>
      </c>
      <c r="H696" s="13">
        <v>89</v>
      </c>
      <c r="I696" s="13">
        <v>18</v>
      </c>
      <c r="J696" s="13">
        <v>1</v>
      </c>
      <c r="K696" s="13">
        <v>4</v>
      </c>
      <c r="L696" s="13">
        <v>21</v>
      </c>
      <c r="M696" s="13">
        <v>16</v>
      </c>
      <c r="N696" s="13">
        <v>7</v>
      </c>
      <c r="O696" s="13">
        <v>40</v>
      </c>
      <c r="P696" s="13">
        <v>61</v>
      </c>
      <c r="AI696" s="13"/>
    </row>
    <row r="697" spans="1:35" x14ac:dyDescent="0.25">
      <c r="A697" s="13" t="s">
        <v>1630</v>
      </c>
      <c r="B697" s="13">
        <v>2011</v>
      </c>
      <c r="C697" s="13" t="s">
        <v>185</v>
      </c>
      <c r="D697" s="13" t="s">
        <v>161</v>
      </c>
      <c r="E697" s="13">
        <v>115</v>
      </c>
      <c r="F697" s="13">
        <v>335</v>
      </c>
      <c r="G697" s="13">
        <v>42</v>
      </c>
      <c r="H697" s="13">
        <v>93</v>
      </c>
      <c r="I697" s="13">
        <v>22</v>
      </c>
      <c r="J697" s="13">
        <v>1</v>
      </c>
      <c r="K697" s="13">
        <v>9</v>
      </c>
      <c r="L697" s="13">
        <v>41</v>
      </c>
      <c r="M697" s="13">
        <v>7</v>
      </c>
      <c r="N697" s="13">
        <v>4</v>
      </c>
      <c r="O697" s="13">
        <v>21</v>
      </c>
      <c r="P697" s="13">
        <v>61</v>
      </c>
      <c r="AI697" s="13"/>
    </row>
    <row r="698" spans="1:35" x14ac:dyDescent="0.25">
      <c r="A698" s="13" t="s">
        <v>1663</v>
      </c>
      <c r="B698" s="13">
        <v>2011</v>
      </c>
      <c r="C698" s="13" t="s">
        <v>179</v>
      </c>
      <c r="D698" s="13" t="s">
        <v>161</v>
      </c>
      <c r="E698" s="13">
        <v>114</v>
      </c>
      <c r="F698" s="13">
        <v>336</v>
      </c>
      <c r="G698" s="13">
        <v>27</v>
      </c>
      <c r="H698" s="13">
        <v>72</v>
      </c>
      <c r="I698" s="13">
        <v>14</v>
      </c>
      <c r="J698" s="13">
        <v>1</v>
      </c>
      <c r="K698" s="13">
        <v>0</v>
      </c>
      <c r="L698" s="13">
        <v>23</v>
      </c>
      <c r="M698" s="13">
        <v>3</v>
      </c>
      <c r="N698" s="13">
        <v>2</v>
      </c>
      <c r="O698" s="13">
        <v>18</v>
      </c>
      <c r="P698" s="13">
        <v>46</v>
      </c>
      <c r="AI698" s="13"/>
    </row>
    <row r="699" spans="1:35" x14ac:dyDescent="0.25">
      <c r="A699" s="13" t="s">
        <v>1810</v>
      </c>
      <c r="B699" s="13">
        <v>2011</v>
      </c>
      <c r="C699" s="13" t="s">
        <v>158</v>
      </c>
      <c r="D699" s="13" t="s">
        <v>161</v>
      </c>
      <c r="E699" s="13">
        <v>115</v>
      </c>
      <c r="F699" s="13">
        <v>336</v>
      </c>
      <c r="G699" s="13">
        <v>37</v>
      </c>
      <c r="H699" s="13">
        <v>87</v>
      </c>
      <c r="I699" s="13">
        <v>22</v>
      </c>
      <c r="J699" s="13">
        <v>0</v>
      </c>
      <c r="K699" s="13">
        <v>5</v>
      </c>
      <c r="L699" s="13">
        <v>29</v>
      </c>
      <c r="M699" s="13">
        <v>1</v>
      </c>
      <c r="N699" s="13">
        <v>1</v>
      </c>
      <c r="O699" s="13">
        <v>36</v>
      </c>
      <c r="P699" s="13">
        <v>91</v>
      </c>
      <c r="AI699" s="13"/>
    </row>
    <row r="700" spans="1:35" x14ac:dyDescent="0.25">
      <c r="A700" s="13" t="s">
        <v>1863</v>
      </c>
      <c r="B700" s="13">
        <v>2011</v>
      </c>
      <c r="C700" s="13" t="s">
        <v>178</v>
      </c>
      <c r="D700" s="13" t="s">
        <v>157</v>
      </c>
      <c r="E700" s="13">
        <v>89</v>
      </c>
      <c r="F700" s="13">
        <v>338</v>
      </c>
      <c r="G700" s="13">
        <v>26</v>
      </c>
      <c r="H700" s="13">
        <v>89</v>
      </c>
      <c r="I700" s="13">
        <v>18</v>
      </c>
      <c r="J700" s="13">
        <v>1</v>
      </c>
      <c r="K700" s="13">
        <v>5</v>
      </c>
      <c r="L700" s="13">
        <v>30</v>
      </c>
      <c r="M700" s="13">
        <v>2</v>
      </c>
      <c r="N700" s="13">
        <v>0</v>
      </c>
      <c r="O700" s="13">
        <v>22</v>
      </c>
      <c r="P700" s="13">
        <v>51</v>
      </c>
      <c r="AI700" s="13"/>
    </row>
    <row r="701" spans="1:35" x14ac:dyDescent="0.25">
      <c r="A701" s="13" t="s">
        <v>1531</v>
      </c>
      <c r="B701" s="13">
        <v>2011</v>
      </c>
      <c r="C701" s="13" t="s">
        <v>187</v>
      </c>
      <c r="D701" s="13" t="s">
        <v>161</v>
      </c>
      <c r="E701" s="13">
        <v>92</v>
      </c>
      <c r="F701" s="13">
        <v>338</v>
      </c>
      <c r="G701" s="13">
        <v>55</v>
      </c>
      <c r="H701" s="13">
        <v>82</v>
      </c>
      <c r="I701" s="13">
        <v>16</v>
      </c>
      <c r="J701" s="13">
        <v>0</v>
      </c>
      <c r="K701" s="13">
        <v>10</v>
      </c>
      <c r="L701" s="13">
        <v>45</v>
      </c>
      <c r="M701" s="13">
        <v>20</v>
      </c>
      <c r="N701" s="13">
        <v>10</v>
      </c>
      <c r="O701" s="13">
        <v>44</v>
      </c>
      <c r="P701" s="13">
        <v>66</v>
      </c>
      <c r="AI701" s="13"/>
    </row>
    <row r="702" spans="1:35" x14ac:dyDescent="0.25">
      <c r="A702" s="13" t="s">
        <v>1732</v>
      </c>
      <c r="B702" s="13">
        <v>2011</v>
      </c>
      <c r="C702" s="13" t="s">
        <v>180</v>
      </c>
      <c r="D702" s="13" t="s">
        <v>161</v>
      </c>
      <c r="E702" s="13">
        <v>94</v>
      </c>
      <c r="F702" s="13">
        <v>338</v>
      </c>
      <c r="G702" s="13">
        <v>61</v>
      </c>
      <c r="H702" s="13">
        <v>83</v>
      </c>
      <c r="I702" s="13">
        <v>14</v>
      </c>
      <c r="J702" s="13">
        <v>6</v>
      </c>
      <c r="K702" s="13">
        <v>11</v>
      </c>
      <c r="L702" s="13">
        <v>40</v>
      </c>
      <c r="M702" s="13">
        <v>5</v>
      </c>
      <c r="N702" s="13">
        <v>2</v>
      </c>
      <c r="O702" s="13">
        <v>45</v>
      </c>
      <c r="P702" s="13">
        <v>77</v>
      </c>
      <c r="AI702" s="13"/>
    </row>
    <row r="703" spans="1:35" x14ac:dyDescent="0.25">
      <c r="A703" s="13" t="s">
        <v>1741</v>
      </c>
      <c r="B703" s="13">
        <v>2011</v>
      </c>
      <c r="C703" s="13" t="s">
        <v>173</v>
      </c>
      <c r="D703" s="13" t="s">
        <v>161</v>
      </c>
      <c r="E703" s="13">
        <v>114</v>
      </c>
      <c r="F703" s="13">
        <v>340</v>
      </c>
      <c r="G703" s="13">
        <v>22</v>
      </c>
      <c r="H703" s="13">
        <v>91</v>
      </c>
      <c r="I703" s="13">
        <v>17</v>
      </c>
      <c r="J703" s="13">
        <v>0</v>
      </c>
      <c r="K703" s="13">
        <v>3</v>
      </c>
      <c r="L703" s="13">
        <v>40</v>
      </c>
      <c r="M703" s="13">
        <v>0</v>
      </c>
      <c r="N703" s="13">
        <v>2</v>
      </c>
      <c r="O703" s="13">
        <v>38</v>
      </c>
      <c r="P703" s="13">
        <v>47</v>
      </c>
      <c r="AI703" s="13"/>
    </row>
    <row r="704" spans="1:35" x14ac:dyDescent="0.25">
      <c r="A704" s="13" t="s">
        <v>1366</v>
      </c>
      <c r="B704" s="13">
        <v>2011</v>
      </c>
      <c r="C704" s="13" t="s">
        <v>171</v>
      </c>
      <c r="D704" s="13" t="s">
        <v>157</v>
      </c>
      <c r="E704" s="13">
        <v>115</v>
      </c>
      <c r="F704" s="13">
        <v>344</v>
      </c>
      <c r="G704" s="13">
        <v>34</v>
      </c>
      <c r="H704" s="13">
        <v>81</v>
      </c>
      <c r="I704" s="13">
        <v>14</v>
      </c>
      <c r="J704" s="13">
        <v>0</v>
      </c>
      <c r="K704" s="13">
        <v>14</v>
      </c>
      <c r="L704" s="13">
        <v>44</v>
      </c>
      <c r="M704" s="13">
        <v>0</v>
      </c>
      <c r="N704" s="13">
        <v>2</v>
      </c>
      <c r="O704" s="13">
        <v>39</v>
      </c>
      <c r="P704" s="13">
        <v>76</v>
      </c>
      <c r="AI704" s="13"/>
    </row>
    <row r="705" spans="1:35" x14ac:dyDescent="0.25">
      <c r="A705" s="13" t="s">
        <v>1556</v>
      </c>
      <c r="B705" s="13">
        <v>2011</v>
      </c>
      <c r="C705" s="13" t="s">
        <v>188</v>
      </c>
      <c r="D705" s="13" t="s">
        <v>161</v>
      </c>
      <c r="E705" s="13">
        <v>112</v>
      </c>
      <c r="F705" s="13">
        <v>345</v>
      </c>
      <c r="G705" s="13">
        <v>51</v>
      </c>
      <c r="H705" s="13">
        <v>82</v>
      </c>
      <c r="I705" s="13">
        <v>17</v>
      </c>
      <c r="J705" s="13">
        <v>1</v>
      </c>
      <c r="K705" s="13">
        <v>14</v>
      </c>
      <c r="L705" s="13">
        <v>55</v>
      </c>
      <c r="M705" s="13">
        <v>6</v>
      </c>
      <c r="N705" s="13">
        <v>3</v>
      </c>
      <c r="O705" s="13">
        <v>70</v>
      </c>
      <c r="P705" s="13">
        <v>89</v>
      </c>
      <c r="AI705" s="13"/>
    </row>
    <row r="706" spans="1:35" x14ac:dyDescent="0.25">
      <c r="A706" s="13" t="s">
        <v>1437</v>
      </c>
      <c r="B706" s="13">
        <v>2011</v>
      </c>
      <c r="C706" s="13" t="s">
        <v>185</v>
      </c>
      <c r="D706" s="13" t="s">
        <v>161</v>
      </c>
      <c r="E706" s="13">
        <v>112</v>
      </c>
      <c r="F706" s="13">
        <v>348</v>
      </c>
      <c r="G706" s="13">
        <v>50</v>
      </c>
      <c r="H706" s="13">
        <v>77</v>
      </c>
      <c r="I706" s="13">
        <v>24</v>
      </c>
      <c r="J706" s="13">
        <v>1</v>
      </c>
      <c r="K706" s="13">
        <v>4</v>
      </c>
      <c r="L706" s="13">
        <v>19</v>
      </c>
      <c r="M706" s="13">
        <v>19</v>
      </c>
      <c r="N706" s="13">
        <v>6</v>
      </c>
      <c r="O706" s="13">
        <v>42</v>
      </c>
      <c r="P706" s="13">
        <v>95</v>
      </c>
      <c r="AI706" s="13"/>
    </row>
    <row r="707" spans="1:35" x14ac:dyDescent="0.25">
      <c r="A707" s="13" t="s">
        <v>1411</v>
      </c>
      <c r="B707" s="13">
        <v>2011</v>
      </c>
      <c r="C707" s="13" t="s">
        <v>169</v>
      </c>
      <c r="D707" s="13" t="s">
        <v>161</v>
      </c>
      <c r="E707" s="13">
        <v>97</v>
      </c>
      <c r="F707" s="13">
        <v>350</v>
      </c>
      <c r="G707" s="13">
        <v>44</v>
      </c>
      <c r="H707" s="13">
        <v>93</v>
      </c>
      <c r="I707" s="13">
        <v>10</v>
      </c>
      <c r="J707" s="13">
        <v>2</v>
      </c>
      <c r="K707" s="13">
        <v>4</v>
      </c>
      <c r="L707" s="13">
        <v>26</v>
      </c>
      <c r="M707" s="13">
        <v>20</v>
      </c>
      <c r="N707" s="13">
        <v>10</v>
      </c>
      <c r="O707" s="13">
        <v>23</v>
      </c>
      <c r="P707" s="13">
        <v>51</v>
      </c>
      <c r="AI707" s="13"/>
    </row>
    <row r="708" spans="1:35" x14ac:dyDescent="0.25">
      <c r="A708" s="13" t="s">
        <v>1719</v>
      </c>
      <c r="B708" s="13">
        <v>2011</v>
      </c>
      <c r="C708" s="13" t="s">
        <v>176</v>
      </c>
      <c r="D708" s="13" t="s">
        <v>157</v>
      </c>
      <c r="E708" s="13">
        <v>107</v>
      </c>
      <c r="F708" s="13">
        <v>352</v>
      </c>
      <c r="G708" s="13">
        <v>34</v>
      </c>
      <c r="H708" s="13">
        <v>87</v>
      </c>
      <c r="I708" s="13">
        <v>23</v>
      </c>
      <c r="J708" s="13">
        <v>1</v>
      </c>
      <c r="K708" s="13">
        <v>11</v>
      </c>
      <c r="L708" s="13">
        <v>53</v>
      </c>
      <c r="M708" s="13">
        <v>1</v>
      </c>
      <c r="N708" s="13">
        <v>0</v>
      </c>
      <c r="O708" s="13">
        <v>23</v>
      </c>
      <c r="P708" s="13">
        <v>87</v>
      </c>
      <c r="AI708" s="13"/>
    </row>
    <row r="709" spans="1:35" x14ac:dyDescent="0.25">
      <c r="A709" s="13" t="s">
        <v>1398</v>
      </c>
      <c r="B709" s="13">
        <v>2011</v>
      </c>
      <c r="C709" s="13" t="s">
        <v>174</v>
      </c>
      <c r="D709" s="13" t="s">
        <v>161</v>
      </c>
      <c r="E709" s="13">
        <v>103</v>
      </c>
      <c r="F709" s="13">
        <v>352</v>
      </c>
      <c r="G709" s="13">
        <v>40</v>
      </c>
      <c r="H709" s="13">
        <v>80</v>
      </c>
      <c r="I709" s="13">
        <v>17</v>
      </c>
      <c r="J709" s="13">
        <v>1</v>
      </c>
      <c r="K709" s="13">
        <v>8</v>
      </c>
      <c r="L709" s="13">
        <v>37</v>
      </c>
      <c r="M709" s="13">
        <v>1</v>
      </c>
      <c r="N709" s="13">
        <v>1</v>
      </c>
      <c r="O709" s="13">
        <v>36</v>
      </c>
      <c r="P709" s="13">
        <v>77</v>
      </c>
      <c r="AI709" s="13"/>
    </row>
    <row r="710" spans="1:35" x14ac:dyDescent="0.25">
      <c r="A710" s="13" t="s">
        <v>1301</v>
      </c>
      <c r="B710" s="13">
        <v>2011</v>
      </c>
      <c r="C710" s="13" t="s">
        <v>173</v>
      </c>
      <c r="D710" s="13" t="s">
        <v>161</v>
      </c>
      <c r="E710" s="13">
        <v>98</v>
      </c>
      <c r="F710" s="13">
        <v>353</v>
      </c>
      <c r="G710" s="13">
        <v>61</v>
      </c>
      <c r="H710" s="13">
        <v>102</v>
      </c>
      <c r="I710" s="13">
        <v>30</v>
      </c>
      <c r="J710" s="13">
        <v>2</v>
      </c>
      <c r="K710" s="13">
        <v>15</v>
      </c>
      <c r="L710" s="13">
        <v>66</v>
      </c>
      <c r="M710" s="13">
        <v>3</v>
      </c>
      <c r="N710" s="13">
        <v>0</v>
      </c>
      <c r="O710" s="13">
        <v>60</v>
      </c>
      <c r="P710" s="13">
        <v>61</v>
      </c>
      <c r="AI710" s="13"/>
    </row>
    <row r="711" spans="1:35" x14ac:dyDescent="0.25">
      <c r="A711" s="13" t="s">
        <v>1629</v>
      </c>
      <c r="B711" s="13">
        <v>2011</v>
      </c>
      <c r="C711" s="13" t="s">
        <v>168</v>
      </c>
      <c r="D711" s="13" t="s">
        <v>157</v>
      </c>
      <c r="E711" s="13">
        <v>103</v>
      </c>
      <c r="F711" s="13">
        <v>358</v>
      </c>
      <c r="G711" s="13">
        <v>52</v>
      </c>
      <c r="H711" s="13">
        <v>84</v>
      </c>
      <c r="I711" s="13">
        <v>23</v>
      </c>
      <c r="J711" s="13">
        <v>3</v>
      </c>
      <c r="K711" s="13">
        <v>16</v>
      </c>
      <c r="L711" s="13">
        <v>56</v>
      </c>
      <c r="M711" s="13">
        <v>1</v>
      </c>
      <c r="N711" s="13">
        <v>0</v>
      </c>
      <c r="O711" s="13">
        <v>24</v>
      </c>
      <c r="P711" s="13">
        <v>119</v>
      </c>
      <c r="AI711" s="13"/>
    </row>
    <row r="712" spans="1:35" x14ac:dyDescent="0.25">
      <c r="A712" s="13" t="s">
        <v>1887</v>
      </c>
      <c r="B712" s="13">
        <v>2011</v>
      </c>
      <c r="C712" s="13" t="s">
        <v>164</v>
      </c>
      <c r="D712" s="13" t="s">
        <v>157</v>
      </c>
      <c r="E712" s="13">
        <v>95</v>
      </c>
      <c r="F712" s="13">
        <v>362</v>
      </c>
      <c r="G712" s="13">
        <v>58</v>
      </c>
      <c r="H712" s="13">
        <v>95</v>
      </c>
      <c r="I712" s="13">
        <v>24</v>
      </c>
      <c r="J712" s="13">
        <v>5</v>
      </c>
      <c r="K712" s="13">
        <v>12</v>
      </c>
      <c r="L712" s="13">
        <v>37</v>
      </c>
      <c r="M712" s="13">
        <v>2</v>
      </c>
      <c r="N712" s="13">
        <v>1</v>
      </c>
      <c r="O712" s="13">
        <v>23</v>
      </c>
      <c r="P712" s="13">
        <v>88</v>
      </c>
      <c r="AI712" s="13"/>
    </row>
    <row r="713" spans="1:35" x14ac:dyDescent="0.25">
      <c r="A713" s="13" t="s">
        <v>1481</v>
      </c>
      <c r="B713" s="13">
        <v>2011</v>
      </c>
      <c r="C713" s="13" t="s">
        <v>175</v>
      </c>
      <c r="D713" s="13" t="s">
        <v>157</v>
      </c>
      <c r="E713" s="13">
        <v>99</v>
      </c>
      <c r="F713" s="13">
        <v>366</v>
      </c>
      <c r="G713" s="13">
        <v>37</v>
      </c>
      <c r="H713" s="13">
        <v>100</v>
      </c>
      <c r="I713" s="13">
        <v>21</v>
      </c>
      <c r="J713" s="13">
        <v>1</v>
      </c>
      <c r="K713" s="13">
        <v>12</v>
      </c>
      <c r="L713" s="13">
        <v>58</v>
      </c>
      <c r="M713" s="13">
        <v>1</v>
      </c>
      <c r="N713" s="13">
        <v>1</v>
      </c>
      <c r="O713" s="13">
        <v>32</v>
      </c>
      <c r="P713" s="13">
        <v>86</v>
      </c>
      <c r="AI713" s="13"/>
    </row>
    <row r="714" spans="1:35" x14ac:dyDescent="0.25">
      <c r="A714" s="13" t="s">
        <v>1534</v>
      </c>
      <c r="B714" s="13">
        <v>2011</v>
      </c>
      <c r="C714" s="13" t="s">
        <v>180</v>
      </c>
      <c r="D714" s="13" t="s">
        <v>161</v>
      </c>
      <c r="E714" s="13">
        <v>117</v>
      </c>
      <c r="F714" s="13">
        <v>367</v>
      </c>
      <c r="G714" s="13">
        <v>34</v>
      </c>
      <c r="H714" s="13">
        <v>104</v>
      </c>
      <c r="I714" s="13">
        <v>19</v>
      </c>
      <c r="J714" s="13">
        <v>0</v>
      </c>
      <c r="K714" s="13">
        <v>2</v>
      </c>
      <c r="L714" s="13">
        <v>38</v>
      </c>
      <c r="M714" s="13">
        <v>0</v>
      </c>
      <c r="N714" s="13">
        <v>2</v>
      </c>
      <c r="O714" s="13">
        <v>27</v>
      </c>
      <c r="P714" s="13">
        <v>50</v>
      </c>
      <c r="AI714" s="13"/>
    </row>
    <row r="715" spans="1:35" x14ac:dyDescent="0.25">
      <c r="A715" s="13" t="s">
        <v>1575</v>
      </c>
      <c r="B715" s="13">
        <v>2011</v>
      </c>
      <c r="C715" s="13" t="s">
        <v>184</v>
      </c>
      <c r="D715" s="13" t="s">
        <v>157</v>
      </c>
      <c r="E715" s="13">
        <v>113</v>
      </c>
      <c r="F715" s="13">
        <v>369</v>
      </c>
      <c r="G715" s="13">
        <v>72</v>
      </c>
      <c r="H715" s="13">
        <v>118</v>
      </c>
      <c r="I715" s="13">
        <v>25</v>
      </c>
      <c r="J715" s="13">
        <v>0</v>
      </c>
      <c r="K715" s="13">
        <v>30</v>
      </c>
      <c r="L715" s="13">
        <v>75</v>
      </c>
      <c r="M715" s="13">
        <v>4</v>
      </c>
      <c r="N715" s="13">
        <v>2</v>
      </c>
      <c r="O715" s="13">
        <v>58</v>
      </c>
      <c r="P715" s="13">
        <v>85</v>
      </c>
      <c r="AI715" s="13"/>
    </row>
    <row r="716" spans="1:35" x14ac:dyDescent="0.25">
      <c r="A716" s="13" t="s">
        <v>1693</v>
      </c>
      <c r="B716" s="13">
        <v>2011</v>
      </c>
      <c r="C716" s="13" t="s">
        <v>172</v>
      </c>
      <c r="D716" s="13" t="s">
        <v>161</v>
      </c>
      <c r="E716" s="13">
        <v>121</v>
      </c>
      <c r="F716" s="13">
        <v>370</v>
      </c>
      <c r="G716" s="13">
        <v>49</v>
      </c>
      <c r="H716" s="13">
        <v>91</v>
      </c>
      <c r="I716" s="13">
        <v>14</v>
      </c>
      <c r="J716" s="13">
        <v>7</v>
      </c>
      <c r="K716" s="13">
        <v>9</v>
      </c>
      <c r="L716" s="13">
        <v>44</v>
      </c>
      <c r="M716" s="13">
        <v>26</v>
      </c>
      <c r="N716" s="13">
        <v>3</v>
      </c>
      <c r="O716" s="13">
        <v>31</v>
      </c>
      <c r="P716" s="13">
        <v>92</v>
      </c>
      <c r="AI716" s="13"/>
    </row>
    <row r="717" spans="1:35" x14ac:dyDescent="0.25">
      <c r="A717" s="13" t="s">
        <v>1370</v>
      </c>
      <c r="B717" s="13">
        <v>2011</v>
      </c>
      <c r="C717" s="13" t="s">
        <v>171</v>
      </c>
      <c r="D717" s="13" t="s">
        <v>157</v>
      </c>
      <c r="E717" s="13">
        <v>99</v>
      </c>
      <c r="F717" s="13">
        <v>373</v>
      </c>
      <c r="G717" s="13">
        <v>67</v>
      </c>
      <c r="H717" s="13">
        <v>103</v>
      </c>
      <c r="I717" s="13">
        <v>21</v>
      </c>
      <c r="J717" s="13">
        <v>0</v>
      </c>
      <c r="K717" s="13">
        <v>16</v>
      </c>
      <c r="L717" s="13">
        <v>62</v>
      </c>
      <c r="M717" s="13">
        <v>4</v>
      </c>
      <c r="N717" s="13">
        <v>1</v>
      </c>
      <c r="O717" s="13">
        <v>47</v>
      </c>
      <c r="P717" s="13">
        <v>80</v>
      </c>
      <c r="AI717" s="13"/>
    </row>
    <row r="718" spans="1:35" x14ac:dyDescent="0.25">
      <c r="A718" s="13" t="s">
        <v>1682</v>
      </c>
      <c r="B718" s="13">
        <v>2011</v>
      </c>
      <c r="C718" s="13" t="s">
        <v>167</v>
      </c>
      <c r="D718" s="13" t="s">
        <v>157</v>
      </c>
      <c r="E718" s="13">
        <v>131</v>
      </c>
      <c r="F718" s="13">
        <v>373</v>
      </c>
      <c r="G718" s="13">
        <v>45</v>
      </c>
      <c r="H718" s="13">
        <v>83</v>
      </c>
      <c r="I718" s="13">
        <v>20</v>
      </c>
      <c r="J718" s="13">
        <v>3</v>
      </c>
      <c r="K718" s="13">
        <v>8</v>
      </c>
      <c r="L718" s="13">
        <v>36</v>
      </c>
      <c r="M718" s="13">
        <v>11</v>
      </c>
      <c r="N718" s="13">
        <v>7</v>
      </c>
      <c r="O718" s="13">
        <v>38</v>
      </c>
      <c r="P718" s="13">
        <v>87</v>
      </c>
      <c r="AI718" s="13"/>
    </row>
    <row r="719" spans="1:35" x14ac:dyDescent="0.25">
      <c r="A719" s="13" t="s">
        <v>1718</v>
      </c>
      <c r="B719" s="13">
        <v>2011</v>
      </c>
      <c r="C719" s="13" t="s">
        <v>158</v>
      </c>
      <c r="D719" s="13" t="s">
        <v>161</v>
      </c>
      <c r="E719" s="13">
        <v>107</v>
      </c>
      <c r="F719" s="13">
        <v>378</v>
      </c>
      <c r="G719" s="13">
        <v>32</v>
      </c>
      <c r="H719" s="13">
        <v>95</v>
      </c>
      <c r="I719" s="13">
        <v>21</v>
      </c>
      <c r="J719" s="13">
        <v>3</v>
      </c>
      <c r="K719" s="13">
        <v>7</v>
      </c>
      <c r="L719" s="13">
        <v>42</v>
      </c>
      <c r="M719" s="13">
        <v>2</v>
      </c>
      <c r="N719" s="13">
        <v>2</v>
      </c>
      <c r="O719" s="13">
        <v>16</v>
      </c>
      <c r="P719" s="13">
        <v>97</v>
      </c>
      <c r="AI719" s="13"/>
    </row>
    <row r="720" spans="1:35" x14ac:dyDescent="0.25">
      <c r="A720" s="13" t="s">
        <v>1426</v>
      </c>
      <c r="B720" s="13">
        <v>2011</v>
      </c>
      <c r="C720" s="13" t="s">
        <v>172</v>
      </c>
      <c r="D720" s="13" t="s">
        <v>161</v>
      </c>
      <c r="E720" s="13">
        <v>101</v>
      </c>
      <c r="F720" s="13">
        <v>378</v>
      </c>
      <c r="G720" s="13">
        <v>42</v>
      </c>
      <c r="H720" s="13">
        <v>90</v>
      </c>
      <c r="I720" s="13">
        <v>18</v>
      </c>
      <c r="J720" s="13">
        <v>0</v>
      </c>
      <c r="K720" s="13">
        <v>11</v>
      </c>
      <c r="L720" s="13">
        <v>64</v>
      </c>
      <c r="M720" s="13">
        <v>1</v>
      </c>
      <c r="N720" s="13">
        <v>1</v>
      </c>
      <c r="O720" s="13">
        <v>32</v>
      </c>
      <c r="P720" s="13">
        <v>87</v>
      </c>
      <c r="AI720" s="13"/>
    </row>
    <row r="721" spans="1:35" x14ac:dyDescent="0.25">
      <c r="A721" s="13" t="s">
        <v>1620</v>
      </c>
      <c r="B721" s="13">
        <v>2011</v>
      </c>
      <c r="C721" s="13" t="s">
        <v>166</v>
      </c>
      <c r="D721" s="13" t="s">
        <v>161</v>
      </c>
      <c r="E721" s="13">
        <v>119</v>
      </c>
      <c r="F721" s="13">
        <v>378</v>
      </c>
      <c r="G721" s="13">
        <v>61</v>
      </c>
      <c r="H721" s="13">
        <v>115</v>
      </c>
      <c r="I721" s="13">
        <v>20</v>
      </c>
      <c r="J721" s="13">
        <v>6</v>
      </c>
      <c r="K721" s="13">
        <v>4</v>
      </c>
      <c r="L721" s="13">
        <v>37</v>
      </c>
      <c r="M721" s="13">
        <v>13</v>
      </c>
      <c r="N721" s="13">
        <v>4</v>
      </c>
      <c r="O721" s="13">
        <v>19</v>
      </c>
      <c r="P721" s="13">
        <v>70</v>
      </c>
      <c r="AI721" s="13"/>
    </row>
    <row r="722" spans="1:35" x14ac:dyDescent="0.25">
      <c r="A722" s="13" t="s">
        <v>1297</v>
      </c>
      <c r="B722" s="13">
        <v>2011</v>
      </c>
      <c r="C722" s="13" t="s">
        <v>183</v>
      </c>
      <c r="D722" s="13" t="s">
        <v>161</v>
      </c>
      <c r="E722" s="13">
        <v>122</v>
      </c>
      <c r="F722" s="13">
        <v>380</v>
      </c>
      <c r="G722" s="13">
        <v>46</v>
      </c>
      <c r="H722" s="13">
        <v>91</v>
      </c>
      <c r="I722" s="13">
        <v>20</v>
      </c>
      <c r="J722" s="13">
        <v>0</v>
      </c>
      <c r="K722" s="13">
        <v>9</v>
      </c>
      <c r="L722" s="13">
        <v>37</v>
      </c>
      <c r="M722" s="13">
        <v>10</v>
      </c>
      <c r="N722" s="13">
        <v>3</v>
      </c>
      <c r="O722" s="13">
        <v>29</v>
      </c>
      <c r="P722" s="13">
        <v>96</v>
      </c>
      <c r="AI722" s="13"/>
    </row>
    <row r="723" spans="1:35" x14ac:dyDescent="0.25">
      <c r="A723" s="13" t="s">
        <v>1659</v>
      </c>
      <c r="B723" s="13">
        <v>2011</v>
      </c>
      <c r="C723" s="13" t="s">
        <v>178</v>
      </c>
      <c r="D723" s="13" t="s">
        <v>157</v>
      </c>
      <c r="E723" s="13">
        <v>118</v>
      </c>
      <c r="F723" s="13">
        <v>380</v>
      </c>
      <c r="G723" s="13">
        <v>50</v>
      </c>
      <c r="H723" s="13">
        <v>97</v>
      </c>
      <c r="I723" s="13">
        <v>6</v>
      </c>
      <c r="J723" s="13">
        <v>3</v>
      </c>
      <c r="K723" s="13">
        <v>0</v>
      </c>
      <c r="L723" s="13">
        <v>26</v>
      </c>
      <c r="M723" s="13">
        <v>21</v>
      </c>
      <c r="N723" s="13">
        <v>7</v>
      </c>
      <c r="O723" s="13">
        <v>30</v>
      </c>
      <c r="P723" s="13">
        <v>45</v>
      </c>
      <c r="AI723" s="13"/>
    </row>
    <row r="724" spans="1:35" x14ac:dyDescent="0.25">
      <c r="A724" s="13" t="s">
        <v>1348</v>
      </c>
      <c r="B724" s="13">
        <v>2011</v>
      </c>
      <c r="C724" s="13" t="s">
        <v>159</v>
      </c>
      <c r="D724" s="13" t="s">
        <v>157</v>
      </c>
      <c r="E724" s="13">
        <v>114</v>
      </c>
      <c r="F724" s="13">
        <v>380</v>
      </c>
      <c r="G724" s="13">
        <v>36</v>
      </c>
      <c r="H724" s="13">
        <v>89</v>
      </c>
      <c r="I724" s="13">
        <v>23</v>
      </c>
      <c r="J724" s="13">
        <v>1</v>
      </c>
      <c r="K724" s="13">
        <v>7</v>
      </c>
      <c r="L724" s="13">
        <v>38</v>
      </c>
      <c r="M724" s="13">
        <v>8</v>
      </c>
      <c r="N724" s="13">
        <v>2</v>
      </c>
      <c r="O724" s="13">
        <v>22</v>
      </c>
      <c r="P724" s="13">
        <v>67</v>
      </c>
      <c r="AI724" s="13"/>
    </row>
    <row r="725" spans="1:35" x14ac:dyDescent="0.25">
      <c r="A725" s="13" t="s">
        <v>1612</v>
      </c>
      <c r="B725" s="13">
        <v>2011</v>
      </c>
      <c r="C725" s="13" t="s">
        <v>172</v>
      </c>
      <c r="D725" s="13" t="s">
        <v>161</v>
      </c>
      <c r="E725" s="13">
        <v>113</v>
      </c>
      <c r="F725" s="13">
        <v>381</v>
      </c>
      <c r="G725" s="13">
        <v>43</v>
      </c>
      <c r="H725" s="13">
        <v>110</v>
      </c>
      <c r="I725" s="13">
        <v>28</v>
      </c>
      <c r="J725" s="13">
        <v>1</v>
      </c>
      <c r="K725" s="13">
        <v>4</v>
      </c>
      <c r="L725" s="13">
        <v>44</v>
      </c>
      <c r="M725" s="13">
        <v>13</v>
      </c>
      <c r="N725" s="13">
        <v>2</v>
      </c>
      <c r="O725" s="13">
        <v>52</v>
      </c>
      <c r="P725" s="13">
        <v>92</v>
      </c>
      <c r="AI725" s="13"/>
    </row>
    <row r="726" spans="1:35" x14ac:dyDescent="0.25">
      <c r="A726" s="13" t="s">
        <v>1489</v>
      </c>
      <c r="B726" s="13">
        <v>2011</v>
      </c>
      <c r="C726" s="13" t="s">
        <v>182</v>
      </c>
      <c r="D726" s="13" t="s">
        <v>157</v>
      </c>
      <c r="E726" s="13">
        <v>121</v>
      </c>
      <c r="F726" s="13">
        <v>387</v>
      </c>
      <c r="G726" s="13">
        <v>53</v>
      </c>
      <c r="H726" s="13">
        <v>99</v>
      </c>
      <c r="I726" s="13">
        <v>22</v>
      </c>
      <c r="J726" s="13">
        <v>2</v>
      </c>
      <c r="K726" s="13">
        <v>14</v>
      </c>
      <c r="L726" s="13">
        <v>49</v>
      </c>
      <c r="M726" s="13">
        <v>1</v>
      </c>
      <c r="N726" s="13">
        <v>1</v>
      </c>
      <c r="O726" s="13">
        <v>21</v>
      </c>
      <c r="P726" s="13">
        <v>114</v>
      </c>
      <c r="AI726" s="13"/>
    </row>
    <row r="727" spans="1:35" x14ac:dyDescent="0.25">
      <c r="A727" s="13" t="s">
        <v>1794</v>
      </c>
      <c r="B727" s="13">
        <v>2011</v>
      </c>
      <c r="C727" s="13" t="s">
        <v>183</v>
      </c>
      <c r="D727" s="13" t="s">
        <v>161</v>
      </c>
      <c r="E727" s="13">
        <v>113</v>
      </c>
      <c r="F727" s="13">
        <v>389</v>
      </c>
      <c r="G727" s="13">
        <v>48</v>
      </c>
      <c r="H727" s="13">
        <v>104</v>
      </c>
      <c r="I727" s="13">
        <v>22</v>
      </c>
      <c r="J727" s="13">
        <v>1</v>
      </c>
      <c r="K727" s="13">
        <v>15</v>
      </c>
      <c r="L727" s="13">
        <v>52</v>
      </c>
      <c r="M727" s="13">
        <v>0</v>
      </c>
      <c r="N727" s="13">
        <v>2</v>
      </c>
      <c r="O727" s="13">
        <v>38</v>
      </c>
      <c r="P727" s="13">
        <v>76</v>
      </c>
      <c r="AI727" s="13"/>
    </row>
    <row r="728" spans="1:35" x14ac:dyDescent="0.25">
      <c r="A728" s="13" t="s">
        <v>1500</v>
      </c>
      <c r="B728" s="13">
        <v>2011</v>
      </c>
      <c r="C728" s="13" t="s">
        <v>173</v>
      </c>
      <c r="D728" s="13" t="s">
        <v>161</v>
      </c>
      <c r="E728" s="13">
        <v>102</v>
      </c>
      <c r="F728" s="13">
        <v>389</v>
      </c>
      <c r="G728" s="13">
        <v>60</v>
      </c>
      <c r="H728" s="13">
        <v>99</v>
      </c>
      <c r="I728" s="13">
        <v>23</v>
      </c>
      <c r="J728" s="13">
        <v>1</v>
      </c>
      <c r="K728" s="13">
        <v>14</v>
      </c>
      <c r="L728" s="13">
        <v>61</v>
      </c>
      <c r="M728" s="13">
        <v>13</v>
      </c>
      <c r="N728" s="13">
        <v>2</v>
      </c>
      <c r="O728" s="13">
        <v>52</v>
      </c>
      <c r="P728" s="13">
        <v>97</v>
      </c>
      <c r="AI728" s="13"/>
    </row>
    <row r="729" spans="1:35" x14ac:dyDescent="0.25">
      <c r="A729" s="13" t="s">
        <v>1677</v>
      </c>
      <c r="B729" s="13">
        <v>2011</v>
      </c>
      <c r="C729" s="13" t="s">
        <v>173</v>
      </c>
      <c r="D729" s="13" t="s">
        <v>161</v>
      </c>
      <c r="E729" s="13">
        <v>109</v>
      </c>
      <c r="F729" s="13">
        <v>391</v>
      </c>
      <c r="G729" s="13">
        <v>49</v>
      </c>
      <c r="H729" s="13">
        <v>125</v>
      </c>
      <c r="I729" s="13">
        <v>28</v>
      </c>
      <c r="J729" s="13">
        <v>2</v>
      </c>
      <c r="K729" s="13">
        <v>6</v>
      </c>
      <c r="L729" s="13">
        <v>49</v>
      </c>
      <c r="M729" s="13">
        <v>5</v>
      </c>
      <c r="N729" s="13">
        <v>5</v>
      </c>
      <c r="O729" s="13">
        <v>24</v>
      </c>
      <c r="P729" s="13">
        <v>42</v>
      </c>
      <c r="AI729" s="13"/>
    </row>
    <row r="730" spans="1:35" x14ac:dyDescent="0.25">
      <c r="A730" s="13" t="s">
        <v>1435</v>
      </c>
      <c r="B730" s="13">
        <v>2011</v>
      </c>
      <c r="C730" s="13" t="s">
        <v>168</v>
      </c>
      <c r="D730" s="13" t="s">
        <v>157</v>
      </c>
      <c r="E730" s="13">
        <v>113</v>
      </c>
      <c r="F730" s="13">
        <v>395</v>
      </c>
      <c r="G730" s="13">
        <v>59</v>
      </c>
      <c r="H730" s="13">
        <v>118</v>
      </c>
      <c r="I730" s="13">
        <v>26</v>
      </c>
      <c r="J730" s="13">
        <v>1</v>
      </c>
      <c r="K730" s="13">
        <v>7</v>
      </c>
      <c r="L730" s="13">
        <v>54</v>
      </c>
      <c r="M730" s="13">
        <v>4</v>
      </c>
      <c r="N730" s="13">
        <v>2</v>
      </c>
      <c r="O730" s="13">
        <v>38</v>
      </c>
      <c r="P730" s="13">
        <v>36</v>
      </c>
      <c r="AI730" s="13"/>
    </row>
    <row r="731" spans="1:35" x14ac:dyDescent="0.25">
      <c r="A731" s="13" t="s">
        <v>1543</v>
      </c>
      <c r="B731" s="13">
        <v>2011</v>
      </c>
      <c r="C731" s="13" t="s">
        <v>183</v>
      </c>
      <c r="D731" s="13" t="s">
        <v>161</v>
      </c>
      <c r="E731" s="13">
        <v>101</v>
      </c>
      <c r="F731" s="13">
        <v>395</v>
      </c>
      <c r="G731" s="13">
        <v>52</v>
      </c>
      <c r="H731" s="13">
        <v>114</v>
      </c>
      <c r="I731" s="13">
        <v>21</v>
      </c>
      <c r="J731" s="13">
        <v>2</v>
      </c>
      <c r="K731" s="13">
        <v>12</v>
      </c>
      <c r="L731" s="13">
        <v>49</v>
      </c>
      <c r="M731" s="13">
        <v>3</v>
      </c>
      <c r="N731" s="13">
        <v>1</v>
      </c>
      <c r="O731" s="13">
        <v>41</v>
      </c>
      <c r="P731" s="13">
        <v>73</v>
      </c>
      <c r="AI731" s="13"/>
    </row>
    <row r="732" spans="1:35" x14ac:dyDescent="0.25">
      <c r="A732" s="13" t="s">
        <v>1774</v>
      </c>
      <c r="B732" s="13">
        <v>2011</v>
      </c>
      <c r="C732" s="13" t="s">
        <v>160</v>
      </c>
      <c r="D732" s="13" t="s">
        <v>161</v>
      </c>
      <c r="E732" s="13">
        <v>128</v>
      </c>
      <c r="F732" s="13">
        <v>396</v>
      </c>
      <c r="G732" s="13">
        <v>50</v>
      </c>
      <c r="H732" s="13">
        <v>90</v>
      </c>
      <c r="I732" s="13">
        <v>18</v>
      </c>
      <c r="J732" s="13">
        <v>2</v>
      </c>
      <c r="K732" s="13">
        <v>14</v>
      </c>
      <c r="L732" s="13">
        <v>42</v>
      </c>
      <c r="M732" s="13">
        <v>9</v>
      </c>
      <c r="N732" s="13">
        <v>2</v>
      </c>
      <c r="O732" s="13">
        <v>51</v>
      </c>
      <c r="P732" s="13">
        <v>93</v>
      </c>
      <c r="AI732" s="13"/>
    </row>
    <row r="733" spans="1:35" x14ac:dyDescent="0.25">
      <c r="A733" s="13" t="s">
        <v>1519</v>
      </c>
      <c r="B733" s="13">
        <v>2011</v>
      </c>
      <c r="C733" s="13" t="s">
        <v>164</v>
      </c>
      <c r="D733" s="13" t="s">
        <v>157</v>
      </c>
      <c r="E733" s="13">
        <v>104</v>
      </c>
      <c r="F733" s="13">
        <v>396</v>
      </c>
      <c r="G733" s="13">
        <v>38</v>
      </c>
      <c r="H733" s="13">
        <v>89</v>
      </c>
      <c r="I733" s="13">
        <v>15</v>
      </c>
      <c r="J733" s="13">
        <v>1</v>
      </c>
      <c r="K733" s="13">
        <v>6</v>
      </c>
      <c r="L733" s="13">
        <v>45</v>
      </c>
      <c r="M733" s="13">
        <v>16</v>
      </c>
      <c r="N733" s="13">
        <v>3</v>
      </c>
      <c r="O733" s="13">
        <v>23</v>
      </c>
      <c r="P733" s="13">
        <v>53</v>
      </c>
      <c r="AI733" s="13"/>
    </row>
    <row r="734" spans="1:35" x14ac:dyDescent="0.25">
      <c r="A734" s="13" t="s">
        <v>1407</v>
      </c>
      <c r="B734" s="13">
        <v>2011</v>
      </c>
      <c r="C734" s="13" t="s">
        <v>184</v>
      </c>
      <c r="D734" s="13" t="s">
        <v>157</v>
      </c>
      <c r="E734" s="13">
        <v>113</v>
      </c>
      <c r="F734" s="13">
        <v>396</v>
      </c>
      <c r="G734" s="13">
        <v>40</v>
      </c>
      <c r="H734" s="13">
        <v>108</v>
      </c>
      <c r="I734" s="13">
        <v>27</v>
      </c>
      <c r="J734" s="13">
        <v>1</v>
      </c>
      <c r="K734" s="13">
        <v>7</v>
      </c>
      <c r="L734" s="13">
        <v>37</v>
      </c>
      <c r="M734" s="13">
        <v>0</v>
      </c>
      <c r="N734" s="13">
        <v>2</v>
      </c>
      <c r="O734" s="13">
        <v>20</v>
      </c>
      <c r="P734" s="13">
        <v>65</v>
      </c>
      <c r="AI734" s="13"/>
    </row>
    <row r="735" spans="1:35" x14ac:dyDescent="0.25">
      <c r="A735" s="13" t="s">
        <v>1422</v>
      </c>
      <c r="B735" s="13">
        <v>2011</v>
      </c>
      <c r="C735" s="13" t="s">
        <v>172</v>
      </c>
      <c r="D735" s="13" t="s">
        <v>161</v>
      </c>
      <c r="E735" s="13">
        <v>119</v>
      </c>
      <c r="F735" s="13">
        <v>398</v>
      </c>
      <c r="G735" s="13">
        <v>54</v>
      </c>
      <c r="H735" s="13">
        <v>98</v>
      </c>
      <c r="I735" s="13">
        <v>15</v>
      </c>
      <c r="J735" s="13">
        <v>3</v>
      </c>
      <c r="K735" s="13">
        <v>7</v>
      </c>
      <c r="L735" s="13">
        <v>43</v>
      </c>
      <c r="M735" s="13">
        <v>19</v>
      </c>
      <c r="N735" s="13">
        <v>3</v>
      </c>
      <c r="O735" s="13">
        <v>49</v>
      </c>
      <c r="P735" s="13">
        <v>84</v>
      </c>
      <c r="AI735" s="13"/>
    </row>
    <row r="736" spans="1:35" x14ac:dyDescent="0.25">
      <c r="A736" s="13" t="s">
        <v>1460</v>
      </c>
      <c r="B736" s="13">
        <v>2011</v>
      </c>
      <c r="C736" s="13" t="s">
        <v>186</v>
      </c>
      <c r="D736" s="13" t="s">
        <v>161</v>
      </c>
      <c r="E736" s="13">
        <v>103</v>
      </c>
      <c r="F736" s="13">
        <v>398</v>
      </c>
      <c r="G736" s="13">
        <v>54</v>
      </c>
      <c r="H736" s="13">
        <v>103</v>
      </c>
      <c r="I736" s="13">
        <v>21</v>
      </c>
      <c r="J736" s="13">
        <v>6</v>
      </c>
      <c r="K736" s="13">
        <v>11</v>
      </c>
      <c r="L736" s="13">
        <v>44</v>
      </c>
      <c r="M736" s="13">
        <v>14</v>
      </c>
      <c r="N736" s="13">
        <v>0</v>
      </c>
      <c r="O736" s="13">
        <v>39</v>
      </c>
      <c r="P736" s="13">
        <v>47</v>
      </c>
      <c r="AI736" s="13"/>
    </row>
    <row r="737" spans="1:35" x14ac:dyDescent="0.25">
      <c r="A737" s="13" t="s">
        <v>1624</v>
      </c>
      <c r="B737" s="13">
        <v>2011</v>
      </c>
      <c r="C737" s="13" t="s">
        <v>158</v>
      </c>
      <c r="D737" s="13" t="s">
        <v>161</v>
      </c>
      <c r="E737" s="13">
        <v>100</v>
      </c>
      <c r="F737" s="13">
        <v>399</v>
      </c>
      <c r="G737" s="13">
        <v>49</v>
      </c>
      <c r="H737" s="13">
        <v>123</v>
      </c>
      <c r="I737" s="13">
        <v>26</v>
      </c>
      <c r="J737" s="13">
        <v>3</v>
      </c>
      <c r="K737" s="13">
        <v>11</v>
      </c>
      <c r="L737" s="13">
        <v>62</v>
      </c>
      <c r="M737" s="13">
        <v>7</v>
      </c>
      <c r="N737" s="13">
        <v>1</v>
      </c>
      <c r="O737" s="13">
        <v>30</v>
      </c>
      <c r="P737" s="13">
        <v>86</v>
      </c>
      <c r="AI737" s="13"/>
    </row>
    <row r="738" spans="1:35" x14ac:dyDescent="0.25">
      <c r="A738" s="13" t="s">
        <v>1439</v>
      </c>
      <c r="B738" s="13">
        <v>2011</v>
      </c>
      <c r="C738" s="13" t="s">
        <v>188</v>
      </c>
      <c r="D738" s="13" t="s">
        <v>161</v>
      </c>
      <c r="E738" s="13">
        <v>130</v>
      </c>
      <c r="F738" s="13">
        <v>401</v>
      </c>
      <c r="G738" s="13">
        <v>52</v>
      </c>
      <c r="H738" s="13">
        <v>97</v>
      </c>
      <c r="I738" s="13">
        <v>21</v>
      </c>
      <c r="J738" s="13">
        <v>2</v>
      </c>
      <c r="K738" s="13">
        <v>15</v>
      </c>
      <c r="L738" s="13">
        <v>47</v>
      </c>
      <c r="M738" s="13">
        <v>8</v>
      </c>
      <c r="N738" s="13">
        <v>1</v>
      </c>
      <c r="O738" s="13">
        <v>38</v>
      </c>
      <c r="P738" s="13">
        <v>84</v>
      </c>
      <c r="AI738" s="13"/>
    </row>
    <row r="739" spans="1:35" x14ac:dyDescent="0.25">
      <c r="A739" s="13" t="s">
        <v>1574</v>
      </c>
      <c r="B739" s="13">
        <v>2011</v>
      </c>
      <c r="C739" s="13" t="s">
        <v>184</v>
      </c>
      <c r="D739" s="13" t="s">
        <v>157</v>
      </c>
      <c r="E739" s="13">
        <v>120</v>
      </c>
      <c r="F739" s="13">
        <v>404</v>
      </c>
      <c r="G739" s="13">
        <v>46</v>
      </c>
      <c r="H739" s="13">
        <v>111</v>
      </c>
      <c r="I739" s="13">
        <v>14</v>
      </c>
      <c r="J739" s="13">
        <v>2</v>
      </c>
      <c r="K739" s="13">
        <v>11</v>
      </c>
      <c r="L739" s="13">
        <v>46</v>
      </c>
      <c r="M739" s="13">
        <v>11</v>
      </c>
      <c r="N739" s="13">
        <v>6</v>
      </c>
      <c r="O739" s="13">
        <v>33</v>
      </c>
      <c r="P739" s="13">
        <v>61</v>
      </c>
      <c r="AI739" s="13"/>
    </row>
    <row r="740" spans="1:35" x14ac:dyDescent="0.25">
      <c r="A740" s="13" t="s">
        <v>1458</v>
      </c>
      <c r="B740" s="13">
        <v>2011</v>
      </c>
      <c r="C740" s="13" t="s">
        <v>185</v>
      </c>
      <c r="D740" s="13" t="s">
        <v>161</v>
      </c>
      <c r="E740" s="13">
        <v>121</v>
      </c>
      <c r="F740" s="13">
        <v>405</v>
      </c>
      <c r="G740" s="13">
        <v>54</v>
      </c>
      <c r="H740" s="13">
        <v>97</v>
      </c>
      <c r="I740" s="13">
        <v>25</v>
      </c>
      <c r="J740" s="13">
        <v>0</v>
      </c>
      <c r="K740" s="13">
        <v>14</v>
      </c>
      <c r="L740" s="13">
        <v>52</v>
      </c>
      <c r="M740" s="13">
        <v>5</v>
      </c>
      <c r="N740" s="13">
        <v>2</v>
      </c>
      <c r="O740" s="13">
        <v>49</v>
      </c>
      <c r="P740" s="13">
        <v>96</v>
      </c>
      <c r="AI740" s="13"/>
    </row>
    <row r="741" spans="1:35" x14ac:dyDescent="0.25">
      <c r="A741" s="13" t="s">
        <v>1889</v>
      </c>
      <c r="B741" s="13">
        <v>2011</v>
      </c>
      <c r="C741" s="13" t="s">
        <v>170</v>
      </c>
      <c r="D741" s="13" t="s">
        <v>157</v>
      </c>
      <c r="E741" s="13">
        <v>97</v>
      </c>
      <c r="F741" s="13">
        <v>406</v>
      </c>
      <c r="G741" s="13">
        <v>50</v>
      </c>
      <c r="H741" s="13">
        <v>123</v>
      </c>
      <c r="I741" s="13">
        <v>26</v>
      </c>
      <c r="J741" s="13">
        <v>8</v>
      </c>
      <c r="K741" s="13">
        <v>2</v>
      </c>
      <c r="L741" s="13">
        <v>36</v>
      </c>
      <c r="M741" s="13">
        <v>22</v>
      </c>
      <c r="N741" s="13">
        <v>11</v>
      </c>
      <c r="O741" s="13">
        <v>21</v>
      </c>
      <c r="P741" s="13">
        <v>62</v>
      </c>
      <c r="AI741" s="13"/>
    </row>
    <row r="742" spans="1:35" x14ac:dyDescent="0.25">
      <c r="A742" s="13" t="s">
        <v>1582</v>
      </c>
      <c r="B742" s="13">
        <v>2011</v>
      </c>
      <c r="C742" s="13" t="s">
        <v>186</v>
      </c>
      <c r="D742" s="13" t="s">
        <v>161</v>
      </c>
      <c r="E742" s="13">
        <v>132</v>
      </c>
      <c r="F742" s="13">
        <v>410</v>
      </c>
      <c r="G742" s="13">
        <v>49</v>
      </c>
      <c r="H742" s="13">
        <v>116</v>
      </c>
      <c r="I742" s="13">
        <v>23</v>
      </c>
      <c r="J742" s="13">
        <v>0</v>
      </c>
      <c r="K742" s="13">
        <v>6</v>
      </c>
      <c r="L742" s="13">
        <v>40</v>
      </c>
      <c r="M742" s="13">
        <v>1</v>
      </c>
      <c r="N742" s="13">
        <v>0</v>
      </c>
      <c r="O742" s="13">
        <v>48</v>
      </c>
      <c r="P742" s="13">
        <v>48</v>
      </c>
      <c r="AI742" s="13"/>
    </row>
    <row r="743" spans="1:35" x14ac:dyDescent="0.25">
      <c r="A743" s="13" t="s">
        <v>1468</v>
      </c>
      <c r="B743" s="13">
        <v>2011</v>
      </c>
      <c r="C743" s="13" t="s">
        <v>187</v>
      </c>
      <c r="D743" s="13" t="s">
        <v>161</v>
      </c>
      <c r="E743" s="13">
        <v>134</v>
      </c>
      <c r="F743" s="13">
        <v>411</v>
      </c>
      <c r="G743" s="13">
        <v>38</v>
      </c>
      <c r="H743" s="13">
        <v>113</v>
      </c>
      <c r="I743" s="13">
        <v>23</v>
      </c>
      <c r="J743" s="13">
        <v>0</v>
      </c>
      <c r="K743" s="13">
        <v>8</v>
      </c>
      <c r="L743" s="13">
        <v>49</v>
      </c>
      <c r="M743" s="13">
        <v>0</v>
      </c>
      <c r="N743" s="13">
        <v>0</v>
      </c>
      <c r="O743" s="13">
        <v>22</v>
      </c>
      <c r="P743" s="13">
        <v>83</v>
      </c>
      <c r="AI743" s="13"/>
    </row>
    <row r="744" spans="1:35" x14ac:dyDescent="0.25">
      <c r="A744" s="13" t="s">
        <v>1509</v>
      </c>
      <c r="B744" s="13">
        <v>2011</v>
      </c>
      <c r="C744" s="13" t="s">
        <v>174</v>
      </c>
      <c r="D744" s="13" t="s">
        <v>161</v>
      </c>
      <c r="E744" s="13">
        <v>128</v>
      </c>
      <c r="F744" s="13">
        <v>413</v>
      </c>
      <c r="G744" s="13">
        <v>43</v>
      </c>
      <c r="H744" s="13">
        <v>103</v>
      </c>
      <c r="I744" s="13">
        <v>25</v>
      </c>
      <c r="J744" s="13">
        <v>3</v>
      </c>
      <c r="K744" s="13">
        <v>2</v>
      </c>
      <c r="L744" s="13">
        <v>32</v>
      </c>
      <c r="M744" s="13">
        <v>2</v>
      </c>
      <c r="N744" s="13">
        <v>5</v>
      </c>
      <c r="O744" s="13">
        <v>30</v>
      </c>
      <c r="P744" s="13">
        <v>93</v>
      </c>
      <c r="AI744" s="13"/>
    </row>
    <row r="745" spans="1:35" x14ac:dyDescent="0.25">
      <c r="A745" s="13" t="s">
        <v>1784</v>
      </c>
      <c r="B745" s="13">
        <v>2011</v>
      </c>
      <c r="C745" s="13" t="s">
        <v>156</v>
      </c>
      <c r="D745" s="13" t="s">
        <v>157</v>
      </c>
      <c r="E745" s="13">
        <v>126</v>
      </c>
      <c r="F745" s="13">
        <v>413</v>
      </c>
      <c r="G745" s="13">
        <v>44</v>
      </c>
      <c r="H745" s="13">
        <v>101</v>
      </c>
      <c r="I745" s="13">
        <v>18</v>
      </c>
      <c r="J745" s="13">
        <v>1</v>
      </c>
      <c r="K745" s="13">
        <v>10</v>
      </c>
      <c r="L745" s="13">
        <v>41</v>
      </c>
      <c r="M745" s="13">
        <v>5</v>
      </c>
      <c r="N745" s="13">
        <v>4</v>
      </c>
      <c r="O745" s="13">
        <v>22</v>
      </c>
      <c r="P745" s="13">
        <v>57</v>
      </c>
      <c r="AI745" s="13"/>
    </row>
    <row r="746" spans="1:35" x14ac:dyDescent="0.25">
      <c r="A746" s="13" t="s">
        <v>1390</v>
      </c>
      <c r="B746" s="13">
        <v>2011</v>
      </c>
      <c r="C746" s="13" t="s">
        <v>156</v>
      </c>
      <c r="D746" s="13" t="s">
        <v>157</v>
      </c>
      <c r="E746" s="13">
        <v>122</v>
      </c>
      <c r="F746" s="13">
        <v>415</v>
      </c>
      <c r="G746" s="13">
        <v>36</v>
      </c>
      <c r="H746" s="13">
        <v>66</v>
      </c>
      <c r="I746" s="13">
        <v>16</v>
      </c>
      <c r="J746" s="13">
        <v>0</v>
      </c>
      <c r="K746" s="13">
        <v>11</v>
      </c>
      <c r="L746" s="13">
        <v>42</v>
      </c>
      <c r="M746" s="13">
        <v>0</v>
      </c>
      <c r="N746" s="13">
        <v>1</v>
      </c>
      <c r="O746" s="13">
        <v>75</v>
      </c>
      <c r="P746" s="13">
        <v>177</v>
      </c>
      <c r="AI746" s="13"/>
    </row>
    <row r="747" spans="1:35" x14ac:dyDescent="0.25">
      <c r="A747" s="13" t="s">
        <v>1569</v>
      </c>
      <c r="B747" s="13">
        <v>2011</v>
      </c>
      <c r="C747" s="13" t="s">
        <v>171</v>
      </c>
      <c r="D747" s="13" t="s">
        <v>157</v>
      </c>
      <c r="E747" s="13">
        <v>125</v>
      </c>
      <c r="F747" s="13">
        <v>417</v>
      </c>
      <c r="G747" s="13">
        <v>57</v>
      </c>
      <c r="H747" s="13">
        <v>99</v>
      </c>
      <c r="I747" s="13">
        <v>17</v>
      </c>
      <c r="J747" s="13">
        <v>0</v>
      </c>
      <c r="K747" s="13">
        <v>18</v>
      </c>
      <c r="L747" s="13">
        <v>65</v>
      </c>
      <c r="M747" s="13">
        <v>8</v>
      </c>
      <c r="N747" s="13">
        <v>2</v>
      </c>
      <c r="O747" s="13">
        <v>50</v>
      </c>
      <c r="P747" s="13">
        <v>81</v>
      </c>
      <c r="AI747" s="13"/>
    </row>
    <row r="748" spans="1:35" x14ac:dyDescent="0.25">
      <c r="A748" s="13" t="s">
        <v>1338</v>
      </c>
      <c r="B748" s="13">
        <v>2011</v>
      </c>
      <c r="C748" s="13" t="s">
        <v>188</v>
      </c>
      <c r="D748" s="13" t="s">
        <v>161</v>
      </c>
      <c r="E748" s="13">
        <v>124</v>
      </c>
      <c r="F748" s="13">
        <v>421</v>
      </c>
      <c r="G748" s="13">
        <v>59</v>
      </c>
      <c r="H748" s="13">
        <v>127</v>
      </c>
      <c r="I748" s="13">
        <v>27</v>
      </c>
      <c r="J748" s="13">
        <v>0</v>
      </c>
      <c r="K748" s="13">
        <v>14</v>
      </c>
      <c r="L748" s="13">
        <v>69</v>
      </c>
      <c r="M748" s="13">
        <v>0</v>
      </c>
      <c r="N748" s="13">
        <v>1</v>
      </c>
      <c r="O748" s="13">
        <v>59</v>
      </c>
      <c r="P748" s="13">
        <v>71</v>
      </c>
      <c r="AI748" s="13"/>
    </row>
    <row r="749" spans="1:35" x14ac:dyDescent="0.25">
      <c r="A749" s="13" t="s">
        <v>1580</v>
      </c>
      <c r="B749" s="13">
        <v>2011</v>
      </c>
      <c r="C749" s="13" t="s">
        <v>156</v>
      </c>
      <c r="D749" s="13" t="s">
        <v>157</v>
      </c>
      <c r="E749" s="13">
        <v>118</v>
      </c>
      <c r="F749" s="13">
        <v>421</v>
      </c>
      <c r="G749" s="13">
        <v>53</v>
      </c>
      <c r="H749" s="13">
        <v>107</v>
      </c>
      <c r="I749" s="13">
        <v>31</v>
      </c>
      <c r="J749" s="13">
        <v>0</v>
      </c>
      <c r="K749" s="13">
        <v>24</v>
      </c>
      <c r="L749" s="13">
        <v>77</v>
      </c>
      <c r="M749" s="13">
        <v>1</v>
      </c>
      <c r="N749" s="13">
        <v>1</v>
      </c>
      <c r="O749" s="13">
        <v>34</v>
      </c>
      <c r="P749" s="13">
        <v>84</v>
      </c>
      <c r="AI749" s="13"/>
    </row>
    <row r="750" spans="1:35" x14ac:dyDescent="0.25">
      <c r="A750" s="13" t="s">
        <v>1537</v>
      </c>
      <c r="B750" s="13">
        <v>2011</v>
      </c>
      <c r="C750" s="13" t="s">
        <v>162</v>
      </c>
      <c r="D750" s="13" t="s">
        <v>161</v>
      </c>
      <c r="E750" s="13">
        <v>125</v>
      </c>
      <c r="F750" s="13">
        <v>421</v>
      </c>
      <c r="G750" s="13">
        <v>46</v>
      </c>
      <c r="H750" s="13">
        <v>96</v>
      </c>
      <c r="I750" s="13">
        <v>26</v>
      </c>
      <c r="J750" s="13">
        <v>0</v>
      </c>
      <c r="K750" s="13">
        <v>17</v>
      </c>
      <c r="L750" s="13">
        <v>54</v>
      </c>
      <c r="M750" s="13">
        <v>0</v>
      </c>
      <c r="N750" s="13">
        <v>0</v>
      </c>
      <c r="O750" s="13">
        <v>45</v>
      </c>
      <c r="P750" s="13">
        <v>124</v>
      </c>
      <c r="AI750" s="13"/>
    </row>
    <row r="751" spans="1:35" x14ac:dyDescent="0.25">
      <c r="A751" s="13" t="s">
        <v>1615</v>
      </c>
      <c r="B751" s="13">
        <v>2011</v>
      </c>
      <c r="C751" s="13" t="s">
        <v>174</v>
      </c>
      <c r="D751" s="13" t="s">
        <v>161</v>
      </c>
      <c r="E751" s="13">
        <v>148</v>
      </c>
      <c r="F751" s="13">
        <v>423</v>
      </c>
      <c r="G751" s="13">
        <v>51</v>
      </c>
      <c r="H751" s="13">
        <v>103</v>
      </c>
      <c r="I751" s="13">
        <v>30</v>
      </c>
      <c r="J751" s="13">
        <v>1</v>
      </c>
      <c r="K751" s="13">
        <v>16</v>
      </c>
      <c r="L751" s="13">
        <v>58</v>
      </c>
      <c r="M751" s="13">
        <v>6</v>
      </c>
      <c r="N751" s="13">
        <v>3</v>
      </c>
      <c r="O751" s="13">
        <v>48</v>
      </c>
      <c r="P751" s="13">
        <v>104</v>
      </c>
      <c r="AI751" s="13"/>
    </row>
    <row r="752" spans="1:35" x14ac:dyDescent="0.25">
      <c r="A752" s="13" t="s">
        <v>1685</v>
      </c>
      <c r="B752" s="13">
        <v>2011</v>
      </c>
      <c r="C752" s="13" t="s">
        <v>185</v>
      </c>
      <c r="D752" s="13" t="s">
        <v>161</v>
      </c>
      <c r="E752" s="13">
        <v>117</v>
      </c>
      <c r="F752" s="13">
        <v>426</v>
      </c>
      <c r="G752" s="13">
        <v>55</v>
      </c>
      <c r="H752" s="13">
        <v>134</v>
      </c>
      <c r="I752" s="13">
        <v>26</v>
      </c>
      <c r="J752" s="13">
        <v>3</v>
      </c>
      <c r="K752" s="13">
        <v>23</v>
      </c>
      <c r="L752" s="13">
        <v>70</v>
      </c>
      <c r="M752" s="13">
        <v>2</v>
      </c>
      <c r="N752" s="13">
        <v>4</v>
      </c>
      <c r="O752" s="13">
        <v>32</v>
      </c>
      <c r="P752" s="13">
        <v>63</v>
      </c>
      <c r="AI752" s="13"/>
    </row>
    <row r="753" spans="1:35" x14ac:dyDescent="0.25">
      <c r="A753" s="13" t="s">
        <v>1800</v>
      </c>
      <c r="B753" s="13">
        <v>2011</v>
      </c>
      <c r="C753" s="13" t="s">
        <v>159</v>
      </c>
      <c r="D753" s="13" t="s">
        <v>157</v>
      </c>
      <c r="E753" s="13">
        <v>123</v>
      </c>
      <c r="F753" s="13">
        <v>427</v>
      </c>
      <c r="G753" s="13">
        <v>38</v>
      </c>
      <c r="H753" s="13">
        <v>100</v>
      </c>
      <c r="I753" s="13">
        <v>24</v>
      </c>
      <c r="J753" s="13">
        <v>0</v>
      </c>
      <c r="K753" s="13">
        <v>15</v>
      </c>
      <c r="L753" s="13">
        <v>55</v>
      </c>
      <c r="M753" s="13">
        <v>0</v>
      </c>
      <c r="N753" s="13">
        <v>0</v>
      </c>
      <c r="O753" s="13">
        <v>55</v>
      </c>
      <c r="P753" s="13">
        <v>105</v>
      </c>
      <c r="AI753" s="13"/>
    </row>
    <row r="754" spans="1:35" x14ac:dyDescent="0.25">
      <c r="A754" s="13" t="s">
        <v>1751</v>
      </c>
      <c r="B754" s="13">
        <v>2011</v>
      </c>
      <c r="C754" s="13" t="s">
        <v>182</v>
      </c>
      <c r="D754" s="13" t="s">
        <v>157</v>
      </c>
      <c r="E754" s="13">
        <v>115</v>
      </c>
      <c r="F754" s="13">
        <v>428</v>
      </c>
      <c r="G754" s="13">
        <v>75</v>
      </c>
      <c r="H754" s="13">
        <v>121</v>
      </c>
      <c r="I754" s="13">
        <v>25</v>
      </c>
      <c r="J754" s="13">
        <v>1</v>
      </c>
      <c r="K754" s="13">
        <v>16</v>
      </c>
      <c r="L754" s="13">
        <v>54</v>
      </c>
      <c r="M754" s="13">
        <v>5</v>
      </c>
      <c r="N754" s="13">
        <v>3</v>
      </c>
      <c r="O754" s="13">
        <v>35</v>
      </c>
      <c r="P754" s="13">
        <v>83</v>
      </c>
      <c r="AI754" s="13"/>
    </row>
    <row r="755" spans="1:35" x14ac:dyDescent="0.25">
      <c r="A755" s="13" t="s">
        <v>1546</v>
      </c>
      <c r="B755" s="13">
        <v>2011</v>
      </c>
      <c r="C755" s="13" t="s">
        <v>158</v>
      </c>
      <c r="D755" s="13" t="s">
        <v>161</v>
      </c>
      <c r="E755" s="13">
        <v>105</v>
      </c>
      <c r="F755" s="13">
        <v>429</v>
      </c>
      <c r="G755" s="13">
        <v>64</v>
      </c>
      <c r="H755" s="13">
        <v>130</v>
      </c>
      <c r="I755" s="13">
        <v>26</v>
      </c>
      <c r="J755" s="13">
        <v>7</v>
      </c>
      <c r="K755" s="13">
        <v>1</v>
      </c>
      <c r="L755" s="13">
        <v>32</v>
      </c>
      <c r="M755" s="13">
        <v>39</v>
      </c>
      <c r="N755" s="13">
        <v>7</v>
      </c>
      <c r="O755" s="13">
        <v>38</v>
      </c>
      <c r="P755" s="13">
        <v>90</v>
      </c>
      <c r="AI755" s="13"/>
    </row>
    <row r="756" spans="1:35" x14ac:dyDescent="0.25">
      <c r="A756" s="13" t="s">
        <v>1522</v>
      </c>
      <c r="B756" s="13">
        <v>2011</v>
      </c>
      <c r="C756" s="13" t="s">
        <v>169</v>
      </c>
      <c r="D756" s="13" t="s">
        <v>161</v>
      </c>
      <c r="E756" s="13">
        <v>114</v>
      </c>
      <c r="F756" s="13">
        <v>430</v>
      </c>
      <c r="G756" s="13">
        <v>59</v>
      </c>
      <c r="H756" s="13">
        <v>90</v>
      </c>
      <c r="I756" s="13">
        <v>23</v>
      </c>
      <c r="J756" s="13">
        <v>5</v>
      </c>
      <c r="K756" s="13">
        <v>18</v>
      </c>
      <c r="L756" s="13">
        <v>49</v>
      </c>
      <c r="M756" s="13">
        <v>13</v>
      </c>
      <c r="N756" s="13">
        <v>3</v>
      </c>
      <c r="O756" s="13">
        <v>44</v>
      </c>
      <c r="P756" s="13">
        <v>132</v>
      </c>
      <c r="AI756" s="13"/>
    </row>
    <row r="757" spans="1:35" x14ac:dyDescent="0.25">
      <c r="A757" s="13" t="s">
        <v>1782</v>
      </c>
      <c r="B757" s="13">
        <v>2011</v>
      </c>
      <c r="C757" s="13" t="s">
        <v>166</v>
      </c>
      <c r="D757" s="13" t="s">
        <v>161</v>
      </c>
      <c r="E757" s="13">
        <v>136</v>
      </c>
      <c r="F757" s="13">
        <v>430</v>
      </c>
      <c r="G757" s="13">
        <v>45</v>
      </c>
      <c r="H757" s="13">
        <v>114</v>
      </c>
      <c r="I757" s="13">
        <v>16</v>
      </c>
      <c r="J757" s="13">
        <v>1</v>
      </c>
      <c r="K757" s="13">
        <v>12</v>
      </c>
      <c r="L757" s="13">
        <v>59</v>
      </c>
      <c r="M757" s="13">
        <v>2</v>
      </c>
      <c r="N757" s="13">
        <v>1</v>
      </c>
      <c r="O757" s="13">
        <v>29</v>
      </c>
      <c r="P757" s="13">
        <v>99</v>
      </c>
      <c r="AI757" s="13"/>
    </row>
    <row r="758" spans="1:35" x14ac:dyDescent="0.25">
      <c r="A758" s="13" t="s">
        <v>1501</v>
      </c>
      <c r="B758" s="13">
        <v>2011</v>
      </c>
      <c r="C758" s="13" t="s">
        <v>168</v>
      </c>
      <c r="D758" s="13" t="s">
        <v>157</v>
      </c>
      <c r="E758" s="13">
        <v>120</v>
      </c>
      <c r="F758" s="13">
        <v>431</v>
      </c>
      <c r="G758" s="13">
        <v>68</v>
      </c>
      <c r="H758" s="13">
        <v>111</v>
      </c>
      <c r="I758" s="13">
        <v>32</v>
      </c>
      <c r="J758" s="13">
        <v>2</v>
      </c>
      <c r="K758" s="13">
        <v>17</v>
      </c>
      <c r="L758" s="13">
        <v>80</v>
      </c>
      <c r="M758" s="13">
        <v>3</v>
      </c>
      <c r="N758" s="13">
        <v>0</v>
      </c>
      <c r="O758" s="13">
        <v>68</v>
      </c>
      <c r="P758" s="13">
        <v>100</v>
      </c>
      <c r="AI758" s="13"/>
    </row>
    <row r="759" spans="1:35" x14ac:dyDescent="0.25">
      <c r="A759" s="13" t="s">
        <v>1742</v>
      </c>
      <c r="B759" s="13">
        <v>2011</v>
      </c>
      <c r="C759" s="13" t="s">
        <v>173</v>
      </c>
      <c r="D759" s="13" t="s">
        <v>161</v>
      </c>
      <c r="E759" s="13">
        <v>117</v>
      </c>
      <c r="F759" s="13">
        <v>435</v>
      </c>
      <c r="G759" s="13">
        <v>49</v>
      </c>
      <c r="H759" s="13">
        <v>113</v>
      </c>
      <c r="I759" s="13">
        <v>30</v>
      </c>
      <c r="J759" s="13">
        <v>0</v>
      </c>
      <c r="K759" s="13">
        <v>4</v>
      </c>
      <c r="L759" s="13">
        <v>51</v>
      </c>
      <c r="M759" s="13">
        <v>7</v>
      </c>
      <c r="N759" s="13">
        <v>2</v>
      </c>
      <c r="O759" s="13">
        <v>39</v>
      </c>
      <c r="P759" s="13">
        <v>59</v>
      </c>
      <c r="AI759" s="13"/>
    </row>
    <row r="760" spans="1:35" x14ac:dyDescent="0.25">
      <c r="A760" s="13" t="s">
        <v>1628</v>
      </c>
      <c r="B760" s="13">
        <v>2011</v>
      </c>
      <c r="C760" s="13" t="s">
        <v>159</v>
      </c>
      <c r="D760" s="13" t="s">
        <v>157</v>
      </c>
      <c r="E760" s="13">
        <v>123</v>
      </c>
      <c r="F760" s="13">
        <v>436</v>
      </c>
      <c r="G760" s="13">
        <v>51</v>
      </c>
      <c r="H760" s="13">
        <v>108</v>
      </c>
      <c r="I760" s="13">
        <v>19</v>
      </c>
      <c r="J760" s="13">
        <v>3</v>
      </c>
      <c r="K760" s="13">
        <v>3</v>
      </c>
      <c r="L760" s="13">
        <v>39</v>
      </c>
      <c r="M760" s="13">
        <v>13</v>
      </c>
      <c r="N760" s="13">
        <v>3</v>
      </c>
      <c r="O760" s="13">
        <v>34</v>
      </c>
      <c r="P760" s="13">
        <v>87</v>
      </c>
      <c r="AI760" s="13"/>
    </row>
    <row r="761" spans="1:35" x14ac:dyDescent="0.25">
      <c r="A761" s="13" t="s">
        <v>1445</v>
      </c>
      <c r="B761" s="13">
        <v>2011</v>
      </c>
      <c r="C761" s="13" t="s">
        <v>170</v>
      </c>
      <c r="D761" s="13" t="s">
        <v>157</v>
      </c>
      <c r="E761" s="13">
        <v>131</v>
      </c>
      <c r="F761" s="13">
        <v>442</v>
      </c>
      <c r="G761" s="13">
        <v>60</v>
      </c>
      <c r="H761" s="13">
        <v>106</v>
      </c>
      <c r="I761" s="13">
        <v>20</v>
      </c>
      <c r="J761" s="13">
        <v>5</v>
      </c>
      <c r="K761" s="13">
        <v>10</v>
      </c>
      <c r="L761" s="13">
        <v>46</v>
      </c>
      <c r="M761" s="13">
        <v>4</v>
      </c>
      <c r="N761" s="13">
        <v>3</v>
      </c>
      <c r="O761" s="13">
        <v>45</v>
      </c>
      <c r="P761" s="13">
        <v>86</v>
      </c>
      <c r="AI761" s="13"/>
    </row>
    <row r="762" spans="1:35" x14ac:dyDescent="0.25">
      <c r="A762" s="13" t="s">
        <v>1540</v>
      </c>
      <c r="B762" s="13">
        <v>2011</v>
      </c>
      <c r="C762" s="13" t="s">
        <v>180</v>
      </c>
      <c r="D762" s="13" t="s">
        <v>161</v>
      </c>
      <c r="E762" s="13">
        <v>132</v>
      </c>
      <c r="F762" s="13">
        <v>442</v>
      </c>
      <c r="G762" s="13">
        <v>46</v>
      </c>
      <c r="H762" s="13">
        <v>120</v>
      </c>
      <c r="I762" s="13">
        <v>26</v>
      </c>
      <c r="J762" s="13">
        <v>1</v>
      </c>
      <c r="K762" s="13">
        <v>1</v>
      </c>
      <c r="L762" s="13">
        <v>47</v>
      </c>
      <c r="M762" s="13">
        <v>4</v>
      </c>
      <c r="N762" s="13">
        <v>6</v>
      </c>
      <c r="O762" s="13">
        <v>29</v>
      </c>
      <c r="P762" s="13">
        <v>41</v>
      </c>
      <c r="AI762" s="13"/>
    </row>
    <row r="763" spans="1:35" x14ac:dyDescent="0.25">
      <c r="A763" s="13" t="s">
        <v>1747</v>
      </c>
      <c r="B763" s="13">
        <v>2011</v>
      </c>
      <c r="C763" s="13" t="s">
        <v>164</v>
      </c>
      <c r="D763" s="13" t="s">
        <v>157</v>
      </c>
      <c r="E763" s="13">
        <v>129</v>
      </c>
      <c r="F763" s="13">
        <v>443</v>
      </c>
      <c r="G763" s="13">
        <v>47</v>
      </c>
      <c r="H763" s="13">
        <v>97</v>
      </c>
      <c r="I763" s="13">
        <v>20</v>
      </c>
      <c r="J763" s="13">
        <v>4</v>
      </c>
      <c r="K763" s="13">
        <v>23</v>
      </c>
      <c r="L763" s="13">
        <v>78</v>
      </c>
      <c r="M763" s="13">
        <v>1</v>
      </c>
      <c r="N763" s="13">
        <v>1</v>
      </c>
      <c r="O763" s="13">
        <v>36</v>
      </c>
      <c r="P763" s="13">
        <v>133</v>
      </c>
      <c r="AI763" s="13"/>
    </row>
    <row r="764" spans="1:35" x14ac:dyDescent="0.25">
      <c r="A764" s="13" t="s">
        <v>1442</v>
      </c>
      <c r="B764" s="13">
        <v>2011</v>
      </c>
      <c r="C764" s="13" t="s">
        <v>173</v>
      </c>
      <c r="D764" s="13" t="s">
        <v>161</v>
      </c>
      <c r="E764" s="13">
        <v>123</v>
      </c>
      <c r="F764" s="13">
        <v>444</v>
      </c>
      <c r="G764" s="13">
        <v>59</v>
      </c>
      <c r="H764" s="13">
        <v>109</v>
      </c>
      <c r="I764" s="13">
        <v>19</v>
      </c>
      <c r="J764" s="13">
        <v>1</v>
      </c>
      <c r="K764" s="13">
        <v>12</v>
      </c>
      <c r="L764" s="13">
        <v>57</v>
      </c>
      <c r="M764" s="13">
        <v>11</v>
      </c>
      <c r="N764" s="13">
        <v>1</v>
      </c>
      <c r="O764" s="13">
        <v>56</v>
      </c>
      <c r="P764" s="13">
        <v>109</v>
      </c>
      <c r="AI764" s="13"/>
    </row>
    <row r="765" spans="1:35" x14ac:dyDescent="0.25">
      <c r="A765" s="13" t="s">
        <v>1727</v>
      </c>
      <c r="B765" s="13">
        <v>2011</v>
      </c>
      <c r="C765" s="13" t="s">
        <v>169</v>
      </c>
      <c r="D765" s="13" t="s">
        <v>161</v>
      </c>
      <c r="E765" s="13">
        <v>141</v>
      </c>
      <c r="F765" s="13">
        <v>445</v>
      </c>
      <c r="G765" s="13">
        <v>55</v>
      </c>
      <c r="H765" s="13">
        <v>130</v>
      </c>
      <c r="I765" s="13">
        <v>20</v>
      </c>
      <c r="J765" s="13">
        <v>8</v>
      </c>
      <c r="K765" s="13">
        <v>8</v>
      </c>
      <c r="L765" s="13">
        <v>46</v>
      </c>
      <c r="M765" s="13">
        <v>15</v>
      </c>
      <c r="N765" s="13">
        <v>1</v>
      </c>
      <c r="O765" s="13">
        <v>43</v>
      </c>
      <c r="P765" s="13">
        <v>82</v>
      </c>
      <c r="AI765" s="13"/>
    </row>
    <row r="766" spans="1:35" x14ac:dyDescent="0.25">
      <c r="A766" s="13" t="s">
        <v>1441</v>
      </c>
      <c r="B766" s="13">
        <v>2011</v>
      </c>
      <c r="C766" s="13" t="s">
        <v>158</v>
      </c>
      <c r="D766" s="13" t="s">
        <v>161</v>
      </c>
      <c r="E766" s="13">
        <v>123</v>
      </c>
      <c r="F766" s="13">
        <v>446</v>
      </c>
      <c r="G766" s="13">
        <v>47</v>
      </c>
      <c r="H766" s="13">
        <v>109</v>
      </c>
      <c r="I766" s="13">
        <v>27</v>
      </c>
      <c r="J766" s="13">
        <v>0</v>
      </c>
      <c r="K766" s="13">
        <v>12</v>
      </c>
      <c r="L766" s="13">
        <v>39</v>
      </c>
      <c r="M766" s="13">
        <v>3</v>
      </c>
      <c r="N766" s="13">
        <v>1</v>
      </c>
      <c r="O766" s="13">
        <v>38</v>
      </c>
      <c r="P766" s="13">
        <v>88</v>
      </c>
      <c r="AI766" s="13"/>
    </row>
    <row r="767" spans="1:35" x14ac:dyDescent="0.25">
      <c r="A767" s="13" t="s">
        <v>1413</v>
      </c>
      <c r="B767" s="13">
        <v>2011</v>
      </c>
      <c r="C767" s="13" t="s">
        <v>162</v>
      </c>
      <c r="D767" s="13" t="s">
        <v>161</v>
      </c>
      <c r="E767" s="13">
        <v>119</v>
      </c>
      <c r="F767" s="13">
        <v>446</v>
      </c>
      <c r="G767" s="13">
        <v>51</v>
      </c>
      <c r="H767" s="13">
        <v>123</v>
      </c>
      <c r="I767" s="13">
        <v>22</v>
      </c>
      <c r="J767" s="13">
        <v>2</v>
      </c>
      <c r="K767" s="13">
        <v>9</v>
      </c>
      <c r="L767" s="13">
        <v>35</v>
      </c>
      <c r="M767" s="13">
        <v>3</v>
      </c>
      <c r="N767" s="13">
        <v>2</v>
      </c>
      <c r="O767" s="13">
        <v>25</v>
      </c>
      <c r="P767" s="13">
        <v>78</v>
      </c>
      <c r="AI767" s="13"/>
    </row>
    <row r="768" spans="1:35" x14ac:dyDescent="0.25">
      <c r="A768" s="13" t="s">
        <v>1476</v>
      </c>
      <c r="B768" s="13">
        <v>2011</v>
      </c>
      <c r="C768" s="13" t="s">
        <v>180</v>
      </c>
      <c r="D768" s="13" t="s">
        <v>161</v>
      </c>
      <c r="E768" s="13">
        <v>124</v>
      </c>
      <c r="F768" s="13">
        <v>446</v>
      </c>
      <c r="G768" s="13">
        <v>83</v>
      </c>
      <c r="H768" s="13">
        <v>132</v>
      </c>
      <c r="I768" s="13">
        <v>36</v>
      </c>
      <c r="J768" s="13">
        <v>0</v>
      </c>
      <c r="K768" s="13">
        <v>22</v>
      </c>
      <c r="L768" s="13">
        <v>75</v>
      </c>
      <c r="M768" s="13">
        <v>2</v>
      </c>
      <c r="N768" s="13">
        <v>1</v>
      </c>
      <c r="O768" s="13">
        <v>60</v>
      </c>
      <c r="P768" s="13">
        <v>93</v>
      </c>
      <c r="AI768" s="13"/>
    </row>
    <row r="769" spans="1:35" x14ac:dyDescent="0.25">
      <c r="A769" s="13" t="s">
        <v>1478</v>
      </c>
      <c r="B769" s="13">
        <v>2011</v>
      </c>
      <c r="C769" s="13" t="s">
        <v>181</v>
      </c>
      <c r="D769" s="13" t="s">
        <v>157</v>
      </c>
      <c r="E769" s="13">
        <v>122</v>
      </c>
      <c r="F769" s="13">
        <v>449</v>
      </c>
      <c r="G769" s="13">
        <v>51</v>
      </c>
      <c r="H769" s="13">
        <v>124</v>
      </c>
      <c r="I769" s="13">
        <v>35</v>
      </c>
      <c r="J769" s="13">
        <v>0</v>
      </c>
      <c r="K769" s="13">
        <v>5</v>
      </c>
      <c r="L769" s="13">
        <v>38</v>
      </c>
      <c r="M769" s="13">
        <v>9</v>
      </c>
      <c r="N769" s="13">
        <v>6</v>
      </c>
      <c r="O769" s="13">
        <v>33</v>
      </c>
      <c r="P769" s="13">
        <v>65</v>
      </c>
      <c r="AI769" s="13"/>
    </row>
    <row r="770" spans="1:35" x14ac:dyDescent="0.25">
      <c r="A770" s="13" t="s">
        <v>1795</v>
      </c>
      <c r="B770" s="13">
        <v>2011</v>
      </c>
      <c r="C770" s="13" t="s">
        <v>175</v>
      </c>
      <c r="D770" s="13" t="s">
        <v>157</v>
      </c>
      <c r="E770" s="13">
        <v>117</v>
      </c>
      <c r="F770" s="13">
        <v>450</v>
      </c>
      <c r="G770" s="13">
        <v>56</v>
      </c>
      <c r="H770" s="13">
        <v>120</v>
      </c>
      <c r="I770" s="13">
        <v>9</v>
      </c>
      <c r="J770" s="13">
        <v>5</v>
      </c>
      <c r="K770" s="13">
        <v>0</v>
      </c>
      <c r="L770" s="13">
        <v>30</v>
      </c>
      <c r="M770" s="13">
        <v>34</v>
      </c>
      <c r="N770" s="13">
        <v>9</v>
      </c>
      <c r="O770" s="13">
        <v>26</v>
      </c>
      <c r="P770" s="13">
        <v>41</v>
      </c>
      <c r="AI770" s="13"/>
    </row>
    <row r="771" spans="1:35" x14ac:dyDescent="0.25">
      <c r="A771" s="13" t="s">
        <v>1701</v>
      </c>
      <c r="B771" s="13">
        <v>2011</v>
      </c>
      <c r="C771" s="13" t="s">
        <v>176</v>
      </c>
      <c r="D771" s="13" t="s">
        <v>157</v>
      </c>
      <c r="E771" s="13">
        <v>114</v>
      </c>
      <c r="F771" s="13">
        <v>451</v>
      </c>
      <c r="G771" s="13">
        <v>63</v>
      </c>
      <c r="H771" s="13">
        <v>120</v>
      </c>
      <c r="I771" s="13">
        <v>24</v>
      </c>
      <c r="J771" s="13">
        <v>4</v>
      </c>
      <c r="K771" s="13">
        <v>7</v>
      </c>
      <c r="L771" s="13">
        <v>46</v>
      </c>
      <c r="M771" s="13">
        <v>13</v>
      </c>
      <c r="N771" s="13">
        <v>5</v>
      </c>
      <c r="O771" s="13">
        <v>34</v>
      </c>
      <c r="P771" s="13">
        <v>76</v>
      </c>
      <c r="AI771" s="13"/>
    </row>
    <row r="772" spans="1:35" x14ac:dyDescent="0.25">
      <c r="A772" s="13" t="s">
        <v>1414</v>
      </c>
      <c r="B772" s="13">
        <v>2011</v>
      </c>
      <c r="C772" s="13" t="s">
        <v>177</v>
      </c>
      <c r="D772" s="13" t="s">
        <v>161</v>
      </c>
      <c r="E772" s="13">
        <v>146</v>
      </c>
      <c r="F772" s="13">
        <v>452</v>
      </c>
      <c r="G772" s="13">
        <v>52</v>
      </c>
      <c r="H772" s="13">
        <v>131</v>
      </c>
      <c r="I772" s="13">
        <v>14</v>
      </c>
      <c r="J772" s="13">
        <v>6</v>
      </c>
      <c r="K772" s="13">
        <v>0</v>
      </c>
      <c r="L772" s="13">
        <v>17</v>
      </c>
      <c r="M772" s="13">
        <v>10</v>
      </c>
      <c r="N772" s="13">
        <v>0</v>
      </c>
      <c r="O772" s="13">
        <v>47</v>
      </c>
      <c r="P772" s="13">
        <v>58</v>
      </c>
      <c r="AI772" s="13"/>
    </row>
    <row r="773" spans="1:35" x14ac:dyDescent="0.25">
      <c r="A773" s="13" t="s">
        <v>1462</v>
      </c>
      <c r="B773" s="13">
        <v>2011</v>
      </c>
      <c r="C773" s="13" t="s">
        <v>166</v>
      </c>
      <c r="D773" s="13" t="s">
        <v>161</v>
      </c>
      <c r="E773" s="13">
        <v>118</v>
      </c>
      <c r="F773" s="13">
        <v>453</v>
      </c>
      <c r="G773" s="13">
        <v>77</v>
      </c>
      <c r="H773" s="13">
        <v>122</v>
      </c>
      <c r="I773" s="13">
        <v>26</v>
      </c>
      <c r="J773" s="13">
        <v>2</v>
      </c>
      <c r="K773" s="13">
        <v>20</v>
      </c>
      <c r="L773" s="13">
        <v>49</v>
      </c>
      <c r="M773" s="13">
        <v>9</v>
      </c>
      <c r="N773" s="13">
        <v>2</v>
      </c>
      <c r="O773" s="13">
        <v>50</v>
      </c>
      <c r="P773" s="13">
        <v>107</v>
      </c>
      <c r="AI773" s="13"/>
    </row>
    <row r="774" spans="1:35" x14ac:dyDescent="0.25">
      <c r="A774" s="13" t="s">
        <v>1452</v>
      </c>
      <c r="B774" s="13">
        <v>2011</v>
      </c>
      <c r="C774" s="13" t="s">
        <v>177</v>
      </c>
      <c r="D774" s="13" t="s">
        <v>161</v>
      </c>
      <c r="E774" s="13">
        <v>136</v>
      </c>
      <c r="F774" s="13">
        <v>454</v>
      </c>
      <c r="G774" s="13">
        <v>49</v>
      </c>
      <c r="H774" s="13">
        <v>125</v>
      </c>
      <c r="I774" s="13">
        <v>17</v>
      </c>
      <c r="J774" s="13">
        <v>3</v>
      </c>
      <c r="K774" s="13">
        <v>3</v>
      </c>
      <c r="L774" s="13">
        <v>45</v>
      </c>
      <c r="M774" s="13">
        <v>4</v>
      </c>
      <c r="N774" s="13">
        <v>3</v>
      </c>
      <c r="O774" s="13">
        <v>25</v>
      </c>
      <c r="P774" s="13">
        <v>49</v>
      </c>
      <c r="AI774" s="13"/>
    </row>
    <row r="775" spans="1:35" x14ac:dyDescent="0.25">
      <c r="A775" s="13" t="s">
        <v>1778</v>
      </c>
      <c r="B775" s="13">
        <v>2011</v>
      </c>
      <c r="C775" s="13" t="s">
        <v>180</v>
      </c>
      <c r="D775" s="13" t="s">
        <v>161</v>
      </c>
      <c r="E775" s="13">
        <v>159</v>
      </c>
      <c r="F775" s="13">
        <v>455</v>
      </c>
      <c r="G775" s="13">
        <v>56</v>
      </c>
      <c r="H775" s="13">
        <v>135</v>
      </c>
      <c r="I775" s="13">
        <v>24</v>
      </c>
      <c r="J775" s="13">
        <v>2</v>
      </c>
      <c r="K775" s="13">
        <v>10</v>
      </c>
      <c r="L775" s="13">
        <v>37</v>
      </c>
      <c r="M775" s="13">
        <v>6</v>
      </c>
      <c r="N775" s="13">
        <v>7</v>
      </c>
      <c r="O775" s="13">
        <v>28</v>
      </c>
      <c r="P775" s="13">
        <v>81</v>
      </c>
      <c r="AI775" s="13"/>
    </row>
    <row r="776" spans="1:35" x14ac:dyDescent="0.25">
      <c r="A776" s="13" t="s">
        <v>1345</v>
      </c>
      <c r="B776" s="13">
        <v>2011</v>
      </c>
      <c r="C776" s="13" t="s">
        <v>160</v>
      </c>
      <c r="D776" s="13" t="s">
        <v>161</v>
      </c>
      <c r="E776" s="13">
        <v>126</v>
      </c>
      <c r="F776" s="13">
        <v>455</v>
      </c>
      <c r="G776" s="13">
        <v>56</v>
      </c>
      <c r="H776" s="13">
        <v>125</v>
      </c>
      <c r="I776" s="13">
        <v>33</v>
      </c>
      <c r="J776" s="13">
        <v>1</v>
      </c>
      <c r="K776" s="13">
        <v>18</v>
      </c>
      <c r="L776" s="13">
        <v>70</v>
      </c>
      <c r="M776" s="13">
        <v>2</v>
      </c>
      <c r="N776" s="13">
        <v>2</v>
      </c>
      <c r="O776" s="13">
        <v>51</v>
      </c>
      <c r="P776" s="13">
        <v>80</v>
      </c>
      <c r="AI776" s="13"/>
    </row>
    <row r="777" spans="1:35" x14ac:dyDescent="0.25">
      <c r="A777" s="13" t="s">
        <v>1503</v>
      </c>
      <c r="B777" s="13">
        <v>2011</v>
      </c>
      <c r="C777" s="13" t="s">
        <v>165</v>
      </c>
      <c r="D777" s="13" t="s">
        <v>157</v>
      </c>
      <c r="E777" s="13">
        <v>139</v>
      </c>
      <c r="F777" s="13">
        <v>457</v>
      </c>
      <c r="G777" s="13">
        <v>63</v>
      </c>
      <c r="H777" s="13">
        <v>120</v>
      </c>
      <c r="I777" s="13">
        <v>22</v>
      </c>
      <c r="J777" s="13">
        <v>0</v>
      </c>
      <c r="K777" s="13">
        <v>5</v>
      </c>
      <c r="L777" s="13">
        <v>36</v>
      </c>
      <c r="M777" s="13">
        <v>13</v>
      </c>
      <c r="N777" s="13">
        <v>3</v>
      </c>
      <c r="O777" s="13">
        <v>41</v>
      </c>
      <c r="P777" s="13">
        <v>83</v>
      </c>
      <c r="AI777" s="13"/>
    </row>
    <row r="778" spans="1:35" x14ac:dyDescent="0.25">
      <c r="A778" s="13" t="s">
        <v>1633</v>
      </c>
      <c r="B778" s="13">
        <v>2011</v>
      </c>
      <c r="C778" s="13" t="s">
        <v>170</v>
      </c>
      <c r="D778" s="13" t="s">
        <v>157</v>
      </c>
      <c r="E778" s="13">
        <v>134</v>
      </c>
      <c r="F778" s="13">
        <v>460</v>
      </c>
      <c r="G778" s="13">
        <v>54</v>
      </c>
      <c r="H778" s="13">
        <v>109</v>
      </c>
      <c r="I778" s="13">
        <v>26</v>
      </c>
      <c r="J778" s="13">
        <v>0</v>
      </c>
      <c r="K778" s="13">
        <v>14</v>
      </c>
      <c r="L778" s="13">
        <v>44</v>
      </c>
      <c r="M778" s="13">
        <v>2</v>
      </c>
      <c r="N778" s="13">
        <v>2</v>
      </c>
      <c r="O778" s="13">
        <v>38</v>
      </c>
      <c r="P778" s="13">
        <v>64</v>
      </c>
      <c r="AI778" s="13"/>
    </row>
    <row r="779" spans="1:35" x14ac:dyDescent="0.25">
      <c r="A779" s="13" t="s">
        <v>1666</v>
      </c>
      <c r="B779" s="13">
        <v>2011</v>
      </c>
      <c r="C779" s="13" t="s">
        <v>167</v>
      </c>
      <c r="D779" s="13" t="s">
        <v>157</v>
      </c>
      <c r="E779" s="13">
        <v>141</v>
      </c>
      <c r="F779" s="13">
        <v>462</v>
      </c>
      <c r="G779" s="13">
        <v>69</v>
      </c>
      <c r="H779" s="13">
        <v>128</v>
      </c>
      <c r="I779" s="13">
        <v>32</v>
      </c>
      <c r="J779" s="13">
        <v>2</v>
      </c>
      <c r="K779" s="13">
        <v>19</v>
      </c>
      <c r="L779" s="13">
        <v>75</v>
      </c>
      <c r="M779" s="13">
        <v>13</v>
      </c>
      <c r="N779" s="13">
        <v>1</v>
      </c>
      <c r="O779" s="13">
        <v>49</v>
      </c>
      <c r="P779" s="13">
        <v>106</v>
      </c>
      <c r="AI779" s="13"/>
    </row>
    <row r="780" spans="1:35" x14ac:dyDescent="0.25">
      <c r="A780" s="13" t="s">
        <v>1786</v>
      </c>
      <c r="B780" s="13">
        <v>2011</v>
      </c>
      <c r="C780" s="13" t="s">
        <v>187</v>
      </c>
      <c r="D780" s="13" t="s">
        <v>161</v>
      </c>
      <c r="E780" s="13">
        <v>123</v>
      </c>
      <c r="F780" s="13">
        <v>462</v>
      </c>
      <c r="G780" s="13">
        <v>54</v>
      </c>
      <c r="H780" s="13">
        <v>114</v>
      </c>
      <c r="I780" s="13">
        <v>25</v>
      </c>
      <c r="J780" s="13">
        <v>4</v>
      </c>
      <c r="K780" s="13">
        <v>23</v>
      </c>
      <c r="L780" s="13">
        <v>72</v>
      </c>
      <c r="M780" s="13">
        <v>2</v>
      </c>
      <c r="N780" s="13">
        <v>1</v>
      </c>
      <c r="O780" s="13">
        <v>54</v>
      </c>
      <c r="P780" s="13">
        <v>99</v>
      </c>
      <c r="AI780" s="13"/>
    </row>
    <row r="781" spans="1:35" x14ac:dyDescent="0.25">
      <c r="A781" s="13" t="s">
        <v>1697</v>
      </c>
      <c r="B781" s="13">
        <v>2011</v>
      </c>
      <c r="C781" s="13" t="s">
        <v>182</v>
      </c>
      <c r="D781" s="13" t="s">
        <v>157</v>
      </c>
      <c r="E781" s="13">
        <v>141</v>
      </c>
      <c r="F781" s="13">
        <v>464</v>
      </c>
      <c r="G781" s="13">
        <v>63</v>
      </c>
      <c r="H781" s="13">
        <v>137</v>
      </c>
      <c r="I781" s="13">
        <v>33</v>
      </c>
      <c r="J781" s="13">
        <v>4</v>
      </c>
      <c r="K781" s="13">
        <v>19</v>
      </c>
      <c r="L781" s="13">
        <v>82</v>
      </c>
      <c r="M781" s="13">
        <v>3</v>
      </c>
      <c r="N781" s="13">
        <v>1</v>
      </c>
      <c r="O781" s="13">
        <v>73</v>
      </c>
      <c r="P781" s="13">
        <v>131</v>
      </c>
      <c r="AI781" s="13"/>
    </row>
    <row r="782" spans="1:35" x14ac:dyDescent="0.25">
      <c r="A782" s="13" t="s">
        <v>1785</v>
      </c>
      <c r="B782" s="13">
        <v>2011</v>
      </c>
      <c r="C782" s="13" t="s">
        <v>184</v>
      </c>
      <c r="D782" s="13" t="s">
        <v>157</v>
      </c>
      <c r="E782" s="13">
        <v>134</v>
      </c>
      <c r="F782" s="13">
        <v>464</v>
      </c>
      <c r="G782" s="13">
        <v>60</v>
      </c>
      <c r="H782" s="13">
        <v>120</v>
      </c>
      <c r="I782" s="13">
        <v>22</v>
      </c>
      <c r="J782" s="13">
        <v>1</v>
      </c>
      <c r="K782" s="13">
        <v>16</v>
      </c>
      <c r="L782" s="13">
        <v>51</v>
      </c>
      <c r="M782" s="13">
        <v>2</v>
      </c>
      <c r="N782" s="13">
        <v>2</v>
      </c>
      <c r="O782" s="13">
        <v>39</v>
      </c>
      <c r="P782" s="13">
        <v>92</v>
      </c>
      <c r="AI782" s="13"/>
    </row>
    <row r="783" spans="1:35" x14ac:dyDescent="0.25">
      <c r="A783" s="13" t="s">
        <v>1364</v>
      </c>
      <c r="B783" s="13">
        <v>2011</v>
      </c>
      <c r="C783" s="13" t="s">
        <v>156</v>
      </c>
      <c r="D783" s="13" t="s">
        <v>157</v>
      </c>
      <c r="E783" s="13">
        <v>129</v>
      </c>
      <c r="F783" s="13">
        <v>464</v>
      </c>
      <c r="G783" s="13">
        <v>38</v>
      </c>
      <c r="H783" s="13">
        <v>133</v>
      </c>
      <c r="I783" s="13">
        <v>29</v>
      </c>
      <c r="J783" s="13">
        <v>1</v>
      </c>
      <c r="K783" s="13">
        <v>8</v>
      </c>
      <c r="L783" s="13">
        <v>48</v>
      </c>
      <c r="M783" s="13">
        <v>0</v>
      </c>
      <c r="N783" s="13">
        <v>0</v>
      </c>
      <c r="O783" s="13">
        <v>23</v>
      </c>
      <c r="P783" s="13">
        <v>33</v>
      </c>
      <c r="AI783" s="13"/>
    </row>
    <row r="784" spans="1:35" x14ac:dyDescent="0.25">
      <c r="A784" s="13" t="s">
        <v>1465</v>
      </c>
      <c r="B784" s="13">
        <v>2011</v>
      </c>
      <c r="C784" s="13" t="s">
        <v>187</v>
      </c>
      <c r="D784" s="13" t="s">
        <v>161</v>
      </c>
      <c r="E784" s="13">
        <v>140</v>
      </c>
      <c r="F784" s="13">
        <v>466</v>
      </c>
      <c r="G784" s="13">
        <v>41</v>
      </c>
      <c r="H784" s="13">
        <v>106</v>
      </c>
      <c r="I784" s="13">
        <v>15</v>
      </c>
      <c r="J784" s="13">
        <v>1</v>
      </c>
      <c r="K784" s="13">
        <v>16</v>
      </c>
      <c r="L784" s="13">
        <v>57</v>
      </c>
      <c r="M784" s="13">
        <v>0</v>
      </c>
      <c r="N784" s="13">
        <v>1</v>
      </c>
      <c r="O784" s="13">
        <v>54</v>
      </c>
      <c r="P784" s="13">
        <v>115</v>
      </c>
      <c r="AI784" s="13"/>
    </row>
    <row r="785" spans="1:35" x14ac:dyDescent="0.25">
      <c r="A785" s="13" t="s">
        <v>1525</v>
      </c>
      <c r="B785" s="13">
        <v>2011</v>
      </c>
      <c r="C785" s="13" t="s">
        <v>160</v>
      </c>
      <c r="D785" s="13" t="s">
        <v>161</v>
      </c>
      <c r="E785" s="13">
        <v>128</v>
      </c>
      <c r="F785" s="13">
        <v>466</v>
      </c>
      <c r="G785" s="13">
        <v>51</v>
      </c>
      <c r="H785" s="13">
        <v>126</v>
      </c>
      <c r="I785" s="13">
        <v>19</v>
      </c>
      <c r="J785" s="13">
        <v>0</v>
      </c>
      <c r="K785" s="13">
        <v>24</v>
      </c>
      <c r="L785" s="13">
        <v>71</v>
      </c>
      <c r="M785" s="13">
        <v>3</v>
      </c>
      <c r="N785" s="13">
        <v>2</v>
      </c>
      <c r="O785" s="13">
        <v>57</v>
      </c>
      <c r="P785" s="13">
        <v>89</v>
      </c>
      <c r="AI785" s="13"/>
    </row>
    <row r="786" spans="1:35" x14ac:dyDescent="0.25">
      <c r="A786" s="13" t="s">
        <v>1365</v>
      </c>
      <c r="B786" s="13">
        <v>2011</v>
      </c>
      <c r="C786" s="13" t="s">
        <v>186</v>
      </c>
      <c r="D786" s="13" t="s">
        <v>161</v>
      </c>
      <c r="E786" s="13">
        <v>122</v>
      </c>
      <c r="F786" s="13">
        <v>469</v>
      </c>
      <c r="G786" s="13">
        <v>46</v>
      </c>
      <c r="H786" s="13">
        <v>130</v>
      </c>
      <c r="I786" s="13">
        <v>14</v>
      </c>
      <c r="J786" s="13">
        <v>0</v>
      </c>
      <c r="K786" s="13">
        <v>5</v>
      </c>
      <c r="L786" s="13">
        <v>50</v>
      </c>
      <c r="M786" s="13">
        <v>3</v>
      </c>
      <c r="N786" s="13">
        <v>0</v>
      </c>
      <c r="O786" s="13">
        <v>42</v>
      </c>
      <c r="P786" s="13">
        <v>44</v>
      </c>
      <c r="AI786" s="13"/>
    </row>
    <row r="787" spans="1:35" x14ac:dyDescent="0.25">
      <c r="A787" s="13" t="s">
        <v>1549</v>
      </c>
      <c r="B787" s="13">
        <v>2011</v>
      </c>
      <c r="C787" s="13" t="s">
        <v>181</v>
      </c>
      <c r="D787" s="13" t="s">
        <v>157</v>
      </c>
      <c r="E787" s="13">
        <v>141</v>
      </c>
      <c r="F787" s="13">
        <v>475</v>
      </c>
      <c r="G787" s="13">
        <v>54</v>
      </c>
      <c r="H787" s="13">
        <v>137</v>
      </c>
      <c r="I787" s="13">
        <v>23</v>
      </c>
      <c r="J787" s="13">
        <v>0</v>
      </c>
      <c r="K787" s="13">
        <v>6</v>
      </c>
      <c r="L787" s="13">
        <v>46</v>
      </c>
      <c r="M787" s="13">
        <v>8</v>
      </c>
      <c r="N787" s="13">
        <v>1</v>
      </c>
      <c r="O787" s="13">
        <v>58</v>
      </c>
      <c r="P787" s="13">
        <v>48</v>
      </c>
      <c r="AI787" s="13"/>
    </row>
    <row r="788" spans="1:35" x14ac:dyDescent="0.25">
      <c r="A788" s="13" t="s">
        <v>107</v>
      </c>
      <c r="B788" s="13">
        <v>2011</v>
      </c>
      <c r="C788" s="13" t="s">
        <v>184</v>
      </c>
      <c r="D788" s="13" t="s">
        <v>157</v>
      </c>
      <c r="E788" s="13">
        <v>124</v>
      </c>
      <c r="F788" s="13">
        <v>475</v>
      </c>
      <c r="G788" s="13">
        <v>64</v>
      </c>
      <c r="H788" s="13">
        <v>125</v>
      </c>
      <c r="I788" s="13">
        <v>28</v>
      </c>
      <c r="J788" s="13">
        <v>1</v>
      </c>
      <c r="K788" s="13">
        <v>29</v>
      </c>
      <c r="L788" s="13">
        <v>87</v>
      </c>
      <c r="M788" s="13">
        <v>9</v>
      </c>
      <c r="N788" s="13">
        <v>5</v>
      </c>
      <c r="O788" s="13">
        <v>33</v>
      </c>
      <c r="P788" s="13">
        <v>116</v>
      </c>
      <c r="AI788" s="13"/>
    </row>
    <row r="789" spans="1:35" x14ac:dyDescent="0.25">
      <c r="A789" s="13" t="s">
        <v>1486</v>
      </c>
      <c r="B789" s="13">
        <v>2011</v>
      </c>
      <c r="C789" s="13" t="s">
        <v>180</v>
      </c>
      <c r="D789" s="13" t="s">
        <v>161</v>
      </c>
      <c r="E789" s="13">
        <v>139</v>
      </c>
      <c r="F789" s="13">
        <v>475</v>
      </c>
      <c r="G789" s="13">
        <v>55</v>
      </c>
      <c r="H789" s="13">
        <v>145</v>
      </c>
      <c r="I789" s="13">
        <v>32</v>
      </c>
      <c r="J789" s="13">
        <v>1</v>
      </c>
      <c r="K789" s="13">
        <v>14</v>
      </c>
      <c r="L789" s="13">
        <v>65</v>
      </c>
      <c r="M789" s="13">
        <v>4</v>
      </c>
      <c r="N789" s="13">
        <v>5</v>
      </c>
      <c r="O789" s="13">
        <v>33</v>
      </c>
      <c r="P789" s="13">
        <v>44</v>
      </c>
      <c r="AI789" s="13"/>
    </row>
    <row r="790" spans="1:35" x14ac:dyDescent="0.25">
      <c r="A790" s="13" t="s">
        <v>1375</v>
      </c>
      <c r="B790" s="13">
        <v>2011</v>
      </c>
      <c r="C790" s="13" t="s">
        <v>162</v>
      </c>
      <c r="D790" s="13" t="s">
        <v>161</v>
      </c>
      <c r="E790" s="13">
        <v>137</v>
      </c>
      <c r="F790" s="13">
        <v>475</v>
      </c>
      <c r="G790" s="13">
        <v>50</v>
      </c>
      <c r="H790" s="13">
        <v>116</v>
      </c>
      <c r="I790" s="13">
        <v>27</v>
      </c>
      <c r="J790" s="13">
        <v>1</v>
      </c>
      <c r="K790" s="13">
        <v>26</v>
      </c>
      <c r="L790" s="13">
        <v>88</v>
      </c>
      <c r="M790" s="13">
        <v>2</v>
      </c>
      <c r="N790" s="13">
        <v>1</v>
      </c>
      <c r="O790" s="13">
        <v>27</v>
      </c>
      <c r="P790" s="13">
        <v>113</v>
      </c>
      <c r="AI790" s="13"/>
    </row>
    <row r="791" spans="1:35" x14ac:dyDescent="0.25">
      <c r="A791" s="13" t="s">
        <v>1631</v>
      </c>
      <c r="B791" s="13">
        <v>2011</v>
      </c>
      <c r="C791" s="13" t="s">
        <v>188</v>
      </c>
      <c r="D791" s="13" t="s">
        <v>161</v>
      </c>
      <c r="E791" s="13">
        <v>147</v>
      </c>
      <c r="F791" s="13">
        <v>476</v>
      </c>
      <c r="G791" s="13">
        <v>67</v>
      </c>
      <c r="H791" s="13">
        <v>135</v>
      </c>
      <c r="I791" s="13">
        <v>32</v>
      </c>
      <c r="J791" s="13">
        <v>9</v>
      </c>
      <c r="K791" s="13">
        <v>15</v>
      </c>
      <c r="L791" s="13">
        <v>59</v>
      </c>
      <c r="M791" s="13">
        <v>10</v>
      </c>
      <c r="N791" s="13">
        <v>2</v>
      </c>
      <c r="O791" s="13">
        <v>46</v>
      </c>
      <c r="P791" s="13">
        <v>93</v>
      </c>
      <c r="AI791" s="13"/>
    </row>
    <row r="792" spans="1:35" x14ac:dyDescent="0.25">
      <c r="A792" s="13" t="s">
        <v>1429</v>
      </c>
      <c r="B792" s="13">
        <v>2011</v>
      </c>
      <c r="C792" s="13" t="s">
        <v>159</v>
      </c>
      <c r="D792" s="13" t="s">
        <v>157</v>
      </c>
      <c r="E792" s="13">
        <v>130</v>
      </c>
      <c r="F792" s="13">
        <v>477</v>
      </c>
      <c r="G792" s="13">
        <v>54</v>
      </c>
      <c r="H792" s="13">
        <v>107</v>
      </c>
      <c r="I792" s="13">
        <v>19</v>
      </c>
      <c r="J792" s="13">
        <v>1</v>
      </c>
      <c r="K792" s="13">
        <v>19</v>
      </c>
      <c r="L792" s="13">
        <v>62</v>
      </c>
      <c r="M792" s="13">
        <v>6</v>
      </c>
      <c r="N792" s="13">
        <v>5</v>
      </c>
      <c r="O792" s="13">
        <v>20</v>
      </c>
      <c r="P792" s="13">
        <v>140</v>
      </c>
      <c r="AI792" s="13"/>
    </row>
    <row r="793" spans="1:35" x14ac:dyDescent="0.25">
      <c r="A793" s="13" t="s">
        <v>1576</v>
      </c>
      <c r="B793" s="13">
        <v>2011</v>
      </c>
      <c r="C793" s="13" t="s">
        <v>173</v>
      </c>
      <c r="D793" s="13" t="s">
        <v>161</v>
      </c>
      <c r="E793" s="13">
        <v>123</v>
      </c>
      <c r="F793" s="13">
        <v>478</v>
      </c>
      <c r="G793" s="13">
        <v>68</v>
      </c>
      <c r="H793" s="13">
        <v>125</v>
      </c>
      <c r="I793" s="13">
        <v>24</v>
      </c>
      <c r="J793" s="13">
        <v>4</v>
      </c>
      <c r="K793" s="13">
        <v>7</v>
      </c>
      <c r="L793" s="13">
        <v>56</v>
      </c>
      <c r="M793" s="13">
        <v>32</v>
      </c>
      <c r="N793" s="13">
        <v>7</v>
      </c>
      <c r="O793" s="13">
        <v>44</v>
      </c>
      <c r="P793" s="13">
        <v>62</v>
      </c>
      <c r="AI793" s="13"/>
    </row>
    <row r="794" spans="1:35" x14ac:dyDescent="0.25">
      <c r="A794" s="13" t="s">
        <v>115</v>
      </c>
      <c r="B794" s="13">
        <v>2011</v>
      </c>
      <c r="C794" s="13" t="s">
        <v>164</v>
      </c>
      <c r="D794" s="13" t="s">
        <v>157</v>
      </c>
      <c r="E794" s="13">
        <v>134</v>
      </c>
      <c r="F794" s="13">
        <v>481</v>
      </c>
      <c r="G794" s="13">
        <v>70</v>
      </c>
      <c r="H794" s="13">
        <v>131</v>
      </c>
      <c r="I794" s="13">
        <v>36</v>
      </c>
      <c r="J794" s="13">
        <v>0</v>
      </c>
      <c r="K794" s="13">
        <v>17</v>
      </c>
      <c r="L794" s="13">
        <v>55</v>
      </c>
      <c r="M794" s="13">
        <v>8</v>
      </c>
      <c r="N794" s="13">
        <v>2</v>
      </c>
      <c r="O794" s="13">
        <v>43</v>
      </c>
      <c r="P794" s="13">
        <v>77</v>
      </c>
      <c r="AI794" s="13"/>
    </row>
    <row r="795" spans="1:35" x14ac:dyDescent="0.25">
      <c r="A795" s="13" t="s">
        <v>1656</v>
      </c>
      <c r="B795" s="13">
        <v>2011</v>
      </c>
      <c r="C795" s="13" t="s">
        <v>188</v>
      </c>
      <c r="D795" s="13" t="s">
        <v>161</v>
      </c>
      <c r="E795" s="13">
        <v>125</v>
      </c>
      <c r="F795" s="13">
        <v>481</v>
      </c>
      <c r="G795" s="13">
        <v>84</v>
      </c>
      <c r="H795" s="13">
        <v>128</v>
      </c>
      <c r="I795" s="13">
        <v>35</v>
      </c>
      <c r="J795" s="13">
        <v>15</v>
      </c>
      <c r="K795" s="13">
        <v>5</v>
      </c>
      <c r="L795" s="13">
        <v>45</v>
      </c>
      <c r="M795" s="13">
        <v>12</v>
      </c>
      <c r="N795" s="13">
        <v>9</v>
      </c>
      <c r="O795" s="13">
        <v>68</v>
      </c>
      <c r="P795" s="13">
        <v>130</v>
      </c>
      <c r="AI795" s="13"/>
    </row>
    <row r="796" spans="1:35" x14ac:dyDescent="0.25">
      <c r="A796" s="13" t="s">
        <v>114</v>
      </c>
      <c r="B796" s="13">
        <v>2011</v>
      </c>
      <c r="C796" s="13" t="s">
        <v>188</v>
      </c>
      <c r="D796" s="13" t="s">
        <v>161</v>
      </c>
      <c r="E796" s="13">
        <v>127</v>
      </c>
      <c r="F796" s="13">
        <v>481</v>
      </c>
      <c r="G796" s="13">
        <v>92</v>
      </c>
      <c r="H796" s="13">
        <v>142</v>
      </c>
      <c r="I796" s="13">
        <v>27</v>
      </c>
      <c r="J796" s="13">
        <v>3</v>
      </c>
      <c r="K796" s="13">
        <v>26</v>
      </c>
      <c r="L796" s="13">
        <v>92</v>
      </c>
      <c r="M796" s="13">
        <v>20</v>
      </c>
      <c r="N796" s="13">
        <v>5</v>
      </c>
      <c r="O796" s="13">
        <v>48</v>
      </c>
      <c r="P796" s="13">
        <v>105</v>
      </c>
      <c r="AI796" s="13"/>
    </row>
    <row r="797" spans="1:35" x14ac:dyDescent="0.25">
      <c r="A797" s="13" t="s">
        <v>1581</v>
      </c>
      <c r="B797" s="13">
        <v>2011</v>
      </c>
      <c r="C797" s="13" t="s">
        <v>169</v>
      </c>
      <c r="D797" s="13" t="s">
        <v>161</v>
      </c>
      <c r="E797" s="13">
        <v>143</v>
      </c>
      <c r="F797" s="13">
        <v>482</v>
      </c>
      <c r="G797" s="13">
        <v>86</v>
      </c>
      <c r="H797" s="13">
        <v>120</v>
      </c>
      <c r="I797" s="13">
        <v>25</v>
      </c>
      <c r="J797" s="13">
        <v>2</v>
      </c>
      <c r="K797" s="13">
        <v>19</v>
      </c>
      <c r="L797" s="13">
        <v>65</v>
      </c>
      <c r="M797" s="13">
        <v>18</v>
      </c>
      <c r="N797" s="13">
        <v>9</v>
      </c>
      <c r="O797" s="13">
        <v>66</v>
      </c>
      <c r="P797" s="13">
        <v>98</v>
      </c>
      <c r="AI797" s="13"/>
    </row>
    <row r="798" spans="1:35" x14ac:dyDescent="0.25">
      <c r="A798" s="13" t="s">
        <v>1671</v>
      </c>
      <c r="B798" s="13">
        <v>2011</v>
      </c>
      <c r="C798" s="13" t="s">
        <v>167</v>
      </c>
      <c r="D798" s="13" t="s">
        <v>157</v>
      </c>
      <c r="E798" s="13">
        <v>133</v>
      </c>
      <c r="F798" s="13">
        <v>483</v>
      </c>
      <c r="G798" s="13">
        <v>78</v>
      </c>
      <c r="H798" s="13">
        <v>118</v>
      </c>
      <c r="I798" s="13">
        <v>26</v>
      </c>
      <c r="J798" s="13">
        <v>1</v>
      </c>
      <c r="K798" s="13">
        <v>31</v>
      </c>
      <c r="L798" s="13">
        <v>99</v>
      </c>
      <c r="M798" s="13">
        <v>3</v>
      </c>
      <c r="N798" s="13">
        <v>2</v>
      </c>
      <c r="O798" s="13">
        <v>80</v>
      </c>
      <c r="P798" s="13">
        <v>93</v>
      </c>
      <c r="AI798" s="13"/>
    </row>
    <row r="799" spans="1:35" x14ac:dyDescent="0.25">
      <c r="A799" s="13" t="s">
        <v>1300</v>
      </c>
      <c r="B799" s="13">
        <v>2011</v>
      </c>
      <c r="C799" s="13" t="s">
        <v>184</v>
      </c>
      <c r="D799" s="13" t="s">
        <v>157</v>
      </c>
      <c r="E799" s="13">
        <v>124</v>
      </c>
      <c r="F799" s="13">
        <v>487</v>
      </c>
      <c r="G799" s="13">
        <v>82</v>
      </c>
      <c r="H799" s="13">
        <v>144</v>
      </c>
      <c r="I799" s="13">
        <v>33</v>
      </c>
      <c r="J799" s="13">
        <v>0</v>
      </c>
      <c r="K799" s="13">
        <v>32</v>
      </c>
      <c r="L799" s="13">
        <v>105</v>
      </c>
      <c r="M799" s="13">
        <v>1</v>
      </c>
      <c r="N799" s="13">
        <v>1</v>
      </c>
      <c r="O799" s="13">
        <v>25</v>
      </c>
      <c r="P799" s="13">
        <v>53</v>
      </c>
      <c r="AI799" s="13"/>
    </row>
    <row r="800" spans="1:35" x14ac:dyDescent="0.25">
      <c r="A800" s="13" t="s">
        <v>1553</v>
      </c>
      <c r="B800" s="13">
        <v>2011</v>
      </c>
      <c r="C800" s="13" t="s">
        <v>177</v>
      </c>
      <c r="D800" s="13" t="s">
        <v>161</v>
      </c>
      <c r="E800" s="13">
        <v>135</v>
      </c>
      <c r="F800" s="13">
        <v>487</v>
      </c>
      <c r="G800" s="13">
        <v>67</v>
      </c>
      <c r="H800" s="13">
        <v>142</v>
      </c>
      <c r="I800" s="13">
        <v>30</v>
      </c>
      <c r="J800" s="13">
        <v>0</v>
      </c>
      <c r="K800" s="13">
        <v>11</v>
      </c>
      <c r="L800" s="13">
        <v>62</v>
      </c>
      <c r="M800" s="13">
        <v>0</v>
      </c>
      <c r="N800" s="13">
        <v>1</v>
      </c>
      <c r="O800" s="13">
        <v>58</v>
      </c>
      <c r="P800" s="13">
        <v>103</v>
      </c>
      <c r="AI800" s="13"/>
    </row>
    <row r="801" spans="1:35" x14ac:dyDescent="0.25">
      <c r="A801" s="13" t="s">
        <v>1610</v>
      </c>
      <c r="B801" s="13">
        <v>2011</v>
      </c>
      <c r="C801" s="13" t="s">
        <v>184</v>
      </c>
      <c r="D801" s="13" t="s">
        <v>157</v>
      </c>
      <c r="E801" s="13">
        <v>121</v>
      </c>
      <c r="F801" s="13">
        <v>487</v>
      </c>
      <c r="G801" s="13">
        <v>80</v>
      </c>
      <c r="H801" s="13">
        <v>145</v>
      </c>
      <c r="I801" s="13">
        <v>31</v>
      </c>
      <c r="J801" s="13">
        <v>5</v>
      </c>
      <c r="K801" s="13">
        <v>25</v>
      </c>
      <c r="L801" s="13">
        <v>94</v>
      </c>
      <c r="M801" s="13">
        <v>8</v>
      </c>
      <c r="N801" s="13">
        <v>1</v>
      </c>
      <c r="O801" s="13">
        <v>39</v>
      </c>
      <c r="P801" s="13">
        <v>93</v>
      </c>
      <c r="AI801" s="13"/>
    </row>
    <row r="802" spans="1:35" x14ac:dyDescent="0.25">
      <c r="A802" s="13" t="s">
        <v>1302</v>
      </c>
      <c r="B802" s="13">
        <v>2011</v>
      </c>
      <c r="C802" s="13" t="s">
        <v>180</v>
      </c>
      <c r="D802" s="13" t="s">
        <v>161</v>
      </c>
      <c r="E802" s="13">
        <v>145</v>
      </c>
      <c r="F802" s="13">
        <v>488</v>
      </c>
      <c r="G802" s="13">
        <v>90</v>
      </c>
      <c r="H802" s="13">
        <v>147</v>
      </c>
      <c r="I802" s="13">
        <v>23</v>
      </c>
      <c r="J802" s="13">
        <v>2</v>
      </c>
      <c r="K802" s="13">
        <v>31</v>
      </c>
      <c r="L802" s="13">
        <v>94</v>
      </c>
      <c r="M802" s="13">
        <v>2</v>
      </c>
      <c r="N802" s="13">
        <v>6</v>
      </c>
      <c r="O802" s="13">
        <v>92</v>
      </c>
      <c r="P802" s="13">
        <v>93</v>
      </c>
      <c r="AI802" s="13"/>
    </row>
    <row r="803" spans="1:35" x14ac:dyDescent="0.25">
      <c r="A803" s="13" t="s">
        <v>1499</v>
      </c>
      <c r="B803" s="13">
        <v>2011</v>
      </c>
      <c r="C803" s="13" t="s">
        <v>170</v>
      </c>
      <c r="D803" s="13" t="s">
        <v>157</v>
      </c>
      <c r="E803" s="13">
        <v>136</v>
      </c>
      <c r="F803" s="13">
        <v>488</v>
      </c>
      <c r="G803" s="13">
        <v>69</v>
      </c>
      <c r="H803" s="13">
        <v>120</v>
      </c>
      <c r="I803" s="13">
        <v>26</v>
      </c>
      <c r="J803" s="13">
        <v>0</v>
      </c>
      <c r="K803" s="13">
        <v>29</v>
      </c>
      <c r="L803" s="13">
        <v>98</v>
      </c>
      <c r="M803" s="13">
        <v>4</v>
      </c>
      <c r="N803" s="13">
        <v>1</v>
      </c>
      <c r="O803" s="13">
        <v>56</v>
      </c>
      <c r="P803" s="13">
        <v>150</v>
      </c>
      <c r="AI803" s="13"/>
    </row>
    <row r="804" spans="1:35" x14ac:dyDescent="0.25">
      <c r="A804" s="13" t="s">
        <v>1474</v>
      </c>
      <c r="B804" s="13">
        <v>2011</v>
      </c>
      <c r="C804" s="13" t="s">
        <v>166</v>
      </c>
      <c r="D804" s="13" t="s">
        <v>161</v>
      </c>
      <c r="E804" s="13">
        <v>130</v>
      </c>
      <c r="F804" s="13">
        <v>492</v>
      </c>
      <c r="G804" s="13">
        <v>80</v>
      </c>
      <c r="H804" s="13">
        <v>140</v>
      </c>
      <c r="I804" s="13">
        <v>25</v>
      </c>
      <c r="J804" s="13">
        <v>4</v>
      </c>
      <c r="K804" s="13">
        <v>26</v>
      </c>
      <c r="L804" s="13">
        <v>63</v>
      </c>
      <c r="M804" s="13">
        <v>7</v>
      </c>
      <c r="N804" s="13">
        <v>6</v>
      </c>
      <c r="O804" s="13">
        <v>51</v>
      </c>
      <c r="P804" s="13">
        <v>114</v>
      </c>
      <c r="AI804" s="13"/>
    </row>
    <row r="805" spans="1:35" x14ac:dyDescent="0.25">
      <c r="A805" s="13" t="s">
        <v>1571</v>
      </c>
      <c r="B805" s="13">
        <v>2011</v>
      </c>
      <c r="C805" s="13" t="s">
        <v>169</v>
      </c>
      <c r="D805" s="13" t="s">
        <v>161</v>
      </c>
      <c r="E805" s="13">
        <v>140</v>
      </c>
      <c r="F805" s="13">
        <v>493</v>
      </c>
      <c r="G805" s="13">
        <v>65</v>
      </c>
      <c r="H805" s="13">
        <v>139</v>
      </c>
      <c r="I805" s="13">
        <v>36</v>
      </c>
      <c r="J805" s="13">
        <v>1</v>
      </c>
      <c r="K805" s="13">
        <v>18</v>
      </c>
      <c r="L805" s="13">
        <v>86</v>
      </c>
      <c r="M805" s="13">
        <v>1</v>
      </c>
      <c r="N805" s="13">
        <v>1</v>
      </c>
      <c r="O805" s="13">
        <v>47</v>
      </c>
      <c r="P805" s="13">
        <v>97</v>
      </c>
      <c r="AI805" s="13"/>
    </row>
    <row r="806" spans="1:35" x14ac:dyDescent="0.25">
      <c r="A806" s="13" t="s">
        <v>1399</v>
      </c>
      <c r="B806" s="13">
        <v>2011</v>
      </c>
      <c r="C806" s="13" t="s">
        <v>162</v>
      </c>
      <c r="D806" s="13" t="s">
        <v>161</v>
      </c>
      <c r="E806" s="13">
        <v>153</v>
      </c>
      <c r="F806" s="13">
        <v>493</v>
      </c>
      <c r="G806" s="13">
        <v>72</v>
      </c>
      <c r="H806" s="13">
        <v>111</v>
      </c>
      <c r="I806" s="13">
        <v>27</v>
      </c>
      <c r="J806" s="13">
        <v>3</v>
      </c>
      <c r="K806" s="13">
        <v>28</v>
      </c>
      <c r="L806" s="13">
        <v>80</v>
      </c>
      <c r="M806" s="13">
        <v>2</v>
      </c>
      <c r="N806" s="13">
        <v>2</v>
      </c>
      <c r="O806" s="13">
        <v>101</v>
      </c>
      <c r="P806" s="13">
        <v>161</v>
      </c>
      <c r="AI806" s="13"/>
    </row>
    <row r="807" spans="1:35" x14ac:dyDescent="0.25">
      <c r="A807" s="13" t="s">
        <v>1698</v>
      </c>
      <c r="B807" s="13">
        <v>2011</v>
      </c>
      <c r="C807" s="13" t="s">
        <v>156</v>
      </c>
      <c r="D807" s="13" t="s">
        <v>157</v>
      </c>
      <c r="E807" s="13">
        <v>150</v>
      </c>
      <c r="F807" s="13">
        <v>499</v>
      </c>
      <c r="G807" s="13">
        <v>60</v>
      </c>
      <c r="H807" s="13">
        <v>115</v>
      </c>
      <c r="I807" s="13">
        <v>23</v>
      </c>
      <c r="J807" s="13">
        <v>0</v>
      </c>
      <c r="K807" s="13">
        <v>10</v>
      </c>
      <c r="L807" s="13">
        <v>44</v>
      </c>
      <c r="M807" s="13">
        <v>5</v>
      </c>
      <c r="N807" s="13">
        <v>3</v>
      </c>
      <c r="O807" s="13">
        <v>35</v>
      </c>
      <c r="P807" s="13">
        <v>111</v>
      </c>
      <c r="AI807" s="13"/>
    </row>
    <row r="808" spans="1:35" x14ac:dyDescent="0.25">
      <c r="A808" s="13" t="s">
        <v>1565</v>
      </c>
      <c r="B808" s="13">
        <v>2011</v>
      </c>
      <c r="C808" s="13" t="s">
        <v>164</v>
      </c>
      <c r="D808" s="13" t="s">
        <v>157</v>
      </c>
      <c r="E808" s="13">
        <v>125</v>
      </c>
      <c r="F808" s="13">
        <v>499</v>
      </c>
      <c r="G808" s="13">
        <v>56</v>
      </c>
      <c r="H808" s="13">
        <v>125</v>
      </c>
      <c r="I808" s="13">
        <v>16</v>
      </c>
      <c r="J808" s="13">
        <v>0</v>
      </c>
      <c r="K808" s="13">
        <v>26</v>
      </c>
      <c r="L808" s="13">
        <v>87</v>
      </c>
      <c r="M808" s="13">
        <v>1</v>
      </c>
      <c r="N808" s="13">
        <v>1</v>
      </c>
      <c r="O808" s="13">
        <v>32</v>
      </c>
      <c r="P808" s="13">
        <v>107</v>
      </c>
      <c r="AI808" s="13"/>
    </row>
    <row r="809" spans="1:35" x14ac:dyDescent="0.25">
      <c r="A809" s="13" t="s">
        <v>1480</v>
      </c>
      <c r="B809" s="13">
        <v>2011</v>
      </c>
      <c r="C809" s="13" t="s">
        <v>167</v>
      </c>
      <c r="D809" s="13" t="s">
        <v>157</v>
      </c>
      <c r="E809" s="13">
        <v>146</v>
      </c>
      <c r="F809" s="13">
        <v>500</v>
      </c>
      <c r="G809" s="13">
        <v>44</v>
      </c>
      <c r="H809" s="13">
        <v>153</v>
      </c>
      <c r="I809" s="13">
        <v>24</v>
      </c>
      <c r="J809" s="13">
        <v>2</v>
      </c>
      <c r="K809" s="13">
        <v>10</v>
      </c>
      <c r="L809" s="13">
        <v>48</v>
      </c>
      <c r="M809" s="13">
        <v>2</v>
      </c>
      <c r="N809" s="13">
        <v>2</v>
      </c>
      <c r="O809" s="13">
        <v>48</v>
      </c>
      <c r="P809" s="13">
        <v>66</v>
      </c>
      <c r="AI809" s="13"/>
    </row>
    <row r="810" spans="1:35" x14ac:dyDescent="0.25">
      <c r="A810" s="13" t="s">
        <v>1744</v>
      </c>
      <c r="B810" s="13">
        <v>2011</v>
      </c>
      <c r="C810" s="13" t="s">
        <v>165</v>
      </c>
      <c r="D810" s="13" t="s">
        <v>157</v>
      </c>
      <c r="E810" s="13">
        <v>139</v>
      </c>
      <c r="F810" s="13">
        <v>500</v>
      </c>
      <c r="G810" s="13">
        <v>72</v>
      </c>
      <c r="H810" s="13">
        <v>131</v>
      </c>
      <c r="I810" s="13">
        <v>28</v>
      </c>
      <c r="J810" s="13">
        <v>0</v>
      </c>
      <c r="K810" s="13">
        <v>22</v>
      </c>
      <c r="L810" s="13">
        <v>68</v>
      </c>
      <c r="M810" s="13">
        <v>1</v>
      </c>
      <c r="N810" s="13">
        <v>0</v>
      </c>
      <c r="O810" s="13">
        <v>48</v>
      </c>
      <c r="P810" s="13">
        <v>84</v>
      </c>
      <c r="AI810" s="13"/>
    </row>
    <row r="811" spans="1:35" x14ac:dyDescent="0.25">
      <c r="A811" s="13" t="s">
        <v>1295</v>
      </c>
      <c r="B811" s="13">
        <v>2011</v>
      </c>
      <c r="C811" s="13" t="s">
        <v>181</v>
      </c>
      <c r="D811" s="13" t="s">
        <v>157</v>
      </c>
      <c r="E811" s="13">
        <v>142</v>
      </c>
      <c r="F811" s="13">
        <v>502</v>
      </c>
      <c r="G811" s="13">
        <v>54</v>
      </c>
      <c r="H811" s="13">
        <v>127</v>
      </c>
      <c r="I811" s="13">
        <v>30</v>
      </c>
      <c r="J811" s="13">
        <v>1</v>
      </c>
      <c r="K811" s="13">
        <v>8</v>
      </c>
      <c r="L811" s="13">
        <v>60</v>
      </c>
      <c r="M811" s="13">
        <v>21</v>
      </c>
      <c r="N811" s="13">
        <v>5</v>
      </c>
      <c r="O811" s="13">
        <v>78</v>
      </c>
      <c r="P811" s="13">
        <v>113</v>
      </c>
      <c r="AI811" s="13"/>
    </row>
    <row r="812" spans="1:35" x14ac:dyDescent="0.25">
      <c r="A812" s="13" t="s">
        <v>1753</v>
      </c>
      <c r="B812" s="13">
        <v>2011</v>
      </c>
      <c r="C812" s="13" t="s">
        <v>181</v>
      </c>
      <c r="D812" s="13" t="s">
        <v>157</v>
      </c>
      <c r="E812" s="13">
        <v>147</v>
      </c>
      <c r="F812" s="13">
        <v>502</v>
      </c>
      <c r="G812" s="13">
        <v>72</v>
      </c>
      <c r="H812" s="13">
        <v>136</v>
      </c>
      <c r="I812" s="13">
        <v>26</v>
      </c>
      <c r="J812" s="13">
        <v>11</v>
      </c>
      <c r="K812" s="13">
        <v>12</v>
      </c>
      <c r="L812" s="13">
        <v>43</v>
      </c>
      <c r="M812" s="13">
        <v>22</v>
      </c>
      <c r="N812" s="13">
        <v>9</v>
      </c>
      <c r="O812" s="13">
        <v>32</v>
      </c>
      <c r="P812" s="13">
        <v>124</v>
      </c>
      <c r="AI812" s="13"/>
    </row>
    <row r="813" spans="1:35" x14ac:dyDescent="0.25">
      <c r="A813" s="13" t="s">
        <v>1380</v>
      </c>
      <c r="B813" s="13">
        <v>2011</v>
      </c>
      <c r="C813" s="13" t="s">
        <v>181</v>
      </c>
      <c r="D813" s="13" t="s">
        <v>157</v>
      </c>
      <c r="E813" s="13">
        <v>131</v>
      </c>
      <c r="F813" s="13">
        <v>505</v>
      </c>
      <c r="G813" s="13">
        <v>60</v>
      </c>
      <c r="H813" s="13">
        <v>110</v>
      </c>
      <c r="I813" s="13">
        <v>15</v>
      </c>
      <c r="J813" s="13">
        <v>4</v>
      </c>
      <c r="K813" s="13">
        <v>25</v>
      </c>
      <c r="L813" s="13">
        <v>66</v>
      </c>
      <c r="M813" s="13">
        <v>9</v>
      </c>
      <c r="N813" s="13">
        <v>4</v>
      </c>
      <c r="O813" s="13">
        <v>20</v>
      </c>
      <c r="P813" s="13">
        <v>86</v>
      </c>
      <c r="AI813" s="13"/>
    </row>
    <row r="814" spans="1:35" x14ac:dyDescent="0.25">
      <c r="A814" s="13" t="s">
        <v>1415</v>
      </c>
      <c r="B814" s="13">
        <v>2011</v>
      </c>
      <c r="C814" s="13" t="s">
        <v>168</v>
      </c>
      <c r="D814" s="13" t="s">
        <v>157</v>
      </c>
      <c r="E814" s="13">
        <v>130</v>
      </c>
      <c r="F814" s="13">
        <v>506</v>
      </c>
      <c r="G814" s="13">
        <v>65</v>
      </c>
      <c r="H814" s="13">
        <v>129</v>
      </c>
      <c r="I814" s="13">
        <v>29</v>
      </c>
      <c r="J814" s="13">
        <v>7</v>
      </c>
      <c r="K814" s="13">
        <v>11</v>
      </c>
      <c r="L814" s="13">
        <v>56</v>
      </c>
      <c r="M814" s="13">
        <v>18</v>
      </c>
      <c r="N814" s="13">
        <v>6</v>
      </c>
      <c r="O814" s="13">
        <v>23</v>
      </c>
      <c r="P814" s="13">
        <v>104</v>
      </c>
      <c r="AI814" s="13"/>
    </row>
    <row r="815" spans="1:35" x14ac:dyDescent="0.25">
      <c r="A815" s="13" t="s">
        <v>1658</v>
      </c>
      <c r="B815" s="13">
        <v>2011</v>
      </c>
      <c r="C815" s="13" t="s">
        <v>171</v>
      </c>
      <c r="D815" s="13" t="s">
        <v>157</v>
      </c>
      <c r="E815" s="13">
        <v>159</v>
      </c>
      <c r="F815" s="13">
        <v>510</v>
      </c>
      <c r="G815" s="13">
        <v>87</v>
      </c>
      <c r="H815" s="13">
        <v>132</v>
      </c>
      <c r="I815" s="13">
        <v>19</v>
      </c>
      <c r="J815" s="13">
        <v>8</v>
      </c>
      <c r="K815" s="13">
        <v>7</v>
      </c>
      <c r="L815" s="13">
        <v>36</v>
      </c>
      <c r="M815" s="13">
        <v>49</v>
      </c>
      <c r="N815" s="13">
        <v>13</v>
      </c>
      <c r="O815" s="13">
        <v>60</v>
      </c>
      <c r="P815" s="13">
        <v>93</v>
      </c>
      <c r="AI815" s="13"/>
    </row>
    <row r="816" spans="1:35" x14ac:dyDescent="0.25">
      <c r="A816" s="13" t="s">
        <v>112</v>
      </c>
      <c r="B816" s="13">
        <v>2011</v>
      </c>
      <c r="C816" s="13" t="s">
        <v>164</v>
      </c>
      <c r="D816" s="13" t="s">
        <v>157</v>
      </c>
      <c r="E816" s="13">
        <v>149</v>
      </c>
      <c r="F816" s="13">
        <v>513</v>
      </c>
      <c r="G816" s="13">
        <v>105</v>
      </c>
      <c r="H816" s="13">
        <v>155</v>
      </c>
      <c r="I816" s="13">
        <v>24</v>
      </c>
      <c r="J816" s="13">
        <v>2</v>
      </c>
      <c r="K816" s="13">
        <v>43</v>
      </c>
      <c r="L816" s="13">
        <v>103</v>
      </c>
      <c r="M816" s="13">
        <v>9</v>
      </c>
      <c r="N816" s="13">
        <v>5</v>
      </c>
      <c r="O816" s="13">
        <v>132</v>
      </c>
      <c r="P816" s="13">
        <v>111</v>
      </c>
      <c r="AI816" s="13"/>
    </row>
    <row r="817" spans="1:35" x14ac:dyDescent="0.25">
      <c r="A817" s="13" t="s">
        <v>1602</v>
      </c>
      <c r="B817" s="13">
        <v>2011</v>
      </c>
      <c r="C817" s="13" t="s">
        <v>164</v>
      </c>
      <c r="D817" s="13" t="s">
        <v>157</v>
      </c>
      <c r="E817" s="13">
        <v>133</v>
      </c>
      <c r="F817" s="13">
        <v>513</v>
      </c>
      <c r="G817" s="13">
        <v>77</v>
      </c>
      <c r="H817" s="13">
        <v>149</v>
      </c>
      <c r="I817" s="13">
        <v>24</v>
      </c>
      <c r="J817" s="13">
        <v>3</v>
      </c>
      <c r="K817" s="13">
        <v>11</v>
      </c>
      <c r="L817" s="13">
        <v>48</v>
      </c>
      <c r="M817" s="13">
        <v>3</v>
      </c>
      <c r="N817" s="13">
        <v>3</v>
      </c>
      <c r="O817" s="13">
        <v>61</v>
      </c>
      <c r="P817" s="13">
        <v>70</v>
      </c>
      <c r="AI817" s="13"/>
    </row>
    <row r="818" spans="1:35" x14ac:dyDescent="0.25">
      <c r="A818" s="13" t="s">
        <v>1679</v>
      </c>
      <c r="B818" s="13">
        <v>2011</v>
      </c>
      <c r="C818" s="13" t="s">
        <v>170</v>
      </c>
      <c r="D818" s="13" t="s">
        <v>157</v>
      </c>
      <c r="E818" s="13">
        <v>148</v>
      </c>
      <c r="F818" s="13">
        <v>515</v>
      </c>
      <c r="G818" s="13">
        <v>57</v>
      </c>
      <c r="H818" s="13">
        <v>136</v>
      </c>
      <c r="I818" s="13">
        <v>26</v>
      </c>
      <c r="J818" s="13">
        <v>2</v>
      </c>
      <c r="K818" s="13">
        <v>8</v>
      </c>
      <c r="L818" s="13">
        <v>58</v>
      </c>
      <c r="M818" s="13">
        <v>14</v>
      </c>
      <c r="N818" s="13">
        <v>9</v>
      </c>
      <c r="O818" s="13">
        <v>42</v>
      </c>
      <c r="P818" s="13">
        <v>104</v>
      </c>
      <c r="AI818" s="13"/>
    </row>
    <row r="819" spans="1:35" x14ac:dyDescent="0.25">
      <c r="A819" s="13" t="s">
        <v>1619</v>
      </c>
      <c r="B819" s="13">
        <v>2011</v>
      </c>
      <c r="C819" s="13" t="s">
        <v>172</v>
      </c>
      <c r="D819" s="13" t="s">
        <v>161</v>
      </c>
      <c r="E819" s="13">
        <v>137</v>
      </c>
      <c r="F819" s="13">
        <v>516</v>
      </c>
      <c r="G819" s="13">
        <v>82</v>
      </c>
      <c r="H819" s="13">
        <v>136</v>
      </c>
      <c r="I819" s="13">
        <v>24</v>
      </c>
      <c r="J819" s="13">
        <v>8</v>
      </c>
      <c r="K819" s="13">
        <v>9</v>
      </c>
      <c r="L819" s="13">
        <v>40</v>
      </c>
      <c r="M819" s="13">
        <v>40</v>
      </c>
      <c r="N819" s="13">
        <v>8</v>
      </c>
      <c r="O819" s="13">
        <v>44</v>
      </c>
      <c r="P819" s="13">
        <v>125</v>
      </c>
      <c r="AI819" s="13"/>
    </row>
    <row r="820" spans="1:35" x14ac:dyDescent="0.25">
      <c r="A820" s="13" t="s">
        <v>1802</v>
      </c>
      <c r="B820" s="13">
        <v>2011</v>
      </c>
      <c r="C820" s="13" t="s">
        <v>187</v>
      </c>
      <c r="D820" s="13" t="s">
        <v>161</v>
      </c>
      <c r="E820" s="13">
        <v>150</v>
      </c>
      <c r="F820" s="13">
        <v>516</v>
      </c>
      <c r="G820" s="13">
        <v>79</v>
      </c>
      <c r="H820" s="13">
        <v>135</v>
      </c>
      <c r="I820" s="13">
        <v>30</v>
      </c>
      <c r="J820" s="13">
        <v>5</v>
      </c>
      <c r="K820" s="13">
        <v>34</v>
      </c>
      <c r="L820" s="13">
        <v>87</v>
      </c>
      <c r="M820" s="13">
        <v>5</v>
      </c>
      <c r="N820" s="13">
        <v>5</v>
      </c>
      <c r="O820" s="13">
        <v>70</v>
      </c>
      <c r="P820" s="13">
        <v>166</v>
      </c>
      <c r="AI820" s="13"/>
    </row>
    <row r="821" spans="1:35" x14ac:dyDescent="0.25">
      <c r="A821" s="13" t="s">
        <v>1451</v>
      </c>
      <c r="B821" s="13">
        <v>2011</v>
      </c>
      <c r="C821" s="13" t="s">
        <v>170</v>
      </c>
      <c r="D821" s="13" t="s">
        <v>157</v>
      </c>
      <c r="E821" s="13">
        <v>141</v>
      </c>
      <c r="F821" s="13">
        <v>517</v>
      </c>
      <c r="G821" s="13">
        <v>58</v>
      </c>
      <c r="H821" s="13">
        <v>130</v>
      </c>
      <c r="I821" s="13">
        <v>28</v>
      </c>
      <c r="J821" s="13">
        <v>0</v>
      </c>
      <c r="K821" s="13">
        <v>12</v>
      </c>
      <c r="L821" s="13">
        <v>72</v>
      </c>
      <c r="M821" s="13">
        <v>1</v>
      </c>
      <c r="N821" s="13">
        <v>1</v>
      </c>
      <c r="O821" s="13">
        <v>56</v>
      </c>
      <c r="P821" s="13">
        <v>84</v>
      </c>
      <c r="AI821" s="13"/>
    </row>
    <row r="822" spans="1:35" x14ac:dyDescent="0.25">
      <c r="A822" s="13" t="s">
        <v>1461</v>
      </c>
      <c r="B822" s="13">
        <v>2011</v>
      </c>
      <c r="C822" s="13" t="s">
        <v>186</v>
      </c>
      <c r="D822" s="13" t="s">
        <v>161</v>
      </c>
      <c r="E822" s="13">
        <v>132</v>
      </c>
      <c r="F822" s="13">
        <v>519</v>
      </c>
      <c r="G822" s="13">
        <v>95</v>
      </c>
      <c r="H822" s="13">
        <v>145</v>
      </c>
      <c r="I822" s="13">
        <v>27</v>
      </c>
      <c r="J822" s="13">
        <v>16</v>
      </c>
      <c r="K822" s="13">
        <v>17</v>
      </c>
      <c r="L822" s="13">
        <v>61</v>
      </c>
      <c r="M822" s="13">
        <v>19</v>
      </c>
      <c r="N822" s="13">
        <v>3</v>
      </c>
      <c r="O822" s="13">
        <v>55</v>
      </c>
      <c r="P822" s="13">
        <v>63</v>
      </c>
      <c r="AI822" s="13"/>
    </row>
    <row r="823" spans="1:35" x14ac:dyDescent="0.25">
      <c r="A823" s="13" t="s">
        <v>1340</v>
      </c>
      <c r="B823" s="13">
        <v>2011</v>
      </c>
      <c r="C823" s="13" t="s">
        <v>185</v>
      </c>
      <c r="D823" s="13" t="s">
        <v>161</v>
      </c>
      <c r="E823" s="13">
        <v>150</v>
      </c>
      <c r="F823" s="13">
        <v>521</v>
      </c>
      <c r="G823" s="13">
        <v>45</v>
      </c>
      <c r="H823" s="13">
        <v>128</v>
      </c>
      <c r="I823" s="13">
        <v>27</v>
      </c>
      <c r="J823" s="13">
        <v>1</v>
      </c>
      <c r="K823" s="13">
        <v>12</v>
      </c>
      <c r="L823" s="13">
        <v>59</v>
      </c>
      <c r="M823" s="13">
        <v>5</v>
      </c>
      <c r="N823" s="13">
        <v>3</v>
      </c>
      <c r="O823" s="13">
        <v>47</v>
      </c>
      <c r="P823" s="13">
        <v>90</v>
      </c>
      <c r="AI823" s="13"/>
    </row>
    <row r="824" spans="1:35" x14ac:dyDescent="0.25">
      <c r="A824" s="13" t="s">
        <v>1527</v>
      </c>
      <c r="B824" s="13">
        <v>2011</v>
      </c>
      <c r="C824" s="13" t="s">
        <v>183</v>
      </c>
      <c r="D824" s="13" t="s">
        <v>161</v>
      </c>
      <c r="E824" s="13">
        <v>146</v>
      </c>
      <c r="F824" s="13">
        <v>522</v>
      </c>
      <c r="G824" s="13">
        <v>73</v>
      </c>
      <c r="H824" s="13">
        <v>158</v>
      </c>
      <c r="I824" s="13">
        <v>36</v>
      </c>
      <c r="J824" s="13">
        <v>0</v>
      </c>
      <c r="K824" s="13">
        <v>31</v>
      </c>
      <c r="L824" s="13">
        <v>95</v>
      </c>
      <c r="M824" s="13">
        <v>2</v>
      </c>
      <c r="N824" s="13">
        <v>3</v>
      </c>
      <c r="O824" s="13">
        <v>36</v>
      </c>
      <c r="P824" s="13">
        <v>126</v>
      </c>
      <c r="AI824" s="13"/>
    </row>
    <row r="825" spans="1:35" x14ac:dyDescent="0.25">
      <c r="A825" s="13" t="s">
        <v>1846</v>
      </c>
      <c r="B825" s="13">
        <v>2011</v>
      </c>
      <c r="C825" s="13" t="s">
        <v>178</v>
      </c>
      <c r="D825" s="13" t="s">
        <v>157</v>
      </c>
      <c r="E825" s="13">
        <v>128</v>
      </c>
      <c r="F825" s="13">
        <v>523</v>
      </c>
      <c r="G825" s="13">
        <v>66</v>
      </c>
      <c r="H825" s="13">
        <v>153</v>
      </c>
      <c r="I825" s="13">
        <v>27</v>
      </c>
      <c r="J825" s="13">
        <v>3</v>
      </c>
      <c r="K825" s="13">
        <v>19</v>
      </c>
      <c r="L825" s="13">
        <v>78</v>
      </c>
      <c r="M825" s="13">
        <v>11</v>
      </c>
      <c r="N825" s="13">
        <v>5</v>
      </c>
      <c r="O825" s="13">
        <v>34</v>
      </c>
      <c r="P825" s="13">
        <v>82</v>
      </c>
      <c r="AI825" s="13"/>
    </row>
    <row r="826" spans="1:35" x14ac:dyDescent="0.25">
      <c r="A826" s="13" t="s">
        <v>1360</v>
      </c>
      <c r="B826" s="13">
        <v>2011</v>
      </c>
      <c r="C826" s="13" t="s">
        <v>168</v>
      </c>
      <c r="D826" s="13" t="s">
        <v>157</v>
      </c>
      <c r="E826" s="13">
        <v>146</v>
      </c>
      <c r="F826" s="13">
        <v>525</v>
      </c>
      <c r="G826" s="13">
        <v>84</v>
      </c>
      <c r="H826" s="13">
        <v>162</v>
      </c>
      <c r="I826" s="13">
        <v>40</v>
      </c>
      <c r="J826" s="13">
        <v>1</v>
      </c>
      <c r="K826" s="13">
        <v>29</v>
      </c>
      <c r="L826" s="13">
        <v>96</v>
      </c>
      <c r="M826" s="13">
        <v>1</v>
      </c>
      <c r="N826" s="13">
        <v>1</v>
      </c>
      <c r="O826" s="13">
        <v>78</v>
      </c>
      <c r="P826" s="13">
        <v>83</v>
      </c>
      <c r="AI826" s="13"/>
    </row>
    <row r="827" spans="1:35" x14ac:dyDescent="0.25">
      <c r="A827" s="13" t="s">
        <v>1455</v>
      </c>
      <c r="B827" s="13">
        <v>2011</v>
      </c>
      <c r="C827" s="13" t="s">
        <v>182</v>
      </c>
      <c r="D827" s="13" t="s">
        <v>157</v>
      </c>
      <c r="E827" s="13">
        <v>146</v>
      </c>
      <c r="F827" s="13">
        <v>525</v>
      </c>
      <c r="G827" s="13">
        <v>68</v>
      </c>
      <c r="H827" s="13">
        <v>157</v>
      </c>
      <c r="I827" s="13">
        <v>25</v>
      </c>
      <c r="J827" s="13">
        <v>3</v>
      </c>
      <c r="K827" s="13">
        <v>21</v>
      </c>
      <c r="L827" s="13">
        <v>86</v>
      </c>
      <c r="M827" s="13">
        <v>0</v>
      </c>
      <c r="N827" s="13">
        <v>2</v>
      </c>
      <c r="O827" s="13">
        <v>40</v>
      </c>
      <c r="P827" s="13">
        <v>95</v>
      </c>
      <c r="AI827" s="13"/>
    </row>
    <row r="828" spans="1:35" x14ac:dyDescent="0.25">
      <c r="A828" s="13" t="s">
        <v>1494</v>
      </c>
      <c r="B828" s="13">
        <v>2011</v>
      </c>
      <c r="C828" s="13" t="s">
        <v>171</v>
      </c>
      <c r="D828" s="13" t="s">
        <v>157</v>
      </c>
      <c r="E828" s="13">
        <v>150</v>
      </c>
      <c r="F828" s="13">
        <v>526</v>
      </c>
      <c r="G828" s="13">
        <v>81</v>
      </c>
      <c r="H828" s="13">
        <v>137</v>
      </c>
      <c r="I828" s="13">
        <v>30</v>
      </c>
      <c r="J828" s="13">
        <v>0</v>
      </c>
      <c r="K828" s="13">
        <v>23</v>
      </c>
      <c r="L828" s="13">
        <v>85</v>
      </c>
      <c r="M828" s="13">
        <v>2</v>
      </c>
      <c r="N828" s="13">
        <v>2</v>
      </c>
      <c r="O828" s="13">
        <v>95</v>
      </c>
      <c r="P828" s="13">
        <v>125</v>
      </c>
      <c r="AI828" s="13"/>
    </row>
    <row r="829" spans="1:35" x14ac:dyDescent="0.25">
      <c r="A829" s="13" t="s">
        <v>1517</v>
      </c>
      <c r="B829" s="13">
        <v>2011</v>
      </c>
      <c r="C829" s="13" t="s">
        <v>165</v>
      </c>
      <c r="D829" s="13" t="s">
        <v>157</v>
      </c>
      <c r="E829" s="13">
        <v>129</v>
      </c>
      <c r="F829" s="13">
        <v>527</v>
      </c>
      <c r="G829" s="13">
        <v>76</v>
      </c>
      <c r="H829" s="13">
        <v>142</v>
      </c>
      <c r="I829" s="13">
        <v>27</v>
      </c>
      <c r="J829" s="13">
        <v>0</v>
      </c>
      <c r="K829" s="13">
        <v>30</v>
      </c>
      <c r="L829" s="13">
        <v>80</v>
      </c>
      <c r="M829" s="13">
        <v>0</v>
      </c>
      <c r="N829" s="13">
        <v>0</v>
      </c>
      <c r="O829" s="13">
        <v>31</v>
      </c>
      <c r="P829" s="13">
        <v>92</v>
      </c>
      <c r="AI829" s="13"/>
    </row>
    <row r="830" spans="1:35" x14ac:dyDescent="0.25">
      <c r="A830" s="13" t="s">
        <v>1748</v>
      </c>
      <c r="B830" s="13">
        <v>2011</v>
      </c>
      <c r="C830" s="13" t="s">
        <v>162</v>
      </c>
      <c r="D830" s="13" t="s">
        <v>161</v>
      </c>
      <c r="E830" s="13">
        <v>143</v>
      </c>
      <c r="F830" s="13">
        <v>529</v>
      </c>
      <c r="G830" s="13">
        <v>66</v>
      </c>
      <c r="H830" s="13">
        <v>146</v>
      </c>
      <c r="I830" s="13">
        <v>23</v>
      </c>
      <c r="J830" s="13">
        <v>6</v>
      </c>
      <c r="K830" s="13">
        <v>2</v>
      </c>
      <c r="L830" s="13">
        <v>43</v>
      </c>
      <c r="M830" s="13">
        <v>9</v>
      </c>
      <c r="N830" s="13">
        <v>2</v>
      </c>
      <c r="O830" s="13">
        <v>22</v>
      </c>
      <c r="P830" s="13">
        <v>67</v>
      </c>
      <c r="AI830" s="13"/>
    </row>
    <row r="831" spans="1:35" x14ac:dyDescent="0.25">
      <c r="A831" s="13" t="s">
        <v>1388</v>
      </c>
      <c r="B831" s="13">
        <v>2011</v>
      </c>
      <c r="C831" s="13" t="s">
        <v>175</v>
      </c>
      <c r="D831" s="13" t="s">
        <v>157</v>
      </c>
      <c r="E831" s="13">
        <v>139</v>
      </c>
      <c r="F831" s="13">
        <v>529</v>
      </c>
      <c r="G831" s="13">
        <v>70</v>
      </c>
      <c r="H831" s="13">
        <v>150</v>
      </c>
      <c r="I831" s="13">
        <v>29</v>
      </c>
      <c r="J831" s="13">
        <v>2</v>
      </c>
      <c r="K831" s="13">
        <v>20</v>
      </c>
      <c r="L831" s="13">
        <v>70</v>
      </c>
      <c r="M831" s="13">
        <v>11</v>
      </c>
      <c r="N831" s="13">
        <v>1</v>
      </c>
      <c r="O831" s="13">
        <v>48</v>
      </c>
      <c r="P831" s="13">
        <v>95</v>
      </c>
      <c r="AI831" s="13"/>
    </row>
    <row r="832" spans="1:35" x14ac:dyDescent="0.25">
      <c r="A832" s="13" t="s">
        <v>1416</v>
      </c>
      <c r="B832" s="13">
        <v>2011</v>
      </c>
      <c r="C832" s="13" t="s">
        <v>170</v>
      </c>
      <c r="D832" s="13" t="s">
        <v>157</v>
      </c>
      <c r="E832" s="13">
        <v>136</v>
      </c>
      <c r="F832" s="13">
        <v>531</v>
      </c>
      <c r="G832" s="13">
        <v>69</v>
      </c>
      <c r="H832" s="13">
        <v>140</v>
      </c>
      <c r="I832" s="13">
        <v>27</v>
      </c>
      <c r="J832" s="13">
        <v>5</v>
      </c>
      <c r="K832" s="13">
        <v>8</v>
      </c>
      <c r="L832" s="13">
        <v>54</v>
      </c>
      <c r="M832" s="13">
        <v>49</v>
      </c>
      <c r="N832" s="13">
        <v>9</v>
      </c>
      <c r="O832" s="13">
        <v>41</v>
      </c>
      <c r="P832" s="13">
        <v>65</v>
      </c>
      <c r="AI832" s="13"/>
    </row>
    <row r="833" spans="1:35" x14ac:dyDescent="0.25">
      <c r="A833" s="13" t="s">
        <v>1566</v>
      </c>
      <c r="B833" s="13">
        <v>2011</v>
      </c>
      <c r="C833" s="13" t="s">
        <v>177</v>
      </c>
      <c r="D833" s="13" t="s">
        <v>161</v>
      </c>
      <c r="E833" s="13">
        <v>158</v>
      </c>
      <c r="F833" s="13">
        <v>531</v>
      </c>
      <c r="G833" s="13">
        <v>56</v>
      </c>
      <c r="H833" s="13">
        <v>153</v>
      </c>
      <c r="I833" s="13">
        <v>30</v>
      </c>
      <c r="J833" s="13">
        <v>1</v>
      </c>
      <c r="K833" s="13">
        <v>12</v>
      </c>
      <c r="L833" s="13">
        <v>65</v>
      </c>
      <c r="M833" s="13">
        <v>4</v>
      </c>
      <c r="N833" s="13">
        <v>0</v>
      </c>
      <c r="O833" s="13">
        <v>42</v>
      </c>
      <c r="P833" s="13">
        <v>67</v>
      </c>
      <c r="AI833" s="13"/>
    </row>
    <row r="834" spans="1:35" x14ac:dyDescent="0.25">
      <c r="A834" s="13" t="s">
        <v>1626</v>
      </c>
      <c r="B834" s="13">
        <v>2011</v>
      </c>
      <c r="C834" s="13" t="s">
        <v>165</v>
      </c>
      <c r="D834" s="13" t="s">
        <v>157</v>
      </c>
      <c r="E834" s="13">
        <v>155</v>
      </c>
      <c r="F834" s="13">
        <v>534</v>
      </c>
      <c r="G834" s="13">
        <v>84</v>
      </c>
      <c r="H834" s="13">
        <v>118</v>
      </c>
      <c r="I834" s="13">
        <v>27</v>
      </c>
      <c r="J834" s="13">
        <v>1</v>
      </c>
      <c r="K834" s="13">
        <v>37</v>
      </c>
      <c r="L834" s="13">
        <v>86</v>
      </c>
      <c r="M834" s="13">
        <v>6</v>
      </c>
      <c r="N834" s="13">
        <v>4</v>
      </c>
      <c r="O834" s="13">
        <v>75</v>
      </c>
      <c r="P834" s="13">
        <v>196</v>
      </c>
      <c r="AI834" s="13"/>
    </row>
    <row r="835" spans="1:35" x14ac:dyDescent="0.25">
      <c r="A835" s="13" t="s">
        <v>1342</v>
      </c>
      <c r="B835" s="13">
        <v>2011</v>
      </c>
      <c r="C835" s="13" t="s">
        <v>186</v>
      </c>
      <c r="D835" s="13" t="s">
        <v>161</v>
      </c>
      <c r="E835" s="13">
        <v>144</v>
      </c>
      <c r="F835" s="13">
        <v>535</v>
      </c>
      <c r="G835" s="13">
        <v>65</v>
      </c>
      <c r="H835" s="13">
        <v>131</v>
      </c>
      <c r="I835" s="13">
        <v>31</v>
      </c>
      <c r="J835" s="13">
        <v>1</v>
      </c>
      <c r="K835" s="13">
        <v>20</v>
      </c>
      <c r="L835" s="13">
        <v>84</v>
      </c>
      <c r="M835" s="13">
        <v>2</v>
      </c>
      <c r="N835" s="13">
        <v>0</v>
      </c>
      <c r="O835" s="13">
        <v>33</v>
      </c>
      <c r="P835" s="13">
        <v>106</v>
      </c>
      <c r="AI835" s="13"/>
    </row>
    <row r="836" spans="1:35" x14ac:dyDescent="0.25">
      <c r="A836" s="13" t="s">
        <v>1561</v>
      </c>
      <c r="B836" s="13">
        <v>2011</v>
      </c>
      <c r="C836" s="13" t="s">
        <v>181</v>
      </c>
      <c r="D836" s="13" t="s">
        <v>157</v>
      </c>
      <c r="E836" s="13">
        <v>140</v>
      </c>
      <c r="F836" s="13">
        <v>537</v>
      </c>
      <c r="G836" s="13">
        <v>86</v>
      </c>
      <c r="H836" s="13">
        <v>153</v>
      </c>
      <c r="I836" s="13">
        <v>30</v>
      </c>
      <c r="J836" s="13">
        <v>6</v>
      </c>
      <c r="K836" s="13">
        <v>18</v>
      </c>
      <c r="L836" s="13">
        <v>63</v>
      </c>
      <c r="M836" s="13">
        <v>14</v>
      </c>
      <c r="N836" s="13">
        <v>6</v>
      </c>
      <c r="O836" s="13">
        <v>33</v>
      </c>
      <c r="P836" s="13">
        <v>119</v>
      </c>
      <c r="AI836" s="13"/>
    </row>
    <row r="837" spans="1:35" x14ac:dyDescent="0.25">
      <c r="A837" s="13" t="s">
        <v>1457</v>
      </c>
      <c r="B837" s="13">
        <v>2011</v>
      </c>
      <c r="C837" s="13" t="s">
        <v>173</v>
      </c>
      <c r="D837" s="13" t="s">
        <v>161</v>
      </c>
      <c r="E837" s="13">
        <v>126</v>
      </c>
      <c r="F837" s="13">
        <v>537</v>
      </c>
      <c r="G837" s="13">
        <v>101</v>
      </c>
      <c r="H837" s="13">
        <v>181</v>
      </c>
      <c r="I837" s="13">
        <v>31</v>
      </c>
      <c r="J837" s="13">
        <v>16</v>
      </c>
      <c r="K837" s="13">
        <v>7</v>
      </c>
      <c r="L837" s="13">
        <v>44</v>
      </c>
      <c r="M837" s="13">
        <v>39</v>
      </c>
      <c r="N837" s="13">
        <v>7</v>
      </c>
      <c r="O837" s="13">
        <v>43</v>
      </c>
      <c r="P837" s="13">
        <v>41</v>
      </c>
      <c r="AI837" s="13"/>
    </row>
    <row r="838" spans="1:35" x14ac:dyDescent="0.25">
      <c r="A838" s="13" t="s">
        <v>1490</v>
      </c>
      <c r="B838" s="13">
        <v>2011</v>
      </c>
      <c r="C838" s="13" t="s">
        <v>156</v>
      </c>
      <c r="D838" s="13" t="s">
        <v>157</v>
      </c>
      <c r="E838" s="13">
        <v>145</v>
      </c>
      <c r="F838" s="13">
        <v>537</v>
      </c>
      <c r="G838" s="13">
        <v>64</v>
      </c>
      <c r="H838" s="13">
        <v>122</v>
      </c>
      <c r="I838" s="13">
        <v>22</v>
      </c>
      <c r="J838" s="13">
        <v>2</v>
      </c>
      <c r="K838" s="13">
        <v>13</v>
      </c>
      <c r="L838" s="13">
        <v>44</v>
      </c>
      <c r="M838" s="13">
        <v>11</v>
      </c>
      <c r="N838" s="13">
        <v>6</v>
      </c>
      <c r="O838" s="13">
        <v>27</v>
      </c>
      <c r="P838" s="13">
        <v>68</v>
      </c>
      <c r="AI838" s="13"/>
    </row>
    <row r="839" spans="1:35" x14ac:dyDescent="0.25">
      <c r="A839" s="13" t="s">
        <v>1586</v>
      </c>
      <c r="B839" s="13">
        <v>2011</v>
      </c>
      <c r="C839" s="13" t="s">
        <v>188</v>
      </c>
      <c r="D839" s="13" t="s">
        <v>161</v>
      </c>
      <c r="E839" s="13">
        <v>143</v>
      </c>
      <c r="F839" s="13">
        <v>537</v>
      </c>
      <c r="G839" s="13">
        <v>81</v>
      </c>
      <c r="H839" s="13">
        <v>162</v>
      </c>
      <c r="I839" s="13">
        <v>36</v>
      </c>
      <c r="J839" s="13">
        <v>2</v>
      </c>
      <c r="K839" s="13">
        <v>30</v>
      </c>
      <c r="L839" s="13">
        <v>105</v>
      </c>
      <c r="M839" s="13">
        <v>9</v>
      </c>
      <c r="N839" s="13">
        <v>3</v>
      </c>
      <c r="O839" s="13">
        <v>59</v>
      </c>
      <c r="P839" s="13">
        <v>79</v>
      </c>
      <c r="AI839" s="13"/>
    </row>
    <row r="840" spans="1:35" x14ac:dyDescent="0.25">
      <c r="A840" s="13" t="s">
        <v>1806</v>
      </c>
      <c r="B840" s="13">
        <v>2011</v>
      </c>
      <c r="C840" s="13" t="s">
        <v>181</v>
      </c>
      <c r="D840" s="13" t="s">
        <v>157</v>
      </c>
      <c r="E840" s="13">
        <v>149</v>
      </c>
      <c r="F840" s="13">
        <v>539</v>
      </c>
      <c r="G840" s="13">
        <v>65</v>
      </c>
      <c r="H840" s="13">
        <v>137</v>
      </c>
      <c r="I840" s="13">
        <v>31</v>
      </c>
      <c r="J840" s="13">
        <v>1</v>
      </c>
      <c r="K840" s="13">
        <v>29</v>
      </c>
      <c r="L840" s="13">
        <v>87</v>
      </c>
      <c r="M840" s="13">
        <v>9</v>
      </c>
      <c r="N840" s="13">
        <v>4</v>
      </c>
      <c r="O840" s="13">
        <v>25</v>
      </c>
      <c r="P840" s="13">
        <v>120</v>
      </c>
      <c r="AI840" s="13"/>
    </row>
    <row r="841" spans="1:35" x14ac:dyDescent="0.25">
      <c r="A841" s="13" t="s">
        <v>1427</v>
      </c>
      <c r="B841" s="13">
        <v>2011</v>
      </c>
      <c r="C841" s="13" t="s">
        <v>182</v>
      </c>
      <c r="D841" s="13" t="s">
        <v>157</v>
      </c>
      <c r="E841" s="13">
        <v>145</v>
      </c>
      <c r="F841" s="13">
        <v>540</v>
      </c>
      <c r="G841" s="13">
        <v>76</v>
      </c>
      <c r="H841" s="13">
        <v>178</v>
      </c>
      <c r="I841" s="13">
        <v>40</v>
      </c>
      <c r="J841" s="13">
        <v>0</v>
      </c>
      <c r="K841" s="13">
        <v>12</v>
      </c>
      <c r="L841" s="13">
        <v>103</v>
      </c>
      <c r="M841" s="13">
        <v>1</v>
      </c>
      <c r="N841" s="13">
        <v>0</v>
      </c>
      <c r="O841" s="13">
        <v>46</v>
      </c>
      <c r="P841" s="13">
        <v>51</v>
      </c>
      <c r="AI841" s="13"/>
    </row>
    <row r="842" spans="1:35" x14ac:dyDescent="0.25">
      <c r="A842" s="13" t="s">
        <v>1349</v>
      </c>
      <c r="B842" s="13">
        <v>2011</v>
      </c>
      <c r="C842" s="13" t="s">
        <v>156</v>
      </c>
      <c r="D842" s="13" t="s">
        <v>157</v>
      </c>
      <c r="E842" s="13">
        <v>149</v>
      </c>
      <c r="F842" s="13">
        <v>543</v>
      </c>
      <c r="G842" s="13">
        <v>69</v>
      </c>
      <c r="H842" s="13">
        <v>163</v>
      </c>
      <c r="I842" s="13">
        <v>25</v>
      </c>
      <c r="J842" s="13">
        <v>0</v>
      </c>
      <c r="K842" s="13">
        <v>31</v>
      </c>
      <c r="L842" s="13">
        <v>105</v>
      </c>
      <c r="M842" s="13">
        <v>1</v>
      </c>
      <c r="N842" s="13">
        <v>1</v>
      </c>
      <c r="O842" s="13">
        <v>77</v>
      </c>
      <c r="P842" s="13">
        <v>89</v>
      </c>
      <c r="AI842" s="13"/>
    </row>
    <row r="843" spans="1:35" x14ac:dyDescent="0.25">
      <c r="A843" s="13" t="s">
        <v>1343</v>
      </c>
      <c r="B843" s="13">
        <v>2011</v>
      </c>
      <c r="C843" s="13" t="s">
        <v>171</v>
      </c>
      <c r="D843" s="13" t="s">
        <v>157</v>
      </c>
      <c r="E843" s="13">
        <v>131</v>
      </c>
      <c r="F843" s="13">
        <v>546</v>
      </c>
      <c r="G843" s="13">
        <v>84</v>
      </c>
      <c r="H843" s="13">
        <v>162</v>
      </c>
      <c r="I843" s="13">
        <v>24</v>
      </c>
      <c r="J843" s="13">
        <v>4</v>
      </c>
      <c r="K843" s="13">
        <v>6</v>
      </c>
      <c r="L843" s="13">
        <v>61</v>
      </c>
      <c r="M843" s="13">
        <v>16</v>
      </c>
      <c r="N843" s="13">
        <v>6</v>
      </c>
      <c r="O843" s="13">
        <v>46</v>
      </c>
      <c r="P843" s="13">
        <v>81</v>
      </c>
      <c r="AI843" s="13"/>
    </row>
    <row r="844" spans="1:35" x14ac:dyDescent="0.25">
      <c r="A844" s="13" t="s">
        <v>1675</v>
      </c>
      <c r="B844" s="13">
        <v>2011</v>
      </c>
      <c r="C844" s="13" t="s">
        <v>166</v>
      </c>
      <c r="D844" s="13" t="s">
        <v>161</v>
      </c>
      <c r="E844" s="13">
        <v>155</v>
      </c>
      <c r="F844" s="13">
        <v>546</v>
      </c>
      <c r="G844" s="13">
        <v>46</v>
      </c>
      <c r="H844" s="13">
        <v>122</v>
      </c>
      <c r="I844" s="13">
        <v>24</v>
      </c>
      <c r="J844" s="13">
        <v>2</v>
      </c>
      <c r="K844" s="13">
        <v>13</v>
      </c>
      <c r="L844" s="13">
        <v>67</v>
      </c>
      <c r="M844" s="13">
        <v>0</v>
      </c>
      <c r="N844" s="13">
        <v>3</v>
      </c>
      <c r="O844" s="13">
        <v>45</v>
      </c>
      <c r="P844" s="13">
        <v>104</v>
      </c>
      <c r="AI844" s="13"/>
    </row>
    <row r="845" spans="1:35" x14ac:dyDescent="0.25">
      <c r="A845" s="13" t="s">
        <v>1654</v>
      </c>
      <c r="B845" s="13">
        <v>2011</v>
      </c>
      <c r="C845" s="13" t="s">
        <v>178</v>
      </c>
      <c r="D845" s="13" t="s">
        <v>157</v>
      </c>
      <c r="E845" s="13">
        <v>158</v>
      </c>
      <c r="F845" s="13">
        <v>548</v>
      </c>
      <c r="G845" s="13">
        <v>69</v>
      </c>
      <c r="H845" s="13">
        <v>139</v>
      </c>
      <c r="I845" s="13">
        <v>21</v>
      </c>
      <c r="J845" s="13">
        <v>8</v>
      </c>
      <c r="K845" s="13">
        <v>4</v>
      </c>
      <c r="L845" s="13">
        <v>46</v>
      </c>
      <c r="M845" s="13">
        <v>26</v>
      </c>
      <c r="N845" s="13">
        <v>9</v>
      </c>
      <c r="O845" s="13">
        <v>25</v>
      </c>
      <c r="P845" s="13">
        <v>73</v>
      </c>
      <c r="AI845" s="13"/>
    </row>
    <row r="846" spans="1:35" x14ac:dyDescent="0.25">
      <c r="A846" s="13" t="s">
        <v>1579</v>
      </c>
      <c r="B846" s="13">
        <v>2011</v>
      </c>
      <c r="C846" s="13" t="s">
        <v>160</v>
      </c>
      <c r="D846" s="13" t="s">
        <v>161</v>
      </c>
      <c r="E846" s="13">
        <v>129</v>
      </c>
      <c r="F846" s="13">
        <v>551</v>
      </c>
      <c r="G846" s="13">
        <v>66</v>
      </c>
      <c r="H846" s="13">
        <v>143</v>
      </c>
      <c r="I846" s="13">
        <v>26</v>
      </c>
      <c r="J846" s="13">
        <v>2</v>
      </c>
      <c r="K846" s="13">
        <v>13</v>
      </c>
      <c r="L846" s="13">
        <v>57</v>
      </c>
      <c r="M846" s="13">
        <v>4</v>
      </c>
      <c r="N846" s="13">
        <v>8</v>
      </c>
      <c r="O846" s="13">
        <v>34</v>
      </c>
      <c r="P846" s="13">
        <v>52</v>
      </c>
      <c r="AI846" s="13"/>
    </row>
    <row r="847" spans="1:35" x14ac:dyDescent="0.25">
      <c r="A847" s="13" t="s">
        <v>1798</v>
      </c>
      <c r="B847" s="13">
        <v>2011</v>
      </c>
      <c r="C847" s="13" t="s">
        <v>176</v>
      </c>
      <c r="D847" s="13" t="s">
        <v>157</v>
      </c>
      <c r="E847" s="13">
        <v>155</v>
      </c>
      <c r="F847" s="13">
        <v>552</v>
      </c>
      <c r="G847" s="13">
        <v>84</v>
      </c>
      <c r="H847" s="13">
        <v>132</v>
      </c>
      <c r="I847" s="13">
        <v>35</v>
      </c>
      <c r="J847" s="13">
        <v>2</v>
      </c>
      <c r="K847" s="13">
        <v>27</v>
      </c>
      <c r="L847" s="13">
        <v>79</v>
      </c>
      <c r="M847" s="13">
        <v>5</v>
      </c>
      <c r="N847" s="13">
        <v>3</v>
      </c>
      <c r="O847" s="13">
        <v>97</v>
      </c>
      <c r="P847" s="13">
        <v>133</v>
      </c>
      <c r="AI847" s="13"/>
    </row>
    <row r="848" spans="1:35" x14ac:dyDescent="0.25">
      <c r="A848" s="13" t="s">
        <v>1463</v>
      </c>
      <c r="B848" s="13">
        <v>2011</v>
      </c>
      <c r="C848" s="13" t="s">
        <v>172</v>
      </c>
      <c r="D848" s="13" t="s">
        <v>161</v>
      </c>
      <c r="E848" s="13">
        <v>139</v>
      </c>
      <c r="F848" s="13">
        <v>554</v>
      </c>
      <c r="G848" s="13">
        <v>61</v>
      </c>
      <c r="H848" s="13">
        <v>136</v>
      </c>
      <c r="I848" s="13">
        <v>22</v>
      </c>
      <c r="J848" s="13">
        <v>3</v>
      </c>
      <c r="K848" s="13">
        <v>2</v>
      </c>
      <c r="L848" s="13">
        <v>40</v>
      </c>
      <c r="M848" s="13">
        <v>23</v>
      </c>
      <c r="N848" s="13">
        <v>10</v>
      </c>
      <c r="O848" s="13">
        <v>48</v>
      </c>
      <c r="P848" s="13">
        <v>98</v>
      </c>
      <c r="AI848" s="13"/>
    </row>
    <row r="849" spans="1:35" x14ac:dyDescent="0.25">
      <c r="A849" s="13" t="s">
        <v>1545</v>
      </c>
      <c r="B849" s="13">
        <v>2011</v>
      </c>
      <c r="C849" s="13" t="s">
        <v>181</v>
      </c>
      <c r="D849" s="13" t="s">
        <v>157</v>
      </c>
      <c r="E849" s="13">
        <v>143</v>
      </c>
      <c r="F849" s="13">
        <v>556</v>
      </c>
      <c r="G849" s="13">
        <v>71</v>
      </c>
      <c r="H849" s="13">
        <v>155</v>
      </c>
      <c r="I849" s="13">
        <v>33</v>
      </c>
      <c r="J849" s="13">
        <v>8</v>
      </c>
      <c r="K849" s="13">
        <v>10</v>
      </c>
      <c r="L849" s="13">
        <v>59</v>
      </c>
      <c r="M849" s="13">
        <v>30</v>
      </c>
      <c r="N849" s="13">
        <v>6</v>
      </c>
      <c r="O849" s="13">
        <v>31</v>
      </c>
      <c r="P849" s="13">
        <v>68</v>
      </c>
      <c r="AI849" s="13"/>
    </row>
    <row r="850" spans="1:35" x14ac:dyDescent="0.25">
      <c r="A850" s="13" t="s">
        <v>1506</v>
      </c>
      <c r="B850" s="13">
        <v>2011</v>
      </c>
      <c r="C850" s="13" t="s">
        <v>166</v>
      </c>
      <c r="D850" s="13" t="s">
        <v>161</v>
      </c>
      <c r="E850" s="13">
        <v>152</v>
      </c>
      <c r="F850" s="13">
        <v>556</v>
      </c>
      <c r="G850" s="13">
        <v>51</v>
      </c>
      <c r="H850" s="13">
        <v>140</v>
      </c>
      <c r="I850" s="13">
        <v>27</v>
      </c>
      <c r="J850" s="13">
        <v>3</v>
      </c>
      <c r="K850" s="13">
        <v>13</v>
      </c>
      <c r="L850" s="13">
        <v>68</v>
      </c>
      <c r="M850" s="13">
        <v>4</v>
      </c>
      <c r="N850" s="13">
        <v>4</v>
      </c>
      <c r="O850" s="13">
        <v>16</v>
      </c>
      <c r="P850" s="13">
        <v>63</v>
      </c>
      <c r="AI850" s="13"/>
    </row>
    <row r="851" spans="1:35" x14ac:dyDescent="0.25">
      <c r="A851" s="13" t="s">
        <v>1477</v>
      </c>
      <c r="B851" s="13">
        <v>2011</v>
      </c>
      <c r="C851" s="13" t="s">
        <v>186</v>
      </c>
      <c r="D851" s="13" t="s">
        <v>161</v>
      </c>
      <c r="E851" s="13">
        <v>152</v>
      </c>
      <c r="F851" s="13">
        <v>557</v>
      </c>
      <c r="G851" s="13">
        <v>81</v>
      </c>
      <c r="H851" s="13">
        <v>141</v>
      </c>
      <c r="I851" s="13">
        <v>30</v>
      </c>
      <c r="J851" s="13">
        <v>1</v>
      </c>
      <c r="K851" s="13">
        <v>33</v>
      </c>
      <c r="L851" s="13">
        <v>116</v>
      </c>
      <c r="M851" s="13">
        <v>1</v>
      </c>
      <c r="N851" s="13">
        <v>0</v>
      </c>
      <c r="O851" s="13">
        <v>75</v>
      </c>
      <c r="P851" s="13">
        <v>172</v>
      </c>
      <c r="AI851" s="13"/>
    </row>
    <row r="852" spans="1:35" x14ac:dyDescent="0.25">
      <c r="A852" s="13" t="s">
        <v>1497</v>
      </c>
      <c r="B852" s="13">
        <v>2011</v>
      </c>
      <c r="C852" s="13" t="s">
        <v>167</v>
      </c>
      <c r="D852" s="13" t="s">
        <v>157</v>
      </c>
      <c r="E852" s="13">
        <v>153</v>
      </c>
      <c r="F852" s="13">
        <v>560</v>
      </c>
      <c r="G852" s="13">
        <v>82</v>
      </c>
      <c r="H852" s="13">
        <v>136</v>
      </c>
      <c r="I852" s="13">
        <v>27</v>
      </c>
      <c r="J852" s="13">
        <v>4</v>
      </c>
      <c r="K852" s="13">
        <v>23</v>
      </c>
      <c r="L852" s="13">
        <v>81</v>
      </c>
      <c r="M852" s="13">
        <v>36</v>
      </c>
      <c r="N852" s="13">
        <v>12</v>
      </c>
      <c r="O852" s="13">
        <v>71</v>
      </c>
      <c r="P852" s="13">
        <v>161</v>
      </c>
      <c r="AI852" s="13"/>
    </row>
    <row r="853" spans="1:35" x14ac:dyDescent="0.25">
      <c r="A853" s="13" t="s">
        <v>1438</v>
      </c>
      <c r="B853" s="13">
        <v>2011</v>
      </c>
      <c r="C853" s="13" t="s">
        <v>183</v>
      </c>
      <c r="D853" s="13" t="s">
        <v>161</v>
      </c>
      <c r="E853" s="13">
        <v>150</v>
      </c>
      <c r="F853" s="13">
        <v>561</v>
      </c>
      <c r="G853" s="13">
        <v>69</v>
      </c>
      <c r="H853" s="13">
        <v>130</v>
      </c>
      <c r="I853" s="13">
        <v>26</v>
      </c>
      <c r="J853" s="13">
        <v>1</v>
      </c>
      <c r="K853" s="13">
        <v>20</v>
      </c>
      <c r="L853" s="13">
        <v>58</v>
      </c>
      <c r="M853" s="13">
        <v>19</v>
      </c>
      <c r="N853" s="13">
        <v>3</v>
      </c>
      <c r="O853" s="13">
        <v>74</v>
      </c>
      <c r="P853" s="13">
        <v>160</v>
      </c>
      <c r="AI853" s="13"/>
    </row>
    <row r="854" spans="1:35" x14ac:dyDescent="0.25">
      <c r="A854" s="13" t="s">
        <v>1331</v>
      </c>
      <c r="B854" s="13">
        <v>2011</v>
      </c>
      <c r="C854" s="13" t="s">
        <v>165</v>
      </c>
      <c r="D854" s="13" t="s">
        <v>157</v>
      </c>
      <c r="E854" s="13">
        <v>145</v>
      </c>
      <c r="F854" s="13">
        <v>562</v>
      </c>
      <c r="G854" s="13">
        <v>60</v>
      </c>
      <c r="H854" s="13">
        <v>163</v>
      </c>
      <c r="I854" s="13">
        <v>30</v>
      </c>
      <c r="J854" s="13">
        <v>1</v>
      </c>
      <c r="K854" s="13">
        <v>13</v>
      </c>
      <c r="L854" s="13">
        <v>63</v>
      </c>
      <c r="M854" s="13">
        <v>2</v>
      </c>
      <c r="N854" s="13">
        <v>2</v>
      </c>
      <c r="O854" s="13">
        <v>17</v>
      </c>
      <c r="P854" s="13">
        <v>56</v>
      </c>
      <c r="AI854" s="13"/>
    </row>
    <row r="855" spans="1:35" x14ac:dyDescent="0.25">
      <c r="A855" s="13" t="s">
        <v>1547</v>
      </c>
      <c r="B855" s="13">
        <v>2011</v>
      </c>
      <c r="C855" s="13" t="s">
        <v>166</v>
      </c>
      <c r="D855" s="13" t="s">
        <v>161</v>
      </c>
      <c r="E855" s="13">
        <v>150</v>
      </c>
      <c r="F855" s="13">
        <v>563</v>
      </c>
      <c r="G855" s="13">
        <v>109</v>
      </c>
      <c r="H855" s="13">
        <v>187</v>
      </c>
      <c r="I855" s="13">
        <v>38</v>
      </c>
      <c r="J855" s="13">
        <v>6</v>
      </c>
      <c r="K855" s="13">
        <v>33</v>
      </c>
      <c r="L855" s="13">
        <v>111</v>
      </c>
      <c r="M855" s="13">
        <v>33</v>
      </c>
      <c r="N855" s="13">
        <v>6</v>
      </c>
      <c r="O855" s="13">
        <v>58</v>
      </c>
      <c r="P855" s="13">
        <v>93</v>
      </c>
      <c r="AI855" s="13"/>
    </row>
    <row r="856" spans="1:35" x14ac:dyDescent="0.25">
      <c r="A856" s="13" t="s">
        <v>1329</v>
      </c>
      <c r="B856" s="13">
        <v>2011</v>
      </c>
      <c r="C856" s="13" t="s">
        <v>160</v>
      </c>
      <c r="D856" s="13" t="s">
        <v>161</v>
      </c>
      <c r="E856" s="13">
        <v>149</v>
      </c>
      <c r="F856" s="13">
        <v>564</v>
      </c>
      <c r="G856" s="13">
        <v>59</v>
      </c>
      <c r="H856" s="13">
        <v>136</v>
      </c>
      <c r="I856" s="13">
        <v>27</v>
      </c>
      <c r="J856" s="13">
        <v>1</v>
      </c>
      <c r="K856" s="13">
        <v>15</v>
      </c>
      <c r="L856" s="13">
        <v>56</v>
      </c>
      <c r="M856" s="13">
        <v>2</v>
      </c>
      <c r="N856" s="13">
        <v>0</v>
      </c>
      <c r="O856" s="13">
        <v>22</v>
      </c>
      <c r="P856" s="13">
        <v>126</v>
      </c>
      <c r="AI856" s="13"/>
    </row>
    <row r="857" spans="1:35" x14ac:dyDescent="0.25">
      <c r="A857" s="13" t="s">
        <v>1808</v>
      </c>
      <c r="B857" s="13">
        <v>2011</v>
      </c>
      <c r="C857" s="13" t="s">
        <v>175</v>
      </c>
      <c r="D857" s="13" t="s">
        <v>157</v>
      </c>
      <c r="E857" s="13">
        <v>154</v>
      </c>
      <c r="F857" s="13">
        <v>564</v>
      </c>
      <c r="G857" s="13">
        <v>63</v>
      </c>
      <c r="H857" s="13">
        <v>139</v>
      </c>
      <c r="I857" s="13">
        <v>28</v>
      </c>
      <c r="J857" s="13">
        <v>2</v>
      </c>
      <c r="K857" s="13">
        <v>15</v>
      </c>
      <c r="L857" s="13">
        <v>72</v>
      </c>
      <c r="M857" s="13">
        <v>2</v>
      </c>
      <c r="N857" s="13">
        <v>6</v>
      </c>
      <c r="O857" s="13">
        <v>40</v>
      </c>
      <c r="P857" s="13">
        <v>102</v>
      </c>
      <c r="AI857" s="13"/>
    </row>
    <row r="858" spans="1:35" x14ac:dyDescent="0.25">
      <c r="A858" s="13" t="s">
        <v>1594</v>
      </c>
      <c r="B858" s="13">
        <v>2011</v>
      </c>
      <c r="C858" s="13" t="s">
        <v>187</v>
      </c>
      <c r="D858" s="13" t="s">
        <v>161</v>
      </c>
      <c r="E858" s="13">
        <v>152</v>
      </c>
      <c r="F858" s="13">
        <v>565</v>
      </c>
      <c r="G858" s="13">
        <v>78</v>
      </c>
      <c r="H858" s="13">
        <v>167</v>
      </c>
      <c r="I858" s="13">
        <v>26</v>
      </c>
      <c r="J858" s="13">
        <v>7</v>
      </c>
      <c r="K858" s="13">
        <v>5</v>
      </c>
      <c r="L858" s="13">
        <v>36</v>
      </c>
      <c r="M858" s="13">
        <v>40</v>
      </c>
      <c r="N858" s="13">
        <v>11</v>
      </c>
      <c r="O858" s="13">
        <v>59</v>
      </c>
      <c r="P858" s="13">
        <v>129</v>
      </c>
      <c r="AI858" s="13"/>
    </row>
    <row r="859" spans="1:35" x14ac:dyDescent="0.25">
      <c r="A859" s="13" t="s">
        <v>1367</v>
      </c>
      <c r="B859" s="13">
        <v>2011</v>
      </c>
      <c r="C859" s="13" t="s">
        <v>162</v>
      </c>
      <c r="D859" s="13" t="s">
        <v>161</v>
      </c>
      <c r="E859" s="13">
        <v>149</v>
      </c>
      <c r="F859" s="13">
        <v>565</v>
      </c>
      <c r="G859" s="13">
        <v>80</v>
      </c>
      <c r="H859" s="13">
        <v>173</v>
      </c>
      <c r="I859" s="13">
        <v>35</v>
      </c>
      <c r="J859" s="13">
        <v>1</v>
      </c>
      <c r="K859" s="13">
        <v>26</v>
      </c>
      <c r="L859" s="13">
        <v>93</v>
      </c>
      <c r="M859" s="13">
        <v>1</v>
      </c>
      <c r="N859" s="13">
        <v>1</v>
      </c>
      <c r="O859" s="13">
        <v>43</v>
      </c>
      <c r="P859" s="13">
        <v>69</v>
      </c>
      <c r="AI859" s="13"/>
    </row>
    <row r="860" spans="1:35" x14ac:dyDescent="0.25">
      <c r="A860" s="13" t="s">
        <v>1559</v>
      </c>
      <c r="B860" s="13">
        <v>2011</v>
      </c>
      <c r="C860" s="13" t="s">
        <v>165</v>
      </c>
      <c r="D860" s="13" t="s">
        <v>157</v>
      </c>
      <c r="E860" s="13">
        <v>151</v>
      </c>
      <c r="F860" s="13">
        <v>567</v>
      </c>
      <c r="G860" s="13">
        <v>68</v>
      </c>
      <c r="H860" s="13">
        <v>159</v>
      </c>
      <c r="I860" s="13">
        <v>26</v>
      </c>
      <c r="J860" s="13">
        <v>2</v>
      </c>
      <c r="K860" s="13">
        <v>25</v>
      </c>
      <c r="L860" s="13">
        <v>83</v>
      </c>
      <c r="M860" s="13">
        <v>12</v>
      </c>
      <c r="N860" s="13">
        <v>4</v>
      </c>
      <c r="O860" s="13">
        <v>29</v>
      </c>
      <c r="P860" s="13">
        <v>113</v>
      </c>
      <c r="AI860" s="13"/>
    </row>
    <row r="861" spans="1:35" x14ac:dyDescent="0.25">
      <c r="A861" s="13" t="s">
        <v>1373</v>
      </c>
      <c r="B861" s="13">
        <v>2011</v>
      </c>
      <c r="C861" s="13" t="s">
        <v>186</v>
      </c>
      <c r="D861" s="13" t="s">
        <v>161</v>
      </c>
      <c r="E861" s="13">
        <v>142</v>
      </c>
      <c r="F861" s="13">
        <v>567</v>
      </c>
      <c r="G861" s="13">
        <v>87</v>
      </c>
      <c r="H861" s="13">
        <v>152</v>
      </c>
      <c r="I861" s="13">
        <v>22</v>
      </c>
      <c r="J861" s="13">
        <v>2</v>
      </c>
      <c r="K861" s="13">
        <v>16</v>
      </c>
      <c r="L861" s="13">
        <v>63</v>
      </c>
      <c r="M861" s="13">
        <v>30</v>
      </c>
      <c r="N861" s="13">
        <v>8</v>
      </c>
      <c r="O861" s="13">
        <v>58</v>
      </c>
      <c r="P861" s="13">
        <v>59</v>
      </c>
      <c r="AI861" s="13"/>
    </row>
    <row r="862" spans="1:35" x14ac:dyDescent="0.25">
      <c r="A862" s="13" t="s">
        <v>1502</v>
      </c>
      <c r="B862" s="13">
        <v>2011</v>
      </c>
      <c r="C862" s="13" t="s">
        <v>169</v>
      </c>
      <c r="D862" s="13" t="s">
        <v>161</v>
      </c>
      <c r="E862" s="13">
        <v>156</v>
      </c>
      <c r="F862" s="13">
        <v>567</v>
      </c>
      <c r="G862" s="13">
        <v>89</v>
      </c>
      <c r="H862" s="13">
        <v>134</v>
      </c>
      <c r="I862" s="13">
        <v>38</v>
      </c>
      <c r="J862" s="13">
        <v>3</v>
      </c>
      <c r="K862" s="13">
        <v>20</v>
      </c>
      <c r="L862" s="13">
        <v>71</v>
      </c>
      <c r="M862" s="13">
        <v>22</v>
      </c>
      <c r="N862" s="13">
        <v>9</v>
      </c>
      <c r="O862" s="13">
        <v>80</v>
      </c>
      <c r="P862" s="13">
        <v>139</v>
      </c>
      <c r="AI862" s="13"/>
    </row>
    <row r="863" spans="1:35" x14ac:dyDescent="0.25">
      <c r="A863" s="13" t="s">
        <v>1513</v>
      </c>
      <c r="B863" s="13">
        <v>2011</v>
      </c>
      <c r="C863" s="13" t="s">
        <v>166</v>
      </c>
      <c r="D863" s="13" t="s">
        <v>161</v>
      </c>
      <c r="E863" s="13">
        <v>162</v>
      </c>
      <c r="F863" s="13">
        <v>569</v>
      </c>
      <c r="G863" s="13">
        <v>95</v>
      </c>
      <c r="H863" s="13">
        <v>170</v>
      </c>
      <c r="I863" s="13">
        <v>36</v>
      </c>
      <c r="J863" s="13">
        <v>1</v>
      </c>
      <c r="K863" s="13">
        <v>38</v>
      </c>
      <c r="L863" s="13">
        <v>120</v>
      </c>
      <c r="M863" s="13">
        <v>1</v>
      </c>
      <c r="N863" s="13">
        <v>1</v>
      </c>
      <c r="O863" s="13">
        <v>107</v>
      </c>
      <c r="P863" s="13">
        <v>106</v>
      </c>
      <c r="AI863" s="13"/>
    </row>
    <row r="864" spans="1:35" x14ac:dyDescent="0.25">
      <c r="A864" s="13" t="s">
        <v>1771</v>
      </c>
      <c r="B864" s="13">
        <v>2011</v>
      </c>
      <c r="C864" s="13" t="s">
        <v>160</v>
      </c>
      <c r="D864" s="13" t="s">
        <v>161</v>
      </c>
      <c r="E864" s="13">
        <v>157</v>
      </c>
      <c r="F864" s="13">
        <v>571</v>
      </c>
      <c r="G864" s="13">
        <v>67</v>
      </c>
      <c r="H864" s="13">
        <v>161</v>
      </c>
      <c r="I864" s="13">
        <v>32</v>
      </c>
      <c r="J864" s="13">
        <v>0</v>
      </c>
      <c r="K864" s="13">
        <v>21</v>
      </c>
      <c r="L864" s="13">
        <v>76</v>
      </c>
      <c r="M864" s="13">
        <v>4</v>
      </c>
      <c r="N864" s="13">
        <v>4</v>
      </c>
      <c r="O864" s="13">
        <v>53</v>
      </c>
      <c r="P864" s="13">
        <v>142</v>
      </c>
      <c r="AI864" s="13"/>
    </row>
    <row r="865" spans="1:35" x14ac:dyDescent="0.25">
      <c r="A865" s="13" t="s">
        <v>1443</v>
      </c>
      <c r="B865" s="13">
        <v>2011</v>
      </c>
      <c r="C865" s="13" t="s">
        <v>182</v>
      </c>
      <c r="D865" s="13" t="s">
        <v>157</v>
      </c>
      <c r="E865" s="13">
        <v>161</v>
      </c>
      <c r="F865" s="13">
        <v>572</v>
      </c>
      <c r="G865" s="13">
        <v>111</v>
      </c>
      <c r="H865" s="13">
        <v>197</v>
      </c>
      <c r="I865" s="13">
        <v>48</v>
      </c>
      <c r="J865" s="13">
        <v>0</v>
      </c>
      <c r="K865" s="13">
        <v>30</v>
      </c>
      <c r="L865" s="13">
        <v>105</v>
      </c>
      <c r="M865" s="13">
        <v>2</v>
      </c>
      <c r="N865" s="13">
        <v>1</v>
      </c>
      <c r="O865" s="13">
        <v>108</v>
      </c>
      <c r="P865" s="13">
        <v>89</v>
      </c>
      <c r="AI865" s="13"/>
    </row>
    <row r="866" spans="1:35" x14ac:dyDescent="0.25">
      <c r="A866" s="13" t="s">
        <v>1725</v>
      </c>
      <c r="B866" s="13">
        <v>2011</v>
      </c>
      <c r="C866" s="13" t="s">
        <v>174</v>
      </c>
      <c r="D866" s="13" t="s">
        <v>161</v>
      </c>
      <c r="E866" s="13">
        <v>158</v>
      </c>
      <c r="F866" s="13">
        <v>572</v>
      </c>
      <c r="G866" s="13">
        <v>87</v>
      </c>
      <c r="H866" s="13">
        <v>148</v>
      </c>
      <c r="I866" s="13">
        <v>34</v>
      </c>
      <c r="J866" s="13">
        <v>5</v>
      </c>
      <c r="K866" s="13">
        <v>23</v>
      </c>
      <c r="L866" s="13">
        <v>89</v>
      </c>
      <c r="M866" s="13">
        <v>23</v>
      </c>
      <c r="N866" s="13">
        <v>10</v>
      </c>
      <c r="O866" s="13">
        <v>89</v>
      </c>
      <c r="P866" s="13">
        <v>126</v>
      </c>
      <c r="AI866" s="13"/>
    </row>
    <row r="867" spans="1:35" x14ac:dyDescent="0.25">
      <c r="A867" s="13" t="s">
        <v>1684</v>
      </c>
      <c r="B867" s="13">
        <v>2011</v>
      </c>
      <c r="C867" s="13" t="s">
        <v>187</v>
      </c>
      <c r="D867" s="13" t="s">
        <v>161</v>
      </c>
      <c r="E867" s="13">
        <v>159</v>
      </c>
      <c r="F867" s="13">
        <v>572</v>
      </c>
      <c r="G867" s="13">
        <v>72</v>
      </c>
      <c r="H867" s="13">
        <v>152</v>
      </c>
      <c r="I867" s="13">
        <v>35</v>
      </c>
      <c r="J867" s="13">
        <v>0</v>
      </c>
      <c r="K867" s="13">
        <v>19</v>
      </c>
      <c r="L867" s="13">
        <v>78</v>
      </c>
      <c r="M867" s="13">
        <v>3</v>
      </c>
      <c r="N867" s="13">
        <v>1</v>
      </c>
      <c r="O867" s="13">
        <v>74</v>
      </c>
      <c r="P867" s="13">
        <v>97</v>
      </c>
      <c r="AI867" s="13"/>
    </row>
    <row r="868" spans="1:35" x14ac:dyDescent="0.25">
      <c r="A868" s="13" t="s">
        <v>1769</v>
      </c>
      <c r="B868" s="13">
        <v>2011</v>
      </c>
      <c r="C868" s="13" t="s">
        <v>183</v>
      </c>
      <c r="D868" s="13" t="s">
        <v>161</v>
      </c>
      <c r="E868" s="13">
        <v>158</v>
      </c>
      <c r="F868" s="13">
        <v>573</v>
      </c>
      <c r="G868" s="13">
        <v>72</v>
      </c>
      <c r="H868" s="13">
        <v>135</v>
      </c>
      <c r="I868" s="13">
        <v>29</v>
      </c>
      <c r="J868" s="13">
        <v>5</v>
      </c>
      <c r="K868" s="13">
        <v>21</v>
      </c>
      <c r="L868" s="13">
        <v>66</v>
      </c>
      <c r="M868" s="13">
        <v>17</v>
      </c>
      <c r="N868" s="13">
        <v>6</v>
      </c>
      <c r="O868" s="13">
        <v>57</v>
      </c>
      <c r="P868" s="13">
        <v>166</v>
      </c>
      <c r="AI868" s="13"/>
    </row>
    <row r="869" spans="1:35" x14ac:dyDescent="0.25">
      <c r="A869" s="13" t="s">
        <v>1423</v>
      </c>
      <c r="B869" s="13">
        <v>2011</v>
      </c>
      <c r="C869" s="13" t="s">
        <v>187</v>
      </c>
      <c r="D869" s="13" t="s">
        <v>161</v>
      </c>
      <c r="E869" s="13">
        <v>148</v>
      </c>
      <c r="F869" s="13">
        <v>579</v>
      </c>
      <c r="G869" s="13">
        <v>55</v>
      </c>
      <c r="H869" s="13">
        <v>160</v>
      </c>
      <c r="I869" s="13">
        <v>24</v>
      </c>
      <c r="J869" s="13">
        <v>8</v>
      </c>
      <c r="K869" s="13">
        <v>7</v>
      </c>
      <c r="L869" s="13">
        <v>49</v>
      </c>
      <c r="M869" s="13">
        <v>4</v>
      </c>
      <c r="N869" s="13">
        <v>2</v>
      </c>
      <c r="O869" s="13">
        <v>34</v>
      </c>
      <c r="P869" s="13">
        <v>67</v>
      </c>
      <c r="AI869" s="13"/>
    </row>
    <row r="870" spans="1:35" x14ac:dyDescent="0.25">
      <c r="A870" s="13" t="s">
        <v>113</v>
      </c>
      <c r="B870" s="13">
        <v>2011</v>
      </c>
      <c r="C870" s="13" t="s">
        <v>180</v>
      </c>
      <c r="D870" s="13" t="s">
        <v>161</v>
      </c>
      <c r="E870" s="13">
        <v>147</v>
      </c>
      <c r="F870" s="13">
        <v>579</v>
      </c>
      <c r="G870" s="13">
        <v>105</v>
      </c>
      <c r="H870" s="13">
        <v>173</v>
      </c>
      <c r="I870" s="13">
        <v>29</v>
      </c>
      <c r="J870" s="13">
        <v>0</v>
      </c>
      <c r="K870" s="13">
        <v>37</v>
      </c>
      <c r="L870" s="13">
        <v>99</v>
      </c>
      <c r="M870" s="13">
        <v>9</v>
      </c>
      <c r="N870" s="13">
        <v>1</v>
      </c>
      <c r="O870" s="13">
        <v>61</v>
      </c>
      <c r="P870" s="13">
        <v>58</v>
      </c>
      <c r="AI870" s="13"/>
    </row>
    <row r="871" spans="1:35" x14ac:dyDescent="0.25">
      <c r="A871" s="13" t="s">
        <v>1341</v>
      </c>
      <c r="B871" s="13">
        <v>2011</v>
      </c>
      <c r="C871" s="13" t="s">
        <v>181</v>
      </c>
      <c r="D871" s="13" t="s">
        <v>157</v>
      </c>
      <c r="E871" s="13">
        <v>156</v>
      </c>
      <c r="F871" s="13">
        <v>580</v>
      </c>
      <c r="G871" s="13">
        <v>80</v>
      </c>
      <c r="H871" s="13">
        <v>152</v>
      </c>
      <c r="I871" s="13">
        <v>24</v>
      </c>
      <c r="J871" s="13">
        <v>2</v>
      </c>
      <c r="K871" s="13">
        <v>23</v>
      </c>
      <c r="L871" s="13">
        <v>82</v>
      </c>
      <c r="M871" s="13">
        <v>5</v>
      </c>
      <c r="N871" s="13">
        <v>7</v>
      </c>
      <c r="O871" s="13">
        <v>62</v>
      </c>
      <c r="P871" s="13">
        <v>125</v>
      </c>
      <c r="AI871" s="13"/>
    </row>
    <row r="872" spans="1:35" x14ac:dyDescent="0.25">
      <c r="A872" s="13" t="s">
        <v>1318</v>
      </c>
      <c r="B872" s="13">
        <v>2011</v>
      </c>
      <c r="C872" s="13" t="s">
        <v>167</v>
      </c>
      <c r="D872" s="13" t="s">
        <v>157</v>
      </c>
      <c r="E872" s="13">
        <v>150</v>
      </c>
      <c r="F872" s="13">
        <v>582</v>
      </c>
      <c r="G872" s="13">
        <v>79</v>
      </c>
      <c r="H872" s="13">
        <v>152</v>
      </c>
      <c r="I872" s="13">
        <v>29</v>
      </c>
      <c r="J872" s="13">
        <v>7</v>
      </c>
      <c r="K872" s="13">
        <v>16</v>
      </c>
      <c r="L872" s="13">
        <v>73</v>
      </c>
      <c r="M872" s="13">
        <v>19</v>
      </c>
      <c r="N872" s="13">
        <v>6</v>
      </c>
      <c r="O872" s="13">
        <v>51</v>
      </c>
      <c r="P872" s="13">
        <v>92</v>
      </c>
      <c r="AI872" s="13"/>
    </row>
    <row r="873" spans="1:35" x14ac:dyDescent="0.25">
      <c r="A873" s="13" t="s">
        <v>1470</v>
      </c>
      <c r="B873" s="13">
        <v>2011</v>
      </c>
      <c r="C873" s="13" t="s">
        <v>171</v>
      </c>
      <c r="D873" s="13" t="s">
        <v>157</v>
      </c>
      <c r="E873" s="13">
        <v>156</v>
      </c>
      <c r="F873" s="13">
        <v>583</v>
      </c>
      <c r="G873" s="13">
        <v>136</v>
      </c>
      <c r="H873" s="13">
        <v>153</v>
      </c>
      <c r="I873" s="13">
        <v>26</v>
      </c>
      <c r="J873" s="13">
        <v>10</v>
      </c>
      <c r="K873" s="13">
        <v>41</v>
      </c>
      <c r="L873" s="13">
        <v>119</v>
      </c>
      <c r="M873" s="13">
        <v>25</v>
      </c>
      <c r="N873" s="13">
        <v>10</v>
      </c>
      <c r="O873" s="13">
        <v>85</v>
      </c>
      <c r="P873" s="13">
        <v>169</v>
      </c>
      <c r="AI873" s="13"/>
    </row>
    <row r="874" spans="1:35" x14ac:dyDescent="0.25">
      <c r="A874" s="13" t="s">
        <v>1708</v>
      </c>
      <c r="B874" s="13">
        <v>2011</v>
      </c>
      <c r="C874" s="13" t="s">
        <v>183</v>
      </c>
      <c r="D874" s="13" t="s">
        <v>161</v>
      </c>
      <c r="E874" s="13">
        <v>154</v>
      </c>
      <c r="F874" s="13">
        <v>584</v>
      </c>
      <c r="G874" s="13">
        <v>65</v>
      </c>
      <c r="H874" s="13">
        <v>148</v>
      </c>
      <c r="I874" s="13">
        <v>27</v>
      </c>
      <c r="J874" s="13">
        <v>5</v>
      </c>
      <c r="K874" s="13">
        <v>8</v>
      </c>
      <c r="L874" s="13">
        <v>49</v>
      </c>
      <c r="M874" s="13">
        <v>25</v>
      </c>
      <c r="N874" s="13">
        <v>10</v>
      </c>
      <c r="O874" s="13">
        <v>35</v>
      </c>
      <c r="P874" s="13">
        <v>139</v>
      </c>
      <c r="AI874" s="13"/>
    </row>
    <row r="875" spans="1:35" x14ac:dyDescent="0.25">
      <c r="A875" s="13" t="s">
        <v>1644</v>
      </c>
      <c r="B875" s="13">
        <v>2011</v>
      </c>
      <c r="C875" s="13" t="s">
        <v>179</v>
      </c>
      <c r="D875" s="13" t="s">
        <v>161</v>
      </c>
      <c r="E875" s="13">
        <v>157</v>
      </c>
      <c r="F875" s="13">
        <v>585</v>
      </c>
      <c r="G875" s="13">
        <v>84</v>
      </c>
      <c r="H875" s="13">
        <v>150</v>
      </c>
      <c r="I875" s="13">
        <v>27</v>
      </c>
      <c r="J875" s="13">
        <v>2</v>
      </c>
      <c r="K875" s="13">
        <v>32</v>
      </c>
      <c r="L875" s="13">
        <v>97</v>
      </c>
      <c r="M875" s="13">
        <v>8</v>
      </c>
      <c r="N875" s="13">
        <v>7</v>
      </c>
      <c r="O875" s="13">
        <v>71</v>
      </c>
      <c r="P875" s="13">
        <v>158</v>
      </c>
      <c r="AI875" s="13"/>
    </row>
    <row r="876" spans="1:35" x14ac:dyDescent="0.25">
      <c r="A876" s="13" t="s">
        <v>1351</v>
      </c>
      <c r="B876" s="13">
        <v>2011</v>
      </c>
      <c r="C876" s="13" t="s">
        <v>158</v>
      </c>
      <c r="D876" s="13" t="s">
        <v>161</v>
      </c>
      <c r="E876" s="13">
        <v>155</v>
      </c>
      <c r="F876" s="13">
        <v>585</v>
      </c>
      <c r="G876" s="13">
        <v>66</v>
      </c>
      <c r="H876" s="13">
        <v>161</v>
      </c>
      <c r="I876" s="13">
        <v>38</v>
      </c>
      <c r="J876" s="13">
        <v>4</v>
      </c>
      <c r="K876" s="13">
        <v>18</v>
      </c>
      <c r="L876" s="13">
        <v>94</v>
      </c>
      <c r="M876" s="13">
        <v>4</v>
      </c>
      <c r="N876" s="13">
        <v>3</v>
      </c>
      <c r="O876" s="13">
        <v>59</v>
      </c>
      <c r="P876" s="13">
        <v>60</v>
      </c>
      <c r="AI876" s="13"/>
    </row>
    <row r="877" spans="1:35" x14ac:dyDescent="0.25">
      <c r="A877" s="13" t="s">
        <v>1696</v>
      </c>
      <c r="B877" s="13">
        <v>2011</v>
      </c>
      <c r="C877" s="13" t="s">
        <v>184</v>
      </c>
      <c r="D877" s="13" t="s">
        <v>157</v>
      </c>
      <c r="E877" s="13">
        <v>150</v>
      </c>
      <c r="F877" s="13">
        <v>587</v>
      </c>
      <c r="G877" s="13">
        <v>96</v>
      </c>
      <c r="H877" s="13">
        <v>164</v>
      </c>
      <c r="I877" s="13">
        <v>27</v>
      </c>
      <c r="J877" s="13">
        <v>3</v>
      </c>
      <c r="K877" s="13">
        <v>5</v>
      </c>
      <c r="L877" s="13">
        <v>60</v>
      </c>
      <c r="M877" s="13">
        <v>37</v>
      </c>
      <c r="N877" s="13">
        <v>12</v>
      </c>
      <c r="O877" s="13">
        <v>56</v>
      </c>
      <c r="P877" s="13">
        <v>74</v>
      </c>
      <c r="AI877" s="13"/>
    </row>
    <row r="878" spans="1:35" x14ac:dyDescent="0.25">
      <c r="A878" s="13" t="s">
        <v>1591</v>
      </c>
      <c r="B878" s="13">
        <v>2011</v>
      </c>
      <c r="C878" s="13" t="s">
        <v>167</v>
      </c>
      <c r="D878" s="13" t="s">
        <v>157</v>
      </c>
      <c r="E878" s="13">
        <v>156</v>
      </c>
      <c r="F878" s="13">
        <v>588</v>
      </c>
      <c r="G878" s="13">
        <v>99</v>
      </c>
      <c r="H878" s="13">
        <v>158</v>
      </c>
      <c r="I878" s="13">
        <v>46</v>
      </c>
      <c r="J878" s="13">
        <v>6</v>
      </c>
      <c r="K878" s="13">
        <v>20</v>
      </c>
      <c r="L878" s="13">
        <v>91</v>
      </c>
      <c r="M878" s="13">
        <v>19</v>
      </c>
      <c r="N878" s="13">
        <v>6</v>
      </c>
      <c r="O878" s="13">
        <v>77</v>
      </c>
      <c r="P878" s="13">
        <v>128</v>
      </c>
      <c r="AI878" s="13"/>
    </row>
    <row r="879" spans="1:35" x14ac:dyDescent="0.25">
      <c r="A879" s="13" t="s">
        <v>1459</v>
      </c>
      <c r="B879" s="13">
        <v>2011</v>
      </c>
      <c r="C879" s="13" t="s">
        <v>171</v>
      </c>
      <c r="D879" s="13" t="s">
        <v>157</v>
      </c>
      <c r="E879" s="13">
        <v>156</v>
      </c>
      <c r="F879" s="13">
        <v>589</v>
      </c>
      <c r="G879" s="13">
        <v>90</v>
      </c>
      <c r="H879" s="13">
        <v>146</v>
      </c>
      <c r="I879" s="13">
        <v>26</v>
      </c>
      <c r="J879" s="13">
        <v>1</v>
      </c>
      <c r="K879" s="13">
        <v>39</v>
      </c>
      <c r="L879" s="13">
        <v>111</v>
      </c>
      <c r="M879" s="13">
        <v>4</v>
      </c>
      <c r="N879" s="13">
        <v>1</v>
      </c>
      <c r="O879" s="13">
        <v>76</v>
      </c>
      <c r="P879" s="13">
        <v>110</v>
      </c>
      <c r="AI879" s="13"/>
    </row>
    <row r="880" spans="1:35" x14ac:dyDescent="0.25">
      <c r="A880" s="13" t="s">
        <v>1777</v>
      </c>
      <c r="B880" s="13">
        <v>2011</v>
      </c>
      <c r="C880" s="13" t="s">
        <v>182</v>
      </c>
      <c r="D880" s="13" t="s">
        <v>157</v>
      </c>
      <c r="E880" s="13">
        <v>153</v>
      </c>
      <c r="F880" s="13">
        <v>591</v>
      </c>
      <c r="G880" s="13">
        <v>90</v>
      </c>
      <c r="H880" s="13">
        <v>147</v>
      </c>
      <c r="I880" s="13">
        <v>22</v>
      </c>
      <c r="J880" s="13">
        <v>11</v>
      </c>
      <c r="K880" s="13">
        <v>10</v>
      </c>
      <c r="L880" s="13">
        <v>45</v>
      </c>
      <c r="M880" s="13">
        <v>22</v>
      </c>
      <c r="N880" s="13">
        <v>5</v>
      </c>
      <c r="O880" s="13">
        <v>56</v>
      </c>
      <c r="P880" s="13">
        <v>181</v>
      </c>
      <c r="AI880" s="13"/>
    </row>
    <row r="881" spans="1:35" x14ac:dyDescent="0.25">
      <c r="A881" s="13" t="s">
        <v>1635</v>
      </c>
      <c r="B881" s="13">
        <v>2011</v>
      </c>
      <c r="C881" s="13" t="s">
        <v>169</v>
      </c>
      <c r="D881" s="13" t="s">
        <v>161</v>
      </c>
      <c r="E881" s="13">
        <v>159</v>
      </c>
      <c r="F881" s="13">
        <v>592</v>
      </c>
      <c r="G881" s="13">
        <v>105</v>
      </c>
      <c r="H881" s="13">
        <v>171</v>
      </c>
      <c r="I881" s="13">
        <v>39</v>
      </c>
      <c r="J881" s="13">
        <v>5</v>
      </c>
      <c r="K881" s="13">
        <v>31</v>
      </c>
      <c r="L881" s="13">
        <v>88</v>
      </c>
      <c r="M881" s="13">
        <v>21</v>
      </c>
      <c r="N881" s="13">
        <v>9</v>
      </c>
      <c r="O881" s="13">
        <v>59</v>
      </c>
      <c r="P881" s="13">
        <v>126</v>
      </c>
      <c r="AI881" s="13"/>
    </row>
    <row r="882" spans="1:35" x14ac:dyDescent="0.25">
      <c r="A882" s="13" t="s">
        <v>1743</v>
      </c>
      <c r="B882" s="13">
        <v>2011</v>
      </c>
      <c r="C882" s="13" t="s">
        <v>174</v>
      </c>
      <c r="D882" s="13" t="s">
        <v>161</v>
      </c>
      <c r="E882" s="13">
        <v>159</v>
      </c>
      <c r="F882" s="13">
        <v>596</v>
      </c>
      <c r="G882" s="13">
        <v>76</v>
      </c>
      <c r="H882" s="13">
        <v>163</v>
      </c>
      <c r="I882" s="13">
        <v>36</v>
      </c>
      <c r="J882" s="13">
        <v>4</v>
      </c>
      <c r="K882" s="13">
        <v>12</v>
      </c>
      <c r="L882" s="13">
        <v>83</v>
      </c>
      <c r="M882" s="13">
        <v>9</v>
      </c>
      <c r="N882" s="13">
        <v>6</v>
      </c>
      <c r="O882" s="13">
        <v>54</v>
      </c>
      <c r="P882" s="13">
        <v>112</v>
      </c>
      <c r="AI882" s="13"/>
    </row>
    <row r="883" spans="1:35" x14ac:dyDescent="0.25">
      <c r="A883" s="13" t="s">
        <v>1596</v>
      </c>
      <c r="B883" s="13">
        <v>2011</v>
      </c>
      <c r="C883" s="13" t="s">
        <v>178</v>
      </c>
      <c r="D883" s="13" t="s">
        <v>157</v>
      </c>
      <c r="E883" s="13">
        <v>159</v>
      </c>
      <c r="F883" s="13">
        <v>597</v>
      </c>
      <c r="G883" s="13">
        <v>74</v>
      </c>
      <c r="H883" s="13">
        <v>174</v>
      </c>
      <c r="I883" s="13">
        <v>44</v>
      </c>
      <c r="J883" s="13">
        <v>0</v>
      </c>
      <c r="K883" s="13">
        <v>19</v>
      </c>
      <c r="L883" s="13">
        <v>95</v>
      </c>
      <c r="M883" s="13">
        <v>2</v>
      </c>
      <c r="N883" s="13">
        <v>1</v>
      </c>
      <c r="O883" s="13">
        <v>66</v>
      </c>
      <c r="P883" s="13">
        <v>95</v>
      </c>
      <c r="AI883" s="13"/>
    </row>
    <row r="884" spans="1:35" x14ac:dyDescent="0.25">
      <c r="A884" s="13" t="s">
        <v>1636</v>
      </c>
      <c r="B884" s="13">
        <v>2011</v>
      </c>
      <c r="C884" s="13" t="s">
        <v>179</v>
      </c>
      <c r="D884" s="13" t="s">
        <v>161</v>
      </c>
      <c r="E884" s="13">
        <v>161</v>
      </c>
      <c r="F884" s="13">
        <v>599</v>
      </c>
      <c r="G884" s="13">
        <v>101</v>
      </c>
      <c r="H884" s="13">
        <v>185</v>
      </c>
      <c r="I884" s="13">
        <v>40</v>
      </c>
      <c r="J884" s="13">
        <v>3</v>
      </c>
      <c r="K884" s="13">
        <v>29</v>
      </c>
      <c r="L884" s="13">
        <v>103</v>
      </c>
      <c r="M884" s="13">
        <v>8</v>
      </c>
      <c r="N884" s="13">
        <v>6</v>
      </c>
      <c r="O884" s="13">
        <v>110</v>
      </c>
      <c r="P884" s="13">
        <v>129</v>
      </c>
      <c r="AI884" s="13"/>
    </row>
    <row r="885" spans="1:35" x14ac:dyDescent="0.25">
      <c r="A885" s="13" t="s">
        <v>1587</v>
      </c>
      <c r="B885" s="13">
        <v>2011</v>
      </c>
      <c r="C885" s="13" t="s">
        <v>160</v>
      </c>
      <c r="D885" s="13" t="s">
        <v>161</v>
      </c>
      <c r="E885" s="13">
        <v>161</v>
      </c>
      <c r="F885" s="13">
        <v>600</v>
      </c>
      <c r="G885" s="13">
        <v>88</v>
      </c>
      <c r="H885" s="13">
        <v>140</v>
      </c>
      <c r="I885" s="13">
        <v>22</v>
      </c>
      <c r="J885" s="13">
        <v>1</v>
      </c>
      <c r="K885" s="13">
        <v>36</v>
      </c>
      <c r="L885" s="13">
        <v>82</v>
      </c>
      <c r="M885" s="13">
        <v>1</v>
      </c>
      <c r="N885" s="13">
        <v>3</v>
      </c>
      <c r="O885" s="13">
        <v>62</v>
      </c>
      <c r="P885" s="13">
        <v>156</v>
      </c>
      <c r="AI885" s="13"/>
    </row>
    <row r="886" spans="1:35" x14ac:dyDescent="0.25">
      <c r="A886" s="13" t="s">
        <v>1515</v>
      </c>
      <c r="B886" s="13">
        <v>2011</v>
      </c>
      <c r="C886" s="13" t="s">
        <v>178</v>
      </c>
      <c r="D886" s="13" t="s">
        <v>157</v>
      </c>
      <c r="E886" s="13">
        <v>153</v>
      </c>
      <c r="F886" s="13">
        <v>601</v>
      </c>
      <c r="G886" s="13">
        <v>77</v>
      </c>
      <c r="H886" s="13">
        <v>171</v>
      </c>
      <c r="I886" s="13">
        <v>47</v>
      </c>
      <c r="J886" s="13">
        <v>4</v>
      </c>
      <c r="K886" s="13">
        <v>20</v>
      </c>
      <c r="L886" s="13">
        <v>87</v>
      </c>
      <c r="M886" s="13">
        <v>22</v>
      </c>
      <c r="N886" s="13">
        <v>10</v>
      </c>
      <c r="O886" s="13">
        <v>37</v>
      </c>
      <c r="P886" s="13">
        <v>123</v>
      </c>
      <c r="AI886" s="13"/>
    </row>
    <row r="887" spans="1:35" x14ac:dyDescent="0.25">
      <c r="A887" s="13" t="s">
        <v>1560</v>
      </c>
      <c r="B887" s="13">
        <v>2011</v>
      </c>
      <c r="C887" s="13" t="s">
        <v>177</v>
      </c>
      <c r="D887" s="13" t="s">
        <v>161</v>
      </c>
      <c r="E887" s="13">
        <v>161</v>
      </c>
      <c r="F887" s="13">
        <v>602</v>
      </c>
      <c r="G887" s="13">
        <v>115</v>
      </c>
      <c r="H887" s="13">
        <v>195</v>
      </c>
      <c r="I887" s="13">
        <v>33</v>
      </c>
      <c r="J887" s="13">
        <v>4</v>
      </c>
      <c r="K887" s="13">
        <v>39</v>
      </c>
      <c r="L887" s="13">
        <v>126</v>
      </c>
      <c r="M887" s="13">
        <v>40</v>
      </c>
      <c r="N887" s="13">
        <v>11</v>
      </c>
      <c r="O887" s="13">
        <v>74</v>
      </c>
      <c r="P887" s="13">
        <v>159</v>
      </c>
      <c r="AI887" s="13"/>
    </row>
    <row r="888" spans="1:35" x14ac:dyDescent="0.25">
      <c r="A888" s="13" t="s">
        <v>1597</v>
      </c>
      <c r="B888" s="13">
        <v>2011</v>
      </c>
      <c r="C888" s="13" t="s">
        <v>176</v>
      </c>
      <c r="D888" s="13" t="s">
        <v>157</v>
      </c>
      <c r="E888" s="13">
        <v>151</v>
      </c>
      <c r="F888" s="13">
        <v>604</v>
      </c>
      <c r="G888" s="13">
        <v>87</v>
      </c>
      <c r="H888" s="13">
        <v>165</v>
      </c>
      <c r="I888" s="13">
        <v>32</v>
      </c>
      <c r="J888" s="13">
        <v>3</v>
      </c>
      <c r="K888" s="13">
        <v>25</v>
      </c>
      <c r="L888" s="13">
        <v>92</v>
      </c>
      <c r="M888" s="13">
        <v>17</v>
      </c>
      <c r="N888" s="13">
        <v>5</v>
      </c>
      <c r="O888" s="13">
        <v>44</v>
      </c>
      <c r="P888" s="13">
        <v>119</v>
      </c>
      <c r="AI888" s="13"/>
    </row>
    <row r="889" spans="1:35" x14ac:dyDescent="0.25">
      <c r="A889" s="13" t="s">
        <v>1739</v>
      </c>
      <c r="B889" s="13">
        <v>2011</v>
      </c>
      <c r="C889" s="13" t="s">
        <v>179</v>
      </c>
      <c r="D889" s="13" t="s">
        <v>161</v>
      </c>
      <c r="E889" s="13">
        <v>158</v>
      </c>
      <c r="F889" s="13">
        <v>604</v>
      </c>
      <c r="G889" s="13">
        <v>92</v>
      </c>
      <c r="H889" s="13">
        <v>147</v>
      </c>
      <c r="I889" s="13">
        <v>22</v>
      </c>
      <c r="J889" s="13">
        <v>3</v>
      </c>
      <c r="K889" s="13">
        <v>15</v>
      </c>
      <c r="L889" s="13">
        <v>44</v>
      </c>
      <c r="M889" s="13">
        <v>40</v>
      </c>
      <c r="N889" s="13">
        <v>10</v>
      </c>
      <c r="O889" s="13">
        <v>63</v>
      </c>
      <c r="P889" s="13">
        <v>205</v>
      </c>
      <c r="AI889" s="13"/>
    </row>
    <row r="890" spans="1:35" x14ac:dyDescent="0.25">
      <c r="A890" s="13" t="s">
        <v>1430</v>
      </c>
      <c r="B890" s="13">
        <v>2011</v>
      </c>
      <c r="C890" s="13" t="s">
        <v>179</v>
      </c>
      <c r="D890" s="13" t="s">
        <v>161</v>
      </c>
      <c r="E890" s="13">
        <v>150</v>
      </c>
      <c r="F890" s="13">
        <v>610</v>
      </c>
      <c r="G890" s="13">
        <v>94</v>
      </c>
      <c r="H890" s="13">
        <v>183</v>
      </c>
      <c r="I890" s="13">
        <v>38</v>
      </c>
      <c r="J890" s="13">
        <v>2</v>
      </c>
      <c r="K890" s="13">
        <v>18</v>
      </c>
      <c r="L890" s="13">
        <v>82</v>
      </c>
      <c r="M890" s="13">
        <v>14</v>
      </c>
      <c r="N890" s="13">
        <v>9</v>
      </c>
      <c r="O890" s="13">
        <v>44</v>
      </c>
      <c r="P890" s="13">
        <v>85</v>
      </c>
      <c r="AI890" s="13"/>
    </row>
    <row r="891" spans="1:35" x14ac:dyDescent="0.25">
      <c r="A891" s="13" t="s">
        <v>1609</v>
      </c>
      <c r="B891" s="13">
        <v>2011</v>
      </c>
      <c r="C891" s="13" t="s">
        <v>178</v>
      </c>
      <c r="D891" s="13" t="s">
        <v>157</v>
      </c>
      <c r="E891" s="13">
        <v>151</v>
      </c>
      <c r="F891" s="13">
        <v>611</v>
      </c>
      <c r="G891" s="13">
        <v>101</v>
      </c>
      <c r="H891" s="13">
        <v>185</v>
      </c>
      <c r="I891" s="13">
        <v>45</v>
      </c>
      <c r="J891" s="13">
        <v>4</v>
      </c>
      <c r="K891" s="13">
        <v>23</v>
      </c>
      <c r="L891" s="13">
        <v>87</v>
      </c>
      <c r="M891" s="13">
        <v>17</v>
      </c>
      <c r="N891" s="13">
        <v>8</v>
      </c>
      <c r="O891" s="13">
        <v>67</v>
      </c>
      <c r="P891" s="13">
        <v>139</v>
      </c>
      <c r="AI891" s="13"/>
    </row>
    <row r="892" spans="1:35" x14ac:dyDescent="0.25">
      <c r="A892" s="13" t="s">
        <v>1681</v>
      </c>
      <c r="B892" s="13">
        <v>2011</v>
      </c>
      <c r="C892" s="13" t="s">
        <v>156</v>
      </c>
      <c r="D892" s="13" t="s">
        <v>157</v>
      </c>
      <c r="E892" s="13">
        <v>158</v>
      </c>
      <c r="F892" s="13">
        <v>614</v>
      </c>
      <c r="G892" s="13">
        <v>81</v>
      </c>
      <c r="H892" s="13">
        <v>165</v>
      </c>
      <c r="I892" s="13">
        <v>31</v>
      </c>
      <c r="J892" s="13">
        <v>2</v>
      </c>
      <c r="K892" s="13">
        <v>15</v>
      </c>
      <c r="L892" s="13">
        <v>70</v>
      </c>
      <c r="M892" s="13">
        <v>7</v>
      </c>
      <c r="N892" s="13">
        <v>5</v>
      </c>
      <c r="O892" s="13">
        <v>51</v>
      </c>
      <c r="P892" s="13">
        <v>84</v>
      </c>
      <c r="AI892" s="13"/>
    </row>
    <row r="893" spans="1:35" x14ac:dyDescent="0.25">
      <c r="A893" s="13" t="s">
        <v>1562</v>
      </c>
      <c r="B893" s="13">
        <v>2011</v>
      </c>
      <c r="C893" s="13" t="s">
        <v>184</v>
      </c>
      <c r="D893" s="13" t="s">
        <v>157</v>
      </c>
      <c r="E893" s="13">
        <v>155</v>
      </c>
      <c r="F893" s="13">
        <v>620</v>
      </c>
      <c r="G893" s="13">
        <v>121</v>
      </c>
      <c r="H893" s="13">
        <v>158</v>
      </c>
      <c r="I893" s="13">
        <v>34</v>
      </c>
      <c r="J893" s="13">
        <v>4</v>
      </c>
      <c r="K893" s="13">
        <v>32</v>
      </c>
      <c r="L893" s="13">
        <v>77</v>
      </c>
      <c r="M893" s="13">
        <v>30</v>
      </c>
      <c r="N893" s="13">
        <v>4</v>
      </c>
      <c r="O893" s="13">
        <v>89</v>
      </c>
      <c r="P893" s="13">
        <v>71</v>
      </c>
      <c r="AI893" s="13"/>
    </row>
    <row r="894" spans="1:35" x14ac:dyDescent="0.25">
      <c r="A894" s="13" t="s">
        <v>1508</v>
      </c>
      <c r="B894" s="13">
        <v>2011</v>
      </c>
      <c r="C894" s="13" t="s">
        <v>171</v>
      </c>
      <c r="D894" s="13" t="s">
        <v>157</v>
      </c>
      <c r="E894" s="13">
        <v>159</v>
      </c>
      <c r="F894" s="13">
        <v>623</v>
      </c>
      <c r="G894" s="13">
        <v>104</v>
      </c>
      <c r="H894" s="13">
        <v>188</v>
      </c>
      <c r="I894" s="13">
        <v>46</v>
      </c>
      <c r="J894" s="13">
        <v>7</v>
      </c>
      <c r="K894" s="13">
        <v>28</v>
      </c>
      <c r="L894" s="13">
        <v>118</v>
      </c>
      <c r="M894" s="13">
        <v>8</v>
      </c>
      <c r="N894" s="13">
        <v>2</v>
      </c>
      <c r="O894" s="13">
        <v>38</v>
      </c>
      <c r="P894" s="13">
        <v>96</v>
      </c>
      <c r="AI894" s="13"/>
    </row>
    <row r="895" spans="1:35" x14ac:dyDescent="0.25">
      <c r="A895" s="13" t="s">
        <v>1469</v>
      </c>
      <c r="B895" s="13">
        <v>2011</v>
      </c>
      <c r="C895" s="13" t="s">
        <v>168</v>
      </c>
      <c r="D895" s="13" t="s">
        <v>157</v>
      </c>
      <c r="E895" s="13">
        <v>159</v>
      </c>
      <c r="F895" s="13">
        <v>630</v>
      </c>
      <c r="G895" s="13">
        <v>108</v>
      </c>
      <c r="H895" s="13">
        <v>213</v>
      </c>
      <c r="I895" s="13">
        <v>45</v>
      </c>
      <c r="J895" s="13">
        <v>3</v>
      </c>
      <c r="K895" s="13">
        <v>27</v>
      </c>
      <c r="L895" s="13">
        <v>117</v>
      </c>
      <c r="M895" s="13">
        <v>1</v>
      </c>
      <c r="N895" s="13">
        <v>0</v>
      </c>
      <c r="O895" s="13">
        <v>74</v>
      </c>
      <c r="P895" s="13">
        <v>119</v>
      </c>
      <c r="AI895" s="13"/>
    </row>
    <row r="896" spans="1:35" x14ac:dyDescent="0.25">
      <c r="A896" s="13" t="s">
        <v>1384</v>
      </c>
      <c r="B896" s="13">
        <v>2011</v>
      </c>
      <c r="C896" s="13" t="s">
        <v>184</v>
      </c>
      <c r="D896" s="13" t="s">
        <v>157</v>
      </c>
      <c r="E896" s="13">
        <v>159</v>
      </c>
      <c r="F896" s="13">
        <v>631</v>
      </c>
      <c r="G896" s="13">
        <v>88</v>
      </c>
      <c r="H896" s="13">
        <v>213</v>
      </c>
      <c r="I896" s="13">
        <v>41</v>
      </c>
      <c r="J896" s="13">
        <v>6</v>
      </c>
      <c r="K896" s="13">
        <v>11</v>
      </c>
      <c r="L896" s="13">
        <v>106</v>
      </c>
      <c r="M896" s="13">
        <v>6</v>
      </c>
      <c r="N896" s="13">
        <v>2</v>
      </c>
      <c r="O896" s="13">
        <v>47</v>
      </c>
      <c r="P896" s="13">
        <v>78</v>
      </c>
      <c r="AI896" s="13"/>
    </row>
    <row r="897" spans="1:35" x14ac:dyDescent="0.25">
      <c r="A897" s="13" t="s">
        <v>1577</v>
      </c>
      <c r="B897" s="13">
        <v>2011</v>
      </c>
      <c r="C897" s="13" t="s">
        <v>168</v>
      </c>
      <c r="D897" s="13" t="s">
        <v>157</v>
      </c>
      <c r="E897" s="13">
        <v>159</v>
      </c>
      <c r="F897" s="13">
        <v>635</v>
      </c>
      <c r="G897" s="13">
        <v>102</v>
      </c>
      <c r="H897" s="13">
        <v>195</v>
      </c>
      <c r="I897" s="13">
        <v>37</v>
      </c>
      <c r="J897" s="13">
        <v>3</v>
      </c>
      <c r="K897" s="13">
        <v>21</v>
      </c>
      <c r="L897" s="13">
        <v>91</v>
      </c>
      <c r="M897" s="13">
        <v>26</v>
      </c>
      <c r="N897" s="13">
        <v>8</v>
      </c>
      <c r="O897" s="13">
        <v>86</v>
      </c>
      <c r="P897" s="13">
        <v>85</v>
      </c>
      <c r="AI897" s="13"/>
    </row>
    <row r="898" spans="1:35" x14ac:dyDescent="0.25">
      <c r="A898" s="13" t="s">
        <v>1363</v>
      </c>
      <c r="B898" s="13">
        <v>2011</v>
      </c>
      <c r="C898" s="13" t="s">
        <v>156</v>
      </c>
      <c r="D898" s="13" t="s">
        <v>157</v>
      </c>
      <c r="E898" s="13">
        <v>158</v>
      </c>
      <c r="F898" s="13">
        <v>639</v>
      </c>
      <c r="G898" s="13">
        <v>80</v>
      </c>
      <c r="H898" s="13">
        <v>178</v>
      </c>
      <c r="I898" s="13">
        <v>17</v>
      </c>
      <c r="J898" s="13">
        <v>4</v>
      </c>
      <c r="K898" s="13">
        <v>2</v>
      </c>
      <c r="L898" s="13">
        <v>50</v>
      </c>
      <c r="M898" s="13">
        <v>27</v>
      </c>
      <c r="N898" s="13">
        <v>17</v>
      </c>
      <c r="O898" s="13">
        <v>43</v>
      </c>
      <c r="P898" s="13">
        <v>41</v>
      </c>
      <c r="AI898" s="13"/>
    </row>
    <row r="899" spans="1:35" x14ac:dyDescent="0.25">
      <c r="A899" s="13" t="s">
        <v>1568</v>
      </c>
      <c r="B899" s="13">
        <v>2011</v>
      </c>
      <c r="C899" s="13" t="s">
        <v>165</v>
      </c>
      <c r="D899" s="13" t="s">
        <v>157</v>
      </c>
      <c r="E899" s="13">
        <v>160</v>
      </c>
      <c r="F899" s="13">
        <v>641</v>
      </c>
      <c r="G899" s="13">
        <v>72</v>
      </c>
      <c r="H899" s="13">
        <v>182</v>
      </c>
      <c r="I899" s="13">
        <v>31</v>
      </c>
      <c r="J899" s="13">
        <v>1</v>
      </c>
      <c r="K899" s="13">
        <v>15</v>
      </c>
      <c r="L899" s="13">
        <v>73</v>
      </c>
      <c r="M899" s="13">
        <v>12</v>
      </c>
      <c r="N899" s="13">
        <v>3</v>
      </c>
      <c r="O899" s="13">
        <v>62</v>
      </c>
      <c r="P899" s="13">
        <v>75</v>
      </c>
      <c r="AI899" s="13"/>
    </row>
    <row r="900" spans="1:35" x14ac:dyDescent="0.25">
      <c r="A900" s="13" t="s">
        <v>1507</v>
      </c>
      <c r="B900" s="13">
        <v>2011</v>
      </c>
      <c r="C900" s="13" t="s">
        <v>178</v>
      </c>
      <c r="D900" s="13" t="s">
        <v>157</v>
      </c>
      <c r="E900" s="13">
        <v>155</v>
      </c>
      <c r="F900" s="13">
        <v>658</v>
      </c>
      <c r="G900" s="13">
        <v>102</v>
      </c>
      <c r="H900" s="13">
        <v>201</v>
      </c>
      <c r="I900" s="13">
        <v>44</v>
      </c>
      <c r="J900" s="13">
        <v>5</v>
      </c>
      <c r="K900" s="13">
        <v>18</v>
      </c>
      <c r="L900" s="13">
        <v>87</v>
      </c>
      <c r="M900" s="13">
        <v>20</v>
      </c>
      <c r="N900" s="13">
        <v>10</v>
      </c>
      <c r="O900" s="13">
        <v>35</v>
      </c>
      <c r="P900" s="13">
        <v>94</v>
      </c>
      <c r="AI900" s="13"/>
    </row>
    <row r="901" spans="1:35" x14ac:dyDescent="0.25">
      <c r="A901" s="13" t="s">
        <v>1601</v>
      </c>
      <c r="B901" s="13">
        <v>2011</v>
      </c>
      <c r="C901" s="13" t="s">
        <v>168</v>
      </c>
      <c r="D901" s="13" t="s">
        <v>157</v>
      </c>
      <c r="E901" s="13">
        <v>158</v>
      </c>
      <c r="F901" s="13">
        <v>660</v>
      </c>
      <c r="G901" s="13">
        <v>119</v>
      </c>
      <c r="H901" s="13">
        <v>212</v>
      </c>
      <c r="I901" s="13">
        <v>46</v>
      </c>
      <c r="J901" s="13">
        <v>5</v>
      </c>
      <c r="K901" s="13">
        <v>32</v>
      </c>
      <c r="L901" s="13">
        <v>105</v>
      </c>
      <c r="M901" s="13">
        <v>39</v>
      </c>
      <c r="N901" s="13">
        <v>15</v>
      </c>
      <c r="O901" s="13">
        <v>52</v>
      </c>
      <c r="P901" s="13">
        <v>98</v>
      </c>
      <c r="AI901" s="13"/>
    </row>
    <row r="902" spans="1:35" x14ac:dyDescent="0.25">
      <c r="A902" s="13" t="s">
        <v>1759</v>
      </c>
      <c r="B902" s="13">
        <v>2011</v>
      </c>
      <c r="C902" s="13" t="s">
        <v>162</v>
      </c>
      <c r="D902" s="13" t="s">
        <v>161</v>
      </c>
      <c r="E902" s="13">
        <v>158</v>
      </c>
      <c r="F902" s="13">
        <v>674</v>
      </c>
      <c r="G902" s="13">
        <v>91</v>
      </c>
      <c r="H902" s="13">
        <v>207</v>
      </c>
      <c r="I902" s="13">
        <v>36</v>
      </c>
      <c r="J902" s="13">
        <v>9</v>
      </c>
      <c r="K902" s="13">
        <v>10</v>
      </c>
      <c r="L902" s="13">
        <v>66</v>
      </c>
      <c r="M902" s="13">
        <v>22</v>
      </c>
      <c r="N902" s="13">
        <v>9</v>
      </c>
      <c r="O902" s="13">
        <v>35</v>
      </c>
      <c r="P902" s="13">
        <v>96</v>
      </c>
      <c r="AI902" s="13"/>
    </row>
    <row r="903" spans="1:35" x14ac:dyDescent="0.25">
      <c r="A903" s="13" t="s">
        <v>1406</v>
      </c>
      <c r="B903" s="13">
        <v>2011</v>
      </c>
      <c r="C903" s="13" t="s">
        <v>159</v>
      </c>
      <c r="D903" s="13" t="s">
        <v>157</v>
      </c>
      <c r="E903" s="13">
        <v>161</v>
      </c>
      <c r="F903" s="13">
        <v>677</v>
      </c>
      <c r="G903" s="13">
        <v>80</v>
      </c>
      <c r="H903" s="13">
        <v>184</v>
      </c>
      <c r="I903" s="13">
        <v>22</v>
      </c>
      <c r="J903" s="13">
        <v>3</v>
      </c>
      <c r="K903" s="13">
        <v>5</v>
      </c>
      <c r="L903" s="13">
        <v>47</v>
      </c>
      <c r="M903" s="13">
        <v>40</v>
      </c>
      <c r="N903" s="13">
        <v>7</v>
      </c>
      <c r="O903" s="13">
        <v>39</v>
      </c>
      <c r="P903" s="13">
        <v>69</v>
      </c>
      <c r="AI903" s="13"/>
    </row>
    <row r="904" spans="1:35" x14ac:dyDescent="0.25">
      <c r="A904" s="13" t="s">
        <v>1895</v>
      </c>
      <c r="B904" s="13">
        <v>2012</v>
      </c>
      <c r="C904" s="13" t="s">
        <v>163</v>
      </c>
      <c r="D904" s="13" t="s">
        <v>161</v>
      </c>
      <c r="E904" s="13">
        <v>31</v>
      </c>
      <c r="F904" s="13">
        <v>100</v>
      </c>
      <c r="G904" s="13">
        <v>14</v>
      </c>
      <c r="H904" s="13">
        <v>29</v>
      </c>
      <c r="I904" s="13">
        <v>8</v>
      </c>
      <c r="J904" s="13">
        <v>0</v>
      </c>
      <c r="K904" s="13">
        <v>3</v>
      </c>
      <c r="L904" s="13">
        <v>8</v>
      </c>
      <c r="M904" s="13">
        <v>1</v>
      </c>
      <c r="N904" s="13">
        <v>1</v>
      </c>
      <c r="O904" s="13">
        <v>13</v>
      </c>
      <c r="P904" s="13">
        <v>16</v>
      </c>
      <c r="AI904" s="13"/>
    </row>
    <row r="905" spans="1:35" x14ac:dyDescent="0.25">
      <c r="A905" s="13" t="s">
        <v>1413</v>
      </c>
      <c r="B905" s="13">
        <v>2012</v>
      </c>
      <c r="C905" s="13" t="s">
        <v>168</v>
      </c>
      <c r="D905" s="13" t="s">
        <v>157</v>
      </c>
      <c r="E905" s="13">
        <v>34</v>
      </c>
      <c r="F905" s="13">
        <v>100</v>
      </c>
      <c r="G905" s="13">
        <v>9</v>
      </c>
      <c r="H905" s="13">
        <v>27</v>
      </c>
      <c r="I905" s="13">
        <v>2</v>
      </c>
      <c r="J905" s="13">
        <v>0</v>
      </c>
      <c r="K905" s="13">
        <v>1</v>
      </c>
      <c r="L905" s="13">
        <v>7</v>
      </c>
      <c r="M905" s="13">
        <v>0</v>
      </c>
      <c r="N905" s="13">
        <v>2</v>
      </c>
      <c r="O905" s="13">
        <v>2</v>
      </c>
      <c r="P905" s="13">
        <v>21</v>
      </c>
      <c r="AI905" s="13"/>
    </row>
    <row r="906" spans="1:35" x14ac:dyDescent="0.25">
      <c r="A906" s="13" t="s">
        <v>1714</v>
      </c>
      <c r="B906" s="13">
        <v>2012</v>
      </c>
      <c r="C906" s="13" t="s">
        <v>167</v>
      </c>
      <c r="D906" s="13" t="s">
        <v>157</v>
      </c>
      <c r="E906" s="13">
        <v>42</v>
      </c>
      <c r="F906" s="13">
        <v>100</v>
      </c>
      <c r="G906" s="13">
        <v>10</v>
      </c>
      <c r="H906" s="13">
        <v>26</v>
      </c>
      <c r="I906" s="13">
        <v>4</v>
      </c>
      <c r="J906" s="13">
        <v>0</v>
      </c>
      <c r="K906" s="13">
        <v>1</v>
      </c>
      <c r="L906" s="13">
        <v>9</v>
      </c>
      <c r="M906" s="13">
        <v>0</v>
      </c>
      <c r="N906" s="13">
        <v>0</v>
      </c>
      <c r="O906" s="13">
        <v>8</v>
      </c>
      <c r="P906" s="13">
        <v>24</v>
      </c>
      <c r="AI906" s="13"/>
    </row>
    <row r="907" spans="1:35" x14ac:dyDescent="0.25">
      <c r="A907" s="13" t="s">
        <v>1449</v>
      </c>
      <c r="B907" s="13">
        <v>2012</v>
      </c>
      <c r="C907" s="13" t="s">
        <v>160</v>
      </c>
      <c r="D907" s="13" t="s">
        <v>161</v>
      </c>
      <c r="E907" s="13">
        <v>43</v>
      </c>
      <c r="F907" s="13">
        <v>100</v>
      </c>
      <c r="G907" s="13">
        <v>7</v>
      </c>
      <c r="H907" s="13">
        <v>27</v>
      </c>
      <c r="I907" s="13">
        <v>5</v>
      </c>
      <c r="J907" s="13">
        <v>0</v>
      </c>
      <c r="K907" s="13">
        <v>0</v>
      </c>
      <c r="L907" s="13">
        <v>4</v>
      </c>
      <c r="M907" s="13">
        <v>0</v>
      </c>
      <c r="N907" s="13">
        <v>1</v>
      </c>
      <c r="O907" s="13">
        <v>3</v>
      </c>
      <c r="P907" s="13">
        <v>18</v>
      </c>
      <c r="AI907" s="13"/>
    </row>
    <row r="908" spans="1:35" x14ac:dyDescent="0.25">
      <c r="A908" s="13" t="s">
        <v>1566</v>
      </c>
      <c r="B908" s="13">
        <v>2012</v>
      </c>
      <c r="C908" s="13" t="s">
        <v>168</v>
      </c>
      <c r="D908" s="13" t="s">
        <v>157</v>
      </c>
      <c r="E908" s="13">
        <v>30</v>
      </c>
      <c r="F908" s="13">
        <v>100</v>
      </c>
      <c r="G908" s="13">
        <v>5</v>
      </c>
      <c r="H908" s="13">
        <v>23</v>
      </c>
      <c r="I908" s="13">
        <v>2</v>
      </c>
      <c r="J908" s="13">
        <v>0</v>
      </c>
      <c r="K908" s="13">
        <v>2</v>
      </c>
      <c r="L908" s="13">
        <v>8</v>
      </c>
      <c r="M908" s="13">
        <v>0</v>
      </c>
      <c r="N908" s="13">
        <v>0</v>
      </c>
      <c r="O908" s="13">
        <v>5</v>
      </c>
      <c r="P908" s="13">
        <v>12</v>
      </c>
      <c r="AI908" s="13"/>
    </row>
    <row r="909" spans="1:35" x14ac:dyDescent="0.25">
      <c r="A909" s="13" t="s">
        <v>1377</v>
      </c>
      <c r="B909" s="13">
        <v>2012</v>
      </c>
      <c r="C909" s="13" t="s">
        <v>165</v>
      </c>
      <c r="D909" s="13" t="s">
        <v>157</v>
      </c>
      <c r="E909" s="13">
        <v>28</v>
      </c>
      <c r="F909" s="13">
        <v>101</v>
      </c>
      <c r="G909" s="13">
        <v>8</v>
      </c>
      <c r="H909" s="13">
        <v>26</v>
      </c>
      <c r="I909" s="13">
        <v>5</v>
      </c>
      <c r="J909" s="13">
        <v>0</v>
      </c>
      <c r="K909" s="13">
        <v>3</v>
      </c>
      <c r="L909" s="13">
        <v>10</v>
      </c>
      <c r="M909" s="13">
        <v>0</v>
      </c>
      <c r="N909" s="13">
        <v>0</v>
      </c>
      <c r="O909" s="13">
        <v>14</v>
      </c>
      <c r="P909" s="13">
        <v>40</v>
      </c>
      <c r="AI909" s="13"/>
    </row>
    <row r="910" spans="1:35" x14ac:dyDescent="0.25">
      <c r="A910" s="13" t="s">
        <v>1906</v>
      </c>
      <c r="B910" s="13">
        <v>2012</v>
      </c>
      <c r="C910" s="13" t="s">
        <v>168</v>
      </c>
      <c r="D910" s="13" t="s">
        <v>157</v>
      </c>
      <c r="E910" s="13">
        <v>37</v>
      </c>
      <c r="F910" s="13">
        <v>102</v>
      </c>
      <c r="G910" s="13">
        <v>14</v>
      </c>
      <c r="H910" s="13">
        <v>28</v>
      </c>
      <c r="I910" s="13">
        <v>5</v>
      </c>
      <c r="J910" s="13">
        <v>2</v>
      </c>
      <c r="K910" s="13">
        <v>2</v>
      </c>
      <c r="L910" s="13">
        <v>17</v>
      </c>
      <c r="M910" s="13">
        <v>0</v>
      </c>
      <c r="N910" s="13">
        <v>0</v>
      </c>
      <c r="O910" s="13">
        <v>8</v>
      </c>
      <c r="P910" s="13">
        <v>26</v>
      </c>
      <c r="AI910" s="13"/>
    </row>
    <row r="911" spans="1:35" x14ac:dyDescent="0.25">
      <c r="A911" s="13" t="s">
        <v>1358</v>
      </c>
      <c r="B911" s="13">
        <v>2012</v>
      </c>
      <c r="C911" s="13" t="s">
        <v>183</v>
      </c>
      <c r="D911" s="13" t="s">
        <v>161</v>
      </c>
      <c r="E911" s="13">
        <v>40</v>
      </c>
      <c r="F911" s="13">
        <v>102</v>
      </c>
      <c r="G911" s="13">
        <v>6</v>
      </c>
      <c r="H911" s="13">
        <v>16</v>
      </c>
      <c r="I911" s="13">
        <v>3</v>
      </c>
      <c r="J911" s="13">
        <v>0</v>
      </c>
      <c r="K911" s="13">
        <v>3</v>
      </c>
      <c r="L911" s="13">
        <v>6</v>
      </c>
      <c r="M911" s="13">
        <v>1</v>
      </c>
      <c r="N911" s="13">
        <v>0</v>
      </c>
      <c r="O911" s="13">
        <v>7</v>
      </c>
      <c r="P911" s="13">
        <v>24</v>
      </c>
      <c r="AI911" s="13"/>
    </row>
    <row r="912" spans="1:35" x14ac:dyDescent="0.25">
      <c r="A912" s="13" t="s">
        <v>1801</v>
      </c>
      <c r="B912" s="13">
        <v>2012</v>
      </c>
      <c r="C912" s="13" t="s">
        <v>170</v>
      </c>
      <c r="D912" s="13" t="s">
        <v>157</v>
      </c>
      <c r="E912" s="13">
        <v>37</v>
      </c>
      <c r="F912" s="13">
        <v>102</v>
      </c>
      <c r="G912" s="13">
        <v>8</v>
      </c>
      <c r="H912" s="13">
        <v>17</v>
      </c>
      <c r="I912" s="13">
        <v>3</v>
      </c>
      <c r="J912" s="13">
        <v>1</v>
      </c>
      <c r="K912" s="13">
        <v>2</v>
      </c>
      <c r="L912" s="13">
        <v>7</v>
      </c>
      <c r="M912" s="13">
        <v>2</v>
      </c>
      <c r="N912" s="13">
        <v>0</v>
      </c>
      <c r="O912" s="13">
        <v>5</v>
      </c>
      <c r="P912" s="13">
        <v>17</v>
      </c>
      <c r="AI912" s="13"/>
    </row>
    <row r="913" spans="1:35" x14ac:dyDescent="0.25">
      <c r="A913" s="13" t="s">
        <v>1843</v>
      </c>
      <c r="B913" s="13">
        <v>2012</v>
      </c>
      <c r="C913" s="13" t="s">
        <v>166</v>
      </c>
      <c r="D913" s="13" t="s">
        <v>161</v>
      </c>
      <c r="E913" s="13">
        <v>58</v>
      </c>
      <c r="F913" s="13">
        <v>103</v>
      </c>
      <c r="G913" s="13">
        <v>8</v>
      </c>
      <c r="H913" s="13">
        <v>19</v>
      </c>
      <c r="I913" s="13">
        <v>7</v>
      </c>
      <c r="J913" s="13">
        <v>0</v>
      </c>
      <c r="K913" s="13">
        <v>3</v>
      </c>
      <c r="L913" s="13">
        <v>14</v>
      </c>
      <c r="M913" s="13">
        <v>0</v>
      </c>
      <c r="N913" s="13">
        <v>0</v>
      </c>
      <c r="O913" s="13">
        <v>10</v>
      </c>
      <c r="P913" s="13">
        <v>24</v>
      </c>
      <c r="AI913" s="13"/>
    </row>
    <row r="914" spans="1:35" x14ac:dyDescent="0.25">
      <c r="A914" s="13" t="s">
        <v>1496</v>
      </c>
      <c r="B914" s="13">
        <v>2012</v>
      </c>
      <c r="C914" s="13" t="s">
        <v>177</v>
      </c>
      <c r="D914" s="13" t="s">
        <v>161</v>
      </c>
      <c r="E914" s="13">
        <v>36</v>
      </c>
      <c r="F914" s="13">
        <v>103</v>
      </c>
      <c r="G914" s="13">
        <v>11</v>
      </c>
      <c r="H914" s="13">
        <v>18</v>
      </c>
      <c r="I914" s="13">
        <v>3</v>
      </c>
      <c r="J914" s="13">
        <v>1</v>
      </c>
      <c r="K914" s="13">
        <v>2</v>
      </c>
      <c r="L914" s="13">
        <v>10</v>
      </c>
      <c r="M914" s="13">
        <v>1</v>
      </c>
      <c r="N914" s="13">
        <v>1</v>
      </c>
      <c r="O914" s="13">
        <v>14</v>
      </c>
      <c r="P914" s="13">
        <v>29</v>
      </c>
      <c r="AI914" s="13"/>
    </row>
    <row r="915" spans="1:35" x14ac:dyDescent="0.25">
      <c r="A915" s="13" t="s">
        <v>1826</v>
      </c>
      <c r="B915" s="13">
        <v>2012</v>
      </c>
      <c r="C915" s="13" t="s">
        <v>170</v>
      </c>
      <c r="D915" s="13" t="s">
        <v>157</v>
      </c>
      <c r="E915" s="13">
        <v>38</v>
      </c>
      <c r="F915" s="13">
        <v>104</v>
      </c>
      <c r="G915" s="13">
        <v>10</v>
      </c>
      <c r="H915" s="13">
        <v>28</v>
      </c>
      <c r="I915" s="13">
        <v>2</v>
      </c>
      <c r="J915" s="13">
        <v>0</v>
      </c>
      <c r="K915" s="13">
        <v>1</v>
      </c>
      <c r="L915" s="13">
        <v>9</v>
      </c>
      <c r="M915" s="13">
        <v>3</v>
      </c>
      <c r="N915" s="13">
        <v>4</v>
      </c>
      <c r="O915" s="13">
        <v>11</v>
      </c>
      <c r="P915" s="13">
        <v>27</v>
      </c>
      <c r="AI915" s="13"/>
    </row>
    <row r="916" spans="1:35" x14ac:dyDescent="0.25">
      <c r="A916" s="13" t="s">
        <v>1920</v>
      </c>
      <c r="B916" s="13">
        <v>2012</v>
      </c>
      <c r="C916" s="13" t="s">
        <v>159</v>
      </c>
      <c r="D916" s="13" t="s">
        <v>157</v>
      </c>
      <c r="E916" s="13">
        <v>61</v>
      </c>
      <c r="F916" s="13">
        <v>104</v>
      </c>
      <c r="G916" s="13">
        <v>13</v>
      </c>
      <c r="H916" s="13">
        <v>20</v>
      </c>
      <c r="I916" s="13">
        <v>1</v>
      </c>
      <c r="J916" s="13">
        <v>0</v>
      </c>
      <c r="K916" s="13">
        <v>0</v>
      </c>
      <c r="L916" s="13">
        <v>7</v>
      </c>
      <c r="M916" s="13">
        <v>2</v>
      </c>
      <c r="N916" s="13">
        <v>2</v>
      </c>
      <c r="O916" s="13">
        <v>8</v>
      </c>
      <c r="P916" s="13">
        <v>18</v>
      </c>
      <c r="AI916" s="13"/>
    </row>
    <row r="917" spans="1:35" x14ac:dyDescent="0.25">
      <c r="A917" s="13" t="s">
        <v>1872</v>
      </c>
      <c r="B917" s="13">
        <v>2012</v>
      </c>
      <c r="C917" s="13" t="s">
        <v>185</v>
      </c>
      <c r="D917" s="13" t="s">
        <v>161</v>
      </c>
      <c r="E917" s="13">
        <v>48</v>
      </c>
      <c r="F917" s="13">
        <v>105</v>
      </c>
      <c r="G917" s="13">
        <v>10</v>
      </c>
      <c r="H917" s="13">
        <v>22</v>
      </c>
      <c r="I917" s="13">
        <v>3</v>
      </c>
      <c r="J917" s="13">
        <v>0</v>
      </c>
      <c r="K917" s="13">
        <v>4</v>
      </c>
      <c r="L917" s="13">
        <v>11</v>
      </c>
      <c r="M917" s="13">
        <v>1</v>
      </c>
      <c r="N917" s="13">
        <v>0</v>
      </c>
      <c r="O917" s="13">
        <v>6</v>
      </c>
      <c r="P917" s="13">
        <v>19</v>
      </c>
      <c r="AI917" s="13"/>
    </row>
    <row r="918" spans="1:35" x14ac:dyDescent="0.25">
      <c r="A918" s="13" t="s">
        <v>1446</v>
      </c>
      <c r="B918" s="13">
        <v>2012</v>
      </c>
      <c r="C918" s="13" t="s">
        <v>160</v>
      </c>
      <c r="D918" s="13" t="s">
        <v>161</v>
      </c>
      <c r="E918" s="13">
        <v>51</v>
      </c>
      <c r="F918" s="13">
        <v>108</v>
      </c>
      <c r="G918" s="13">
        <v>10</v>
      </c>
      <c r="H918" s="13">
        <v>24</v>
      </c>
      <c r="I918" s="13">
        <v>6</v>
      </c>
      <c r="J918" s="13">
        <v>0</v>
      </c>
      <c r="K918" s="13">
        <v>2</v>
      </c>
      <c r="L918" s="13">
        <v>13</v>
      </c>
      <c r="M918" s="13">
        <v>0</v>
      </c>
      <c r="N918" s="13">
        <v>0</v>
      </c>
      <c r="O918" s="13">
        <v>9</v>
      </c>
      <c r="P918" s="13">
        <v>21</v>
      </c>
      <c r="AI918" s="13"/>
    </row>
    <row r="919" spans="1:35" x14ac:dyDescent="0.25">
      <c r="A919" s="13" t="s">
        <v>1833</v>
      </c>
      <c r="B919" s="13">
        <v>2012</v>
      </c>
      <c r="C919" s="13" t="s">
        <v>158</v>
      </c>
      <c r="D919" s="13" t="s">
        <v>161</v>
      </c>
      <c r="E919" s="13">
        <v>31</v>
      </c>
      <c r="F919" s="13">
        <v>109</v>
      </c>
      <c r="G919" s="13">
        <v>14</v>
      </c>
      <c r="H919" s="13">
        <v>31</v>
      </c>
      <c r="I919" s="13">
        <v>2</v>
      </c>
      <c r="J919" s="13">
        <v>2</v>
      </c>
      <c r="K919" s="13">
        <v>5</v>
      </c>
      <c r="L919" s="13">
        <v>16</v>
      </c>
      <c r="M919" s="13">
        <v>0</v>
      </c>
      <c r="N919" s="13">
        <v>0</v>
      </c>
      <c r="O919" s="13">
        <v>4</v>
      </c>
      <c r="P919" s="13">
        <v>17</v>
      </c>
      <c r="AI919" s="13"/>
    </row>
    <row r="920" spans="1:35" x14ac:dyDescent="0.25">
      <c r="A920" s="13" t="s">
        <v>1789</v>
      </c>
      <c r="B920" s="13">
        <v>2012</v>
      </c>
      <c r="C920" s="13" t="s">
        <v>173</v>
      </c>
      <c r="D920" s="13" t="s">
        <v>161</v>
      </c>
      <c r="E920" s="13">
        <v>47</v>
      </c>
      <c r="F920" s="13">
        <v>109</v>
      </c>
      <c r="G920" s="13">
        <v>8</v>
      </c>
      <c r="H920" s="13">
        <v>19</v>
      </c>
      <c r="I920" s="13">
        <v>3</v>
      </c>
      <c r="J920" s="13">
        <v>0</v>
      </c>
      <c r="K920" s="13">
        <v>1</v>
      </c>
      <c r="L920" s="13">
        <v>13</v>
      </c>
      <c r="M920" s="13">
        <v>0</v>
      </c>
      <c r="N920" s="13">
        <v>0</v>
      </c>
      <c r="O920" s="13">
        <v>8</v>
      </c>
      <c r="P920" s="13">
        <v>27</v>
      </c>
      <c r="AI920" s="13"/>
    </row>
    <row r="921" spans="1:35" x14ac:dyDescent="0.25">
      <c r="A921" s="13" t="s">
        <v>1947</v>
      </c>
      <c r="B921" s="13">
        <v>2012</v>
      </c>
      <c r="C921" s="13" t="s">
        <v>169</v>
      </c>
      <c r="D921" s="13" t="s">
        <v>161</v>
      </c>
      <c r="E921" s="13">
        <v>50</v>
      </c>
      <c r="F921" s="13">
        <v>109</v>
      </c>
      <c r="G921" s="13">
        <v>11</v>
      </c>
      <c r="H921" s="13">
        <v>26</v>
      </c>
      <c r="I921" s="13">
        <v>6</v>
      </c>
      <c r="J921" s="13">
        <v>1</v>
      </c>
      <c r="K921" s="13">
        <v>1</v>
      </c>
      <c r="L921" s="13">
        <v>10</v>
      </c>
      <c r="M921" s="13">
        <v>1</v>
      </c>
      <c r="N921" s="13">
        <v>0</v>
      </c>
      <c r="O921" s="13">
        <v>9</v>
      </c>
      <c r="P921" s="13">
        <v>22</v>
      </c>
      <c r="AI921" s="13"/>
    </row>
    <row r="922" spans="1:35" x14ac:dyDescent="0.25">
      <c r="A922" s="13" t="s">
        <v>1755</v>
      </c>
      <c r="B922" s="13">
        <v>2012</v>
      </c>
      <c r="C922" s="13" t="s">
        <v>175</v>
      </c>
      <c r="D922" s="13" t="s">
        <v>157</v>
      </c>
      <c r="E922" s="13">
        <v>42</v>
      </c>
      <c r="F922" s="13">
        <v>111</v>
      </c>
      <c r="G922" s="13">
        <v>7</v>
      </c>
      <c r="H922" s="13">
        <v>22</v>
      </c>
      <c r="I922" s="13">
        <v>6</v>
      </c>
      <c r="J922" s="13">
        <v>0</v>
      </c>
      <c r="K922" s="13">
        <v>1</v>
      </c>
      <c r="L922" s="13">
        <v>5</v>
      </c>
      <c r="M922" s="13">
        <v>0</v>
      </c>
      <c r="N922" s="13">
        <v>0</v>
      </c>
      <c r="O922" s="13">
        <v>9</v>
      </c>
      <c r="P922" s="13">
        <v>26</v>
      </c>
      <c r="AI922" s="13"/>
    </row>
    <row r="923" spans="1:35" x14ac:dyDescent="0.25">
      <c r="A923" s="13" t="s">
        <v>1670</v>
      </c>
      <c r="B923" s="13">
        <v>2012</v>
      </c>
      <c r="C923" s="13" t="s">
        <v>176</v>
      </c>
      <c r="D923" s="13" t="s">
        <v>157</v>
      </c>
      <c r="E923" s="13">
        <v>43</v>
      </c>
      <c r="F923" s="13">
        <v>111</v>
      </c>
      <c r="G923" s="13">
        <v>15</v>
      </c>
      <c r="H923" s="13">
        <v>24</v>
      </c>
      <c r="I923" s="13">
        <v>5</v>
      </c>
      <c r="J923" s="13">
        <v>0</v>
      </c>
      <c r="K923" s="13">
        <v>3</v>
      </c>
      <c r="L923" s="13">
        <v>8</v>
      </c>
      <c r="M923" s="13">
        <v>6</v>
      </c>
      <c r="N923" s="13">
        <v>0</v>
      </c>
      <c r="O923" s="13">
        <v>7</v>
      </c>
      <c r="P923" s="13">
        <v>40</v>
      </c>
      <c r="AI923" s="13"/>
    </row>
    <row r="924" spans="1:35" x14ac:dyDescent="0.25">
      <c r="A924" s="13" t="s">
        <v>1548</v>
      </c>
      <c r="B924" s="13">
        <v>2012</v>
      </c>
      <c r="C924" s="13" t="s">
        <v>188</v>
      </c>
      <c r="D924" s="13" t="s">
        <v>161</v>
      </c>
      <c r="E924" s="13">
        <v>46</v>
      </c>
      <c r="F924" s="13">
        <v>112</v>
      </c>
      <c r="G924" s="13">
        <v>14</v>
      </c>
      <c r="H924" s="13">
        <v>26</v>
      </c>
      <c r="I924" s="13">
        <v>7</v>
      </c>
      <c r="J924" s="13">
        <v>0</v>
      </c>
      <c r="K924" s="13">
        <v>5</v>
      </c>
      <c r="L924" s="13">
        <v>11</v>
      </c>
      <c r="M924" s="13">
        <v>2</v>
      </c>
      <c r="N924" s="13">
        <v>2</v>
      </c>
      <c r="O924" s="13">
        <v>12</v>
      </c>
      <c r="P924" s="13">
        <v>34</v>
      </c>
      <c r="AI924" s="13"/>
    </row>
    <row r="925" spans="1:35" x14ac:dyDescent="0.25">
      <c r="A925" s="13" t="s">
        <v>1593</v>
      </c>
      <c r="B925" s="13">
        <v>2012</v>
      </c>
      <c r="C925" s="13" t="s">
        <v>170</v>
      </c>
      <c r="D925" s="13" t="s">
        <v>157</v>
      </c>
      <c r="E925" s="13">
        <v>46</v>
      </c>
      <c r="F925" s="13">
        <v>113</v>
      </c>
      <c r="G925" s="13">
        <v>8</v>
      </c>
      <c r="H925" s="13">
        <v>23</v>
      </c>
      <c r="I925" s="13">
        <v>7</v>
      </c>
      <c r="J925" s="13">
        <v>0</v>
      </c>
      <c r="K925" s="13">
        <v>1</v>
      </c>
      <c r="L925" s="13">
        <v>6</v>
      </c>
      <c r="M925" s="13">
        <v>1</v>
      </c>
      <c r="N925" s="13">
        <v>0</v>
      </c>
      <c r="O925" s="13">
        <v>22</v>
      </c>
      <c r="P925" s="13">
        <v>32</v>
      </c>
      <c r="AI925" s="13"/>
    </row>
    <row r="926" spans="1:35" x14ac:dyDescent="0.25">
      <c r="A926" s="13" t="s">
        <v>1817</v>
      </c>
      <c r="B926" s="13">
        <v>2012</v>
      </c>
      <c r="C926" s="13" t="s">
        <v>188</v>
      </c>
      <c r="D926" s="13" t="s">
        <v>161</v>
      </c>
      <c r="E926" s="13">
        <v>42</v>
      </c>
      <c r="F926" s="13">
        <v>113</v>
      </c>
      <c r="G926" s="13">
        <v>15</v>
      </c>
      <c r="H926" s="13">
        <v>32</v>
      </c>
      <c r="I926" s="13">
        <v>8</v>
      </c>
      <c r="J926" s="13">
        <v>0</v>
      </c>
      <c r="K926" s="13">
        <v>2</v>
      </c>
      <c r="L926" s="13">
        <v>9</v>
      </c>
      <c r="M926" s="13">
        <v>1</v>
      </c>
      <c r="N926" s="13">
        <v>2</v>
      </c>
      <c r="O926" s="13">
        <v>4</v>
      </c>
      <c r="P926" s="13">
        <v>17</v>
      </c>
      <c r="AI926" s="13"/>
    </row>
    <row r="927" spans="1:35" x14ac:dyDescent="0.25">
      <c r="A927" s="13" t="s">
        <v>1616</v>
      </c>
      <c r="B927" s="13">
        <v>2012</v>
      </c>
      <c r="C927" s="13" t="s">
        <v>182</v>
      </c>
      <c r="D927" s="13" t="s">
        <v>157</v>
      </c>
      <c r="E927" s="13">
        <v>75</v>
      </c>
      <c r="F927" s="13">
        <v>113</v>
      </c>
      <c r="G927" s="13">
        <v>14</v>
      </c>
      <c r="H927" s="13">
        <v>21</v>
      </c>
      <c r="I927" s="13">
        <v>2</v>
      </c>
      <c r="J927" s="13">
        <v>1</v>
      </c>
      <c r="K927" s="13">
        <v>1</v>
      </c>
      <c r="L927" s="13">
        <v>7</v>
      </c>
      <c r="M927" s="13">
        <v>2</v>
      </c>
      <c r="N927" s="13">
        <v>0</v>
      </c>
      <c r="O927" s="13">
        <v>14</v>
      </c>
      <c r="P927" s="13">
        <v>22</v>
      </c>
      <c r="AI927" s="13"/>
    </row>
    <row r="928" spans="1:35" x14ac:dyDescent="0.25">
      <c r="A928" s="13" t="s">
        <v>1784</v>
      </c>
      <c r="B928" s="13">
        <v>2012</v>
      </c>
      <c r="C928" s="13" t="s">
        <v>156</v>
      </c>
      <c r="D928" s="13" t="s">
        <v>157</v>
      </c>
      <c r="E928" s="13">
        <v>35</v>
      </c>
      <c r="F928" s="13">
        <v>113</v>
      </c>
      <c r="G928" s="13">
        <v>14</v>
      </c>
      <c r="H928" s="13">
        <v>20</v>
      </c>
      <c r="I928" s="13">
        <v>2</v>
      </c>
      <c r="J928" s="13">
        <v>0</v>
      </c>
      <c r="K928" s="13">
        <v>0</v>
      </c>
      <c r="L928" s="13">
        <v>5</v>
      </c>
      <c r="M928" s="13">
        <v>4</v>
      </c>
      <c r="N928" s="13">
        <v>1</v>
      </c>
      <c r="O928" s="13">
        <v>7</v>
      </c>
      <c r="P928" s="13">
        <v>39</v>
      </c>
      <c r="AI928" s="13"/>
    </row>
    <row r="929" spans="1:35" x14ac:dyDescent="0.25">
      <c r="A929" s="13" t="s">
        <v>1717</v>
      </c>
      <c r="B929" s="13">
        <v>2012</v>
      </c>
      <c r="C929" s="13" t="s">
        <v>163</v>
      </c>
      <c r="D929" s="13" t="s">
        <v>161</v>
      </c>
      <c r="E929" s="13">
        <v>39</v>
      </c>
      <c r="F929" s="13">
        <v>114</v>
      </c>
      <c r="G929" s="13">
        <v>7</v>
      </c>
      <c r="H929" s="13">
        <v>23</v>
      </c>
      <c r="I929" s="13">
        <v>6</v>
      </c>
      <c r="J929" s="13">
        <v>0</v>
      </c>
      <c r="K929" s="13">
        <v>0</v>
      </c>
      <c r="L929" s="13">
        <v>3</v>
      </c>
      <c r="M929" s="13">
        <v>1</v>
      </c>
      <c r="N929" s="13">
        <v>0</v>
      </c>
      <c r="O929" s="13">
        <v>4</v>
      </c>
      <c r="P929" s="13">
        <v>49</v>
      </c>
      <c r="AI929" s="13"/>
    </row>
    <row r="930" spans="1:35" x14ac:dyDescent="0.25">
      <c r="A930" s="13" t="s">
        <v>1454</v>
      </c>
      <c r="B930" s="13">
        <v>2012</v>
      </c>
      <c r="C930" s="13" t="s">
        <v>186</v>
      </c>
      <c r="D930" s="13" t="s">
        <v>161</v>
      </c>
      <c r="E930" s="13">
        <v>70</v>
      </c>
      <c r="F930" s="13">
        <v>114</v>
      </c>
      <c r="G930" s="13">
        <v>13</v>
      </c>
      <c r="H930" s="13">
        <v>28</v>
      </c>
      <c r="I930" s="13">
        <v>10</v>
      </c>
      <c r="J930" s="13">
        <v>0</v>
      </c>
      <c r="K930" s="13">
        <v>3</v>
      </c>
      <c r="L930" s="13">
        <v>16</v>
      </c>
      <c r="M930" s="13">
        <v>0</v>
      </c>
      <c r="N930" s="13">
        <v>0</v>
      </c>
      <c r="O930" s="13">
        <v>12</v>
      </c>
      <c r="P930" s="13">
        <v>42</v>
      </c>
      <c r="AI930" s="13"/>
    </row>
    <row r="931" spans="1:35" x14ac:dyDescent="0.25">
      <c r="A931" s="13" t="s">
        <v>1859</v>
      </c>
      <c r="B931" s="13">
        <v>2012</v>
      </c>
      <c r="C931" s="13" t="s">
        <v>186</v>
      </c>
      <c r="D931" s="13" t="s">
        <v>161</v>
      </c>
      <c r="E931" s="13">
        <v>45</v>
      </c>
      <c r="F931" s="13">
        <v>115</v>
      </c>
      <c r="G931" s="13">
        <v>10</v>
      </c>
      <c r="H931" s="13">
        <v>20</v>
      </c>
      <c r="I931" s="13">
        <v>3</v>
      </c>
      <c r="J931" s="13">
        <v>0</v>
      </c>
      <c r="K931" s="13">
        <v>2</v>
      </c>
      <c r="L931" s="13">
        <v>7</v>
      </c>
      <c r="M931" s="13">
        <v>0</v>
      </c>
      <c r="N931" s="13">
        <v>0</v>
      </c>
      <c r="O931" s="13">
        <v>5</v>
      </c>
      <c r="P931" s="13">
        <v>21</v>
      </c>
      <c r="AI931" s="13"/>
    </row>
    <row r="932" spans="1:35" x14ac:dyDescent="0.25">
      <c r="A932" s="13" t="s">
        <v>1853</v>
      </c>
      <c r="B932" s="13">
        <v>2012</v>
      </c>
      <c r="C932" s="13" t="s">
        <v>159</v>
      </c>
      <c r="D932" s="13" t="s">
        <v>157</v>
      </c>
      <c r="E932" s="13">
        <v>38</v>
      </c>
      <c r="F932" s="13">
        <v>116</v>
      </c>
      <c r="G932" s="13">
        <v>8</v>
      </c>
      <c r="H932" s="13">
        <v>26</v>
      </c>
      <c r="I932" s="13">
        <v>4</v>
      </c>
      <c r="J932" s="13">
        <v>1</v>
      </c>
      <c r="K932" s="13">
        <v>3</v>
      </c>
      <c r="L932" s="13">
        <v>10</v>
      </c>
      <c r="M932" s="13">
        <v>2</v>
      </c>
      <c r="N932" s="13">
        <v>1</v>
      </c>
      <c r="O932" s="13">
        <v>9</v>
      </c>
      <c r="P932" s="13">
        <v>49</v>
      </c>
      <c r="AI932" s="13"/>
    </row>
    <row r="933" spans="1:35" x14ac:dyDescent="0.25">
      <c r="A933" s="13" t="s">
        <v>1487</v>
      </c>
      <c r="B933" s="13">
        <v>2012</v>
      </c>
      <c r="C933" s="13" t="s">
        <v>163</v>
      </c>
      <c r="D933" s="13" t="s">
        <v>161</v>
      </c>
      <c r="E933" s="13">
        <v>52</v>
      </c>
      <c r="F933" s="13">
        <v>116</v>
      </c>
      <c r="G933" s="13">
        <v>13</v>
      </c>
      <c r="H933" s="13">
        <v>25</v>
      </c>
      <c r="I933" s="13">
        <v>6</v>
      </c>
      <c r="J933" s="13">
        <v>2</v>
      </c>
      <c r="K933" s="13">
        <v>3</v>
      </c>
      <c r="L933" s="13">
        <v>12</v>
      </c>
      <c r="M933" s="13">
        <v>1</v>
      </c>
      <c r="N933" s="13">
        <v>1</v>
      </c>
      <c r="O933" s="13">
        <v>9</v>
      </c>
      <c r="P933" s="13">
        <v>35</v>
      </c>
      <c r="AI933" s="13"/>
    </row>
    <row r="934" spans="1:35" x14ac:dyDescent="0.25">
      <c r="A934" s="13" t="s">
        <v>1869</v>
      </c>
      <c r="B934" s="13">
        <v>2012</v>
      </c>
      <c r="C934" s="13" t="s">
        <v>172</v>
      </c>
      <c r="D934" s="13" t="s">
        <v>161</v>
      </c>
      <c r="E934" s="13">
        <v>55</v>
      </c>
      <c r="F934" s="13">
        <v>116</v>
      </c>
      <c r="G934" s="13">
        <v>9</v>
      </c>
      <c r="H934" s="13">
        <v>24</v>
      </c>
      <c r="I934" s="13">
        <v>5</v>
      </c>
      <c r="J934" s="13">
        <v>0</v>
      </c>
      <c r="K934" s="13">
        <v>1</v>
      </c>
      <c r="L934" s="13">
        <v>6</v>
      </c>
      <c r="M934" s="13">
        <v>1</v>
      </c>
      <c r="N934" s="13">
        <v>0</v>
      </c>
      <c r="O934" s="13">
        <v>17</v>
      </c>
      <c r="P934" s="13">
        <v>35</v>
      </c>
      <c r="AI934" s="13"/>
    </row>
    <row r="935" spans="1:35" x14ac:dyDescent="0.25">
      <c r="A935" s="13" t="s">
        <v>1684</v>
      </c>
      <c r="B935" s="13">
        <v>2012</v>
      </c>
      <c r="C935" s="13" t="s">
        <v>174</v>
      </c>
      <c r="D935" s="13" t="s">
        <v>161</v>
      </c>
      <c r="E935" s="13">
        <v>50</v>
      </c>
      <c r="F935" s="13">
        <v>116</v>
      </c>
      <c r="G935" s="13">
        <v>18</v>
      </c>
      <c r="H935" s="13">
        <v>28</v>
      </c>
      <c r="I935" s="13">
        <v>6</v>
      </c>
      <c r="J935" s="13">
        <v>0</v>
      </c>
      <c r="K935" s="13">
        <v>4</v>
      </c>
      <c r="L935" s="13">
        <v>13</v>
      </c>
      <c r="M935" s="13">
        <v>0</v>
      </c>
      <c r="N935" s="13">
        <v>0</v>
      </c>
      <c r="O935" s="13">
        <v>13</v>
      </c>
      <c r="P935" s="13">
        <v>20</v>
      </c>
      <c r="AI935" s="13"/>
    </row>
    <row r="936" spans="1:35" x14ac:dyDescent="0.25">
      <c r="A936" s="13" t="s">
        <v>1415</v>
      </c>
      <c r="B936" s="13">
        <v>2012</v>
      </c>
      <c r="C936" s="13" t="s">
        <v>168</v>
      </c>
      <c r="D936" s="13" t="s">
        <v>157</v>
      </c>
      <c r="E936" s="13">
        <v>31</v>
      </c>
      <c r="F936" s="13">
        <v>117</v>
      </c>
      <c r="G936" s="13">
        <v>23</v>
      </c>
      <c r="H936" s="13">
        <v>33</v>
      </c>
      <c r="I936" s="13">
        <v>10</v>
      </c>
      <c r="J936" s="13">
        <v>2</v>
      </c>
      <c r="K936" s="13">
        <v>3</v>
      </c>
      <c r="L936" s="13">
        <v>19</v>
      </c>
      <c r="M936" s="13">
        <v>5</v>
      </c>
      <c r="N936" s="13">
        <v>0</v>
      </c>
      <c r="O936" s="13">
        <v>3</v>
      </c>
      <c r="P936" s="13">
        <v>22</v>
      </c>
      <c r="AI936" s="13"/>
    </row>
    <row r="937" spans="1:35" x14ac:dyDescent="0.25">
      <c r="A937" s="13" t="s">
        <v>1722</v>
      </c>
      <c r="B937" s="13">
        <v>2012</v>
      </c>
      <c r="C937" s="13" t="s">
        <v>158</v>
      </c>
      <c r="D937" s="13" t="s">
        <v>161</v>
      </c>
      <c r="E937" s="13">
        <v>41</v>
      </c>
      <c r="F937" s="13">
        <v>118</v>
      </c>
      <c r="G937" s="13">
        <v>12</v>
      </c>
      <c r="H937" s="13">
        <v>28</v>
      </c>
      <c r="I937" s="13">
        <v>7</v>
      </c>
      <c r="J937" s="13">
        <v>1</v>
      </c>
      <c r="K937" s="13">
        <v>6</v>
      </c>
      <c r="L937" s="13">
        <v>14</v>
      </c>
      <c r="M937" s="13">
        <v>0</v>
      </c>
      <c r="N937" s="13">
        <v>1</v>
      </c>
      <c r="O937" s="13">
        <v>6</v>
      </c>
      <c r="P937" s="13">
        <v>34</v>
      </c>
      <c r="AI937" s="13"/>
    </row>
    <row r="938" spans="1:35" x14ac:dyDescent="0.25">
      <c r="A938" s="13" t="s">
        <v>1918</v>
      </c>
      <c r="B938" s="13">
        <v>2012</v>
      </c>
      <c r="C938" s="13" t="s">
        <v>162</v>
      </c>
      <c r="D938" s="13" t="s">
        <v>161</v>
      </c>
      <c r="E938" s="13">
        <v>44</v>
      </c>
      <c r="F938" s="13">
        <v>120</v>
      </c>
      <c r="G938" s="13">
        <v>14</v>
      </c>
      <c r="H938" s="13">
        <v>21</v>
      </c>
      <c r="I938" s="13">
        <v>6</v>
      </c>
      <c r="J938" s="13">
        <v>1</v>
      </c>
      <c r="K938" s="13">
        <v>4</v>
      </c>
      <c r="L938" s="13">
        <v>9</v>
      </c>
      <c r="M938" s="13">
        <v>0</v>
      </c>
      <c r="N938" s="13">
        <v>3</v>
      </c>
      <c r="O938" s="13">
        <v>22</v>
      </c>
      <c r="P938" s="13">
        <v>59</v>
      </c>
      <c r="AI938" s="13"/>
    </row>
    <row r="939" spans="1:35" x14ac:dyDescent="0.25">
      <c r="A939" s="13" t="s">
        <v>1422</v>
      </c>
      <c r="B939" s="13">
        <v>2012</v>
      </c>
      <c r="C939" s="13" t="s">
        <v>172</v>
      </c>
      <c r="D939" s="13" t="s">
        <v>161</v>
      </c>
      <c r="E939" s="13">
        <v>35</v>
      </c>
      <c r="F939" s="13">
        <v>123</v>
      </c>
      <c r="G939" s="13">
        <v>11</v>
      </c>
      <c r="H939" s="13">
        <v>26</v>
      </c>
      <c r="I939" s="13">
        <v>0</v>
      </c>
      <c r="J939" s="13">
        <v>5</v>
      </c>
      <c r="K939" s="13">
        <v>1</v>
      </c>
      <c r="L939" s="13">
        <v>11</v>
      </c>
      <c r="M939" s="13">
        <v>3</v>
      </c>
      <c r="N939" s="13">
        <v>2</v>
      </c>
      <c r="O939" s="13">
        <v>8</v>
      </c>
      <c r="P939" s="13">
        <v>27</v>
      </c>
      <c r="AI939" s="13"/>
    </row>
    <row r="940" spans="1:35" x14ac:dyDescent="0.25">
      <c r="A940" s="13" t="s">
        <v>1796</v>
      </c>
      <c r="B940" s="13">
        <v>2012</v>
      </c>
      <c r="C940" s="13" t="s">
        <v>167</v>
      </c>
      <c r="D940" s="13" t="s">
        <v>157</v>
      </c>
      <c r="E940" s="13">
        <v>47</v>
      </c>
      <c r="F940" s="13">
        <v>123</v>
      </c>
      <c r="G940" s="13">
        <v>11</v>
      </c>
      <c r="H940" s="13">
        <v>28</v>
      </c>
      <c r="I940" s="13">
        <v>2</v>
      </c>
      <c r="J940" s="13">
        <v>1</v>
      </c>
      <c r="K940" s="13">
        <v>1</v>
      </c>
      <c r="L940" s="13">
        <v>8</v>
      </c>
      <c r="M940" s="13">
        <v>1</v>
      </c>
      <c r="N940" s="13">
        <v>2</v>
      </c>
      <c r="O940" s="13">
        <v>10</v>
      </c>
      <c r="P940" s="13">
        <v>17</v>
      </c>
      <c r="AI940" s="13"/>
    </row>
    <row r="941" spans="1:35" x14ac:dyDescent="0.25">
      <c r="A941" s="13" t="s">
        <v>1887</v>
      </c>
      <c r="B941" s="13">
        <v>2012</v>
      </c>
      <c r="C941" s="13" t="s">
        <v>159</v>
      </c>
      <c r="D941" s="13" t="s">
        <v>157</v>
      </c>
      <c r="E941" s="13">
        <v>40</v>
      </c>
      <c r="F941" s="13">
        <v>123</v>
      </c>
      <c r="G941" s="13">
        <v>10</v>
      </c>
      <c r="H941" s="13">
        <v>27</v>
      </c>
      <c r="I941" s="13">
        <v>5</v>
      </c>
      <c r="J941" s="13">
        <v>2</v>
      </c>
      <c r="K941" s="13">
        <v>6</v>
      </c>
      <c r="L941" s="13">
        <v>14</v>
      </c>
      <c r="M941" s="13">
        <v>1</v>
      </c>
      <c r="N941" s="13">
        <v>0</v>
      </c>
      <c r="O941" s="13">
        <v>6</v>
      </c>
      <c r="P941" s="13">
        <v>47</v>
      </c>
      <c r="AI941" s="13"/>
    </row>
    <row r="942" spans="1:35" x14ac:dyDescent="0.25">
      <c r="A942" s="13" t="s">
        <v>1766</v>
      </c>
      <c r="B942" s="13">
        <v>2012</v>
      </c>
      <c r="C942" s="13" t="s">
        <v>176</v>
      </c>
      <c r="D942" s="13" t="s">
        <v>157</v>
      </c>
      <c r="E942" s="13">
        <v>43</v>
      </c>
      <c r="F942" s="13">
        <v>124</v>
      </c>
      <c r="G942" s="13">
        <v>18</v>
      </c>
      <c r="H942" s="13">
        <v>25</v>
      </c>
      <c r="I942" s="13">
        <v>2</v>
      </c>
      <c r="J942" s="13">
        <v>1</v>
      </c>
      <c r="K942" s="13">
        <v>2</v>
      </c>
      <c r="L942" s="13">
        <v>11</v>
      </c>
      <c r="M942" s="13">
        <v>4</v>
      </c>
      <c r="N942" s="13">
        <v>0</v>
      </c>
      <c r="O942" s="13">
        <v>5</v>
      </c>
      <c r="P942" s="13">
        <v>40</v>
      </c>
      <c r="AI942" s="13"/>
    </row>
    <row r="943" spans="1:35" x14ac:dyDescent="0.25">
      <c r="A943" s="13" t="s">
        <v>1401</v>
      </c>
      <c r="B943" s="13">
        <v>2012</v>
      </c>
      <c r="C943" s="13" t="s">
        <v>168</v>
      </c>
      <c r="D943" s="13" t="s">
        <v>157</v>
      </c>
      <c r="E943" s="13">
        <v>65</v>
      </c>
      <c r="F943" s="13">
        <v>125</v>
      </c>
      <c r="G943" s="13">
        <v>14</v>
      </c>
      <c r="H943" s="13">
        <v>25</v>
      </c>
      <c r="I943" s="13">
        <v>6</v>
      </c>
      <c r="J943" s="13">
        <v>0</v>
      </c>
      <c r="K943" s="13">
        <v>1</v>
      </c>
      <c r="L943" s="13">
        <v>10</v>
      </c>
      <c r="M943" s="13">
        <v>5</v>
      </c>
      <c r="N943" s="13">
        <v>0</v>
      </c>
      <c r="O943" s="13">
        <v>19</v>
      </c>
      <c r="P943" s="13">
        <v>33</v>
      </c>
      <c r="AI943" s="13"/>
    </row>
    <row r="944" spans="1:35" x14ac:dyDescent="0.25">
      <c r="A944" s="13" t="s">
        <v>1829</v>
      </c>
      <c r="B944" s="13">
        <v>2012</v>
      </c>
      <c r="C944" s="13" t="s">
        <v>180</v>
      </c>
      <c r="D944" s="13" t="s">
        <v>161</v>
      </c>
      <c r="E944" s="13">
        <v>51</v>
      </c>
      <c r="F944" s="13">
        <v>126</v>
      </c>
      <c r="G944" s="13">
        <v>11</v>
      </c>
      <c r="H944" s="13">
        <v>32</v>
      </c>
      <c r="I944" s="13">
        <v>9</v>
      </c>
      <c r="J944" s="13">
        <v>1</v>
      </c>
      <c r="K944" s="13">
        <v>1</v>
      </c>
      <c r="L944" s="13">
        <v>11</v>
      </c>
      <c r="M944" s="13">
        <v>0</v>
      </c>
      <c r="N944" s="13">
        <v>1</v>
      </c>
      <c r="O944" s="13">
        <v>3</v>
      </c>
      <c r="P944" s="13">
        <v>19</v>
      </c>
      <c r="AI944" s="13"/>
    </row>
    <row r="945" spans="1:35" x14ac:dyDescent="0.25">
      <c r="A945" s="13" t="s">
        <v>1715</v>
      </c>
      <c r="B945" s="13">
        <v>2012</v>
      </c>
      <c r="C945" s="13" t="s">
        <v>158</v>
      </c>
      <c r="D945" s="13" t="s">
        <v>161</v>
      </c>
      <c r="E945" s="13">
        <v>39</v>
      </c>
      <c r="F945" s="13">
        <v>126</v>
      </c>
      <c r="G945" s="13">
        <v>18</v>
      </c>
      <c r="H945" s="13">
        <v>31</v>
      </c>
      <c r="I945" s="13">
        <v>6</v>
      </c>
      <c r="J945" s="13">
        <v>0</v>
      </c>
      <c r="K945" s="13">
        <v>7</v>
      </c>
      <c r="L945" s="13">
        <v>11</v>
      </c>
      <c r="M945" s="13">
        <v>3</v>
      </c>
      <c r="N945" s="13">
        <v>2</v>
      </c>
      <c r="O945" s="13">
        <v>6</v>
      </c>
      <c r="P945" s="13">
        <v>39</v>
      </c>
      <c r="AI945" s="13"/>
    </row>
    <row r="946" spans="1:35" x14ac:dyDescent="0.25">
      <c r="A946" s="13" t="s">
        <v>1911</v>
      </c>
      <c r="B946" s="13">
        <v>2012</v>
      </c>
      <c r="C946" s="13" t="s">
        <v>164</v>
      </c>
      <c r="D946" s="13" t="s">
        <v>157</v>
      </c>
      <c r="E946" s="13">
        <v>41</v>
      </c>
      <c r="F946" s="13">
        <v>126</v>
      </c>
      <c r="G946" s="13">
        <v>10</v>
      </c>
      <c r="H946" s="13">
        <v>32</v>
      </c>
      <c r="I946" s="13">
        <v>8</v>
      </c>
      <c r="J946" s="13">
        <v>0</v>
      </c>
      <c r="K946" s="13">
        <v>2</v>
      </c>
      <c r="L946" s="13">
        <v>15</v>
      </c>
      <c r="M946" s="13">
        <v>0</v>
      </c>
      <c r="N946" s="13">
        <v>0</v>
      </c>
      <c r="O946" s="13">
        <v>4</v>
      </c>
      <c r="P946" s="13">
        <v>32</v>
      </c>
      <c r="AI946" s="13"/>
    </row>
    <row r="947" spans="1:35" x14ac:dyDescent="0.25">
      <c r="A947" s="13" t="s">
        <v>1808</v>
      </c>
      <c r="B947" s="13">
        <v>2012</v>
      </c>
      <c r="C947" s="13" t="s">
        <v>175</v>
      </c>
      <c r="D947" s="13" t="s">
        <v>157</v>
      </c>
      <c r="E947" s="13">
        <v>34</v>
      </c>
      <c r="F947" s="13">
        <v>126</v>
      </c>
      <c r="G947" s="13">
        <v>13</v>
      </c>
      <c r="H947" s="13">
        <v>25</v>
      </c>
      <c r="I947" s="13">
        <v>6</v>
      </c>
      <c r="J947" s="13">
        <v>1</v>
      </c>
      <c r="K947" s="13">
        <v>2</v>
      </c>
      <c r="L947" s="13">
        <v>17</v>
      </c>
      <c r="M947" s="13">
        <v>0</v>
      </c>
      <c r="N947" s="13">
        <v>1</v>
      </c>
      <c r="O947" s="13">
        <v>3</v>
      </c>
      <c r="P947" s="13">
        <v>32</v>
      </c>
      <c r="AI947" s="13"/>
    </row>
    <row r="948" spans="1:35" x14ac:dyDescent="0.25">
      <c r="A948" s="13" t="s">
        <v>1667</v>
      </c>
      <c r="B948" s="13">
        <v>2012</v>
      </c>
      <c r="C948" s="13" t="s">
        <v>170</v>
      </c>
      <c r="D948" s="13" t="s">
        <v>157</v>
      </c>
      <c r="E948" s="13">
        <v>39</v>
      </c>
      <c r="F948" s="13">
        <v>128</v>
      </c>
      <c r="G948" s="13">
        <v>13</v>
      </c>
      <c r="H948" s="13">
        <v>30</v>
      </c>
      <c r="I948" s="13">
        <v>9</v>
      </c>
      <c r="J948" s="13">
        <v>0</v>
      </c>
      <c r="K948" s="13">
        <v>4</v>
      </c>
      <c r="L948" s="13">
        <v>14</v>
      </c>
      <c r="M948" s="13">
        <v>1</v>
      </c>
      <c r="N948" s="13">
        <v>0</v>
      </c>
      <c r="O948" s="13">
        <v>10</v>
      </c>
      <c r="P948" s="13">
        <v>28</v>
      </c>
      <c r="AI948" s="13"/>
    </row>
    <row r="949" spans="1:35" x14ac:dyDescent="0.25">
      <c r="A949" s="13" t="s">
        <v>1686</v>
      </c>
      <c r="B949" s="13">
        <v>2012</v>
      </c>
      <c r="C949" s="13" t="s">
        <v>174</v>
      </c>
      <c r="D949" s="13" t="s">
        <v>161</v>
      </c>
      <c r="E949" s="13">
        <v>50</v>
      </c>
      <c r="F949" s="13">
        <v>128</v>
      </c>
      <c r="G949" s="13">
        <v>17</v>
      </c>
      <c r="H949" s="13">
        <v>32</v>
      </c>
      <c r="I949" s="13">
        <v>5</v>
      </c>
      <c r="J949" s="13">
        <v>1</v>
      </c>
      <c r="K949" s="13">
        <v>1</v>
      </c>
      <c r="L949" s="13">
        <v>9</v>
      </c>
      <c r="M949" s="13">
        <v>2</v>
      </c>
      <c r="N949" s="13">
        <v>0</v>
      </c>
      <c r="O949" s="13">
        <v>14</v>
      </c>
      <c r="P949" s="13">
        <v>34</v>
      </c>
      <c r="AI949" s="13"/>
    </row>
    <row r="950" spans="1:35" x14ac:dyDescent="0.25">
      <c r="A950" s="13" t="s">
        <v>1912</v>
      </c>
      <c r="B950" s="13">
        <v>2012</v>
      </c>
      <c r="C950" s="13" t="s">
        <v>163</v>
      </c>
      <c r="D950" s="13" t="s">
        <v>161</v>
      </c>
      <c r="E950" s="13">
        <v>45</v>
      </c>
      <c r="F950" s="13">
        <v>132</v>
      </c>
      <c r="G950" s="13">
        <v>16</v>
      </c>
      <c r="H950" s="13">
        <v>28</v>
      </c>
      <c r="I950" s="13">
        <v>2</v>
      </c>
      <c r="J950" s="13">
        <v>3</v>
      </c>
      <c r="K950" s="13">
        <v>3</v>
      </c>
      <c r="L950" s="13">
        <v>11</v>
      </c>
      <c r="M950" s="13">
        <v>5</v>
      </c>
      <c r="N950" s="13">
        <v>2</v>
      </c>
      <c r="O950" s="13">
        <v>12</v>
      </c>
      <c r="P950" s="13">
        <v>37</v>
      </c>
      <c r="AI950" s="13"/>
    </row>
    <row r="951" spans="1:35" x14ac:dyDescent="0.25">
      <c r="A951" s="13" t="s">
        <v>1421</v>
      </c>
      <c r="B951" s="13">
        <v>2012</v>
      </c>
      <c r="C951" s="13" t="s">
        <v>160</v>
      </c>
      <c r="D951" s="13" t="s">
        <v>161</v>
      </c>
      <c r="E951" s="13">
        <v>91</v>
      </c>
      <c r="F951" s="13">
        <v>132</v>
      </c>
      <c r="G951" s="13">
        <v>9</v>
      </c>
      <c r="H951" s="13">
        <v>26</v>
      </c>
      <c r="I951" s="13">
        <v>7</v>
      </c>
      <c r="J951" s="13">
        <v>1</v>
      </c>
      <c r="K951" s="13">
        <v>2</v>
      </c>
      <c r="L951" s="13">
        <v>13</v>
      </c>
      <c r="M951" s="13">
        <v>0</v>
      </c>
      <c r="N951" s="13">
        <v>0</v>
      </c>
      <c r="O951" s="13">
        <v>14</v>
      </c>
      <c r="P951" s="13">
        <v>41</v>
      </c>
      <c r="AI951" s="13"/>
    </row>
    <row r="952" spans="1:35" x14ac:dyDescent="0.25">
      <c r="A952" s="13" t="s">
        <v>1505</v>
      </c>
      <c r="B952" s="13">
        <v>2012</v>
      </c>
      <c r="C952" s="13" t="s">
        <v>162</v>
      </c>
      <c r="D952" s="13" t="s">
        <v>161</v>
      </c>
      <c r="E952" s="13">
        <v>54</v>
      </c>
      <c r="F952" s="13">
        <v>134</v>
      </c>
      <c r="G952" s="13">
        <v>16</v>
      </c>
      <c r="H952" s="13">
        <v>36</v>
      </c>
      <c r="I952" s="13">
        <v>10</v>
      </c>
      <c r="J952" s="13">
        <v>1</v>
      </c>
      <c r="K952" s="13">
        <v>4</v>
      </c>
      <c r="L952" s="13">
        <v>20</v>
      </c>
      <c r="M952" s="13">
        <v>4</v>
      </c>
      <c r="N952" s="13">
        <v>1</v>
      </c>
      <c r="O952" s="13">
        <v>8</v>
      </c>
      <c r="P952" s="13">
        <v>28</v>
      </c>
      <c r="AI952" s="13"/>
    </row>
    <row r="953" spans="1:35" x14ac:dyDescent="0.25">
      <c r="A953" s="13" t="s">
        <v>1552</v>
      </c>
      <c r="B953" s="13">
        <v>2012</v>
      </c>
      <c r="C953" s="13" t="s">
        <v>169</v>
      </c>
      <c r="D953" s="13" t="s">
        <v>161</v>
      </c>
      <c r="E953" s="13">
        <v>40</v>
      </c>
      <c r="F953" s="13">
        <v>135</v>
      </c>
      <c r="G953" s="13">
        <v>17</v>
      </c>
      <c r="H953" s="13">
        <v>26</v>
      </c>
      <c r="I953" s="13">
        <v>8</v>
      </c>
      <c r="J953" s="13">
        <v>1</v>
      </c>
      <c r="K953" s="13">
        <v>2</v>
      </c>
      <c r="L953" s="13">
        <v>12</v>
      </c>
      <c r="M953" s="13">
        <v>0</v>
      </c>
      <c r="N953" s="13">
        <v>1</v>
      </c>
      <c r="O953" s="13">
        <v>19</v>
      </c>
      <c r="P953" s="13">
        <v>35</v>
      </c>
      <c r="AI953" s="13"/>
    </row>
    <row r="954" spans="1:35" x14ac:dyDescent="0.25">
      <c r="A954" s="13" t="s">
        <v>1645</v>
      </c>
      <c r="B954" s="13">
        <v>2012</v>
      </c>
      <c r="C954" s="13" t="s">
        <v>185</v>
      </c>
      <c r="D954" s="13" t="s">
        <v>161</v>
      </c>
      <c r="E954" s="13">
        <v>60</v>
      </c>
      <c r="F954" s="13">
        <v>136</v>
      </c>
      <c r="G954" s="13">
        <v>15</v>
      </c>
      <c r="H954" s="13">
        <v>29</v>
      </c>
      <c r="I954" s="13">
        <v>1</v>
      </c>
      <c r="J954" s="13">
        <v>0</v>
      </c>
      <c r="K954" s="13">
        <v>0</v>
      </c>
      <c r="L954" s="13">
        <v>7</v>
      </c>
      <c r="M954" s="13">
        <v>5</v>
      </c>
      <c r="N954" s="13">
        <v>3</v>
      </c>
      <c r="O954" s="13">
        <v>10</v>
      </c>
      <c r="P954" s="13">
        <v>25</v>
      </c>
      <c r="AI954" s="13"/>
    </row>
    <row r="955" spans="1:35" x14ac:dyDescent="0.25">
      <c r="A955" s="13" t="s">
        <v>1710</v>
      </c>
      <c r="B955" s="13">
        <v>2012</v>
      </c>
      <c r="C955" s="13" t="s">
        <v>156</v>
      </c>
      <c r="D955" s="13" t="s">
        <v>157</v>
      </c>
      <c r="E955" s="13">
        <v>52</v>
      </c>
      <c r="F955" s="13">
        <v>136</v>
      </c>
      <c r="G955" s="13">
        <v>19</v>
      </c>
      <c r="H955" s="13">
        <v>29</v>
      </c>
      <c r="I955" s="13">
        <v>6</v>
      </c>
      <c r="J955" s="13">
        <v>0</v>
      </c>
      <c r="K955" s="13">
        <v>7</v>
      </c>
      <c r="L955" s="13">
        <v>13</v>
      </c>
      <c r="M955" s="13">
        <v>2</v>
      </c>
      <c r="N955" s="13">
        <v>1</v>
      </c>
      <c r="O955" s="13">
        <v>12</v>
      </c>
      <c r="P955" s="13">
        <v>56</v>
      </c>
      <c r="AI955" s="13"/>
    </row>
    <row r="956" spans="1:35" x14ac:dyDescent="0.25">
      <c r="A956" s="13" t="s">
        <v>1836</v>
      </c>
      <c r="B956" s="13">
        <v>2012</v>
      </c>
      <c r="C956" s="13" t="s">
        <v>175</v>
      </c>
      <c r="D956" s="13" t="s">
        <v>157</v>
      </c>
      <c r="E956" s="13">
        <v>43</v>
      </c>
      <c r="F956" s="13">
        <v>137</v>
      </c>
      <c r="G956" s="13">
        <v>16</v>
      </c>
      <c r="H956" s="13">
        <v>30</v>
      </c>
      <c r="I956" s="13">
        <v>5</v>
      </c>
      <c r="J956" s="13">
        <v>2</v>
      </c>
      <c r="K956" s="13">
        <v>1</v>
      </c>
      <c r="L956" s="13">
        <v>10</v>
      </c>
      <c r="M956" s="13">
        <v>3</v>
      </c>
      <c r="N956" s="13">
        <v>1</v>
      </c>
      <c r="O956" s="13">
        <v>10</v>
      </c>
      <c r="P956" s="13">
        <v>30</v>
      </c>
      <c r="AI956" s="13"/>
    </row>
    <row r="957" spans="1:35" x14ac:dyDescent="0.25">
      <c r="A957" s="13" t="s">
        <v>1422</v>
      </c>
      <c r="B957" s="13">
        <v>2012</v>
      </c>
      <c r="C957" s="13" t="s">
        <v>156</v>
      </c>
      <c r="D957" s="13" t="s">
        <v>157</v>
      </c>
      <c r="E957" s="13">
        <v>51</v>
      </c>
      <c r="F957" s="13">
        <v>137</v>
      </c>
      <c r="G957" s="13">
        <v>10</v>
      </c>
      <c r="H957" s="13">
        <v>27</v>
      </c>
      <c r="I957" s="13">
        <v>3</v>
      </c>
      <c r="J957" s="13">
        <v>3</v>
      </c>
      <c r="K957" s="13">
        <v>2</v>
      </c>
      <c r="L957" s="13">
        <v>17</v>
      </c>
      <c r="M957" s="13">
        <v>3</v>
      </c>
      <c r="N957" s="13">
        <v>1</v>
      </c>
      <c r="O957" s="13">
        <v>12</v>
      </c>
      <c r="P957" s="13">
        <v>24</v>
      </c>
      <c r="AI957" s="13"/>
    </row>
    <row r="958" spans="1:35" x14ac:dyDescent="0.25">
      <c r="A958" s="13" t="s">
        <v>1456</v>
      </c>
      <c r="B958" s="13">
        <v>2012</v>
      </c>
      <c r="C958" s="13" t="s">
        <v>178</v>
      </c>
      <c r="D958" s="13" t="s">
        <v>157</v>
      </c>
      <c r="E958" s="13">
        <v>43</v>
      </c>
      <c r="F958" s="13">
        <v>138</v>
      </c>
      <c r="G958" s="13">
        <v>7</v>
      </c>
      <c r="H958" s="13">
        <v>32</v>
      </c>
      <c r="I958" s="13">
        <v>12</v>
      </c>
      <c r="J958" s="13">
        <v>0</v>
      </c>
      <c r="K958" s="13">
        <v>1</v>
      </c>
      <c r="L958" s="13">
        <v>19</v>
      </c>
      <c r="M958" s="13">
        <v>0</v>
      </c>
      <c r="N958" s="13">
        <v>1</v>
      </c>
      <c r="O958" s="13">
        <v>4</v>
      </c>
      <c r="P958" s="13">
        <v>28</v>
      </c>
      <c r="AI958" s="13"/>
    </row>
    <row r="959" spans="1:35" x14ac:dyDescent="0.25">
      <c r="A959" s="13" t="s">
        <v>1825</v>
      </c>
      <c r="B959" s="13">
        <v>2012</v>
      </c>
      <c r="C959" s="13" t="s">
        <v>164</v>
      </c>
      <c r="D959" s="13" t="s">
        <v>157</v>
      </c>
      <c r="E959" s="13">
        <v>45</v>
      </c>
      <c r="F959" s="13">
        <v>140</v>
      </c>
      <c r="G959" s="13">
        <v>16</v>
      </c>
      <c r="H959" s="13">
        <v>42</v>
      </c>
      <c r="I959" s="13">
        <v>11</v>
      </c>
      <c r="J959" s="13">
        <v>0</v>
      </c>
      <c r="K959" s="13">
        <v>4</v>
      </c>
      <c r="L959" s="13">
        <v>11</v>
      </c>
      <c r="M959" s="13">
        <v>0</v>
      </c>
      <c r="N959" s="13">
        <v>1</v>
      </c>
      <c r="O959" s="13">
        <v>4</v>
      </c>
      <c r="P959" s="13">
        <v>22</v>
      </c>
      <c r="AI959" s="13"/>
    </row>
    <row r="960" spans="1:35" x14ac:dyDescent="0.25">
      <c r="A960" s="13" t="s">
        <v>1536</v>
      </c>
      <c r="B960" s="13">
        <v>2012</v>
      </c>
      <c r="C960" s="13" t="s">
        <v>168</v>
      </c>
      <c r="D960" s="13" t="s">
        <v>157</v>
      </c>
      <c r="E960" s="13">
        <v>48</v>
      </c>
      <c r="F960" s="13">
        <v>140</v>
      </c>
      <c r="G960" s="13">
        <v>16</v>
      </c>
      <c r="H960" s="13">
        <v>35</v>
      </c>
      <c r="I960" s="13">
        <v>12</v>
      </c>
      <c r="J960" s="13">
        <v>2</v>
      </c>
      <c r="K960" s="13">
        <v>5</v>
      </c>
      <c r="L960" s="13">
        <v>17</v>
      </c>
      <c r="M960" s="13">
        <v>1</v>
      </c>
      <c r="N960" s="13">
        <v>0</v>
      </c>
      <c r="O960" s="13">
        <v>11</v>
      </c>
      <c r="P960" s="13">
        <v>62</v>
      </c>
      <c r="AI960" s="13"/>
    </row>
    <row r="961" spans="1:35" x14ac:dyDescent="0.25">
      <c r="A961" s="13" t="s">
        <v>1781</v>
      </c>
      <c r="B961" s="13">
        <v>2012</v>
      </c>
      <c r="C961" s="13" t="s">
        <v>186</v>
      </c>
      <c r="D961" s="13" t="s">
        <v>161</v>
      </c>
      <c r="E961" s="13">
        <v>50</v>
      </c>
      <c r="F961" s="13">
        <v>141</v>
      </c>
      <c r="G961" s="13">
        <v>14</v>
      </c>
      <c r="H961" s="13">
        <v>35</v>
      </c>
      <c r="I961" s="13">
        <v>9</v>
      </c>
      <c r="J961" s="13">
        <v>0</v>
      </c>
      <c r="K961" s="13">
        <v>9</v>
      </c>
      <c r="L961" s="13">
        <v>26</v>
      </c>
      <c r="M961" s="13">
        <v>0</v>
      </c>
      <c r="N961" s="13">
        <v>0</v>
      </c>
      <c r="O961" s="13">
        <v>11</v>
      </c>
      <c r="P961" s="13">
        <v>34</v>
      </c>
      <c r="AI961" s="13"/>
    </row>
    <row r="962" spans="1:35" x14ac:dyDescent="0.25">
      <c r="A962" s="13" t="s">
        <v>1584</v>
      </c>
      <c r="B962" s="13">
        <v>2012</v>
      </c>
      <c r="C962" s="13" t="s">
        <v>171</v>
      </c>
      <c r="D962" s="13" t="s">
        <v>157</v>
      </c>
      <c r="E962" s="13">
        <v>55</v>
      </c>
      <c r="F962" s="13">
        <v>141</v>
      </c>
      <c r="G962" s="13">
        <v>15</v>
      </c>
      <c r="H962" s="13">
        <v>34</v>
      </c>
      <c r="I962" s="13">
        <v>8</v>
      </c>
      <c r="J962" s="13">
        <v>0</v>
      </c>
      <c r="K962" s="13">
        <v>1</v>
      </c>
      <c r="L962" s="13">
        <v>13</v>
      </c>
      <c r="M962" s="13">
        <v>2</v>
      </c>
      <c r="N962" s="13">
        <v>0</v>
      </c>
      <c r="O962" s="13">
        <v>10</v>
      </c>
      <c r="P962" s="13">
        <v>21</v>
      </c>
      <c r="AI962" s="13"/>
    </row>
    <row r="963" spans="1:35" x14ac:dyDescent="0.25">
      <c r="A963" s="13" t="s">
        <v>1822</v>
      </c>
      <c r="B963" s="13">
        <v>2012</v>
      </c>
      <c r="C963" s="13" t="s">
        <v>176</v>
      </c>
      <c r="D963" s="13" t="s">
        <v>157</v>
      </c>
      <c r="E963" s="13">
        <v>43</v>
      </c>
      <c r="F963" s="13">
        <v>142</v>
      </c>
      <c r="G963" s="13">
        <v>16</v>
      </c>
      <c r="H963" s="13">
        <v>38</v>
      </c>
      <c r="I963" s="13">
        <v>6</v>
      </c>
      <c r="J963" s="13">
        <v>1</v>
      </c>
      <c r="K963" s="13">
        <v>5</v>
      </c>
      <c r="L963" s="13">
        <v>16</v>
      </c>
      <c r="M963" s="13">
        <v>2</v>
      </c>
      <c r="N963" s="13">
        <v>1</v>
      </c>
      <c r="O963" s="13">
        <v>8</v>
      </c>
      <c r="P963" s="13">
        <v>27</v>
      </c>
      <c r="AI963" s="13"/>
    </row>
    <row r="964" spans="1:35" x14ac:dyDescent="0.25">
      <c r="A964" s="13" t="s">
        <v>1350</v>
      </c>
      <c r="B964" s="13">
        <v>2012</v>
      </c>
      <c r="C964" s="13" t="s">
        <v>172</v>
      </c>
      <c r="D964" s="13" t="s">
        <v>161</v>
      </c>
      <c r="E964" s="13">
        <v>82</v>
      </c>
      <c r="F964" s="13">
        <v>143</v>
      </c>
      <c r="G964" s="13">
        <v>9</v>
      </c>
      <c r="H964" s="13">
        <v>37</v>
      </c>
      <c r="I964" s="13">
        <v>8</v>
      </c>
      <c r="J964" s="13">
        <v>0</v>
      </c>
      <c r="K964" s="13">
        <v>2</v>
      </c>
      <c r="L964" s="13">
        <v>14</v>
      </c>
      <c r="M964" s="13">
        <v>0</v>
      </c>
      <c r="N964" s="13">
        <v>2</v>
      </c>
      <c r="O964" s="13">
        <v>11</v>
      </c>
      <c r="P964" s="13">
        <v>14</v>
      </c>
      <c r="AI964" s="13"/>
    </row>
    <row r="965" spans="1:35" x14ac:dyDescent="0.25">
      <c r="A965" s="13" t="s">
        <v>1469</v>
      </c>
      <c r="B965" s="13">
        <v>2012</v>
      </c>
      <c r="C965" s="13" t="s">
        <v>177</v>
      </c>
      <c r="D965" s="13" t="s">
        <v>161</v>
      </c>
      <c r="E965" s="13">
        <v>36</v>
      </c>
      <c r="F965" s="13">
        <v>145</v>
      </c>
      <c r="G965" s="13">
        <v>12</v>
      </c>
      <c r="H965" s="13">
        <v>43</v>
      </c>
      <c r="I965" s="13">
        <v>10</v>
      </c>
      <c r="J965" s="13">
        <v>1</v>
      </c>
      <c r="K965" s="13">
        <v>3</v>
      </c>
      <c r="L965" s="13">
        <v>22</v>
      </c>
      <c r="M965" s="13">
        <v>2</v>
      </c>
      <c r="N965" s="13">
        <v>0</v>
      </c>
      <c r="O965" s="13">
        <v>11</v>
      </c>
      <c r="P965" s="13">
        <v>29</v>
      </c>
      <c r="AI965" s="13"/>
    </row>
    <row r="966" spans="1:35" x14ac:dyDescent="0.25">
      <c r="A966" s="13" t="s">
        <v>1875</v>
      </c>
      <c r="B966" s="13">
        <v>2012</v>
      </c>
      <c r="C966" s="13" t="s">
        <v>159</v>
      </c>
      <c r="D966" s="13" t="s">
        <v>157</v>
      </c>
      <c r="E966" s="13">
        <v>46</v>
      </c>
      <c r="F966" s="13">
        <v>145</v>
      </c>
      <c r="G966" s="13">
        <v>16</v>
      </c>
      <c r="H966" s="13">
        <v>32</v>
      </c>
      <c r="I966" s="13">
        <v>4</v>
      </c>
      <c r="J966" s="13">
        <v>1</v>
      </c>
      <c r="K966" s="13">
        <v>3</v>
      </c>
      <c r="L966" s="13">
        <v>12</v>
      </c>
      <c r="M966" s="13">
        <v>6</v>
      </c>
      <c r="N966" s="13">
        <v>3</v>
      </c>
      <c r="O966" s="13">
        <v>14</v>
      </c>
      <c r="P966" s="13">
        <v>43</v>
      </c>
      <c r="AI966" s="13"/>
    </row>
    <row r="967" spans="1:35" x14ac:dyDescent="0.25">
      <c r="A967" s="13" t="s">
        <v>1633</v>
      </c>
      <c r="B967" s="13">
        <v>2012</v>
      </c>
      <c r="C967" s="13" t="s">
        <v>183</v>
      </c>
      <c r="D967" s="13" t="s">
        <v>161</v>
      </c>
      <c r="E967" s="13">
        <v>43</v>
      </c>
      <c r="F967" s="13">
        <v>146</v>
      </c>
      <c r="G967" s="13">
        <v>17</v>
      </c>
      <c r="H967" s="13">
        <v>39</v>
      </c>
      <c r="I967" s="13">
        <v>5</v>
      </c>
      <c r="J967" s="13">
        <v>0</v>
      </c>
      <c r="K967" s="13">
        <v>5</v>
      </c>
      <c r="L967" s="13">
        <v>25</v>
      </c>
      <c r="M967" s="13">
        <v>1</v>
      </c>
      <c r="N967" s="13">
        <v>0</v>
      </c>
      <c r="O967" s="13">
        <v>11</v>
      </c>
      <c r="P967" s="13">
        <v>20</v>
      </c>
      <c r="AI967" s="13"/>
    </row>
    <row r="968" spans="1:35" x14ac:dyDescent="0.25">
      <c r="A968" s="13" t="s">
        <v>1501</v>
      </c>
      <c r="B968" s="13">
        <v>2012</v>
      </c>
      <c r="C968" s="13" t="s">
        <v>168</v>
      </c>
      <c r="D968" s="13" t="s">
        <v>157</v>
      </c>
      <c r="E968" s="13">
        <v>42</v>
      </c>
      <c r="F968" s="13">
        <v>146</v>
      </c>
      <c r="G968" s="13">
        <v>25</v>
      </c>
      <c r="H968" s="13">
        <v>34</v>
      </c>
      <c r="I968" s="13">
        <v>7</v>
      </c>
      <c r="J968" s="13">
        <v>1</v>
      </c>
      <c r="K968" s="13">
        <v>4</v>
      </c>
      <c r="L968" s="13">
        <v>14</v>
      </c>
      <c r="M968" s="13">
        <v>0</v>
      </c>
      <c r="N968" s="13">
        <v>0</v>
      </c>
      <c r="O968" s="13">
        <v>14</v>
      </c>
      <c r="P968" s="13">
        <v>39</v>
      </c>
      <c r="AI968" s="13"/>
    </row>
    <row r="969" spans="1:35" x14ac:dyDescent="0.25">
      <c r="A969" s="13" t="s">
        <v>1820</v>
      </c>
      <c r="B969" s="13">
        <v>2012</v>
      </c>
      <c r="C969" s="13" t="s">
        <v>176</v>
      </c>
      <c r="D969" s="13" t="s">
        <v>157</v>
      </c>
      <c r="E969" s="13">
        <v>48</v>
      </c>
      <c r="F969" s="13">
        <v>147</v>
      </c>
      <c r="G969" s="13">
        <v>20</v>
      </c>
      <c r="H969" s="13">
        <v>40</v>
      </c>
      <c r="I969" s="13">
        <v>6</v>
      </c>
      <c r="J969" s="13">
        <v>3</v>
      </c>
      <c r="K969" s="13">
        <v>2</v>
      </c>
      <c r="L969" s="13">
        <v>11</v>
      </c>
      <c r="M969" s="13">
        <v>8</v>
      </c>
      <c r="N969" s="13">
        <v>1</v>
      </c>
      <c r="O969" s="13">
        <v>8</v>
      </c>
      <c r="P969" s="13">
        <v>35</v>
      </c>
      <c r="AI969" s="13"/>
    </row>
    <row r="970" spans="1:35" x14ac:dyDescent="0.25">
      <c r="A970" s="13" t="s">
        <v>1718</v>
      </c>
      <c r="B970" s="13">
        <v>2012</v>
      </c>
      <c r="C970" s="13" t="s">
        <v>169</v>
      </c>
      <c r="D970" s="13" t="s">
        <v>161</v>
      </c>
      <c r="E970" s="13">
        <v>44</v>
      </c>
      <c r="F970" s="13">
        <v>147</v>
      </c>
      <c r="G970" s="13">
        <v>12</v>
      </c>
      <c r="H970" s="13">
        <v>42</v>
      </c>
      <c r="I970" s="13">
        <v>7</v>
      </c>
      <c r="J970" s="13">
        <v>2</v>
      </c>
      <c r="K970" s="13">
        <v>7</v>
      </c>
      <c r="L970" s="13">
        <v>35</v>
      </c>
      <c r="M970" s="13">
        <v>1</v>
      </c>
      <c r="N970" s="13">
        <v>0</v>
      </c>
      <c r="O970" s="13">
        <v>8</v>
      </c>
      <c r="P970" s="13">
        <v>40</v>
      </c>
      <c r="AI970" s="13"/>
    </row>
    <row r="971" spans="1:35" x14ac:dyDescent="0.25">
      <c r="A971" s="13" t="s">
        <v>1424</v>
      </c>
      <c r="B971" s="13">
        <v>2012</v>
      </c>
      <c r="C971" s="13" t="s">
        <v>163</v>
      </c>
      <c r="D971" s="13" t="s">
        <v>161</v>
      </c>
      <c r="E971" s="13">
        <v>87</v>
      </c>
      <c r="F971" s="13">
        <v>147</v>
      </c>
      <c r="G971" s="13">
        <v>21</v>
      </c>
      <c r="H971" s="13">
        <v>36</v>
      </c>
      <c r="I971" s="13">
        <v>6</v>
      </c>
      <c r="J971" s="13">
        <v>0</v>
      </c>
      <c r="K971" s="13">
        <v>4</v>
      </c>
      <c r="L971" s="13">
        <v>16</v>
      </c>
      <c r="M971" s="13">
        <v>2</v>
      </c>
      <c r="N971" s="13">
        <v>1</v>
      </c>
      <c r="O971" s="13">
        <v>22</v>
      </c>
      <c r="P971" s="13">
        <v>44</v>
      </c>
      <c r="AI971" s="13"/>
    </row>
    <row r="972" spans="1:35" x14ac:dyDescent="0.25">
      <c r="A972" s="13" t="s">
        <v>1941</v>
      </c>
      <c r="B972" s="13">
        <v>2012</v>
      </c>
      <c r="C972" s="13" t="s">
        <v>164</v>
      </c>
      <c r="D972" s="13" t="s">
        <v>157</v>
      </c>
      <c r="E972" s="13">
        <v>49</v>
      </c>
      <c r="F972" s="13">
        <v>147</v>
      </c>
      <c r="G972" s="13">
        <v>14</v>
      </c>
      <c r="H972" s="13">
        <v>33</v>
      </c>
      <c r="I972" s="13">
        <v>4</v>
      </c>
      <c r="J972" s="13">
        <v>0</v>
      </c>
      <c r="K972" s="13">
        <v>6</v>
      </c>
      <c r="L972" s="13">
        <v>15</v>
      </c>
      <c r="M972" s="13">
        <v>1</v>
      </c>
      <c r="N972" s="13">
        <v>0</v>
      </c>
      <c r="O972" s="13">
        <v>8</v>
      </c>
      <c r="P972" s="13">
        <v>44</v>
      </c>
      <c r="AI972" s="13"/>
    </row>
    <row r="973" spans="1:35" x14ac:dyDescent="0.25">
      <c r="A973" s="13" t="s">
        <v>1940</v>
      </c>
      <c r="B973" s="13">
        <v>2012</v>
      </c>
      <c r="C973" s="13" t="s">
        <v>166</v>
      </c>
      <c r="D973" s="13" t="s">
        <v>161</v>
      </c>
      <c r="E973" s="13">
        <v>44</v>
      </c>
      <c r="F973" s="13">
        <v>148</v>
      </c>
      <c r="G973" s="13">
        <v>19</v>
      </c>
      <c r="H973" s="13">
        <v>39</v>
      </c>
      <c r="I973" s="13">
        <v>4</v>
      </c>
      <c r="J973" s="13">
        <v>3</v>
      </c>
      <c r="K973" s="13">
        <v>0</v>
      </c>
      <c r="L973" s="13">
        <v>14</v>
      </c>
      <c r="M973" s="13">
        <v>7</v>
      </c>
      <c r="N973" s="13">
        <v>1</v>
      </c>
      <c r="O973" s="13">
        <v>13</v>
      </c>
      <c r="P973" s="13">
        <v>21</v>
      </c>
      <c r="AI973" s="13"/>
    </row>
    <row r="974" spans="1:35" x14ac:dyDescent="0.25">
      <c r="A974" s="13" t="s">
        <v>1537</v>
      </c>
      <c r="B974" s="13">
        <v>2012</v>
      </c>
      <c r="C974" s="13" t="s">
        <v>184</v>
      </c>
      <c r="D974" s="13" t="s">
        <v>157</v>
      </c>
      <c r="E974" s="13">
        <v>47</v>
      </c>
      <c r="F974" s="13">
        <v>148</v>
      </c>
      <c r="G974" s="13">
        <v>19</v>
      </c>
      <c r="H974" s="13">
        <v>29</v>
      </c>
      <c r="I974" s="13">
        <v>6</v>
      </c>
      <c r="J974" s="13">
        <v>0</v>
      </c>
      <c r="K974" s="13">
        <v>5</v>
      </c>
      <c r="L974" s="13">
        <v>25</v>
      </c>
      <c r="M974" s="13">
        <v>1</v>
      </c>
      <c r="N974" s="13">
        <v>0</v>
      </c>
      <c r="O974" s="13">
        <v>11</v>
      </c>
      <c r="P974" s="13">
        <v>41</v>
      </c>
      <c r="AI974" s="13"/>
    </row>
    <row r="975" spans="1:35" x14ac:dyDescent="0.25">
      <c r="A975" s="13" t="s">
        <v>1887</v>
      </c>
      <c r="B975" s="13">
        <v>2012</v>
      </c>
      <c r="C975" s="13" t="s">
        <v>164</v>
      </c>
      <c r="D975" s="13" t="s">
        <v>157</v>
      </c>
      <c r="E975" s="13">
        <v>46</v>
      </c>
      <c r="F975" s="13">
        <v>148</v>
      </c>
      <c r="G975" s="13">
        <v>17</v>
      </c>
      <c r="H975" s="13">
        <v>36</v>
      </c>
      <c r="I975" s="13">
        <v>7</v>
      </c>
      <c r="J975" s="13">
        <v>1</v>
      </c>
      <c r="K975" s="13">
        <v>3</v>
      </c>
      <c r="L975" s="13">
        <v>11</v>
      </c>
      <c r="M975" s="13">
        <v>0</v>
      </c>
      <c r="N975" s="13">
        <v>1</v>
      </c>
      <c r="O975" s="13">
        <v>9</v>
      </c>
      <c r="P975" s="13">
        <v>40</v>
      </c>
      <c r="AI975" s="13"/>
    </row>
    <row r="976" spans="1:35" x14ac:dyDescent="0.25">
      <c r="A976" s="13" t="s">
        <v>1310</v>
      </c>
      <c r="B976" s="13">
        <v>2012</v>
      </c>
      <c r="C976" s="13" t="s">
        <v>179</v>
      </c>
      <c r="D976" s="13" t="s">
        <v>161</v>
      </c>
      <c r="E976" s="13">
        <v>70</v>
      </c>
      <c r="F976" s="13">
        <v>150</v>
      </c>
      <c r="G976" s="13">
        <v>9</v>
      </c>
      <c r="H976" s="13">
        <v>28</v>
      </c>
      <c r="I976" s="13">
        <v>7</v>
      </c>
      <c r="J976" s="13">
        <v>2</v>
      </c>
      <c r="K976" s="13">
        <v>1</v>
      </c>
      <c r="L976" s="13">
        <v>13</v>
      </c>
      <c r="M976" s="13">
        <v>4</v>
      </c>
      <c r="N976" s="13">
        <v>0</v>
      </c>
      <c r="O976" s="13">
        <v>4</v>
      </c>
      <c r="P976" s="13">
        <v>20</v>
      </c>
      <c r="AI976" s="13"/>
    </row>
    <row r="977" spans="1:35" x14ac:dyDescent="0.25">
      <c r="A977" s="13" t="s">
        <v>1516</v>
      </c>
      <c r="B977" s="13">
        <v>2012</v>
      </c>
      <c r="C977" s="13" t="s">
        <v>159</v>
      </c>
      <c r="D977" s="13" t="s">
        <v>157</v>
      </c>
      <c r="E977" s="13">
        <v>40</v>
      </c>
      <c r="F977" s="13">
        <v>150</v>
      </c>
      <c r="G977" s="13">
        <v>18</v>
      </c>
      <c r="H977" s="13">
        <v>39</v>
      </c>
      <c r="I977" s="13">
        <v>10</v>
      </c>
      <c r="J977" s="13">
        <v>1</v>
      </c>
      <c r="K977" s="13">
        <v>4</v>
      </c>
      <c r="L977" s="13">
        <v>17</v>
      </c>
      <c r="M977" s="13">
        <v>3</v>
      </c>
      <c r="N977" s="13">
        <v>1</v>
      </c>
      <c r="O977" s="13">
        <v>9</v>
      </c>
      <c r="P977" s="13">
        <v>31</v>
      </c>
      <c r="AI977" s="13"/>
    </row>
    <row r="978" spans="1:35" x14ac:dyDescent="0.25">
      <c r="A978" s="13" t="s">
        <v>1552</v>
      </c>
      <c r="B978" s="13">
        <v>2012</v>
      </c>
      <c r="C978" s="13" t="s">
        <v>170</v>
      </c>
      <c r="D978" s="13" t="s">
        <v>157</v>
      </c>
      <c r="E978" s="13">
        <v>39</v>
      </c>
      <c r="F978" s="13">
        <v>152</v>
      </c>
      <c r="G978" s="13">
        <v>21</v>
      </c>
      <c r="H978" s="13">
        <v>38</v>
      </c>
      <c r="I978" s="13">
        <v>5</v>
      </c>
      <c r="J978" s="13">
        <v>0</v>
      </c>
      <c r="K978" s="13">
        <v>5</v>
      </c>
      <c r="L978" s="13">
        <v>16</v>
      </c>
      <c r="M978" s="13">
        <v>1</v>
      </c>
      <c r="N978" s="13">
        <v>1</v>
      </c>
      <c r="O978" s="13">
        <v>18</v>
      </c>
      <c r="P978" s="13">
        <v>41</v>
      </c>
      <c r="AI978" s="13"/>
    </row>
    <row r="979" spans="1:35" x14ac:dyDescent="0.25">
      <c r="A979" s="13" t="s">
        <v>1558</v>
      </c>
      <c r="B979" s="13">
        <v>2012</v>
      </c>
      <c r="C979" s="13" t="s">
        <v>166</v>
      </c>
      <c r="D979" s="13" t="s">
        <v>161</v>
      </c>
      <c r="E979" s="13">
        <v>94</v>
      </c>
      <c r="F979" s="13">
        <v>152</v>
      </c>
      <c r="G979" s="13">
        <v>19</v>
      </c>
      <c r="H979" s="13">
        <v>39</v>
      </c>
      <c r="I979" s="13">
        <v>12</v>
      </c>
      <c r="J979" s="13">
        <v>1</v>
      </c>
      <c r="K979" s="13">
        <v>4</v>
      </c>
      <c r="L979" s="13">
        <v>30</v>
      </c>
      <c r="M979" s="13">
        <v>0</v>
      </c>
      <c r="N979" s="13">
        <v>0</v>
      </c>
      <c r="O979" s="13">
        <v>13</v>
      </c>
      <c r="P979" s="13">
        <v>42</v>
      </c>
      <c r="AI979" s="13"/>
    </row>
    <row r="980" spans="1:35" x14ac:dyDescent="0.25">
      <c r="A980" s="13" t="s">
        <v>1902</v>
      </c>
      <c r="B980" s="13">
        <v>2012</v>
      </c>
      <c r="C980" s="13" t="s">
        <v>165</v>
      </c>
      <c r="D980" s="13" t="s">
        <v>157</v>
      </c>
      <c r="E980" s="13">
        <v>77</v>
      </c>
      <c r="F980" s="13">
        <v>153</v>
      </c>
      <c r="G980" s="13">
        <v>15</v>
      </c>
      <c r="H980" s="13">
        <v>33</v>
      </c>
      <c r="I980" s="13">
        <v>2</v>
      </c>
      <c r="J980" s="13">
        <v>1</v>
      </c>
      <c r="K980" s="13">
        <v>6</v>
      </c>
      <c r="L980" s="13">
        <v>19</v>
      </c>
      <c r="M980" s="13">
        <v>1</v>
      </c>
      <c r="N980" s="13">
        <v>0</v>
      </c>
      <c r="O980" s="13">
        <v>6</v>
      </c>
      <c r="P980" s="13">
        <v>43</v>
      </c>
      <c r="AI980" s="13"/>
    </row>
    <row r="981" spans="1:35" x14ac:dyDescent="0.25">
      <c r="A981" s="13" t="s">
        <v>1850</v>
      </c>
      <c r="B981" s="13">
        <v>2012</v>
      </c>
      <c r="C981" s="13" t="s">
        <v>168</v>
      </c>
      <c r="D981" s="13" t="s">
        <v>157</v>
      </c>
      <c r="E981" s="13">
        <v>46</v>
      </c>
      <c r="F981" s="13">
        <v>153</v>
      </c>
      <c r="G981" s="13">
        <v>11</v>
      </c>
      <c r="H981" s="13">
        <v>24</v>
      </c>
      <c r="I981" s="13">
        <v>8</v>
      </c>
      <c r="J981" s="13">
        <v>0</v>
      </c>
      <c r="K981" s="13">
        <v>2</v>
      </c>
      <c r="L981" s="13">
        <v>12</v>
      </c>
      <c r="M981" s="13">
        <v>0</v>
      </c>
      <c r="N981" s="13">
        <v>0</v>
      </c>
      <c r="O981" s="13">
        <v>11</v>
      </c>
      <c r="P981" s="13">
        <v>41</v>
      </c>
      <c r="AI981" s="13"/>
    </row>
    <row r="982" spans="1:35" x14ac:dyDescent="0.25">
      <c r="A982" s="13" t="s">
        <v>1379</v>
      </c>
      <c r="B982" s="13">
        <v>2012</v>
      </c>
      <c r="C982" s="13" t="s">
        <v>164</v>
      </c>
      <c r="D982" s="13" t="s">
        <v>157</v>
      </c>
      <c r="E982" s="13">
        <v>60</v>
      </c>
      <c r="F982" s="13">
        <v>153</v>
      </c>
      <c r="G982" s="13">
        <v>13</v>
      </c>
      <c r="H982" s="13">
        <v>36</v>
      </c>
      <c r="I982" s="13">
        <v>5</v>
      </c>
      <c r="J982" s="13">
        <v>1</v>
      </c>
      <c r="K982" s="13">
        <v>0</v>
      </c>
      <c r="L982" s="13">
        <v>7</v>
      </c>
      <c r="M982" s="13">
        <v>3</v>
      </c>
      <c r="N982" s="13">
        <v>2</v>
      </c>
      <c r="O982" s="13">
        <v>7</v>
      </c>
      <c r="P982" s="13">
        <v>17</v>
      </c>
      <c r="AI982" s="13"/>
    </row>
    <row r="983" spans="1:35" x14ac:dyDescent="0.25">
      <c r="A983" s="13" t="s">
        <v>1927</v>
      </c>
      <c r="B983" s="13">
        <v>2012</v>
      </c>
      <c r="C983" s="13" t="s">
        <v>183</v>
      </c>
      <c r="D983" s="13" t="s">
        <v>161</v>
      </c>
      <c r="E983" s="13">
        <v>75</v>
      </c>
      <c r="F983" s="13">
        <v>156</v>
      </c>
      <c r="G983" s="13">
        <v>20</v>
      </c>
      <c r="H983" s="13">
        <v>41</v>
      </c>
      <c r="I983" s="13">
        <v>9</v>
      </c>
      <c r="J983" s="13">
        <v>0</v>
      </c>
      <c r="K983" s="13">
        <v>10</v>
      </c>
      <c r="L983" s="13">
        <v>29</v>
      </c>
      <c r="M983" s="13">
        <v>3</v>
      </c>
      <c r="N983" s="13">
        <v>0</v>
      </c>
      <c r="O983" s="13">
        <v>14</v>
      </c>
      <c r="P983" s="13">
        <v>46</v>
      </c>
      <c r="AI983" s="13"/>
    </row>
    <row r="984" spans="1:35" x14ac:dyDescent="0.25">
      <c r="A984" s="13" t="s">
        <v>1297</v>
      </c>
      <c r="B984" s="13">
        <v>2012</v>
      </c>
      <c r="C984" s="13" t="s">
        <v>183</v>
      </c>
      <c r="D984" s="13" t="s">
        <v>161</v>
      </c>
      <c r="E984" s="13">
        <v>68</v>
      </c>
      <c r="F984" s="13">
        <v>158</v>
      </c>
      <c r="G984" s="13">
        <v>15</v>
      </c>
      <c r="H984" s="13">
        <v>36</v>
      </c>
      <c r="I984" s="13">
        <v>10</v>
      </c>
      <c r="J984" s="13">
        <v>2</v>
      </c>
      <c r="K984" s="13">
        <v>5</v>
      </c>
      <c r="L984" s="13">
        <v>15</v>
      </c>
      <c r="M984" s="13">
        <v>1</v>
      </c>
      <c r="N984" s="13">
        <v>3</v>
      </c>
      <c r="O984" s="13">
        <v>12</v>
      </c>
      <c r="P984" s="13">
        <v>59</v>
      </c>
      <c r="AI984" s="13"/>
    </row>
    <row r="985" spans="1:35" x14ac:dyDescent="0.25">
      <c r="A985" s="13" t="s">
        <v>1387</v>
      </c>
      <c r="B985" s="13">
        <v>2012</v>
      </c>
      <c r="C985" s="13" t="s">
        <v>165</v>
      </c>
      <c r="D985" s="13" t="s">
        <v>157</v>
      </c>
      <c r="E985" s="13">
        <v>64</v>
      </c>
      <c r="F985" s="13">
        <v>158</v>
      </c>
      <c r="G985" s="13">
        <v>15</v>
      </c>
      <c r="H985" s="13">
        <v>32</v>
      </c>
      <c r="I985" s="13">
        <v>6</v>
      </c>
      <c r="J985" s="13">
        <v>0</v>
      </c>
      <c r="K985" s="13">
        <v>2</v>
      </c>
      <c r="L985" s="13">
        <v>12</v>
      </c>
      <c r="M985" s="13">
        <v>3</v>
      </c>
      <c r="N985" s="13">
        <v>2</v>
      </c>
      <c r="O985" s="13">
        <v>6</v>
      </c>
      <c r="P985" s="13">
        <v>24</v>
      </c>
      <c r="AI985" s="13"/>
    </row>
    <row r="986" spans="1:35" x14ac:dyDescent="0.25">
      <c r="A986" s="13" t="s">
        <v>1407</v>
      </c>
      <c r="B986" s="13">
        <v>2012</v>
      </c>
      <c r="C986" s="13" t="s">
        <v>184</v>
      </c>
      <c r="D986" s="13" t="s">
        <v>157</v>
      </c>
      <c r="E986" s="13">
        <v>49</v>
      </c>
      <c r="F986" s="13">
        <v>161</v>
      </c>
      <c r="G986" s="13">
        <v>16</v>
      </c>
      <c r="H986" s="13">
        <v>38</v>
      </c>
      <c r="I986" s="13">
        <v>8</v>
      </c>
      <c r="J986" s="13">
        <v>0</v>
      </c>
      <c r="K986" s="13">
        <v>3</v>
      </c>
      <c r="L986" s="13">
        <v>12</v>
      </c>
      <c r="M986" s="13">
        <v>1</v>
      </c>
      <c r="N986" s="13">
        <v>1</v>
      </c>
      <c r="O986" s="13">
        <v>14</v>
      </c>
      <c r="P986" s="13">
        <v>31</v>
      </c>
      <c r="AI986" s="13"/>
    </row>
    <row r="987" spans="1:35" x14ac:dyDescent="0.25">
      <c r="A987" s="13" t="s">
        <v>1394</v>
      </c>
      <c r="B987" s="13">
        <v>2012</v>
      </c>
      <c r="C987" s="13" t="s">
        <v>166</v>
      </c>
      <c r="D987" s="13" t="s">
        <v>161</v>
      </c>
      <c r="E987" s="13">
        <v>57</v>
      </c>
      <c r="F987" s="13">
        <v>162</v>
      </c>
      <c r="G987" s="13">
        <v>9</v>
      </c>
      <c r="H987" s="13">
        <v>38</v>
      </c>
      <c r="I987" s="13">
        <v>6</v>
      </c>
      <c r="J987" s="13">
        <v>2</v>
      </c>
      <c r="K987" s="13">
        <v>2</v>
      </c>
      <c r="L987" s="13">
        <v>11</v>
      </c>
      <c r="M987" s="13">
        <v>1</v>
      </c>
      <c r="N987" s="13">
        <v>1</v>
      </c>
      <c r="O987" s="13">
        <v>3</v>
      </c>
      <c r="P987" s="13">
        <v>13</v>
      </c>
      <c r="AI987" s="13"/>
    </row>
    <row r="988" spans="1:35" x14ac:dyDescent="0.25">
      <c r="A988" s="13" t="s">
        <v>1408</v>
      </c>
      <c r="B988" s="13">
        <v>2012</v>
      </c>
      <c r="C988" s="13" t="s">
        <v>177</v>
      </c>
      <c r="D988" s="13" t="s">
        <v>161</v>
      </c>
      <c r="E988" s="13">
        <v>66</v>
      </c>
      <c r="F988" s="13">
        <v>162</v>
      </c>
      <c r="G988" s="13">
        <v>15</v>
      </c>
      <c r="H988" s="13">
        <v>31</v>
      </c>
      <c r="I988" s="13">
        <v>9</v>
      </c>
      <c r="J988" s="13">
        <v>0</v>
      </c>
      <c r="K988" s="13">
        <v>2</v>
      </c>
      <c r="L988" s="13">
        <v>17</v>
      </c>
      <c r="M988" s="13">
        <v>0</v>
      </c>
      <c r="N988" s="13">
        <v>1</v>
      </c>
      <c r="O988" s="13">
        <v>13</v>
      </c>
      <c r="P988" s="13">
        <v>37</v>
      </c>
      <c r="AI988" s="13"/>
    </row>
    <row r="989" spans="1:35" x14ac:dyDescent="0.25">
      <c r="A989" s="13" t="s">
        <v>1860</v>
      </c>
      <c r="B989" s="13">
        <v>2012</v>
      </c>
      <c r="C989" s="13" t="s">
        <v>175</v>
      </c>
      <c r="D989" s="13" t="s">
        <v>157</v>
      </c>
      <c r="E989" s="13">
        <v>77</v>
      </c>
      <c r="F989" s="13">
        <v>163</v>
      </c>
      <c r="G989" s="13">
        <v>22</v>
      </c>
      <c r="H989" s="13">
        <v>41</v>
      </c>
      <c r="I989" s="13">
        <v>3</v>
      </c>
      <c r="J989" s="13">
        <v>2</v>
      </c>
      <c r="K989" s="13">
        <v>3</v>
      </c>
      <c r="L989" s="13">
        <v>17</v>
      </c>
      <c r="M989" s="13">
        <v>21</v>
      </c>
      <c r="N989" s="13">
        <v>3</v>
      </c>
      <c r="O989" s="13">
        <v>18</v>
      </c>
      <c r="P989" s="13">
        <v>45</v>
      </c>
      <c r="AI989" s="13"/>
    </row>
    <row r="990" spans="1:35" x14ac:dyDescent="0.25">
      <c r="A990" s="13" t="s">
        <v>1382</v>
      </c>
      <c r="B990" s="13">
        <v>2012</v>
      </c>
      <c r="C990" s="13" t="s">
        <v>156</v>
      </c>
      <c r="D990" s="13" t="s">
        <v>157</v>
      </c>
      <c r="E990" s="13">
        <v>45</v>
      </c>
      <c r="F990" s="13">
        <v>163</v>
      </c>
      <c r="G990" s="13">
        <v>20</v>
      </c>
      <c r="H990" s="13">
        <v>42</v>
      </c>
      <c r="I990" s="13">
        <v>7</v>
      </c>
      <c r="J990" s="13">
        <v>1</v>
      </c>
      <c r="K990" s="13">
        <v>5</v>
      </c>
      <c r="L990" s="13">
        <v>22</v>
      </c>
      <c r="M990" s="13">
        <v>12</v>
      </c>
      <c r="N990" s="13">
        <v>4</v>
      </c>
      <c r="O990" s="13">
        <v>9</v>
      </c>
      <c r="P990" s="13">
        <v>40</v>
      </c>
      <c r="AI990" s="13"/>
    </row>
    <row r="991" spans="1:35" x14ac:dyDescent="0.25">
      <c r="A991" s="13" t="s">
        <v>1703</v>
      </c>
      <c r="B991" s="13">
        <v>2012</v>
      </c>
      <c r="C991" s="13" t="s">
        <v>159</v>
      </c>
      <c r="D991" s="13" t="s">
        <v>157</v>
      </c>
      <c r="E991" s="13">
        <v>59</v>
      </c>
      <c r="F991" s="13">
        <v>164</v>
      </c>
      <c r="G991" s="13">
        <v>17</v>
      </c>
      <c r="H991" s="13">
        <v>35</v>
      </c>
      <c r="I991" s="13">
        <v>6</v>
      </c>
      <c r="J991" s="13">
        <v>0</v>
      </c>
      <c r="K991" s="13">
        <v>5</v>
      </c>
      <c r="L991" s="13">
        <v>20</v>
      </c>
      <c r="M991" s="13">
        <v>1</v>
      </c>
      <c r="N991" s="13">
        <v>0</v>
      </c>
      <c r="O991" s="13">
        <v>21</v>
      </c>
      <c r="P991" s="13">
        <v>46</v>
      </c>
      <c r="AI991" s="13"/>
    </row>
    <row r="992" spans="1:35" x14ac:dyDescent="0.25">
      <c r="A992" s="13" t="s">
        <v>1861</v>
      </c>
      <c r="B992" s="13">
        <v>2012</v>
      </c>
      <c r="C992" s="13" t="s">
        <v>179</v>
      </c>
      <c r="D992" s="13" t="s">
        <v>161</v>
      </c>
      <c r="E992" s="13">
        <v>54</v>
      </c>
      <c r="F992" s="13">
        <v>165</v>
      </c>
      <c r="G992" s="13">
        <v>17</v>
      </c>
      <c r="H992" s="13">
        <v>35</v>
      </c>
      <c r="I992" s="13">
        <v>8</v>
      </c>
      <c r="J992" s="13">
        <v>0</v>
      </c>
      <c r="K992" s="13">
        <v>5</v>
      </c>
      <c r="L992" s="13">
        <v>14</v>
      </c>
      <c r="M992" s="13">
        <v>1</v>
      </c>
      <c r="N992" s="13">
        <v>1</v>
      </c>
      <c r="O992" s="13">
        <v>17</v>
      </c>
      <c r="P992" s="13">
        <v>33</v>
      </c>
      <c r="AI992" s="13"/>
    </row>
    <row r="993" spans="1:35" x14ac:dyDescent="0.25">
      <c r="A993" s="13" t="s">
        <v>1509</v>
      </c>
      <c r="B993" s="13">
        <v>2012</v>
      </c>
      <c r="C993" s="13" t="s">
        <v>173</v>
      </c>
      <c r="D993" s="13" t="s">
        <v>161</v>
      </c>
      <c r="E993" s="13">
        <v>78</v>
      </c>
      <c r="F993" s="13">
        <v>166</v>
      </c>
      <c r="G993" s="13">
        <v>18</v>
      </c>
      <c r="H993" s="13">
        <v>43</v>
      </c>
      <c r="I993" s="13">
        <v>11</v>
      </c>
      <c r="J993" s="13">
        <v>1</v>
      </c>
      <c r="K993" s="13">
        <v>4</v>
      </c>
      <c r="L993" s="13">
        <v>22</v>
      </c>
      <c r="M993" s="13">
        <v>0</v>
      </c>
      <c r="N993" s="13">
        <v>1</v>
      </c>
      <c r="O993" s="13">
        <v>17</v>
      </c>
      <c r="P993" s="13">
        <v>35</v>
      </c>
      <c r="AI993" s="13"/>
    </row>
    <row r="994" spans="1:35" x14ac:dyDescent="0.25">
      <c r="A994" s="13" t="s">
        <v>1418</v>
      </c>
      <c r="B994" s="13">
        <v>2012</v>
      </c>
      <c r="C994" s="13" t="s">
        <v>159</v>
      </c>
      <c r="D994" s="13" t="s">
        <v>157</v>
      </c>
      <c r="E994" s="13">
        <v>66</v>
      </c>
      <c r="F994" s="13">
        <v>166</v>
      </c>
      <c r="G994" s="13">
        <v>18</v>
      </c>
      <c r="H994" s="13">
        <v>30</v>
      </c>
      <c r="I994" s="13">
        <v>5</v>
      </c>
      <c r="J994" s="13">
        <v>2</v>
      </c>
      <c r="K994" s="13">
        <v>2</v>
      </c>
      <c r="L994" s="13">
        <v>11</v>
      </c>
      <c r="M994" s="13">
        <v>4</v>
      </c>
      <c r="N994" s="13">
        <v>1</v>
      </c>
      <c r="O994" s="13">
        <v>19</v>
      </c>
      <c r="P994" s="13">
        <v>48</v>
      </c>
      <c r="AI994" s="13"/>
    </row>
    <row r="995" spans="1:35" x14ac:dyDescent="0.25">
      <c r="A995" s="13" t="s">
        <v>1908</v>
      </c>
      <c r="B995" s="13">
        <v>2012</v>
      </c>
      <c r="C995" s="13" t="s">
        <v>164</v>
      </c>
      <c r="D995" s="13" t="s">
        <v>157</v>
      </c>
      <c r="E995" s="13">
        <v>56</v>
      </c>
      <c r="F995" s="13">
        <v>166</v>
      </c>
      <c r="G995" s="13">
        <v>25</v>
      </c>
      <c r="H995" s="13">
        <v>37</v>
      </c>
      <c r="I995" s="13">
        <v>7</v>
      </c>
      <c r="J995" s="13">
        <v>3</v>
      </c>
      <c r="K995" s="13">
        <v>1</v>
      </c>
      <c r="L995" s="13">
        <v>11</v>
      </c>
      <c r="M995" s="13">
        <v>15</v>
      </c>
      <c r="N995" s="13">
        <v>3</v>
      </c>
      <c r="O995" s="13">
        <v>17</v>
      </c>
      <c r="P995" s="13">
        <v>59</v>
      </c>
      <c r="AI995" s="13"/>
    </row>
    <row r="996" spans="1:35" x14ac:dyDescent="0.25">
      <c r="A996" s="13" t="s">
        <v>1735</v>
      </c>
      <c r="B996" s="13">
        <v>2012</v>
      </c>
      <c r="C996" s="13" t="s">
        <v>180</v>
      </c>
      <c r="D996" s="13" t="s">
        <v>161</v>
      </c>
      <c r="E996" s="13">
        <v>102</v>
      </c>
      <c r="F996" s="13">
        <v>166</v>
      </c>
      <c r="G996" s="13">
        <v>20</v>
      </c>
      <c r="H996" s="13">
        <v>42</v>
      </c>
      <c r="I996" s="13">
        <v>8</v>
      </c>
      <c r="J996" s="13">
        <v>0</v>
      </c>
      <c r="K996" s="13">
        <v>3</v>
      </c>
      <c r="L996" s="13">
        <v>16</v>
      </c>
      <c r="M996" s="13">
        <v>1</v>
      </c>
      <c r="N996" s="13">
        <v>0</v>
      </c>
      <c r="O996" s="13">
        <v>14</v>
      </c>
      <c r="P996" s="13">
        <v>32</v>
      </c>
      <c r="AI996" s="13"/>
    </row>
    <row r="997" spans="1:35" x14ac:dyDescent="0.25">
      <c r="A997" s="13" t="s">
        <v>1942</v>
      </c>
      <c r="B997" s="13">
        <v>2012</v>
      </c>
      <c r="C997" s="13" t="s">
        <v>160</v>
      </c>
      <c r="D997" s="13" t="s">
        <v>161</v>
      </c>
      <c r="E997" s="13">
        <v>49</v>
      </c>
      <c r="F997" s="13">
        <v>166</v>
      </c>
      <c r="G997" s="13">
        <v>17</v>
      </c>
      <c r="H997" s="13">
        <v>48</v>
      </c>
      <c r="I997" s="13">
        <v>8</v>
      </c>
      <c r="J997" s="13">
        <v>2</v>
      </c>
      <c r="K997" s="13">
        <v>3</v>
      </c>
      <c r="L997" s="13">
        <v>19</v>
      </c>
      <c r="M997" s="13">
        <v>1</v>
      </c>
      <c r="N997" s="13">
        <v>0</v>
      </c>
      <c r="O997" s="13">
        <v>12</v>
      </c>
      <c r="P997" s="13">
        <v>21</v>
      </c>
      <c r="AI997" s="13"/>
    </row>
    <row r="998" spans="1:35" x14ac:dyDescent="0.25">
      <c r="A998" s="13" t="s">
        <v>1663</v>
      </c>
      <c r="B998" s="13">
        <v>2012</v>
      </c>
      <c r="C998" s="13" t="s">
        <v>160</v>
      </c>
      <c r="D998" s="13" t="s">
        <v>161</v>
      </c>
      <c r="E998" s="13">
        <v>55</v>
      </c>
      <c r="F998" s="13">
        <v>167</v>
      </c>
      <c r="G998" s="13">
        <v>18</v>
      </c>
      <c r="H998" s="13">
        <v>31</v>
      </c>
      <c r="I998" s="13">
        <v>6</v>
      </c>
      <c r="J998" s="13">
        <v>1</v>
      </c>
      <c r="K998" s="13">
        <v>0</v>
      </c>
      <c r="L998" s="13">
        <v>9</v>
      </c>
      <c r="M998" s="13">
        <v>1</v>
      </c>
      <c r="N998" s="13">
        <v>0</v>
      </c>
      <c r="O998" s="13">
        <v>17</v>
      </c>
      <c r="P998" s="13">
        <v>30</v>
      </c>
      <c r="AI998" s="13"/>
    </row>
    <row r="999" spans="1:35" x14ac:dyDescent="0.25">
      <c r="A999" s="13" t="s">
        <v>1720</v>
      </c>
      <c r="B999" s="13">
        <v>2012</v>
      </c>
      <c r="C999" s="13" t="s">
        <v>167</v>
      </c>
      <c r="D999" s="13" t="s">
        <v>157</v>
      </c>
      <c r="E999" s="13">
        <v>69</v>
      </c>
      <c r="F999" s="13">
        <v>167</v>
      </c>
      <c r="G999" s="13">
        <v>16</v>
      </c>
      <c r="H999" s="13">
        <v>37</v>
      </c>
      <c r="I999" s="13">
        <v>10</v>
      </c>
      <c r="J999" s="13">
        <v>0</v>
      </c>
      <c r="K999" s="13">
        <v>2</v>
      </c>
      <c r="L999" s="13">
        <v>20</v>
      </c>
      <c r="M999" s="13">
        <v>0</v>
      </c>
      <c r="N999" s="13">
        <v>1</v>
      </c>
      <c r="O999" s="13">
        <v>24</v>
      </c>
      <c r="P999" s="13">
        <v>46</v>
      </c>
      <c r="AI999" s="13"/>
    </row>
    <row r="1000" spans="1:35" x14ac:dyDescent="0.25">
      <c r="A1000" s="13" t="s">
        <v>1924</v>
      </c>
      <c r="B1000" s="13">
        <v>2012</v>
      </c>
      <c r="C1000" s="13" t="s">
        <v>174</v>
      </c>
      <c r="D1000" s="13" t="s">
        <v>161</v>
      </c>
      <c r="E1000" s="13">
        <v>47</v>
      </c>
      <c r="F1000" s="13">
        <v>167</v>
      </c>
      <c r="G1000" s="13">
        <v>18</v>
      </c>
      <c r="H1000" s="13">
        <v>43</v>
      </c>
      <c r="I1000" s="13">
        <v>3</v>
      </c>
      <c r="J1000" s="13">
        <v>6</v>
      </c>
      <c r="K1000" s="13">
        <v>5</v>
      </c>
      <c r="L1000" s="13">
        <v>17</v>
      </c>
      <c r="M1000" s="13">
        <v>12</v>
      </c>
      <c r="N1000" s="13">
        <v>5</v>
      </c>
      <c r="O1000" s="13">
        <v>8</v>
      </c>
      <c r="P1000" s="13">
        <v>50</v>
      </c>
      <c r="AI1000" s="13"/>
    </row>
    <row r="1001" spans="1:35" x14ac:dyDescent="0.25">
      <c r="A1001" s="13" t="s">
        <v>1753</v>
      </c>
      <c r="B1001" s="13">
        <v>2012</v>
      </c>
      <c r="C1001" s="13" t="s">
        <v>181</v>
      </c>
      <c r="D1001" s="13" t="s">
        <v>157</v>
      </c>
      <c r="E1001" s="13">
        <v>101</v>
      </c>
      <c r="F1001" s="13">
        <v>168</v>
      </c>
      <c r="G1001" s="13">
        <v>27</v>
      </c>
      <c r="H1001" s="13">
        <v>37</v>
      </c>
      <c r="I1001" s="13">
        <v>7</v>
      </c>
      <c r="J1001" s="13">
        <v>0</v>
      </c>
      <c r="K1001" s="13">
        <v>3</v>
      </c>
      <c r="L1001" s="13">
        <v>19</v>
      </c>
      <c r="M1001" s="13">
        <v>3</v>
      </c>
      <c r="N1001" s="13">
        <v>1</v>
      </c>
      <c r="O1001" s="13">
        <v>15</v>
      </c>
      <c r="P1001" s="13">
        <v>44</v>
      </c>
      <c r="AI1001" s="13"/>
    </row>
    <row r="1002" spans="1:35" x14ac:dyDescent="0.25">
      <c r="A1002" s="13" t="s">
        <v>1348</v>
      </c>
      <c r="B1002" s="13">
        <v>2012</v>
      </c>
      <c r="C1002" s="13" t="s">
        <v>177</v>
      </c>
      <c r="D1002" s="13" t="s">
        <v>161</v>
      </c>
      <c r="E1002" s="13">
        <v>86</v>
      </c>
      <c r="F1002" s="13">
        <v>168</v>
      </c>
      <c r="G1002" s="13">
        <v>22</v>
      </c>
      <c r="H1002" s="13">
        <v>44</v>
      </c>
      <c r="I1002" s="13">
        <v>8</v>
      </c>
      <c r="J1002" s="13">
        <v>1</v>
      </c>
      <c r="K1002" s="13">
        <v>2</v>
      </c>
      <c r="L1002" s="13">
        <v>16</v>
      </c>
      <c r="M1002" s="13">
        <v>1</v>
      </c>
      <c r="N1002" s="13">
        <v>1</v>
      </c>
      <c r="O1002" s="13">
        <v>23</v>
      </c>
      <c r="P1002" s="13">
        <v>33</v>
      </c>
      <c r="AI1002" s="13"/>
    </row>
    <row r="1003" spans="1:35" x14ac:dyDescent="0.25">
      <c r="A1003" s="13" t="s">
        <v>1402</v>
      </c>
      <c r="B1003" s="13">
        <v>2012</v>
      </c>
      <c r="C1003" s="13" t="s">
        <v>166</v>
      </c>
      <c r="D1003" s="13" t="s">
        <v>161</v>
      </c>
      <c r="E1003" s="13">
        <v>64</v>
      </c>
      <c r="F1003" s="13">
        <v>168</v>
      </c>
      <c r="G1003" s="13">
        <v>18</v>
      </c>
      <c r="H1003" s="13">
        <v>33</v>
      </c>
      <c r="I1003" s="13">
        <v>7</v>
      </c>
      <c r="J1003" s="13">
        <v>0</v>
      </c>
      <c r="K1003" s="13">
        <v>6</v>
      </c>
      <c r="L1003" s="13">
        <v>26</v>
      </c>
      <c r="M1003" s="13">
        <v>0</v>
      </c>
      <c r="N1003" s="13">
        <v>1</v>
      </c>
      <c r="O1003" s="13">
        <v>23</v>
      </c>
      <c r="P1003" s="13">
        <v>79</v>
      </c>
      <c r="AI1003" s="13"/>
    </row>
    <row r="1004" spans="1:35" x14ac:dyDescent="0.25">
      <c r="A1004" s="13" t="s">
        <v>1449</v>
      </c>
      <c r="B1004" s="13">
        <v>2012</v>
      </c>
      <c r="C1004" s="13" t="s">
        <v>162</v>
      </c>
      <c r="D1004" s="13" t="s">
        <v>161</v>
      </c>
      <c r="E1004" s="13">
        <v>76</v>
      </c>
      <c r="F1004" s="13">
        <v>169</v>
      </c>
      <c r="G1004" s="13">
        <v>23</v>
      </c>
      <c r="H1004" s="13">
        <v>51</v>
      </c>
      <c r="I1004" s="13">
        <v>9</v>
      </c>
      <c r="J1004" s="13">
        <v>3</v>
      </c>
      <c r="K1004" s="13">
        <v>3</v>
      </c>
      <c r="L1004" s="13">
        <v>16</v>
      </c>
      <c r="M1004" s="13">
        <v>2</v>
      </c>
      <c r="N1004" s="13">
        <v>1</v>
      </c>
      <c r="O1004" s="13">
        <v>10</v>
      </c>
      <c r="P1004" s="13">
        <v>43</v>
      </c>
      <c r="AI1004" s="13"/>
    </row>
    <row r="1005" spans="1:35" x14ac:dyDescent="0.25">
      <c r="A1005" s="13" t="s">
        <v>1932</v>
      </c>
      <c r="B1005" s="13">
        <v>2012</v>
      </c>
      <c r="C1005" s="13" t="s">
        <v>160</v>
      </c>
      <c r="D1005" s="13" t="s">
        <v>161</v>
      </c>
      <c r="E1005" s="13">
        <v>76</v>
      </c>
      <c r="F1005" s="13">
        <v>169</v>
      </c>
      <c r="G1005" s="13">
        <v>21</v>
      </c>
      <c r="H1005" s="13">
        <v>41</v>
      </c>
      <c r="I1005" s="13">
        <v>6</v>
      </c>
      <c r="J1005" s="13">
        <v>1</v>
      </c>
      <c r="K1005" s="13">
        <v>2</v>
      </c>
      <c r="L1005" s="13">
        <v>13</v>
      </c>
      <c r="M1005" s="13">
        <v>2</v>
      </c>
      <c r="N1005" s="13">
        <v>0</v>
      </c>
      <c r="O1005" s="13">
        <v>10</v>
      </c>
      <c r="P1005" s="13">
        <v>32</v>
      </c>
      <c r="AI1005" s="13"/>
    </row>
    <row r="1006" spans="1:35" x14ac:dyDescent="0.25">
      <c r="A1006" s="13" t="s">
        <v>1757</v>
      </c>
      <c r="B1006" s="13">
        <v>2012</v>
      </c>
      <c r="C1006" s="13" t="s">
        <v>162</v>
      </c>
      <c r="D1006" s="13" t="s">
        <v>161</v>
      </c>
      <c r="E1006" s="13">
        <v>52</v>
      </c>
      <c r="F1006" s="13">
        <v>170</v>
      </c>
      <c r="G1006" s="13">
        <v>16</v>
      </c>
      <c r="H1006" s="13">
        <v>45</v>
      </c>
      <c r="I1006" s="13">
        <v>11</v>
      </c>
      <c r="J1006" s="13">
        <v>0</v>
      </c>
      <c r="K1006" s="13">
        <v>5</v>
      </c>
      <c r="L1006" s="13">
        <v>22</v>
      </c>
      <c r="M1006" s="13">
        <v>0</v>
      </c>
      <c r="N1006" s="13">
        <v>0</v>
      </c>
      <c r="O1006" s="13">
        <v>17</v>
      </c>
      <c r="P1006" s="13">
        <v>51</v>
      </c>
      <c r="AI1006" s="13"/>
    </row>
    <row r="1007" spans="1:35" x14ac:dyDescent="0.25">
      <c r="A1007" s="13" t="s">
        <v>1742</v>
      </c>
      <c r="B1007" s="13">
        <v>2012</v>
      </c>
      <c r="C1007" s="13" t="s">
        <v>173</v>
      </c>
      <c r="D1007" s="13" t="s">
        <v>161</v>
      </c>
      <c r="E1007" s="13">
        <v>94</v>
      </c>
      <c r="F1007" s="13">
        <v>171</v>
      </c>
      <c r="G1007" s="13">
        <v>20</v>
      </c>
      <c r="H1007" s="13">
        <v>46</v>
      </c>
      <c r="I1007" s="13">
        <v>13</v>
      </c>
      <c r="J1007" s="13">
        <v>1</v>
      </c>
      <c r="K1007" s="13">
        <v>2</v>
      </c>
      <c r="L1007" s="13">
        <v>19</v>
      </c>
      <c r="M1007" s="13">
        <v>1</v>
      </c>
      <c r="N1007" s="13">
        <v>1</v>
      </c>
      <c r="O1007" s="13">
        <v>9</v>
      </c>
      <c r="P1007" s="13">
        <v>24</v>
      </c>
      <c r="AI1007" s="13"/>
    </row>
    <row r="1008" spans="1:35" x14ac:dyDescent="0.25">
      <c r="A1008" s="13" t="s">
        <v>1694</v>
      </c>
      <c r="B1008" s="13">
        <v>2012</v>
      </c>
      <c r="C1008" s="13" t="s">
        <v>181</v>
      </c>
      <c r="D1008" s="13" t="s">
        <v>157</v>
      </c>
      <c r="E1008" s="13">
        <v>75</v>
      </c>
      <c r="F1008" s="13">
        <v>171</v>
      </c>
      <c r="G1008" s="13">
        <v>19</v>
      </c>
      <c r="H1008" s="13">
        <v>36</v>
      </c>
      <c r="I1008" s="13">
        <v>5</v>
      </c>
      <c r="J1008" s="13">
        <v>0</v>
      </c>
      <c r="K1008" s="13">
        <v>3</v>
      </c>
      <c r="L1008" s="13">
        <v>13</v>
      </c>
      <c r="M1008" s="13">
        <v>0</v>
      </c>
      <c r="N1008" s="13">
        <v>0</v>
      </c>
      <c r="O1008" s="13">
        <v>15</v>
      </c>
      <c r="P1008" s="13">
        <v>33</v>
      </c>
      <c r="AI1008" s="13"/>
    </row>
    <row r="1009" spans="1:35" x14ac:dyDescent="0.25">
      <c r="A1009" s="13" t="s">
        <v>1818</v>
      </c>
      <c r="B1009" s="13">
        <v>2012</v>
      </c>
      <c r="C1009" s="13" t="s">
        <v>162</v>
      </c>
      <c r="D1009" s="13" t="s">
        <v>161</v>
      </c>
      <c r="E1009" s="13">
        <v>89</v>
      </c>
      <c r="F1009" s="13">
        <v>174</v>
      </c>
      <c r="G1009" s="13">
        <v>26</v>
      </c>
      <c r="H1009" s="13">
        <v>46</v>
      </c>
      <c r="I1009" s="13">
        <v>6</v>
      </c>
      <c r="J1009" s="13">
        <v>0</v>
      </c>
      <c r="K1009" s="13">
        <v>0</v>
      </c>
      <c r="L1009" s="13">
        <v>5</v>
      </c>
      <c r="M1009" s="13">
        <v>30</v>
      </c>
      <c r="N1009" s="13">
        <v>3</v>
      </c>
      <c r="O1009" s="13">
        <v>11</v>
      </c>
      <c r="P1009" s="13">
        <v>43</v>
      </c>
      <c r="AI1009" s="13"/>
    </row>
    <row r="1010" spans="1:35" x14ac:dyDescent="0.25">
      <c r="A1010" s="13" t="s">
        <v>1450</v>
      </c>
      <c r="B1010" s="13">
        <v>2012</v>
      </c>
      <c r="C1010" s="13" t="s">
        <v>182</v>
      </c>
      <c r="D1010" s="13" t="s">
        <v>157</v>
      </c>
      <c r="E1010" s="13">
        <v>63</v>
      </c>
      <c r="F1010" s="13">
        <v>174</v>
      </c>
      <c r="G1010" s="13">
        <v>24</v>
      </c>
      <c r="H1010" s="13">
        <v>49</v>
      </c>
      <c r="I1010" s="13">
        <v>8</v>
      </c>
      <c r="J1010" s="13">
        <v>1</v>
      </c>
      <c r="K1010" s="13">
        <v>2</v>
      </c>
      <c r="L1010" s="13">
        <v>11</v>
      </c>
      <c r="M1010" s="13">
        <v>0</v>
      </c>
      <c r="N1010" s="13">
        <v>0</v>
      </c>
      <c r="O1010" s="13">
        <v>14</v>
      </c>
      <c r="P1010" s="13">
        <v>21</v>
      </c>
      <c r="AI1010" s="13"/>
    </row>
    <row r="1011" spans="1:35" x14ac:dyDescent="0.25">
      <c r="A1011" s="13" t="s">
        <v>1383</v>
      </c>
      <c r="B1011" s="13">
        <v>2012</v>
      </c>
      <c r="C1011" s="13" t="s">
        <v>188</v>
      </c>
      <c r="D1011" s="13" t="s">
        <v>161</v>
      </c>
      <c r="E1011" s="13">
        <v>98</v>
      </c>
      <c r="F1011" s="13">
        <v>174</v>
      </c>
      <c r="G1011" s="13">
        <v>36</v>
      </c>
      <c r="H1011" s="13">
        <v>55</v>
      </c>
      <c r="I1011" s="13">
        <v>7</v>
      </c>
      <c r="J1011" s="13">
        <v>2</v>
      </c>
      <c r="K1011" s="13">
        <v>4</v>
      </c>
      <c r="L1011" s="13">
        <v>15</v>
      </c>
      <c r="M1011" s="13">
        <v>14</v>
      </c>
      <c r="N1011" s="13">
        <v>2</v>
      </c>
      <c r="O1011" s="13">
        <v>13</v>
      </c>
      <c r="P1011" s="13">
        <v>31</v>
      </c>
      <c r="AI1011" s="13"/>
    </row>
    <row r="1012" spans="1:35" x14ac:dyDescent="0.25">
      <c r="A1012" s="13" t="s">
        <v>1630</v>
      </c>
      <c r="B1012" s="13">
        <v>2012</v>
      </c>
      <c r="C1012" s="13" t="s">
        <v>185</v>
      </c>
      <c r="D1012" s="13" t="s">
        <v>161</v>
      </c>
      <c r="E1012" s="13">
        <v>77</v>
      </c>
      <c r="F1012" s="13">
        <v>175</v>
      </c>
      <c r="G1012" s="13">
        <v>15</v>
      </c>
      <c r="H1012" s="13">
        <v>44</v>
      </c>
      <c r="I1012" s="13">
        <v>4</v>
      </c>
      <c r="J1012" s="13">
        <v>5</v>
      </c>
      <c r="K1012" s="13">
        <v>5</v>
      </c>
      <c r="L1012" s="13">
        <v>16</v>
      </c>
      <c r="M1012" s="13">
        <v>3</v>
      </c>
      <c r="N1012" s="13">
        <v>2</v>
      </c>
      <c r="O1012" s="13">
        <v>18</v>
      </c>
      <c r="P1012" s="13">
        <v>36</v>
      </c>
      <c r="AI1012" s="13"/>
    </row>
    <row r="1013" spans="1:35" x14ac:dyDescent="0.25">
      <c r="A1013" s="13" t="s">
        <v>1431</v>
      </c>
      <c r="B1013" s="13">
        <v>2012</v>
      </c>
      <c r="C1013" s="13" t="s">
        <v>160</v>
      </c>
      <c r="D1013" s="13" t="s">
        <v>161</v>
      </c>
      <c r="E1013" s="13">
        <v>62</v>
      </c>
      <c r="F1013" s="13">
        <v>176</v>
      </c>
      <c r="G1013" s="13">
        <v>18</v>
      </c>
      <c r="H1013" s="13">
        <v>45</v>
      </c>
      <c r="I1013" s="13">
        <v>7</v>
      </c>
      <c r="J1013" s="13">
        <v>0</v>
      </c>
      <c r="K1013" s="13">
        <v>9</v>
      </c>
      <c r="L1013" s="13">
        <v>23</v>
      </c>
      <c r="M1013" s="13">
        <v>1</v>
      </c>
      <c r="N1013" s="13">
        <v>0</v>
      </c>
      <c r="O1013" s="13">
        <v>18</v>
      </c>
      <c r="P1013" s="13">
        <v>60</v>
      </c>
      <c r="AI1013" s="13"/>
    </row>
    <row r="1014" spans="1:35" x14ac:dyDescent="0.25">
      <c r="A1014" s="13" t="s">
        <v>1537</v>
      </c>
      <c r="B1014" s="13">
        <v>2012</v>
      </c>
      <c r="C1014" s="13" t="s">
        <v>162</v>
      </c>
      <c r="D1014" s="13" t="s">
        <v>161</v>
      </c>
      <c r="E1014" s="13">
        <v>52</v>
      </c>
      <c r="F1014" s="13">
        <v>176</v>
      </c>
      <c r="G1014" s="13">
        <v>26</v>
      </c>
      <c r="H1014" s="13">
        <v>35</v>
      </c>
      <c r="I1014" s="13">
        <v>6</v>
      </c>
      <c r="J1014" s="13">
        <v>1</v>
      </c>
      <c r="K1014" s="13">
        <v>6</v>
      </c>
      <c r="L1014" s="13">
        <v>14</v>
      </c>
      <c r="M1014" s="13">
        <v>0</v>
      </c>
      <c r="N1014" s="13">
        <v>0</v>
      </c>
      <c r="O1014" s="13">
        <v>19</v>
      </c>
      <c r="P1014" s="13">
        <v>35</v>
      </c>
      <c r="AI1014" s="13"/>
    </row>
    <row r="1015" spans="1:35" x14ac:dyDescent="0.25">
      <c r="A1015" s="13" t="s">
        <v>1678</v>
      </c>
      <c r="B1015" s="13">
        <v>2012</v>
      </c>
      <c r="C1015" s="13" t="s">
        <v>171</v>
      </c>
      <c r="D1015" s="13" t="s">
        <v>157</v>
      </c>
      <c r="E1015" s="13">
        <v>74</v>
      </c>
      <c r="F1015" s="13">
        <v>177</v>
      </c>
      <c r="G1015" s="13">
        <v>24</v>
      </c>
      <c r="H1015" s="13">
        <v>43</v>
      </c>
      <c r="I1015" s="13">
        <v>13</v>
      </c>
      <c r="J1015" s="13">
        <v>0</v>
      </c>
      <c r="K1015" s="13">
        <v>4</v>
      </c>
      <c r="L1015" s="13">
        <v>18</v>
      </c>
      <c r="M1015" s="13">
        <v>6</v>
      </c>
      <c r="N1015" s="13">
        <v>3</v>
      </c>
      <c r="O1015" s="13">
        <v>14</v>
      </c>
      <c r="P1015" s="13">
        <v>53</v>
      </c>
      <c r="AI1015" s="13"/>
    </row>
    <row r="1016" spans="1:35" x14ac:dyDescent="0.25">
      <c r="A1016" s="13" t="s">
        <v>1709</v>
      </c>
      <c r="B1016" s="13">
        <v>2012</v>
      </c>
      <c r="C1016" s="13" t="s">
        <v>158</v>
      </c>
      <c r="D1016" s="13" t="s">
        <v>161</v>
      </c>
      <c r="E1016" s="13">
        <v>91</v>
      </c>
      <c r="F1016" s="13">
        <v>178</v>
      </c>
      <c r="G1016" s="13">
        <v>15</v>
      </c>
      <c r="H1016" s="13">
        <v>36</v>
      </c>
      <c r="I1016" s="13">
        <v>4</v>
      </c>
      <c r="J1016" s="13">
        <v>1</v>
      </c>
      <c r="K1016" s="13">
        <v>8</v>
      </c>
      <c r="L1016" s="13">
        <v>16</v>
      </c>
      <c r="M1016" s="13">
        <v>2</v>
      </c>
      <c r="N1016" s="13">
        <v>4</v>
      </c>
      <c r="O1016" s="13">
        <v>8</v>
      </c>
      <c r="P1016" s="13">
        <v>38</v>
      </c>
      <c r="AI1016" s="13"/>
    </row>
    <row r="1017" spans="1:35" x14ac:dyDescent="0.25">
      <c r="A1017" s="13" t="s">
        <v>1749</v>
      </c>
      <c r="B1017" s="13">
        <v>2012</v>
      </c>
      <c r="C1017" s="13" t="s">
        <v>173</v>
      </c>
      <c r="D1017" s="13" t="s">
        <v>161</v>
      </c>
      <c r="E1017" s="13">
        <v>89</v>
      </c>
      <c r="F1017" s="13">
        <v>179</v>
      </c>
      <c r="G1017" s="13">
        <v>26</v>
      </c>
      <c r="H1017" s="13">
        <v>47</v>
      </c>
      <c r="I1017" s="13">
        <v>14</v>
      </c>
      <c r="J1017" s="13">
        <v>2</v>
      </c>
      <c r="K1017" s="13">
        <v>3</v>
      </c>
      <c r="L1017" s="13">
        <v>17</v>
      </c>
      <c r="M1017" s="13">
        <v>5</v>
      </c>
      <c r="N1017" s="13">
        <v>3</v>
      </c>
      <c r="O1017" s="13">
        <v>25</v>
      </c>
      <c r="P1017" s="13">
        <v>45</v>
      </c>
      <c r="AI1017" s="13"/>
    </row>
    <row r="1018" spans="1:35" x14ac:dyDescent="0.25">
      <c r="A1018" s="13" t="s">
        <v>1715</v>
      </c>
      <c r="B1018" s="13">
        <v>2012</v>
      </c>
      <c r="C1018" s="13" t="s">
        <v>180</v>
      </c>
      <c r="D1018" s="13" t="s">
        <v>161</v>
      </c>
      <c r="E1018" s="13">
        <v>77</v>
      </c>
      <c r="F1018" s="13">
        <v>179</v>
      </c>
      <c r="G1018" s="13">
        <v>16</v>
      </c>
      <c r="H1018" s="13">
        <v>39</v>
      </c>
      <c r="I1018" s="13">
        <v>9</v>
      </c>
      <c r="J1018" s="13">
        <v>2</v>
      </c>
      <c r="K1018" s="13">
        <v>4</v>
      </c>
      <c r="L1018" s="13">
        <v>19</v>
      </c>
      <c r="M1018" s="13">
        <v>9</v>
      </c>
      <c r="N1018" s="13">
        <v>2</v>
      </c>
      <c r="O1018" s="13">
        <v>13</v>
      </c>
      <c r="P1018" s="13">
        <v>56</v>
      </c>
      <c r="AI1018" s="13"/>
    </row>
    <row r="1019" spans="1:35" x14ac:dyDescent="0.25">
      <c r="A1019" s="13" t="s">
        <v>1632</v>
      </c>
      <c r="B1019" s="13">
        <v>2012</v>
      </c>
      <c r="C1019" s="13" t="s">
        <v>162</v>
      </c>
      <c r="D1019" s="13" t="s">
        <v>161</v>
      </c>
      <c r="E1019" s="13">
        <v>55</v>
      </c>
      <c r="F1019" s="13">
        <v>179</v>
      </c>
      <c r="G1019" s="13">
        <v>16</v>
      </c>
      <c r="H1019" s="13">
        <v>36</v>
      </c>
      <c r="I1019" s="13">
        <v>5</v>
      </c>
      <c r="J1019" s="13">
        <v>2</v>
      </c>
      <c r="K1019" s="13">
        <v>5</v>
      </c>
      <c r="L1019" s="13">
        <v>17</v>
      </c>
      <c r="M1019" s="13">
        <v>0</v>
      </c>
      <c r="N1019" s="13">
        <v>3</v>
      </c>
      <c r="O1019" s="13">
        <v>21</v>
      </c>
      <c r="P1019" s="13">
        <v>46</v>
      </c>
      <c r="AI1019" s="13"/>
    </row>
    <row r="1020" spans="1:35" x14ac:dyDescent="0.25">
      <c r="A1020" s="13" t="s">
        <v>1839</v>
      </c>
      <c r="B1020" s="13">
        <v>2012</v>
      </c>
      <c r="C1020" s="13" t="s">
        <v>178</v>
      </c>
      <c r="D1020" s="13" t="s">
        <v>157</v>
      </c>
      <c r="E1020" s="13">
        <v>53</v>
      </c>
      <c r="F1020" s="13">
        <v>181</v>
      </c>
      <c r="G1020" s="13">
        <v>21</v>
      </c>
      <c r="H1020" s="13">
        <v>43</v>
      </c>
      <c r="I1020" s="13">
        <v>7</v>
      </c>
      <c r="J1020" s="13">
        <v>1</v>
      </c>
      <c r="K1020" s="13">
        <v>1</v>
      </c>
      <c r="L1020" s="13">
        <v>15</v>
      </c>
      <c r="M1020" s="13">
        <v>3</v>
      </c>
      <c r="N1020" s="13">
        <v>0</v>
      </c>
      <c r="O1020" s="13">
        <v>8</v>
      </c>
      <c r="P1020" s="13">
        <v>35</v>
      </c>
      <c r="AI1020" s="13"/>
    </row>
    <row r="1021" spans="1:35" x14ac:dyDescent="0.25">
      <c r="A1021" s="13" t="s">
        <v>1586</v>
      </c>
      <c r="B1021" s="13">
        <v>2012</v>
      </c>
      <c r="C1021" s="13" t="s">
        <v>188</v>
      </c>
      <c r="D1021" s="13" t="s">
        <v>161</v>
      </c>
      <c r="E1021" s="13">
        <v>47</v>
      </c>
      <c r="F1021" s="13">
        <v>181</v>
      </c>
      <c r="G1021" s="13">
        <v>33</v>
      </c>
      <c r="H1021" s="13">
        <v>52</v>
      </c>
      <c r="I1021" s="13">
        <v>8</v>
      </c>
      <c r="J1021" s="13">
        <v>2</v>
      </c>
      <c r="K1021" s="13">
        <v>8</v>
      </c>
      <c r="L1021" s="13">
        <v>27</v>
      </c>
      <c r="M1021" s="13">
        <v>2</v>
      </c>
      <c r="N1021" s="13">
        <v>2</v>
      </c>
      <c r="O1021" s="13">
        <v>19</v>
      </c>
      <c r="P1021" s="13">
        <v>19</v>
      </c>
      <c r="AI1021" s="13"/>
    </row>
    <row r="1022" spans="1:35" x14ac:dyDescent="0.25">
      <c r="A1022" s="13" t="s">
        <v>1684</v>
      </c>
      <c r="B1022" s="13">
        <v>2012</v>
      </c>
      <c r="C1022" s="13" t="s">
        <v>163</v>
      </c>
      <c r="D1022" s="13" t="s">
        <v>161</v>
      </c>
      <c r="E1022" s="13">
        <v>55</v>
      </c>
      <c r="F1022" s="13">
        <v>183</v>
      </c>
      <c r="G1022" s="13">
        <v>12</v>
      </c>
      <c r="H1022" s="13">
        <v>37</v>
      </c>
      <c r="I1022" s="13">
        <v>10</v>
      </c>
      <c r="J1022" s="13">
        <v>0</v>
      </c>
      <c r="K1022" s="13">
        <v>3</v>
      </c>
      <c r="L1022" s="13">
        <v>17</v>
      </c>
      <c r="M1022" s="13">
        <v>1</v>
      </c>
      <c r="N1022" s="13">
        <v>0</v>
      </c>
      <c r="O1022" s="13">
        <v>12</v>
      </c>
      <c r="P1022" s="13">
        <v>36</v>
      </c>
      <c r="AI1022" s="13"/>
    </row>
    <row r="1023" spans="1:35" x14ac:dyDescent="0.25">
      <c r="A1023" s="13" t="s">
        <v>1339</v>
      </c>
      <c r="B1023" s="13">
        <v>2012</v>
      </c>
      <c r="C1023" s="13" t="s">
        <v>188</v>
      </c>
      <c r="D1023" s="13" t="s">
        <v>161</v>
      </c>
      <c r="E1023" s="13">
        <v>52</v>
      </c>
      <c r="F1023" s="13">
        <v>184</v>
      </c>
      <c r="G1023" s="13">
        <v>16</v>
      </c>
      <c r="H1023" s="13">
        <v>40</v>
      </c>
      <c r="I1023" s="13">
        <v>10</v>
      </c>
      <c r="J1023" s="13">
        <v>0</v>
      </c>
      <c r="K1023" s="13">
        <v>5</v>
      </c>
      <c r="L1023" s="13">
        <v>28</v>
      </c>
      <c r="M1023" s="13">
        <v>0</v>
      </c>
      <c r="N1023" s="13">
        <v>1</v>
      </c>
      <c r="O1023" s="13">
        <v>6</v>
      </c>
      <c r="P1023" s="13">
        <v>32</v>
      </c>
      <c r="AI1023" s="13"/>
    </row>
    <row r="1024" spans="1:35" x14ac:dyDescent="0.25">
      <c r="A1024" s="13" t="s">
        <v>1754</v>
      </c>
      <c r="B1024" s="13">
        <v>2012</v>
      </c>
      <c r="C1024" s="13" t="s">
        <v>186</v>
      </c>
      <c r="D1024" s="13" t="s">
        <v>161</v>
      </c>
      <c r="E1024" s="13">
        <v>56</v>
      </c>
      <c r="F1024" s="13">
        <v>187</v>
      </c>
      <c r="G1024" s="13">
        <v>21</v>
      </c>
      <c r="H1024" s="13">
        <v>44</v>
      </c>
      <c r="I1024" s="13">
        <v>11</v>
      </c>
      <c r="J1024" s="13">
        <v>2</v>
      </c>
      <c r="K1024" s="13">
        <v>5</v>
      </c>
      <c r="L1024" s="13">
        <v>26</v>
      </c>
      <c r="M1024" s="13">
        <v>0</v>
      </c>
      <c r="N1024" s="13">
        <v>0</v>
      </c>
      <c r="O1024" s="13">
        <v>21</v>
      </c>
      <c r="P1024" s="13">
        <v>34</v>
      </c>
      <c r="AI1024" s="13"/>
    </row>
    <row r="1025" spans="1:35" x14ac:dyDescent="0.25">
      <c r="A1025" s="13" t="s">
        <v>1913</v>
      </c>
      <c r="B1025" s="13">
        <v>2012</v>
      </c>
      <c r="C1025" s="13" t="s">
        <v>177</v>
      </c>
      <c r="D1025" s="13" t="s">
        <v>161</v>
      </c>
      <c r="E1025" s="13">
        <v>67</v>
      </c>
      <c r="F1025" s="13">
        <v>187</v>
      </c>
      <c r="G1025" s="13">
        <v>26</v>
      </c>
      <c r="H1025" s="13">
        <v>47</v>
      </c>
      <c r="I1025" s="13">
        <v>10</v>
      </c>
      <c r="J1025" s="13">
        <v>1</v>
      </c>
      <c r="K1025" s="13">
        <v>1</v>
      </c>
      <c r="L1025" s="13">
        <v>17</v>
      </c>
      <c r="M1025" s="13">
        <v>4</v>
      </c>
      <c r="N1025" s="13">
        <v>2</v>
      </c>
      <c r="O1025" s="13">
        <v>23</v>
      </c>
      <c r="P1025" s="13">
        <v>50</v>
      </c>
      <c r="AI1025" s="13"/>
    </row>
    <row r="1026" spans="1:35" x14ac:dyDescent="0.25">
      <c r="A1026" s="13" t="s">
        <v>1581</v>
      </c>
      <c r="B1026" s="13">
        <v>2012</v>
      </c>
      <c r="C1026" s="13" t="s">
        <v>167</v>
      </c>
      <c r="D1026" s="13" t="s">
        <v>157</v>
      </c>
      <c r="E1026" s="13">
        <v>60</v>
      </c>
      <c r="F1026" s="13">
        <v>187</v>
      </c>
      <c r="G1026" s="13">
        <v>23</v>
      </c>
      <c r="H1026" s="13">
        <v>40</v>
      </c>
      <c r="I1026" s="13">
        <v>10</v>
      </c>
      <c r="J1026" s="13">
        <v>0</v>
      </c>
      <c r="K1026" s="13">
        <v>6</v>
      </c>
      <c r="L1026" s="13">
        <v>18</v>
      </c>
      <c r="M1026" s="13">
        <v>4</v>
      </c>
      <c r="N1026" s="13">
        <v>3</v>
      </c>
      <c r="O1026" s="13">
        <v>18</v>
      </c>
      <c r="P1026" s="13">
        <v>47</v>
      </c>
      <c r="AI1026" s="13"/>
    </row>
    <row r="1027" spans="1:35" x14ac:dyDescent="0.25">
      <c r="A1027" s="13" t="s">
        <v>1659</v>
      </c>
      <c r="B1027" s="13">
        <v>2012</v>
      </c>
      <c r="C1027" s="13" t="s">
        <v>178</v>
      </c>
      <c r="D1027" s="13" t="s">
        <v>157</v>
      </c>
      <c r="E1027" s="13">
        <v>64</v>
      </c>
      <c r="F1027" s="13">
        <v>189</v>
      </c>
      <c r="G1027" s="13">
        <v>22</v>
      </c>
      <c r="H1027" s="13">
        <v>52</v>
      </c>
      <c r="I1027" s="13">
        <v>10</v>
      </c>
      <c r="J1027" s="13">
        <v>3</v>
      </c>
      <c r="K1027" s="13">
        <v>0</v>
      </c>
      <c r="L1027" s="13">
        <v>17</v>
      </c>
      <c r="M1027" s="13">
        <v>9</v>
      </c>
      <c r="N1027" s="13">
        <v>3</v>
      </c>
      <c r="O1027" s="13">
        <v>11</v>
      </c>
      <c r="P1027" s="13">
        <v>17</v>
      </c>
      <c r="AI1027" s="13"/>
    </row>
    <row r="1028" spans="1:35" x14ac:dyDescent="0.25">
      <c r="A1028" s="13" t="s">
        <v>1903</v>
      </c>
      <c r="B1028" s="13">
        <v>2012</v>
      </c>
      <c r="C1028" s="13" t="s">
        <v>186</v>
      </c>
      <c r="D1028" s="13" t="s">
        <v>161</v>
      </c>
      <c r="E1028" s="13">
        <v>58</v>
      </c>
      <c r="F1028" s="13">
        <v>190</v>
      </c>
      <c r="G1028" s="13">
        <v>14</v>
      </c>
      <c r="H1028" s="13">
        <v>43</v>
      </c>
      <c r="I1028" s="13">
        <v>15</v>
      </c>
      <c r="J1028" s="13">
        <v>1</v>
      </c>
      <c r="K1028" s="13">
        <v>3</v>
      </c>
      <c r="L1028" s="13">
        <v>24</v>
      </c>
      <c r="M1028" s="13">
        <v>0</v>
      </c>
      <c r="N1028" s="13">
        <v>0</v>
      </c>
      <c r="O1028" s="13">
        <v>7</v>
      </c>
      <c r="P1028" s="13">
        <v>29</v>
      </c>
      <c r="AI1028" s="13"/>
    </row>
    <row r="1029" spans="1:35" x14ac:dyDescent="0.25">
      <c r="A1029" s="13" t="s">
        <v>1923</v>
      </c>
      <c r="B1029" s="13">
        <v>2012</v>
      </c>
      <c r="C1029" s="13" t="s">
        <v>165</v>
      </c>
      <c r="D1029" s="13" t="s">
        <v>157</v>
      </c>
      <c r="E1029" s="13">
        <v>51</v>
      </c>
      <c r="F1029" s="13">
        <v>191</v>
      </c>
      <c r="G1029" s="13">
        <v>24</v>
      </c>
      <c r="H1029" s="13">
        <v>50</v>
      </c>
      <c r="I1029" s="13">
        <v>8</v>
      </c>
      <c r="J1029" s="13">
        <v>3</v>
      </c>
      <c r="K1029" s="13">
        <v>7</v>
      </c>
      <c r="L1029" s="13">
        <v>26</v>
      </c>
      <c r="M1029" s="13">
        <v>2</v>
      </c>
      <c r="N1029" s="13">
        <v>0</v>
      </c>
      <c r="O1029" s="13">
        <v>9</v>
      </c>
      <c r="P1029" s="13">
        <v>38</v>
      </c>
      <c r="AI1029" s="13"/>
    </row>
    <row r="1030" spans="1:35" x14ac:dyDescent="0.25">
      <c r="A1030" s="13" t="s">
        <v>1944</v>
      </c>
      <c r="B1030" s="13">
        <v>2012</v>
      </c>
      <c r="C1030" s="13" t="s">
        <v>173</v>
      </c>
      <c r="D1030" s="13" t="s">
        <v>161</v>
      </c>
      <c r="E1030" s="13">
        <v>94</v>
      </c>
      <c r="F1030" s="13">
        <v>191</v>
      </c>
      <c r="G1030" s="13">
        <v>28</v>
      </c>
      <c r="H1030" s="13">
        <v>46</v>
      </c>
      <c r="I1030" s="13">
        <v>9</v>
      </c>
      <c r="J1030" s="13">
        <v>1</v>
      </c>
      <c r="K1030" s="13">
        <v>8</v>
      </c>
      <c r="L1030" s="13">
        <v>26</v>
      </c>
      <c r="M1030" s="13">
        <v>10</v>
      </c>
      <c r="N1030" s="13">
        <v>3</v>
      </c>
      <c r="O1030" s="13">
        <v>10</v>
      </c>
      <c r="P1030" s="13">
        <v>44</v>
      </c>
      <c r="AI1030" s="13"/>
    </row>
    <row r="1031" spans="1:35" x14ac:dyDescent="0.25">
      <c r="A1031" s="13" t="s">
        <v>1711</v>
      </c>
      <c r="B1031" s="13">
        <v>2012</v>
      </c>
      <c r="C1031" s="13" t="s">
        <v>160</v>
      </c>
      <c r="D1031" s="13" t="s">
        <v>161</v>
      </c>
      <c r="E1031" s="13">
        <v>93</v>
      </c>
      <c r="F1031" s="13">
        <v>192</v>
      </c>
      <c r="G1031" s="13">
        <v>17</v>
      </c>
      <c r="H1031" s="13">
        <v>45</v>
      </c>
      <c r="I1031" s="13">
        <v>11</v>
      </c>
      <c r="J1031" s="13">
        <v>0</v>
      </c>
      <c r="K1031" s="13">
        <v>9</v>
      </c>
      <c r="L1031" s="13">
        <v>32</v>
      </c>
      <c r="M1031" s="13">
        <v>1</v>
      </c>
      <c r="N1031" s="13">
        <v>1</v>
      </c>
      <c r="O1031" s="13">
        <v>11</v>
      </c>
      <c r="P1031" s="13">
        <v>70</v>
      </c>
      <c r="AI1031" s="13"/>
    </row>
    <row r="1032" spans="1:35" x14ac:dyDescent="0.25">
      <c r="A1032" s="13" t="s">
        <v>1909</v>
      </c>
      <c r="B1032" s="13">
        <v>2012</v>
      </c>
      <c r="C1032" s="13" t="s">
        <v>172</v>
      </c>
      <c r="D1032" s="13" t="s">
        <v>161</v>
      </c>
      <c r="E1032" s="13">
        <v>60</v>
      </c>
      <c r="F1032" s="13">
        <v>192</v>
      </c>
      <c r="G1032" s="13">
        <v>28</v>
      </c>
      <c r="H1032" s="13">
        <v>57</v>
      </c>
      <c r="I1032" s="13">
        <v>7</v>
      </c>
      <c r="J1032" s="13">
        <v>1</v>
      </c>
      <c r="K1032" s="13">
        <v>8</v>
      </c>
      <c r="L1032" s="13">
        <v>36</v>
      </c>
      <c r="M1032" s="13">
        <v>0</v>
      </c>
      <c r="N1032" s="13">
        <v>0</v>
      </c>
      <c r="O1032" s="13">
        <v>31</v>
      </c>
      <c r="P1032" s="13">
        <v>39</v>
      </c>
      <c r="AI1032" s="13"/>
    </row>
    <row r="1033" spans="1:35" x14ac:dyDescent="0.25">
      <c r="A1033" s="13" t="s">
        <v>1868</v>
      </c>
      <c r="B1033" s="13">
        <v>2012</v>
      </c>
      <c r="C1033" s="13" t="s">
        <v>175</v>
      </c>
      <c r="D1033" s="13" t="s">
        <v>157</v>
      </c>
      <c r="E1033" s="13">
        <v>64</v>
      </c>
      <c r="F1033" s="13">
        <v>192</v>
      </c>
      <c r="G1033" s="13">
        <v>18</v>
      </c>
      <c r="H1033" s="13">
        <v>44</v>
      </c>
      <c r="I1033" s="13">
        <v>10</v>
      </c>
      <c r="J1033" s="13">
        <v>2</v>
      </c>
      <c r="K1033" s="13">
        <v>5</v>
      </c>
      <c r="L1033" s="13">
        <v>19</v>
      </c>
      <c r="M1033" s="13">
        <v>0</v>
      </c>
      <c r="N1033" s="13">
        <v>0</v>
      </c>
      <c r="O1033" s="13">
        <v>13</v>
      </c>
      <c r="P1033" s="13">
        <v>52</v>
      </c>
      <c r="AI1033" s="13"/>
    </row>
    <row r="1034" spans="1:35" x14ac:dyDescent="0.25">
      <c r="A1034" s="13" t="s">
        <v>1639</v>
      </c>
      <c r="B1034" s="13">
        <v>2012</v>
      </c>
      <c r="C1034" s="13" t="s">
        <v>172</v>
      </c>
      <c r="D1034" s="13" t="s">
        <v>161</v>
      </c>
      <c r="E1034" s="13">
        <v>63</v>
      </c>
      <c r="F1034" s="13">
        <v>193</v>
      </c>
      <c r="G1034" s="13">
        <v>17</v>
      </c>
      <c r="H1034" s="13">
        <v>46</v>
      </c>
      <c r="I1034" s="13">
        <v>8</v>
      </c>
      <c r="J1034" s="13">
        <v>0</v>
      </c>
      <c r="K1034" s="13">
        <v>0</v>
      </c>
      <c r="L1034" s="13">
        <v>14</v>
      </c>
      <c r="M1034" s="13">
        <v>2</v>
      </c>
      <c r="N1034" s="13">
        <v>1</v>
      </c>
      <c r="O1034" s="13">
        <v>20</v>
      </c>
      <c r="P1034" s="13">
        <v>41</v>
      </c>
      <c r="AI1034" s="13"/>
    </row>
    <row r="1035" spans="1:35" x14ac:dyDescent="0.25">
      <c r="A1035" s="13" t="s">
        <v>1442</v>
      </c>
      <c r="B1035" s="13">
        <v>2012</v>
      </c>
      <c r="C1035" s="13" t="s">
        <v>173</v>
      </c>
      <c r="D1035" s="13" t="s">
        <v>161</v>
      </c>
      <c r="E1035" s="13">
        <v>70</v>
      </c>
      <c r="F1035" s="13">
        <v>194</v>
      </c>
      <c r="G1035" s="13">
        <v>21</v>
      </c>
      <c r="H1035" s="13">
        <v>32</v>
      </c>
      <c r="I1035" s="13">
        <v>2</v>
      </c>
      <c r="J1035" s="13">
        <v>0</v>
      </c>
      <c r="K1035" s="13">
        <v>8</v>
      </c>
      <c r="L1035" s="13">
        <v>20</v>
      </c>
      <c r="M1035" s="13">
        <v>5</v>
      </c>
      <c r="N1035" s="13">
        <v>1</v>
      </c>
      <c r="O1035" s="13">
        <v>19</v>
      </c>
      <c r="P1035" s="13">
        <v>58</v>
      </c>
      <c r="AI1035" s="13"/>
    </row>
    <row r="1036" spans="1:35" x14ac:dyDescent="0.25">
      <c r="A1036" s="13" t="s">
        <v>1498</v>
      </c>
      <c r="B1036" s="13">
        <v>2012</v>
      </c>
      <c r="C1036" s="13" t="s">
        <v>179</v>
      </c>
      <c r="D1036" s="13" t="s">
        <v>161</v>
      </c>
      <c r="E1036" s="13">
        <v>77</v>
      </c>
      <c r="F1036" s="13">
        <v>194</v>
      </c>
      <c r="G1036" s="13">
        <v>15</v>
      </c>
      <c r="H1036" s="13">
        <v>40</v>
      </c>
      <c r="I1036" s="13">
        <v>4</v>
      </c>
      <c r="J1036" s="13">
        <v>0</v>
      </c>
      <c r="K1036" s="13">
        <v>0</v>
      </c>
      <c r="L1036" s="13">
        <v>15</v>
      </c>
      <c r="M1036" s="13">
        <v>3</v>
      </c>
      <c r="N1036" s="13">
        <v>1</v>
      </c>
      <c r="O1036" s="13">
        <v>8</v>
      </c>
      <c r="P1036" s="13">
        <v>36</v>
      </c>
      <c r="AI1036" s="13"/>
    </row>
    <row r="1037" spans="1:35" x14ac:dyDescent="0.25">
      <c r="A1037" s="13" t="s">
        <v>1295</v>
      </c>
      <c r="B1037" s="13">
        <v>2012</v>
      </c>
      <c r="C1037" s="13" t="s">
        <v>177</v>
      </c>
      <c r="D1037" s="13" t="s">
        <v>161</v>
      </c>
      <c r="E1037" s="13">
        <v>92</v>
      </c>
      <c r="F1037" s="13">
        <v>195</v>
      </c>
      <c r="G1037" s="13">
        <v>28</v>
      </c>
      <c r="H1037" s="13">
        <v>48</v>
      </c>
      <c r="I1037" s="13">
        <v>8</v>
      </c>
      <c r="J1037" s="13">
        <v>1</v>
      </c>
      <c r="K1037" s="13">
        <v>3</v>
      </c>
      <c r="L1037" s="13">
        <v>19</v>
      </c>
      <c r="M1037" s="13">
        <v>6</v>
      </c>
      <c r="N1037" s="13">
        <v>2</v>
      </c>
      <c r="O1037" s="13">
        <v>35</v>
      </c>
      <c r="P1037" s="13">
        <v>51</v>
      </c>
      <c r="AI1037" s="13"/>
    </row>
    <row r="1038" spans="1:35" x14ac:dyDescent="0.25">
      <c r="A1038" s="13" t="s">
        <v>1554</v>
      </c>
      <c r="B1038" s="13">
        <v>2012</v>
      </c>
      <c r="C1038" s="13" t="s">
        <v>186</v>
      </c>
      <c r="D1038" s="13" t="s">
        <v>161</v>
      </c>
      <c r="E1038" s="13">
        <v>55</v>
      </c>
      <c r="F1038" s="13">
        <v>195</v>
      </c>
      <c r="G1038" s="13">
        <v>24</v>
      </c>
      <c r="H1038" s="13">
        <v>66</v>
      </c>
      <c r="I1038" s="13">
        <v>10</v>
      </c>
      <c r="J1038" s="13">
        <v>3</v>
      </c>
      <c r="K1038" s="13">
        <v>2</v>
      </c>
      <c r="L1038" s="13">
        <v>14</v>
      </c>
      <c r="M1038" s="13">
        <v>0</v>
      </c>
      <c r="N1038" s="13">
        <v>1</v>
      </c>
      <c r="O1038" s="13">
        <v>9</v>
      </c>
      <c r="P1038" s="13">
        <v>18</v>
      </c>
      <c r="AI1038" s="13"/>
    </row>
    <row r="1039" spans="1:35" x14ac:dyDescent="0.25">
      <c r="A1039" s="13" t="s">
        <v>1673</v>
      </c>
      <c r="B1039" s="13">
        <v>2012</v>
      </c>
      <c r="C1039" s="13" t="s">
        <v>176</v>
      </c>
      <c r="D1039" s="13" t="s">
        <v>157</v>
      </c>
      <c r="E1039" s="13">
        <v>70</v>
      </c>
      <c r="F1039" s="13">
        <v>195</v>
      </c>
      <c r="G1039" s="13">
        <v>27</v>
      </c>
      <c r="H1039" s="13">
        <v>44</v>
      </c>
      <c r="I1039" s="13">
        <v>8</v>
      </c>
      <c r="J1039" s="13">
        <v>2</v>
      </c>
      <c r="K1039" s="13">
        <v>0</v>
      </c>
      <c r="L1039" s="13">
        <v>13</v>
      </c>
      <c r="M1039" s="13">
        <v>4</v>
      </c>
      <c r="N1039" s="13">
        <v>2</v>
      </c>
      <c r="O1039" s="13">
        <v>36</v>
      </c>
      <c r="P1039" s="13">
        <v>44</v>
      </c>
      <c r="AI1039" s="13"/>
    </row>
    <row r="1040" spans="1:35" x14ac:dyDescent="0.25">
      <c r="A1040" s="13" t="s">
        <v>1355</v>
      </c>
      <c r="B1040" s="13">
        <v>2012</v>
      </c>
      <c r="C1040" s="13" t="s">
        <v>169</v>
      </c>
      <c r="D1040" s="13" t="s">
        <v>161</v>
      </c>
      <c r="E1040" s="13">
        <v>70</v>
      </c>
      <c r="F1040" s="13">
        <v>197</v>
      </c>
      <c r="G1040" s="13">
        <v>16</v>
      </c>
      <c r="H1040" s="13">
        <v>49</v>
      </c>
      <c r="I1040" s="13">
        <v>9</v>
      </c>
      <c r="J1040" s="13">
        <v>0</v>
      </c>
      <c r="K1040" s="13">
        <v>6</v>
      </c>
      <c r="L1040" s="13">
        <v>22</v>
      </c>
      <c r="M1040" s="13">
        <v>0</v>
      </c>
      <c r="N1040" s="13">
        <v>1</v>
      </c>
      <c r="O1040" s="13">
        <v>12</v>
      </c>
      <c r="P1040" s="13">
        <v>33</v>
      </c>
      <c r="AI1040" s="13"/>
    </row>
    <row r="1041" spans="1:35" x14ac:dyDescent="0.25">
      <c r="A1041" s="13" t="s">
        <v>1823</v>
      </c>
      <c r="B1041" s="13">
        <v>2012</v>
      </c>
      <c r="C1041" s="13" t="s">
        <v>162</v>
      </c>
      <c r="D1041" s="13" t="s">
        <v>161</v>
      </c>
      <c r="E1041" s="13">
        <v>69</v>
      </c>
      <c r="F1041" s="13">
        <v>199</v>
      </c>
      <c r="G1041" s="13">
        <v>16</v>
      </c>
      <c r="H1041" s="13">
        <v>40</v>
      </c>
      <c r="I1041" s="13">
        <v>12</v>
      </c>
      <c r="J1041" s="13">
        <v>0</v>
      </c>
      <c r="K1041" s="13">
        <v>1</v>
      </c>
      <c r="L1041" s="13">
        <v>16</v>
      </c>
      <c r="M1041" s="13">
        <v>0</v>
      </c>
      <c r="N1041" s="13">
        <v>1</v>
      </c>
      <c r="O1041" s="13">
        <v>16</v>
      </c>
      <c r="P1041" s="13">
        <v>39</v>
      </c>
      <c r="AI1041" s="13"/>
    </row>
    <row r="1042" spans="1:35" x14ac:dyDescent="0.25">
      <c r="A1042" s="13" t="s">
        <v>1400</v>
      </c>
      <c r="B1042" s="13">
        <v>2012</v>
      </c>
      <c r="C1042" s="13" t="s">
        <v>168</v>
      </c>
      <c r="D1042" s="13" t="s">
        <v>157</v>
      </c>
      <c r="E1042" s="13">
        <v>63</v>
      </c>
      <c r="F1042" s="13">
        <v>199</v>
      </c>
      <c r="G1042" s="13">
        <v>19</v>
      </c>
      <c r="H1042" s="13">
        <v>60</v>
      </c>
      <c r="I1042" s="13">
        <v>7</v>
      </c>
      <c r="J1042" s="13">
        <v>0</v>
      </c>
      <c r="K1042" s="13">
        <v>1</v>
      </c>
      <c r="L1042" s="13">
        <v>12</v>
      </c>
      <c r="M1042" s="13">
        <v>8</v>
      </c>
      <c r="N1042" s="13">
        <v>2</v>
      </c>
      <c r="O1042" s="13">
        <v>6</v>
      </c>
      <c r="P1042" s="13">
        <v>35</v>
      </c>
      <c r="AI1042" s="13"/>
    </row>
    <row r="1043" spans="1:35" x14ac:dyDescent="0.25">
      <c r="A1043" s="13" t="s">
        <v>1572</v>
      </c>
      <c r="B1043" s="13">
        <v>2012</v>
      </c>
      <c r="C1043" s="13" t="s">
        <v>158</v>
      </c>
      <c r="D1043" s="13" t="s">
        <v>161</v>
      </c>
      <c r="E1043" s="13">
        <v>72</v>
      </c>
      <c r="F1043" s="13">
        <v>201</v>
      </c>
      <c r="G1043" s="13">
        <v>23</v>
      </c>
      <c r="H1043" s="13">
        <v>52</v>
      </c>
      <c r="I1043" s="13">
        <v>11</v>
      </c>
      <c r="J1043" s="13">
        <v>0</v>
      </c>
      <c r="K1043" s="13">
        <v>9</v>
      </c>
      <c r="L1043" s="13">
        <v>26</v>
      </c>
      <c r="M1043" s="13">
        <v>0</v>
      </c>
      <c r="N1043" s="13">
        <v>1</v>
      </c>
      <c r="O1043" s="13">
        <v>16</v>
      </c>
      <c r="P1043" s="13">
        <v>56</v>
      </c>
      <c r="AI1043" s="13"/>
    </row>
    <row r="1044" spans="1:35" x14ac:dyDescent="0.25">
      <c r="A1044" s="13" t="s">
        <v>1662</v>
      </c>
      <c r="B1044" s="13">
        <v>2012</v>
      </c>
      <c r="C1044" s="13" t="s">
        <v>172</v>
      </c>
      <c r="D1044" s="13" t="s">
        <v>161</v>
      </c>
      <c r="E1044" s="13">
        <v>58</v>
      </c>
      <c r="F1044" s="13">
        <v>204</v>
      </c>
      <c r="G1044" s="13">
        <v>14</v>
      </c>
      <c r="H1044" s="13">
        <v>32</v>
      </c>
      <c r="I1044" s="13">
        <v>7</v>
      </c>
      <c r="J1044" s="13">
        <v>1</v>
      </c>
      <c r="K1044" s="13">
        <v>3</v>
      </c>
      <c r="L1044" s="13">
        <v>22</v>
      </c>
      <c r="M1044" s="13">
        <v>0</v>
      </c>
      <c r="N1044" s="13">
        <v>3</v>
      </c>
      <c r="O1044" s="13">
        <v>15</v>
      </c>
      <c r="P1044" s="13">
        <v>56</v>
      </c>
      <c r="AI1044" s="13"/>
    </row>
    <row r="1045" spans="1:35" x14ac:dyDescent="0.25">
      <c r="A1045" s="13" t="s">
        <v>1585</v>
      </c>
      <c r="B1045" s="13">
        <v>2012</v>
      </c>
      <c r="C1045" s="13" t="s">
        <v>168</v>
      </c>
      <c r="D1045" s="13" t="s">
        <v>157</v>
      </c>
      <c r="E1045" s="13">
        <v>63</v>
      </c>
      <c r="F1045" s="13">
        <v>204</v>
      </c>
      <c r="G1045" s="13">
        <v>22</v>
      </c>
      <c r="H1045" s="13">
        <v>53</v>
      </c>
      <c r="I1045" s="13">
        <v>19</v>
      </c>
      <c r="J1045" s="13">
        <v>2</v>
      </c>
      <c r="K1045" s="13">
        <v>0</v>
      </c>
      <c r="L1045" s="13">
        <v>16</v>
      </c>
      <c r="M1045" s="13">
        <v>0</v>
      </c>
      <c r="N1045" s="13">
        <v>0</v>
      </c>
      <c r="O1045" s="13">
        <v>12</v>
      </c>
      <c r="P1045" s="13">
        <v>43</v>
      </c>
      <c r="AI1045" s="13"/>
    </row>
    <row r="1046" spans="1:35" x14ac:dyDescent="0.25">
      <c r="A1046" s="13" t="s">
        <v>1907</v>
      </c>
      <c r="B1046" s="13">
        <v>2012</v>
      </c>
      <c r="C1046" s="13" t="s">
        <v>158</v>
      </c>
      <c r="D1046" s="13" t="s">
        <v>161</v>
      </c>
      <c r="E1046" s="13">
        <v>80</v>
      </c>
      <c r="F1046" s="13">
        <v>205</v>
      </c>
      <c r="G1046" s="13">
        <v>21</v>
      </c>
      <c r="H1046" s="13">
        <v>48</v>
      </c>
      <c r="I1046" s="13">
        <v>13</v>
      </c>
      <c r="J1046" s="13">
        <v>0</v>
      </c>
      <c r="K1046" s="13">
        <v>2</v>
      </c>
      <c r="L1046" s="13">
        <v>12</v>
      </c>
      <c r="M1046" s="13">
        <v>3</v>
      </c>
      <c r="N1046" s="13">
        <v>3</v>
      </c>
      <c r="O1046" s="13">
        <v>13</v>
      </c>
      <c r="P1046" s="13">
        <v>29</v>
      </c>
      <c r="AI1046" s="13"/>
    </row>
    <row r="1047" spans="1:35" x14ac:dyDescent="0.25">
      <c r="A1047" s="13" t="s">
        <v>1489</v>
      </c>
      <c r="B1047" s="13">
        <v>2012</v>
      </c>
      <c r="C1047" s="13" t="s">
        <v>182</v>
      </c>
      <c r="D1047" s="13" t="s">
        <v>157</v>
      </c>
      <c r="E1047" s="13">
        <v>66</v>
      </c>
      <c r="F1047" s="13">
        <v>205</v>
      </c>
      <c r="G1047" s="13">
        <v>14</v>
      </c>
      <c r="H1047" s="13">
        <v>35</v>
      </c>
      <c r="I1047" s="13">
        <v>14</v>
      </c>
      <c r="J1047" s="13">
        <v>0</v>
      </c>
      <c r="K1047" s="13">
        <v>1</v>
      </c>
      <c r="L1047" s="13">
        <v>12</v>
      </c>
      <c r="M1047" s="13">
        <v>1</v>
      </c>
      <c r="N1047" s="13">
        <v>1</v>
      </c>
      <c r="O1047" s="13">
        <v>13</v>
      </c>
      <c r="P1047" s="13">
        <v>53</v>
      </c>
      <c r="AI1047" s="13"/>
    </row>
    <row r="1048" spans="1:35" x14ac:dyDescent="0.25">
      <c r="A1048" s="13" t="s">
        <v>1318</v>
      </c>
      <c r="B1048" s="13">
        <v>2012</v>
      </c>
      <c r="C1048" s="13" t="s">
        <v>176</v>
      </c>
      <c r="D1048" s="13" t="s">
        <v>157</v>
      </c>
      <c r="E1048" s="13">
        <v>64</v>
      </c>
      <c r="F1048" s="13">
        <v>207</v>
      </c>
      <c r="G1048" s="13">
        <v>25</v>
      </c>
      <c r="H1048" s="13">
        <v>46</v>
      </c>
      <c r="I1048" s="13">
        <v>6</v>
      </c>
      <c r="J1048" s="13">
        <v>2</v>
      </c>
      <c r="K1048" s="13">
        <v>4</v>
      </c>
      <c r="L1048" s="13">
        <v>19</v>
      </c>
      <c r="M1048" s="13">
        <v>4</v>
      </c>
      <c r="N1048" s="13">
        <v>0</v>
      </c>
      <c r="O1048" s="13">
        <v>17</v>
      </c>
      <c r="P1048" s="13">
        <v>27</v>
      </c>
      <c r="AI1048" s="13"/>
    </row>
    <row r="1049" spans="1:35" x14ac:dyDescent="0.25">
      <c r="A1049" s="13" t="s">
        <v>1461</v>
      </c>
      <c r="B1049" s="13">
        <v>2012</v>
      </c>
      <c r="C1049" s="13" t="s">
        <v>177</v>
      </c>
      <c r="D1049" s="13" t="s">
        <v>161</v>
      </c>
      <c r="E1049" s="13">
        <v>53</v>
      </c>
      <c r="F1049" s="13">
        <v>208</v>
      </c>
      <c r="G1049" s="13">
        <v>26</v>
      </c>
      <c r="H1049" s="13">
        <v>51</v>
      </c>
      <c r="I1049" s="13">
        <v>12</v>
      </c>
      <c r="J1049" s="13">
        <v>2</v>
      </c>
      <c r="K1049" s="13">
        <v>2</v>
      </c>
      <c r="L1049" s="13">
        <v>15</v>
      </c>
      <c r="M1049" s="13">
        <v>15</v>
      </c>
      <c r="N1049" s="13">
        <v>2</v>
      </c>
      <c r="O1049" s="13">
        <v>18</v>
      </c>
      <c r="P1049" s="13">
        <v>31</v>
      </c>
      <c r="AI1049" s="13"/>
    </row>
    <row r="1050" spans="1:35" x14ac:dyDescent="0.25">
      <c r="A1050" s="13" t="s">
        <v>1526</v>
      </c>
      <c r="B1050" s="13">
        <v>2012</v>
      </c>
      <c r="C1050" s="13" t="s">
        <v>165</v>
      </c>
      <c r="D1050" s="13" t="s">
        <v>157</v>
      </c>
      <c r="E1050" s="13">
        <v>55</v>
      </c>
      <c r="F1050" s="13">
        <v>209</v>
      </c>
      <c r="G1050" s="13">
        <v>35</v>
      </c>
      <c r="H1050" s="13">
        <v>56</v>
      </c>
      <c r="I1050" s="13">
        <v>12</v>
      </c>
      <c r="J1050" s="13">
        <v>1</v>
      </c>
      <c r="K1050" s="13">
        <v>7</v>
      </c>
      <c r="L1050" s="13">
        <v>18</v>
      </c>
      <c r="M1050" s="13">
        <v>12</v>
      </c>
      <c r="N1050" s="13">
        <v>1</v>
      </c>
      <c r="O1050" s="13">
        <v>22</v>
      </c>
      <c r="P1050" s="13">
        <v>43</v>
      </c>
      <c r="AI1050" s="13"/>
    </row>
    <row r="1051" spans="1:35" x14ac:dyDescent="0.25">
      <c r="A1051" s="13" t="s">
        <v>1930</v>
      </c>
      <c r="B1051" s="13">
        <v>2012</v>
      </c>
      <c r="C1051" s="13" t="s">
        <v>170</v>
      </c>
      <c r="D1051" s="13" t="s">
        <v>157</v>
      </c>
      <c r="E1051" s="13">
        <v>60</v>
      </c>
      <c r="F1051" s="13">
        <v>209</v>
      </c>
      <c r="G1051" s="13">
        <v>19</v>
      </c>
      <c r="H1051" s="13">
        <v>42</v>
      </c>
      <c r="I1051" s="13">
        <v>8</v>
      </c>
      <c r="J1051" s="13">
        <v>1</v>
      </c>
      <c r="K1051" s="13">
        <v>7</v>
      </c>
      <c r="L1051" s="13">
        <v>34</v>
      </c>
      <c r="M1051" s="13">
        <v>5</v>
      </c>
      <c r="N1051" s="13">
        <v>1</v>
      </c>
      <c r="O1051" s="13">
        <v>21</v>
      </c>
      <c r="P1051" s="13">
        <v>66</v>
      </c>
      <c r="AI1051" s="13"/>
    </row>
    <row r="1052" spans="1:35" x14ac:dyDescent="0.25">
      <c r="A1052" s="13" t="s">
        <v>1524</v>
      </c>
      <c r="B1052" s="13">
        <v>2012</v>
      </c>
      <c r="C1052" s="13" t="s">
        <v>164</v>
      </c>
      <c r="D1052" s="13" t="s">
        <v>157</v>
      </c>
      <c r="E1052" s="13">
        <v>71</v>
      </c>
      <c r="F1052" s="13">
        <v>211</v>
      </c>
      <c r="G1052" s="13">
        <v>25</v>
      </c>
      <c r="H1052" s="13">
        <v>46</v>
      </c>
      <c r="I1052" s="13">
        <v>13</v>
      </c>
      <c r="J1052" s="13">
        <v>0</v>
      </c>
      <c r="K1052" s="13">
        <v>8</v>
      </c>
      <c r="L1052" s="13">
        <v>27</v>
      </c>
      <c r="M1052" s="13">
        <v>1</v>
      </c>
      <c r="N1052" s="13">
        <v>0</v>
      </c>
      <c r="O1052" s="13">
        <v>9</v>
      </c>
      <c r="P1052" s="13">
        <v>68</v>
      </c>
      <c r="AI1052" s="13"/>
    </row>
    <row r="1053" spans="1:35" x14ac:dyDescent="0.25">
      <c r="A1053" s="13" t="s">
        <v>1529</v>
      </c>
      <c r="B1053" s="13">
        <v>2012</v>
      </c>
      <c r="C1053" s="13" t="s">
        <v>178</v>
      </c>
      <c r="D1053" s="13" t="s">
        <v>157</v>
      </c>
      <c r="E1053" s="13">
        <v>68</v>
      </c>
      <c r="F1053" s="13">
        <v>212</v>
      </c>
      <c r="G1053" s="13">
        <v>16</v>
      </c>
      <c r="H1053" s="13">
        <v>50</v>
      </c>
      <c r="I1053" s="13">
        <v>10</v>
      </c>
      <c r="J1053" s="13">
        <v>1</v>
      </c>
      <c r="K1053" s="13">
        <v>2</v>
      </c>
      <c r="L1053" s="13">
        <v>25</v>
      </c>
      <c r="M1053" s="13">
        <v>0</v>
      </c>
      <c r="N1053" s="13">
        <v>1</v>
      </c>
      <c r="O1053" s="13">
        <v>9</v>
      </c>
      <c r="P1053" s="13">
        <v>24</v>
      </c>
      <c r="AI1053" s="13"/>
    </row>
    <row r="1054" spans="1:35" x14ac:dyDescent="0.25">
      <c r="A1054" s="13" t="s">
        <v>1483</v>
      </c>
      <c r="B1054" s="13">
        <v>2012</v>
      </c>
      <c r="C1054" s="13" t="s">
        <v>176</v>
      </c>
      <c r="D1054" s="13" t="s">
        <v>157</v>
      </c>
      <c r="E1054" s="13">
        <v>66</v>
      </c>
      <c r="F1054" s="13">
        <v>213</v>
      </c>
      <c r="G1054" s="13">
        <v>16</v>
      </c>
      <c r="H1054" s="13">
        <v>53</v>
      </c>
      <c r="I1054" s="13">
        <v>13</v>
      </c>
      <c r="J1054" s="13">
        <v>0</v>
      </c>
      <c r="K1054" s="13">
        <v>4</v>
      </c>
      <c r="L1054" s="13">
        <v>28</v>
      </c>
      <c r="M1054" s="13">
        <v>0</v>
      </c>
      <c r="N1054" s="13">
        <v>1</v>
      </c>
      <c r="O1054" s="13">
        <v>8</v>
      </c>
      <c r="P1054" s="13">
        <v>35</v>
      </c>
      <c r="AI1054" s="13"/>
    </row>
    <row r="1055" spans="1:35" x14ac:dyDescent="0.25">
      <c r="A1055" s="13" t="s">
        <v>1506</v>
      </c>
      <c r="B1055" s="13">
        <v>2012</v>
      </c>
      <c r="C1055" s="13" t="s">
        <v>178</v>
      </c>
      <c r="D1055" s="13" t="s">
        <v>157</v>
      </c>
      <c r="E1055" s="13">
        <v>57</v>
      </c>
      <c r="F1055" s="13">
        <v>215</v>
      </c>
      <c r="G1055" s="13">
        <v>21</v>
      </c>
      <c r="H1055" s="13">
        <v>49</v>
      </c>
      <c r="I1055" s="13">
        <v>14</v>
      </c>
      <c r="J1055" s="13">
        <v>1</v>
      </c>
      <c r="K1055" s="13">
        <v>7</v>
      </c>
      <c r="L1055" s="13">
        <v>36</v>
      </c>
      <c r="M1055" s="13">
        <v>0</v>
      </c>
      <c r="N1055" s="13">
        <v>1</v>
      </c>
      <c r="O1055" s="13">
        <v>9</v>
      </c>
      <c r="P1055" s="13">
        <v>25</v>
      </c>
      <c r="AI1055" s="13"/>
    </row>
    <row r="1056" spans="1:35" x14ac:dyDescent="0.25">
      <c r="A1056" s="13" t="s">
        <v>1646</v>
      </c>
      <c r="B1056" s="13">
        <v>2012</v>
      </c>
      <c r="C1056" s="13" t="s">
        <v>170</v>
      </c>
      <c r="D1056" s="13" t="s">
        <v>157</v>
      </c>
      <c r="E1056" s="13">
        <v>67</v>
      </c>
      <c r="F1056" s="13">
        <v>218</v>
      </c>
      <c r="G1056" s="13">
        <v>38</v>
      </c>
      <c r="H1056" s="13">
        <v>52</v>
      </c>
      <c r="I1056" s="13">
        <v>12</v>
      </c>
      <c r="J1056" s="13">
        <v>0</v>
      </c>
      <c r="K1056" s="13">
        <v>16</v>
      </c>
      <c r="L1056" s="13">
        <v>39</v>
      </c>
      <c r="M1056" s="13">
        <v>0</v>
      </c>
      <c r="N1056" s="13">
        <v>0</v>
      </c>
      <c r="O1056" s="13">
        <v>39</v>
      </c>
      <c r="P1056" s="13">
        <v>83</v>
      </c>
      <c r="AI1056" s="13"/>
    </row>
    <row r="1057" spans="1:35" x14ac:dyDescent="0.25">
      <c r="A1057" s="13" t="s">
        <v>1878</v>
      </c>
      <c r="B1057" s="13">
        <v>2012</v>
      </c>
      <c r="C1057" s="13" t="s">
        <v>185</v>
      </c>
      <c r="D1057" s="13" t="s">
        <v>161</v>
      </c>
      <c r="E1057" s="13">
        <v>74</v>
      </c>
      <c r="F1057" s="13">
        <v>218</v>
      </c>
      <c r="G1057" s="13">
        <v>22</v>
      </c>
      <c r="H1057" s="13">
        <v>61</v>
      </c>
      <c r="I1057" s="13">
        <v>15</v>
      </c>
      <c r="J1057" s="13">
        <v>0</v>
      </c>
      <c r="K1057" s="13">
        <v>3</v>
      </c>
      <c r="L1057" s="13">
        <v>34</v>
      </c>
      <c r="M1057" s="13">
        <v>0</v>
      </c>
      <c r="N1057" s="13">
        <v>0</v>
      </c>
      <c r="O1057" s="13">
        <v>5</v>
      </c>
      <c r="P1057" s="13">
        <v>52</v>
      </c>
      <c r="AI1057" s="13"/>
    </row>
    <row r="1058" spans="1:35" x14ac:dyDescent="0.25">
      <c r="A1058" s="13" t="s">
        <v>1419</v>
      </c>
      <c r="B1058" s="13">
        <v>2012</v>
      </c>
      <c r="C1058" s="13" t="s">
        <v>176</v>
      </c>
      <c r="D1058" s="13" t="s">
        <v>157</v>
      </c>
      <c r="E1058" s="13">
        <v>66</v>
      </c>
      <c r="F1058" s="13">
        <v>219</v>
      </c>
      <c r="G1058" s="13">
        <v>23</v>
      </c>
      <c r="H1058" s="13">
        <v>50</v>
      </c>
      <c r="I1058" s="13">
        <v>6</v>
      </c>
      <c r="J1058" s="13">
        <v>2</v>
      </c>
      <c r="K1058" s="13">
        <v>12</v>
      </c>
      <c r="L1058" s="13">
        <v>34</v>
      </c>
      <c r="M1058" s="13">
        <v>0</v>
      </c>
      <c r="N1058" s="13">
        <v>0</v>
      </c>
      <c r="O1058" s="13">
        <v>32</v>
      </c>
      <c r="P1058" s="13">
        <v>47</v>
      </c>
      <c r="AI1058" s="13"/>
    </row>
    <row r="1059" spans="1:35" x14ac:dyDescent="0.25">
      <c r="A1059" s="13" t="s">
        <v>1624</v>
      </c>
      <c r="B1059" s="13">
        <v>2012</v>
      </c>
      <c r="C1059" s="13" t="s">
        <v>185</v>
      </c>
      <c r="D1059" s="13" t="s">
        <v>161</v>
      </c>
      <c r="E1059" s="13">
        <v>59</v>
      </c>
      <c r="F1059" s="13">
        <v>219</v>
      </c>
      <c r="G1059" s="13">
        <v>28</v>
      </c>
      <c r="H1059" s="13">
        <v>48</v>
      </c>
      <c r="I1059" s="13">
        <v>11</v>
      </c>
      <c r="J1059" s="13">
        <v>2</v>
      </c>
      <c r="K1059" s="13">
        <v>7</v>
      </c>
      <c r="L1059" s="13">
        <v>45</v>
      </c>
      <c r="M1059" s="13">
        <v>1</v>
      </c>
      <c r="N1059" s="13">
        <v>0</v>
      </c>
      <c r="O1059" s="13">
        <v>19</v>
      </c>
      <c r="P1059" s="13">
        <v>60</v>
      </c>
      <c r="AI1059" s="13"/>
    </row>
    <row r="1060" spans="1:35" x14ac:dyDescent="0.25">
      <c r="A1060" s="13" t="s">
        <v>1556</v>
      </c>
      <c r="B1060" s="13">
        <v>2012</v>
      </c>
      <c r="C1060" s="13" t="s">
        <v>181</v>
      </c>
      <c r="D1060" s="13" t="s">
        <v>157</v>
      </c>
      <c r="E1060" s="13">
        <v>79</v>
      </c>
      <c r="F1060" s="13">
        <v>221</v>
      </c>
      <c r="G1060" s="13">
        <v>27</v>
      </c>
      <c r="H1060" s="13">
        <v>53</v>
      </c>
      <c r="I1060" s="13">
        <v>6</v>
      </c>
      <c r="J1060" s="13">
        <v>1</v>
      </c>
      <c r="K1060" s="13">
        <v>9</v>
      </c>
      <c r="L1060" s="13">
        <v>26</v>
      </c>
      <c r="M1060" s="13">
        <v>1</v>
      </c>
      <c r="N1060" s="13">
        <v>3</v>
      </c>
      <c r="O1060" s="13">
        <v>29</v>
      </c>
      <c r="P1060" s="13">
        <v>60</v>
      </c>
      <c r="AI1060" s="13"/>
    </row>
    <row r="1061" spans="1:35" x14ac:dyDescent="0.25">
      <c r="A1061" s="13" t="s">
        <v>1493</v>
      </c>
      <c r="B1061" s="13">
        <v>2012</v>
      </c>
      <c r="C1061" s="13" t="s">
        <v>158</v>
      </c>
      <c r="D1061" s="13" t="s">
        <v>161</v>
      </c>
      <c r="E1061" s="13">
        <v>76</v>
      </c>
      <c r="F1061" s="13">
        <v>221</v>
      </c>
      <c r="G1061" s="13">
        <v>23</v>
      </c>
      <c r="H1061" s="13">
        <v>39</v>
      </c>
      <c r="I1061" s="13">
        <v>8</v>
      </c>
      <c r="J1061" s="13">
        <v>0</v>
      </c>
      <c r="K1061" s="13">
        <v>7</v>
      </c>
      <c r="L1061" s="13">
        <v>24</v>
      </c>
      <c r="M1061" s="13">
        <v>0</v>
      </c>
      <c r="N1061" s="13">
        <v>0</v>
      </c>
      <c r="O1061" s="13">
        <v>33</v>
      </c>
      <c r="P1061" s="13">
        <v>70</v>
      </c>
      <c r="AI1061" s="13"/>
    </row>
    <row r="1062" spans="1:35" x14ac:dyDescent="0.25">
      <c r="A1062" s="13" t="s">
        <v>1756</v>
      </c>
      <c r="B1062" s="13">
        <v>2012</v>
      </c>
      <c r="C1062" s="13" t="s">
        <v>178</v>
      </c>
      <c r="D1062" s="13" t="s">
        <v>157</v>
      </c>
      <c r="E1062" s="13">
        <v>61</v>
      </c>
      <c r="F1062" s="13">
        <v>222</v>
      </c>
      <c r="G1062" s="13">
        <v>27</v>
      </c>
      <c r="H1062" s="13">
        <v>59</v>
      </c>
      <c r="I1062" s="13">
        <v>9</v>
      </c>
      <c r="J1062" s="13">
        <v>2</v>
      </c>
      <c r="K1062" s="13">
        <v>7</v>
      </c>
      <c r="L1062" s="13">
        <v>31</v>
      </c>
      <c r="M1062" s="13">
        <v>10</v>
      </c>
      <c r="N1062" s="13">
        <v>0</v>
      </c>
      <c r="O1062" s="13">
        <v>15</v>
      </c>
      <c r="P1062" s="13">
        <v>56</v>
      </c>
      <c r="AI1062" s="13"/>
    </row>
    <row r="1063" spans="1:35" x14ac:dyDescent="0.25">
      <c r="A1063" s="13" t="s">
        <v>1661</v>
      </c>
      <c r="B1063" s="13">
        <v>2012</v>
      </c>
      <c r="C1063" s="13" t="s">
        <v>188</v>
      </c>
      <c r="D1063" s="13" t="s">
        <v>161</v>
      </c>
      <c r="E1063" s="13">
        <v>86</v>
      </c>
      <c r="F1063" s="13">
        <v>225</v>
      </c>
      <c r="G1063" s="13">
        <v>29</v>
      </c>
      <c r="H1063" s="13">
        <v>59</v>
      </c>
      <c r="I1063" s="13">
        <v>9</v>
      </c>
      <c r="J1063" s="13">
        <v>1</v>
      </c>
      <c r="K1063" s="13">
        <v>3</v>
      </c>
      <c r="L1063" s="13">
        <v>12</v>
      </c>
      <c r="M1063" s="13">
        <v>4</v>
      </c>
      <c r="N1063" s="13">
        <v>1</v>
      </c>
      <c r="O1063" s="13">
        <v>16</v>
      </c>
      <c r="P1063" s="13">
        <v>39</v>
      </c>
      <c r="AI1063" s="13"/>
    </row>
    <row r="1064" spans="1:35" x14ac:dyDescent="0.25">
      <c r="A1064" s="13" t="s">
        <v>1674</v>
      </c>
      <c r="B1064" s="13">
        <v>2012</v>
      </c>
      <c r="C1064" s="13" t="s">
        <v>162</v>
      </c>
      <c r="D1064" s="13" t="s">
        <v>161</v>
      </c>
      <c r="E1064" s="13">
        <v>103</v>
      </c>
      <c r="F1064" s="13">
        <v>225</v>
      </c>
      <c r="G1064" s="13">
        <v>18</v>
      </c>
      <c r="H1064" s="13">
        <v>47</v>
      </c>
      <c r="I1064" s="13">
        <v>11</v>
      </c>
      <c r="J1064" s="13">
        <v>0</v>
      </c>
      <c r="K1064" s="13">
        <v>5</v>
      </c>
      <c r="L1064" s="13">
        <v>19</v>
      </c>
      <c r="M1064" s="13">
        <v>5</v>
      </c>
      <c r="N1064" s="13">
        <v>2</v>
      </c>
      <c r="O1064" s="13">
        <v>14</v>
      </c>
      <c r="P1064" s="13">
        <v>46</v>
      </c>
      <c r="AI1064" s="13"/>
    </row>
    <row r="1065" spans="1:35" x14ac:dyDescent="0.25">
      <c r="A1065" s="13" t="s">
        <v>1423</v>
      </c>
      <c r="B1065" s="13">
        <v>2012</v>
      </c>
      <c r="C1065" s="13" t="s">
        <v>182</v>
      </c>
      <c r="D1065" s="13" t="s">
        <v>157</v>
      </c>
      <c r="E1065" s="13">
        <v>64</v>
      </c>
      <c r="F1065" s="13">
        <v>226</v>
      </c>
      <c r="G1065" s="13">
        <v>27</v>
      </c>
      <c r="H1065" s="13">
        <v>58</v>
      </c>
      <c r="I1065" s="13">
        <v>7</v>
      </c>
      <c r="J1065" s="13">
        <v>5</v>
      </c>
      <c r="K1065" s="13">
        <v>4</v>
      </c>
      <c r="L1065" s="13">
        <v>20</v>
      </c>
      <c r="M1065" s="13">
        <v>7</v>
      </c>
      <c r="N1065" s="13">
        <v>2</v>
      </c>
      <c r="O1065" s="13">
        <v>9</v>
      </c>
      <c r="P1065" s="13">
        <v>23</v>
      </c>
      <c r="AI1065" s="13"/>
    </row>
    <row r="1066" spans="1:35" x14ac:dyDescent="0.25">
      <c r="A1066" s="13" t="s">
        <v>1640</v>
      </c>
      <c r="B1066" s="13">
        <v>2012</v>
      </c>
      <c r="C1066" s="13" t="s">
        <v>183</v>
      </c>
      <c r="D1066" s="13" t="s">
        <v>161</v>
      </c>
      <c r="E1066" s="13">
        <v>129</v>
      </c>
      <c r="F1066" s="13">
        <v>227</v>
      </c>
      <c r="G1066" s="13">
        <v>25</v>
      </c>
      <c r="H1066" s="13">
        <v>66</v>
      </c>
      <c r="I1066" s="13">
        <v>11</v>
      </c>
      <c r="J1066" s="13">
        <v>0</v>
      </c>
      <c r="K1066" s="13">
        <v>5</v>
      </c>
      <c r="L1066" s="13">
        <v>25</v>
      </c>
      <c r="M1066" s="13">
        <v>15</v>
      </c>
      <c r="N1066" s="13">
        <v>3</v>
      </c>
      <c r="O1066" s="13">
        <v>28</v>
      </c>
      <c r="P1066" s="13">
        <v>53</v>
      </c>
      <c r="AI1066" s="13"/>
    </row>
    <row r="1067" spans="1:35" x14ac:dyDescent="0.25">
      <c r="A1067" s="13" t="s">
        <v>1406</v>
      </c>
      <c r="B1067" s="13">
        <v>2012</v>
      </c>
      <c r="C1067" s="13" t="s">
        <v>171</v>
      </c>
      <c r="D1067" s="13" t="s">
        <v>157</v>
      </c>
      <c r="E1067" s="13">
        <v>67</v>
      </c>
      <c r="F1067" s="13">
        <v>227</v>
      </c>
      <c r="G1067" s="13">
        <v>28</v>
      </c>
      <c r="H1067" s="13">
        <v>73</v>
      </c>
      <c r="I1067" s="13">
        <v>13</v>
      </c>
      <c r="J1067" s="13">
        <v>1</v>
      </c>
      <c r="K1067" s="13">
        <v>5</v>
      </c>
      <c r="L1067" s="13">
        <v>27</v>
      </c>
      <c r="M1067" s="13">
        <v>14</v>
      </c>
      <c r="N1067" s="13">
        <v>5</v>
      </c>
      <c r="O1067" s="13">
        <v>5</v>
      </c>
      <c r="P1067" s="13">
        <v>21</v>
      </c>
      <c r="AI1067" s="13"/>
    </row>
    <row r="1068" spans="1:35" x14ac:dyDescent="0.25">
      <c r="A1068" s="13" t="s">
        <v>1434</v>
      </c>
      <c r="B1068" s="13">
        <v>2012</v>
      </c>
      <c r="C1068" s="13" t="s">
        <v>182</v>
      </c>
      <c r="D1068" s="13" t="s">
        <v>157</v>
      </c>
      <c r="E1068" s="13">
        <v>93</v>
      </c>
      <c r="F1068" s="13">
        <v>228</v>
      </c>
      <c r="G1068" s="13">
        <v>19</v>
      </c>
      <c r="H1068" s="13">
        <v>47</v>
      </c>
      <c r="I1068" s="13">
        <v>7</v>
      </c>
      <c r="J1068" s="13">
        <v>1</v>
      </c>
      <c r="K1068" s="13">
        <v>2</v>
      </c>
      <c r="L1068" s="13">
        <v>17</v>
      </c>
      <c r="M1068" s="13">
        <v>1</v>
      </c>
      <c r="N1068" s="13">
        <v>0</v>
      </c>
      <c r="O1068" s="13">
        <v>20</v>
      </c>
      <c r="P1068" s="13">
        <v>39</v>
      </c>
      <c r="AI1068" s="13"/>
    </row>
    <row r="1069" spans="1:35" x14ac:dyDescent="0.25">
      <c r="A1069" s="13" t="s">
        <v>1852</v>
      </c>
      <c r="B1069" s="13">
        <v>2012</v>
      </c>
      <c r="C1069" s="13" t="s">
        <v>188</v>
      </c>
      <c r="D1069" s="13" t="s">
        <v>161</v>
      </c>
      <c r="E1069" s="13">
        <v>81</v>
      </c>
      <c r="F1069" s="13">
        <v>229</v>
      </c>
      <c r="G1069" s="13">
        <v>26</v>
      </c>
      <c r="H1069" s="13">
        <v>68</v>
      </c>
      <c r="I1069" s="13">
        <v>12</v>
      </c>
      <c r="J1069" s="13">
        <v>4</v>
      </c>
      <c r="K1069" s="13">
        <v>2</v>
      </c>
      <c r="L1069" s="13">
        <v>22</v>
      </c>
      <c r="M1069" s="13">
        <v>1</v>
      </c>
      <c r="N1069" s="13">
        <v>2</v>
      </c>
      <c r="O1069" s="13">
        <v>13</v>
      </c>
      <c r="P1069" s="13">
        <v>42</v>
      </c>
      <c r="AI1069" s="13"/>
    </row>
    <row r="1070" spans="1:35" x14ac:dyDescent="0.25">
      <c r="A1070" s="13" t="s">
        <v>1810</v>
      </c>
      <c r="B1070" s="13">
        <v>2012</v>
      </c>
      <c r="C1070" s="13" t="s">
        <v>158</v>
      </c>
      <c r="D1070" s="13" t="s">
        <v>161</v>
      </c>
      <c r="E1070" s="13">
        <v>66</v>
      </c>
      <c r="F1070" s="13">
        <v>229</v>
      </c>
      <c r="G1070" s="13">
        <v>24</v>
      </c>
      <c r="H1070" s="13">
        <v>58</v>
      </c>
      <c r="I1070" s="13">
        <v>10</v>
      </c>
      <c r="J1070" s="13">
        <v>1</v>
      </c>
      <c r="K1070" s="13">
        <v>9</v>
      </c>
      <c r="L1070" s="13">
        <v>24</v>
      </c>
      <c r="M1070" s="13">
        <v>0</v>
      </c>
      <c r="N1070" s="13">
        <v>0</v>
      </c>
      <c r="O1070" s="13">
        <v>18</v>
      </c>
      <c r="P1070" s="13">
        <v>73</v>
      </c>
      <c r="AI1070" s="13"/>
    </row>
    <row r="1071" spans="1:35" x14ac:dyDescent="0.25">
      <c r="A1071" s="13" t="s">
        <v>1600</v>
      </c>
      <c r="B1071" s="13">
        <v>2012</v>
      </c>
      <c r="C1071" s="13" t="s">
        <v>176</v>
      </c>
      <c r="D1071" s="13" t="s">
        <v>157</v>
      </c>
      <c r="E1071" s="13">
        <v>81</v>
      </c>
      <c r="F1071" s="13">
        <v>232</v>
      </c>
      <c r="G1071" s="13">
        <v>29</v>
      </c>
      <c r="H1071" s="13">
        <v>47</v>
      </c>
      <c r="I1071" s="13">
        <v>10</v>
      </c>
      <c r="J1071" s="13">
        <v>0</v>
      </c>
      <c r="K1071" s="13">
        <v>11</v>
      </c>
      <c r="L1071" s="13">
        <v>31</v>
      </c>
      <c r="M1071" s="13">
        <v>1</v>
      </c>
      <c r="N1071" s="13">
        <v>2</v>
      </c>
      <c r="O1071" s="13">
        <v>28</v>
      </c>
      <c r="P1071" s="13">
        <v>59</v>
      </c>
      <c r="AI1071" s="13"/>
    </row>
    <row r="1072" spans="1:35" x14ac:dyDescent="0.25">
      <c r="A1072" s="13" t="s">
        <v>1344</v>
      </c>
      <c r="B1072" s="13">
        <v>2012</v>
      </c>
      <c r="C1072" s="13" t="s">
        <v>171</v>
      </c>
      <c r="D1072" s="13" t="s">
        <v>157</v>
      </c>
      <c r="E1072" s="13">
        <v>94</v>
      </c>
      <c r="F1072" s="13">
        <v>233</v>
      </c>
      <c r="G1072" s="13">
        <v>27</v>
      </c>
      <c r="H1072" s="13">
        <v>46</v>
      </c>
      <c r="I1072" s="13">
        <v>7</v>
      </c>
      <c r="J1072" s="13">
        <v>0</v>
      </c>
      <c r="K1072" s="13">
        <v>14</v>
      </c>
      <c r="L1072" s="13">
        <v>34</v>
      </c>
      <c r="M1072" s="13">
        <v>0</v>
      </c>
      <c r="N1072" s="13">
        <v>0</v>
      </c>
      <c r="O1072" s="13">
        <v>28</v>
      </c>
      <c r="P1072" s="13">
        <v>71</v>
      </c>
      <c r="AI1072" s="13"/>
    </row>
    <row r="1073" spans="1:35" x14ac:dyDescent="0.25">
      <c r="A1073" s="13" t="s">
        <v>1855</v>
      </c>
      <c r="B1073" s="13">
        <v>2012</v>
      </c>
      <c r="C1073" s="13" t="s">
        <v>166</v>
      </c>
      <c r="D1073" s="13" t="s">
        <v>161</v>
      </c>
      <c r="E1073" s="13">
        <v>78</v>
      </c>
      <c r="F1073" s="13">
        <v>233</v>
      </c>
      <c r="G1073" s="13">
        <v>22</v>
      </c>
      <c r="H1073" s="13">
        <v>62</v>
      </c>
      <c r="I1073" s="13">
        <v>9</v>
      </c>
      <c r="J1073" s="13">
        <v>0</v>
      </c>
      <c r="K1073" s="13">
        <v>8</v>
      </c>
      <c r="L1073" s="13">
        <v>30</v>
      </c>
      <c r="M1073" s="13">
        <v>1</v>
      </c>
      <c r="N1073" s="13">
        <v>1</v>
      </c>
      <c r="O1073" s="13">
        <v>17</v>
      </c>
      <c r="P1073" s="13">
        <v>56</v>
      </c>
      <c r="AI1073" s="13"/>
    </row>
    <row r="1074" spans="1:35" x14ac:dyDescent="0.25">
      <c r="A1074" s="13" t="s">
        <v>1336</v>
      </c>
      <c r="B1074" s="13">
        <v>2012</v>
      </c>
      <c r="C1074" s="13" t="s">
        <v>177</v>
      </c>
      <c r="D1074" s="13" t="s">
        <v>161</v>
      </c>
      <c r="E1074" s="13">
        <v>78</v>
      </c>
      <c r="F1074" s="13">
        <v>238</v>
      </c>
      <c r="G1074" s="13">
        <v>19</v>
      </c>
      <c r="H1074" s="13">
        <v>65</v>
      </c>
      <c r="I1074" s="13">
        <v>13</v>
      </c>
      <c r="J1074" s="13">
        <v>1</v>
      </c>
      <c r="K1074" s="13">
        <v>4</v>
      </c>
      <c r="L1074" s="13">
        <v>26</v>
      </c>
      <c r="M1074" s="13">
        <v>1</v>
      </c>
      <c r="N1074" s="13">
        <v>2</v>
      </c>
      <c r="O1074" s="13">
        <v>23</v>
      </c>
      <c r="P1074" s="13">
        <v>27</v>
      </c>
      <c r="AI1074" s="13"/>
    </row>
    <row r="1075" spans="1:35" x14ac:dyDescent="0.25">
      <c r="A1075" s="13" t="s">
        <v>1713</v>
      </c>
      <c r="B1075" s="13">
        <v>2012</v>
      </c>
      <c r="C1075" s="13" t="s">
        <v>184</v>
      </c>
      <c r="D1075" s="13" t="s">
        <v>157</v>
      </c>
      <c r="E1075" s="13">
        <v>122</v>
      </c>
      <c r="F1075" s="13">
        <v>240</v>
      </c>
      <c r="G1075" s="13">
        <v>31</v>
      </c>
      <c r="H1075" s="13">
        <v>73</v>
      </c>
      <c r="I1075" s="13">
        <v>12</v>
      </c>
      <c r="J1075" s="13">
        <v>3</v>
      </c>
      <c r="K1075" s="13">
        <v>1</v>
      </c>
      <c r="L1075" s="13">
        <v>26</v>
      </c>
      <c r="M1075" s="13">
        <v>13</v>
      </c>
      <c r="N1075" s="13">
        <v>7</v>
      </c>
      <c r="O1075" s="13">
        <v>14</v>
      </c>
      <c r="P1075" s="13">
        <v>41</v>
      </c>
      <c r="AI1075" s="13"/>
    </row>
    <row r="1076" spans="1:35" x14ac:dyDescent="0.25">
      <c r="A1076" s="13" t="s">
        <v>1338</v>
      </c>
      <c r="B1076" s="13">
        <v>2012</v>
      </c>
      <c r="C1076" s="13" t="s">
        <v>188</v>
      </c>
      <c r="D1076" s="13" t="s">
        <v>161</v>
      </c>
      <c r="E1076" s="13">
        <v>69</v>
      </c>
      <c r="F1076" s="13">
        <v>240</v>
      </c>
      <c r="G1076" s="13">
        <v>31</v>
      </c>
      <c r="H1076" s="13">
        <v>57</v>
      </c>
      <c r="I1076" s="13">
        <v>16</v>
      </c>
      <c r="J1076" s="13">
        <v>1</v>
      </c>
      <c r="K1076" s="13">
        <v>7</v>
      </c>
      <c r="L1076" s="13">
        <v>37</v>
      </c>
      <c r="M1076" s="13">
        <v>1</v>
      </c>
      <c r="N1076" s="13">
        <v>1</v>
      </c>
      <c r="O1076" s="13">
        <v>39</v>
      </c>
      <c r="P1076" s="13">
        <v>44</v>
      </c>
      <c r="AI1076" s="13"/>
    </row>
    <row r="1077" spans="1:35" x14ac:dyDescent="0.25">
      <c r="A1077" s="13" t="s">
        <v>1783</v>
      </c>
      <c r="B1077" s="13">
        <v>2012</v>
      </c>
      <c r="C1077" s="13" t="s">
        <v>174</v>
      </c>
      <c r="D1077" s="13" t="s">
        <v>161</v>
      </c>
      <c r="E1077" s="13">
        <v>88</v>
      </c>
      <c r="F1077" s="13">
        <v>240</v>
      </c>
      <c r="G1077" s="13">
        <v>25</v>
      </c>
      <c r="H1077" s="13">
        <v>56</v>
      </c>
      <c r="I1077" s="13">
        <v>14</v>
      </c>
      <c r="J1077" s="13">
        <v>0</v>
      </c>
      <c r="K1077" s="13">
        <v>12</v>
      </c>
      <c r="L1077" s="13">
        <v>39</v>
      </c>
      <c r="M1077" s="13">
        <v>0</v>
      </c>
      <c r="N1077" s="13">
        <v>0</v>
      </c>
      <c r="O1077" s="13">
        <v>29</v>
      </c>
      <c r="P1077" s="13">
        <v>73</v>
      </c>
      <c r="AI1077" s="13"/>
    </row>
    <row r="1078" spans="1:35" x14ac:dyDescent="0.25">
      <c r="A1078" s="13" t="s">
        <v>1791</v>
      </c>
      <c r="B1078" s="13">
        <v>2012</v>
      </c>
      <c r="C1078" s="13" t="s">
        <v>163</v>
      </c>
      <c r="D1078" s="13" t="s">
        <v>161</v>
      </c>
      <c r="E1078" s="13">
        <v>84</v>
      </c>
      <c r="F1078" s="13">
        <v>241</v>
      </c>
      <c r="G1078" s="13">
        <v>29</v>
      </c>
      <c r="H1078" s="13">
        <v>47</v>
      </c>
      <c r="I1078" s="13">
        <v>9</v>
      </c>
      <c r="J1078" s="13">
        <v>3</v>
      </c>
      <c r="K1078" s="13">
        <v>0</v>
      </c>
      <c r="L1078" s="13">
        <v>17</v>
      </c>
      <c r="M1078" s="13">
        <v>8</v>
      </c>
      <c r="N1078" s="13">
        <v>2</v>
      </c>
      <c r="O1078" s="13">
        <v>25</v>
      </c>
      <c r="P1078" s="13">
        <v>58</v>
      </c>
      <c r="AI1078" s="13"/>
    </row>
    <row r="1079" spans="1:35" x14ac:dyDescent="0.25">
      <c r="A1079" s="13" t="s">
        <v>1435</v>
      </c>
      <c r="B1079" s="13">
        <v>2012</v>
      </c>
      <c r="C1079" s="13" t="s">
        <v>185</v>
      </c>
      <c r="D1079" s="13" t="s">
        <v>161</v>
      </c>
      <c r="E1079" s="13">
        <v>61</v>
      </c>
      <c r="F1079" s="13">
        <v>243</v>
      </c>
      <c r="G1079" s="13">
        <v>40</v>
      </c>
      <c r="H1079" s="13">
        <v>88</v>
      </c>
      <c r="I1079" s="13">
        <v>16</v>
      </c>
      <c r="J1079" s="13">
        <v>1</v>
      </c>
      <c r="K1079" s="13">
        <v>3</v>
      </c>
      <c r="L1079" s="13">
        <v>44</v>
      </c>
      <c r="M1079" s="13">
        <v>2</v>
      </c>
      <c r="N1079" s="13">
        <v>1</v>
      </c>
      <c r="O1079" s="13">
        <v>13</v>
      </c>
      <c r="P1079" s="13">
        <v>14</v>
      </c>
      <c r="AI1079" s="13"/>
    </row>
    <row r="1080" spans="1:35" x14ac:dyDescent="0.25">
      <c r="A1080" s="13" t="s">
        <v>1380</v>
      </c>
      <c r="B1080" s="13">
        <v>2012</v>
      </c>
      <c r="C1080" s="13" t="s">
        <v>181</v>
      </c>
      <c r="D1080" s="13" t="s">
        <v>157</v>
      </c>
      <c r="E1080" s="13">
        <v>77</v>
      </c>
      <c r="F1080" s="13">
        <v>243</v>
      </c>
      <c r="G1080" s="13">
        <v>36</v>
      </c>
      <c r="H1080" s="13">
        <v>56</v>
      </c>
      <c r="I1080" s="13">
        <v>9</v>
      </c>
      <c r="J1080" s="13">
        <v>0</v>
      </c>
      <c r="K1080" s="13">
        <v>11</v>
      </c>
      <c r="L1080" s="13">
        <v>29</v>
      </c>
      <c r="M1080" s="13">
        <v>3</v>
      </c>
      <c r="N1080" s="13">
        <v>1</v>
      </c>
      <c r="O1080" s="13">
        <v>16</v>
      </c>
      <c r="P1080" s="13">
        <v>35</v>
      </c>
      <c r="AI1080" s="13"/>
    </row>
    <row r="1081" spans="1:35" x14ac:dyDescent="0.25">
      <c r="A1081" s="13" t="s">
        <v>1594</v>
      </c>
      <c r="B1081" s="13">
        <v>2012</v>
      </c>
      <c r="C1081" s="13" t="s">
        <v>163</v>
      </c>
      <c r="D1081" s="13" t="s">
        <v>161</v>
      </c>
      <c r="E1081" s="13">
        <v>64</v>
      </c>
      <c r="F1081" s="13">
        <v>244</v>
      </c>
      <c r="G1081" s="13">
        <v>30</v>
      </c>
      <c r="H1081" s="13">
        <v>63</v>
      </c>
      <c r="I1081" s="13">
        <v>3</v>
      </c>
      <c r="J1081" s="13">
        <v>4</v>
      </c>
      <c r="K1081" s="13">
        <v>1</v>
      </c>
      <c r="L1081" s="13">
        <v>11</v>
      </c>
      <c r="M1081" s="13">
        <v>30</v>
      </c>
      <c r="N1081" s="13">
        <v>3</v>
      </c>
      <c r="O1081" s="13">
        <v>25</v>
      </c>
      <c r="P1081" s="13">
        <v>52</v>
      </c>
      <c r="AI1081" s="13"/>
    </row>
    <row r="1082" spans="1:35" x14ac:dyDescent="0.25">
      <c r="A1082" s="13" t="s">
        <v>1845</v>
      </c>
      <c r="B1082" s="13">
        <v>2012</v>
      </c>
      <c r="C1082" s="13" t="s">
        <v>174</v>
      </c>
      <c r="D1082" s="13" t="s">
        <v>161</v>
      </c>
      <c r="E1082" s="13">
        <v>104</v>
      </c>
      <c r="F1082" s="13">
        <v>249</v>
      </c>
      <c r="G1082" s="13">
        <v>34</v>
      </c>
      <c r="H1082" s="13">
        <v>58</v>
      </c>
      <c r="I1082" s="13">
        <v>9</v>
      </c>
      <c r="J1082" s="13">
        <v>5</v>
      </c>
      <c r="K1082" s="13">
        <v>3</v>
      </c>
      <c r="L1082" s="13">
        <v>16</v>
      </c>
      <c r="M1082" s="13">
        <v>7</v>
      </c>
      <c r="N1082" s="13">
        <v>3</v>
      </c>
      <c r="O1082" s="13">
        <v>10</v>
      </c>
      <c r="P1082" s="13">
        <v>37</v>
      </c>
      <c r="AI1082" s="13"/>
    </row>
    <row r="1083" spans="1:35" x14ac:dyDescent="0.25">
      <c r="A1083" s="13" t="s">
        <v>1397</v>
      </c>
      <c r="B1083" s="13">
        <v>2012</v>
      </c>
      <c r="C1083" s="13" t="s">
        <v>167</v>
      </c>
      <c r="D1083" s="13" t="s">
        <v>157</v>
      </c>
      <c r="E1083" s="13">
        <v>102</v>
      </c>
      <c r="F1083" s="13">
        <v>251</v>
      </c>
      <c r="G1083" s="13">
        <v>27</v>
      </c>
      <c r="H1083" s="13">
        <v>56</v>
      </c>
      <c r="I1083" s="13">
        <v>9</v>
      </c>
      <c r="J1083" s="13">
        <v>0</v>
      </c>
      <c r="K1083" s="13">
        <v>8</v>
      </c>
      <c r="L1083" s="13">
        <v>32</v>
      </c>
      <c r="M1083" s="13">
        <v>3</v>
      </c>
      <c r="N1083" s="13">
        <v>1</v>
      </c>
      <c r="O1083" s="13">
        <v>20</v>
      </c>
      <c r="P1083" s="13">
        <v>60</v>
      </c>
      <c r="AI1083" s="13"/>
    </row>
    <row r="1084" spans="1:35" x14ac:dyDescent="0.25">
      <c r="A1084" s="13" t="s">
        <v>1531</v>
      </c>
      <c r="B1084" s="13">
        <v>2012</v>
      </c>
      <c r="C1084" s="13" t="s">
        <v>177</v>
      </c>
      <c r="D1084" s="13" t="s">
        <v>161</v>
      </c>
      <c r="E1084" s="13">
        <v>64</v>
      </c>
      <c r="F1084" s="13">
        <v>251</v>
      </c>
      <c r="G1084" s="13">
        <v>30</v>
      </c>
      <c r="H1084" s="13">
        <v>68</v>
      </c>
      <c r="I1084" s="13">
        <v>11</v>
      </c>
      <c r="J1084" s="13">
        <v>2</v>
      </c>
      <c r="K1084" s="13">
        <v>10</v>
      </c>
      <c r="L1084" s="13">
        <v>44</v>
      </c>
      <c r="M1084" s="13">
        <v>7</v>
      </c>
      <c r="N1084" s="13">
        <v>3</v>
      </c>
      <c r="O1084" s="13">
        <v>17</v>
      </c>
      <c r="P1084" s="13">
        <v>60</v>
      </c>
      <c r="AI1084" s="13"/>
    </row>
    <row r="1085" spans="1:35" x14ac:dyDescent="0.25">
      <c r="A1085" s="13" t="s">
        <v>1581</v>
      </c>
      <c r="B1085" s="13">
        <v>2012</v>
      </c>
      <c r="C1085" s="13" t="s">
        <v>169</v>
      </c>
      <c r="D1085" s="13" t="s">
        <v>161</v>
      </c>
      <c r="E1085" s="13">
        <v>83</v>
      </c>
      <c r="F1085" s="13">
        <v>252</v>
      </c>
      <c r="G1085" s="13">
        <v>28</v>
      </c>
      <c r="H1085" s="13">
        <v>63</v>
      </c>
      <c r="I1085" s="13">
        <v>9</v>
      </c>
      <c r="J1085" s="13">
        <v>0</v>
      </c>
      <c r="K1085" s="13">
        <v>6</v>
      </c>
      <c r="L1085" s="13">
        <v>34</v>
      </c>
      <c r="M1085" s="13">
        <v>6</v>
      </c>
      <c r="N1085" s="13">
        <v>3</v>
      </c>
      <c r="O1085" s="13">
        <v>22</v>
      </c>
      <c r="P1085" s="13">
        <v>45</v>
      </c>
      <c r="AI1085" s="13"/>
    </row>
    <row r="1086" spans="1:35" x14ac:dyDescent="0.25">
      <c r="A1086" s="13" t="s">
        <v>1758</v>
      </c>
      <c r="B1086" s="13">
        <v>2012</v>
      </c>
      <c r="C1086" s="13" t="s">
        <v>158</v>
      </c>
      <c r="D1086" s="13" t="s">
        <v>161</v>
      </c>
      <c r="E1086" s="13">
        <v>87</v>
      </c>
      <c r="F1086" s="13">
        <v>257</v>
      </c>
      <c r="G1086" s="13">
        <v>29</v>
      </c>
      <c r="H1086" s="13">
        <v>66</v>
      </c>
      <c r="I1086" s="13">
        <v>15</v>
      </c>
      <c r="J1086" s="13">
        <v>2</v>
      </c>
      <c r="K1086" s="13">
        <v>6</v>
      </c>
      <c r="L1086" s="13">
        <v>29</v>
      </c>
      <c r="M1086" s="13">
        <v>0</v>
      </c>
      <c r="N1086" s="13">
        <v>0</v>
      </c>
      <c r="O1086" s="13">
        <v>31</v>
      </c>
      <c r="P1086" s="13">
        <v>61</v>
      </c>
      <c r="AI1086" s="13"/>
    </row>
    <row r="1087" spans="1:35" x14ac:dyDescent="0.25">
      <c r="A1087" s="13" t="s">
        <v>1351</v>
      </c>
      <c r="B1087" s="13">
        <v>2012</v>
      </c>
      <c r="C1087" s="13" t="s">
        <v>158</v>
      </c>
      <c r="D1087" s="13" t="s">
        <v>161</v>
      </c>
      <c r="E1087" s="13">
        <v>66</v>
      </c>
      <c r="F1087" s="13">
        <v>258</v>
      </c>
      <c r="G1087" s="13">
        <v>24</v>
      </c>
      <c r="H1087" s="13">
        <v>74</v>
      </c>
      <c r="I1087" s="13">
        <v>15</v>
      </c>
      <c r="J1087" s="13">
        <v>1</v>
      </c>
      <c r="K1087" s="13">
        <v>5</v>
      </c>
      <c r="L1087" s="13">
        <v>29</v>
      </c>
      <c r="M1087" s="13">
        <v>0</v>
      </c>
      <c r="N1087" s="13">
        <v>0</v>
      </c>
      <c r="O1087" s="13">
        <v>19</v>
      </c>
      <c r="P1087" s="13">
        <v>17</v>
      </c>
      <c r="AI1087" s="13"/>
    </row>
    <row r="1088" spans="1:35" x14ac:dyDescent="0.25">
      <c r="A1088" s="13" t="s">
        <v>1760</v>
      </c>
      <c r="B1088" s="13">
        <v>2012</v>
      </c>
      <c r="C1088" s="13" t="s">
        <v>168</v>
      </c>
      <c r="D1088" s="13" t="s">
        <v>157</v>
      </c>
      <c r="E1088" s="13">
        <v>76</v>
      </c>
      <c r="F1088" s="13">
        <v>259</v>
      </c>
      <c r="G1088" s="13">
        <v>33</v>
      </c>
      <c r="H1088" s="13">
        <v>76</v>
      </c>
      <c r="I1088" s="13">
        <v>15</v>
      </c>
      <c r="J1088" s="13">
        <v>2</v>
      </c>
      <c r="K1088" s="13">
        <v>2</v>
      </c>
      <c r="L1088" s="13">
        <v>19</v>
      </c>
      <c r="M1088" s="13">
        <v>16</v>
      </c>
      <c r="N1088" s="13">
        <v>3</v>
      </c>
      <c r="O1088" s="13">
        <v>8</v>
      </c>
      <c r="P1088" s="13">
        <v>47</v>
      </c>
      <c r="AI1088" s="13"/>
    </row>
    <row r="1089" spans="1:35" x14ac:dyDescent="0.25">
      <c r="A1089" s="13" t="s">
        <v>1335</v>
      </c>
      <c r="B1089" s="13">
        <v>2012</v>
      </c>
      <c r="C1089" s="13" t="s">
        <v>177</v>
      </c>
      <c r="D1089" s="13" t="s">
        <v>161</v>
      </c>
      <c r="E1089" s="13">
        <v>103</v>
      </c>
      <c r="F1089" s="13">
        <v>259</v>
      </c>
      <c r="G1089" s="13">
        <v>29</v>
      </c>
      <c r="H1089" s="13">
        <v>60</v>
      </c>
      <c r="I1089" s="13">
        <v>8</v>
      </c>
      <c r="J1089" s="13">
        <v>4</v>
      </c>
      <c r="K1089" s="13">
        <v>0</v>
      </c>
      <c r="L1089" s="13">
        <v>17</v>
      </c>
      <c r="M1089" s="13">
        <v>13</v>
      </c>
      <c r="N1089" s="13">
        <v>6</v>
      </c>
      <c r="O1089" s="13">
        <v>16</v>
      </c>
      <c r="P1089" s="13">
        <v>52</v>
      </c>
      <c r="AI1089" s="13"/>
    </row>
    <row r="1090" spans="1:35" x14ac:dyDescent="0.25">
      <c r="A1090" s="13" t="s">
        <v>1477</v>
      </c>
      <c r="B1090" s="13">
        <v>2012</v>
      </c>
      <c r="C1090" s="13" t="s">
        <v>186</v>
      </c>
      <c r="D1090" s="13" t="s">
        <v>161</v>
      </c>
      <c r="E1090" s="13">
        <v>71</v>
      </c>
      <c r="F1090" s="13">
        <v>260</v>
      </c>
      <c r="G1090" s="13">
        <v>28</v>
      </c>
      <c r="H1090" s="13">
        <v>57</v>
      </c>
      <c r="I1090" s="13">
        <v>11</v>
      </c>
      <c r="J1090" s="13">
        <v>0</v>
      </c>
      <c r="K1090" s="13">
        <v>14</v>
      </c>
      <c r="L1090" s="13">
        <v>56</v>
      </c>
      <c r="M1090" s="13">
        <v>0</v>
      </c>
      <c r="N1090" s="13">
        <v>0</v>
      </c>
      <c r="O1090" s="13">
        <v>25</v>
      </c>
      <c r="P1090" s="13">
        <v>99</v>
      </c>
      <c r="AI1090" s="13"/>
    </row>
    <row r="1091" spans="1:35" x14ac:dyDescent="0.25">
      <c r="A1091" s="13" t="s">
        <v>1633</v>
      </c>
      <c r="B1091" s="13">
        <v>2012</v>
      </c>
      <c r="C1091" s="13" t="s">
        <v>170</v>
      </c>
      <c r="D1091" s="13" t="s">
        <v>157</v>
      </c>
      <c r="E1091" s="13">
        <v>75</v>
      </c>
      <c r="F1091" s="13">
        <v>262</v>
      </c>
      <c r="G1091" s="13">
        <v>19</v>
      </c>
      <c r="H1091" s="13">
        <v>57</v>
      </c>
      <c r="I1091" s="13">
        <v>15</v>
      </c>
      <c r="J1091" s="13">
        <v>0</v>
      </c>
      <c r="K1091" s="13">
        <v>1</v>
      </c>
      <c r="L1091" s="13">
        <v>18</v>
      </c>
      <c r="M1091" s="13">
        <v>1</v>
      </c>
      <c r="N1091" s="13">
        <v>0</v>
      </c>
      <c r="O1091" s="13">
        <v>9</v>
      </c>
      <c r="P1091" s="13">
        <v>53</v>
      </c>
      <c r="AI1091" s="13"/>
    </row>
    <row r="1092" spans="1:35" x14ac:dyDescent="0.25">
      <c r="A1092" s="13" t="s">
        <v>1675</v>
      </c>
      <c r="B1092" s="13">
        <v>2012</v>
      </c>
      <c r="C1092" s="13" t="s">
        <v>174</v>
      </c>
      <c r="D1092" s="13" t="s">
        <v>161</v>
      </c>
      <c r="E1092" s="13">
        <v>92</v>
      </c>
      <c r="F1092" s="13">
        <v>265</v>
      </c>
      <c r="G1092" s="13">
        <v>27</v>
      </c>
      <c r="H1092" s="13">
        <v>61</v>
      </c>
      <c r="I1092" s="13">
        <v>13</v>
      </c>
      <c r="J1092" s="13">
        <v>1</v>
      </c>
      <c r="K1092" s="13">
        <v>8</v>
      </c>
      <c r="L1092" s="13">
        <v>35</v>
      </c>
      <c r="M1092" s="13">
        <v>1</v>
      </c>
      <c r="N1092" s="13">
        <v>1</v>
      </c>
      <c r="O1092" s="13">
        <v>24</v>
      </c>
      <c r="P1092" s="13">
        <v>60</v>
      </c>
      <c r="AI1092" s="13"/>
    </row>
    <row r="1093" spans="1:35" x14ac:dyDescent="0.25">
      <c r="A1093" s="13" t="s">
        <v>1621</v>
      </c>
      <c r="B1093" s="13">
        <v>2012</v>
      </c>
      <c r="C1093" s="13" t="s">
        <v>170</v>
      </c>
      <c r="D1093" s="13" t="s">
        <v>157</v>
      </c>
      <c r="E1093" s="13">
        <v>84</v>
      </c>
      <c r="F1093" s="13">
        <v>265</v>
      </c>
      <c r="G1093" s="13">
        <v>48</v>
      </c>
      <c r="H1093" s="13">
        <v>77</v>
      </c>
      <c r="I1093" s="13">
        <v>18</v>
      </c>
      <c r="J1093" s="13">
        <v>0</v>
      </c>
      <c r="K1093" s="13">
        <v>21</v>
      </c>
      <c r="L1093" s="13">
        <v>52</v>
      </c>
      <c r="M1093" s="13">
        <v>1</v>
      </c>
      <c r="N1093" s="13">
        <v>1</v>
      </c>
      <c r="O1093" s="13">
        <v>26</v>
      </c>
      <c r="P1093" s="13">
        <v>90</v>
      </c>
      <c r="AI1093" s="13"/>
    </row>
    <row r="1094" spans="1:35" x14ac:dyDescent="0.25">
      <c r="A1094" s="13" t="s">
        <v>1692</v>
      </c>
      <c r="B1094" s="13">
        <v>2012</v>
      </c>
      <c r="C1094" s="13" t="s">
        <v>162</v>
      </c>
      <c r="D1094" s="13" t="s">
        <v>161</v>
      </c>
      <c r="E1094" s="13">
        <v>90</v>
      </c>
      <c r="F1094" s="13">
        <v>265</v>
      </c>
      <c r="G1094" s="13">
        <v>26</v>
      </c>
      <c r="H1094" s="13">
        <v>58</v>
      </c>
      <c r="I1094" s="13">
        <v>20</v>
      </c>
      <c r="J1094" s="13">
        <v>0</v>
      </c>
      <c r="K1094" s="13">
        <v>4</v>
      </c>
      <c r="L1094" s="13">
        <v>28</v>
      </c>
      <c r="M1094" s="13">
        <v>0</v>
      </c>
      <c r="N1094" s="13">
        <v>2</v>
      </c>
      <c r="O1094" s="13">
        <v>36</v>
      </c>
      <c r="P1094" s="13">
        <v>55</v>
      </c>
      <c r="AI1094" s="13"/>
    </row>
    <row r="1095" spans="1:35" x14ac:dyDescent="0.25">
      <c r="A1095" s="13" t="s">
        <v>1926</v>
      </c>
      <c r="B1095" s="13">
        <v>2012</v>
      </c>
      <c r="C1095" s="13" t="s">
        <v>168</v>
      </c>
      <c r="D1095" s="13" t="s">
        <v>157</v>
      </c>
      <c r="E1095" s="13">
        <v>75</v>
      </c>
      <c r="F1095" s="13">
        <v>267</v>
      </c>
      <c r="G1095" s="13">
        <v>34</v>
      </c>
      <c r="H1095" s="13">
        <v>77</v>
      </c>
      <c r="I1095" s="13">
        <v>14</v>
      </c>
      <c r="J1095" s="13">
        <v>0</v>
      </c>
      <c r="K1095" s="13">
        <v>15</v>
      </c>
      <c r="L1095" s="13">
        <v>54</v>
      </c>
      <c r="M1095" s="13">
        <v>4</v>
      </c>
      <c r="N1095" s="13">
        <v>1</v>
      </c>
      <c r="O1095" s="13">
        <v>13</v>
      </c>
      <c r="P1095" s="13">
        <v>70</v>
      </c>
      <c r="AI1095" s="13"/>
    </row>
    <row r="1096" spans="1:35" x14ac:dyDescent="0.25">
      <c r="A1096" s="13" t="s">
        <v>1787</v>
      </c>
      <c r="B1096" s="13">
        <v>2012</v>
      </c>
      <c r="C1096" s="13" t="s">
        <v>168</v>
      </c>
      <c r="D1096" s="13" t="s">
        <v>157</v>
      </c>
      <c r="E1096" s="13">
        <v>88</v>
      </c>
      <c r="F1096" s="13">
        <v>267</v>
      </c>
      <c r="G1096" s="13">
        <v>38</v>
      </c>
      <c r="H1096" s="13">
        <v>65</v>
      </c>
      <c r="I1096" s="13">
        <v>21</v>
      </c>
      <c r="J1096" s="13">
        <v>0</v>
      </c>
      <c r="K1096" s="13">
        <v>6</v>
      </c>
      <c r="L1096" s="13">
        <v>33</v>
      </c>
      <c r="M1096" s="13">
        <v>3</v>
      </c>
      <c r="N1096" s="13">
        <v>0</v>
      </c>
      <c r="O1096" s="13">
        <v>37</v>
      </c>
      <c r="P1096" s="13">
        <v>63</v>
      </c>
      <c r="AI1096" s="13"/>
    </row>
    <row r="1097" spans="1:35" x14ac:dyDescent="0.25">
      <c r="A1097" s="13" t="s">
        <v>1534</v>
      </c>
      <c r="B1097" s="13">
        <v>2012</v>
      </c>
      <c r="C1097" s="13" t="s">
        <v>180</v>
      </c>
      <c r="D1097" s="13" t="s">
        <v>161</v>
      </c>
      <c r="E1097" s="13">
        <v>107</v>
      </c>
      <c r="F1097" s="13">
        <v>272</v>
      </c>
      <c r="G1097" s="13">
        <v>37</v>
      </c>
      <c r="H1097" s="13">
        <v>75</v>
      </c>
      <c r="I1097" s="13">
        <v>14</v>
      </c>
      <c r="J1097" s="13">
        <v>4</v>
      </c>
      <c r="K1097" s="13">
        <v>1</v>
      </c>
      <c r="L1097" s="13">
        <v>28</v>
      </c>
      <c r="M1097" s="13">
        <v>1</v>
      </c>
      <c r="N1097" s="13">
        <v>1</v>
      </c>
      <c r="O1097" s="13">
        <v>27</v>
      </c>
      <c r="P1097" s="13">
        <v>50</v>
      </c>
      <c r="AI1097" s="13"/>
    </row>
    <row r="1098" spans="1:35" x14ac:dyDescent="0.25">
      <c r="A1098" s="13" t="s">
        <v>1671</v>
      </c>
      <c r="B1098" s="13">
        <v>2012</v>
      </c>
      <c r="C1098" s="13" t="s">
        <v>167</v>
      </c>
      <c r="D1098" s="13" t="s">
        <v>157</v>
      </c>
      <c r="E1098" s="13">
        <v>74</v>
      </c>
      <c r="F1098" s="13">
        <v>273</v>
      </c>
      <c r="G1098" s="13">
        <v>39</v>
      </c>
      <c r="H1098" s="13">
        <v>79</v>
      </c>
      <c r="I1098" s="13">
        <v>14</v>
      </c>
      <c r="J1098" s="13">
        <v>0</v>
      </c>
      <c r="K1098" s="13">
        <v>17</v>
      </c>
      <c r="L1098" s="13">
        <v>55</v>
      </c>
      <c r="M1098" s="13">
        <v>2</v>
      </c>
      <c r="N1098" s="13">
        <v>3</v>
      </c>
      <c r="O1098" s="13">
        <v>33</v>
      </c>
      <c r="P1098" s="13">
        <v>61</v>
      </c>
      <c r="AI1098" s="13"/>
    </row>
    <row r="1099" spans="1:35" x14ac:dyDescent="0.25">
      <c r="A1099" s="13" t="s">
        <v>110</v>
      </c>
      <c r="B1099" s="13">
        <v>2012</v>
      </c>
      <c r="C1099" s="13" t="s">
        <v>170</v>
      </c>
      <c r="D1099" s="13" t="s">
        <v>157</v>
      </c>
      <c r="E1099" s="13">
        <v>75</v>
      </c>
      <c r="F1099" s="13">
        <v>274</v>
      </c>
      <c r="G1099" s="13">
        <v>34</v>
      </c>
      <c r="H1099" s="13">
        <v>66</v>
      </c>
      <c r="I1099" s="13">
        <v>16</v>
      </c>
      <c r="J1099" s="13">
        <v>0</v>
      </c>
      <c r="K1099" s="13">
        <v>9</v>
      </c>
      <c r="L1099" s="13">
        <v>33</v>
      </c>
      <c r="M1099" s="13">
        <v>4</v>
      </c>
      <c r="N1099" s="13">
        <v>1</v>
      </c>
      <c r="O1099" s="13">
        <v>14</v>
      </c>
      <c r="P1099" s="13">
        <v>61</v>
      </c>
      <c r="AI1099" s="13"/>
    </row>
    <row r="1100" spans="1:35" x14ac:dyDescent="0.25">
      <c r="A1100" s="13" t="s">
        <v>1815</v>
      </c>
      <c r="B1100" s="13">
        <v>2012</v>
      </c>
      <c r="C1100" s="13" t="s">
        <v>172</v>
      </c>
      <c r="D1100" s="13" t="s">
        <v>161</v>
      </c>
      <c r="E1100" s="13">
        <v>105</v>
      </c>
      <c r="F1100" s="13">
        <v>275</v>
      </c>
      <c r="G1100" s="13">
        <v>35</v>
      </c>
      <c r="H1100" s="13">
        <v>66</v>
      </c>
      <c r="I1100" s="13">
        <v>15</v>
      </c>
      <c r="J1100" s="13">
        <v>5</v>
      </c>
      <c r="K1100" s="13">
        <v>5</v>
      </c>
      <c r="L1100" s="13">
        <v>32</v>
      </c>
      <c r="M1100" s="13">
        <v>8</v>
      </c>
      <c r="N1100" s="13">
        <v>4</v>
      </c>
      <c r="O1100" s="13">
        <v>17</v>
      </c>
      <c r="P1100" s="13">
        <v>42</v>
      </c>
      <c r="AI1100" s="13"/>
    </row>
    <row r="1101" spans="1:35" x14ac:dyDescent="0.25">
      <c r="A1101" s="13" t="s">
        <v>1603</v>
      </c>
      <c r="B1101" s="13">
        <v>2012</v>
      </c>
      <c r="C1101" s="13" t="s">
        <v>183</v>
      </c>
      <c r="D1101" s="13" t="s">
        <v>161</v>
      </c>
      <c r="E1101" s="13">
        <v>83</v>
      </c>
      <c r="F1101" s="13">
        <v>277</v>
      </c>
      <c r="G1101" s="13">
        <v>22</v>
      </c>
      <c r="H1101" s="13">
        <v>59</v>
      </c>
      <c r="I1101" s="13">
        <v>12</v>
      </c>
      <c r="J1101" s="13">
        <v>1</v>
      </c>
      <c r="K1101" s="13">
        <v>6</v>
      </c>
      <c r="L1101" s="13">
        <v>26</v>
      </c>
      <c r="M1101" s="13">
        <v>1</v>
      </c>
      <c r="N1101" s="13">
        <v>2</v>
      </c>
      <c r="O1101" s="13">
        <v>13</v>
      </c>
      <c r="P1101" s="13">
        <v>59</v>
      </c>
      <c r="AI1101" s="13"/>
    </row>
    <row r="1102" spans="1:35" x14ac:dyDescent="0.25">
      <c r="A1102" s="13" t="s">
        <v>1939</v>
      </c>
      <c r="B1102" s="13">
        <v>2012</v>
      </c>
      <c r="C1102" s="13" t="s">
        <v>188</v>
      </c>
      <c r="D1102" s="13" t="s">
        <v>161</v>
      </c>
      <c r="E1102" s="13">
        <v>73</v>
      </c>
      <c r="F1102" s="13">
        <v>277</v>
      </c>
      <c r="G1102" s="13">
        <v>37</v>
      </c>
      <c r="H1102" s="13">
        <v>76</v>
      </c>
      <c r="I1102" s="13">
        <v>20</v>
      </c>
      <c r="J1102" s="13">
        <v>5</v>
      </c>
      <c r="K1102" s="13">
        <v>8</v>
      </c>
      <c r="L1102" s="13">
        <v>37</v>
      </c>
      <c r="M1102" s="13">
        <v>7</v>
      </c>
      <c r="N1102" s="13">
        <v>0</v>
      </c>
      <c r="O1102" s="13">
        <v>9</v>
      </c>
      <c r="P1102" s="13">
        <v>54</v>
      </c>
      <c r="AI1102" s="13"/>
    </row>
    <row r="1103" spans="1:35" x14ac:dyDescent="0.25">
      <c r="A1103" s="13" t="s">
        <v>1315</v>
      </c>
      <c r="B1103" s="13">
        <v>2012</v>
      </c>
      <c r="C1103" s="13" t="s">
        <v>171</v>
      </c>
      <c r="D1103" s="13" t="s">
        <v>157</v>
      </c>
      <c r="E1103" s="13">
        <v>113</v>
      </c>
      <c r="F1103" s="13">
        <v>278</v>
      </c>
      <c r="G1103" s="13">
        <v>36</v>
      </c>
      <c r="H1103" s="13">
        <v>78</v>
      </c>
      <c r="I1103" s="13">
        <v>12</v>
      </c>
      <c r="J1103" s="13">
        <v>0</v>
      </c>
      <c r="K1103" s="13">
        <v>16</v>
      </c>
      <c r="L1103" s="13">
        <v>37</v>
      </c>
      <c r="M1103" s="13">
        <v>0</v>
      </c>
      <c r="N1103" s="13">
        <v>0</v>
      </c>
      <c r="O1103" s="13">
        <v>30</v>
      </c>
      <c r="P1103" s="13">
        <v>59</v>
      </c>
      <c r="AI1103" s="13"/>
    </row>
    <row r="1104" spans="1:35" x14ac:dyDescent="0.25">
      <c r="A1104" s="13" t="s">
        <v>1447</v>
      </c>
      <c r="B1104" s="13">
        <v>2012</v>
      </c>
      <c r="C1104" s="13" t="s">
        <v>170</v>
      </c>
      <c r="D1104" s="13" t="s">
        <v>157</v>
      </c>
      <c r="E1104" s="13">
        <v>99</v>
      </c>
      <c r="F1104" s="13">
        <v>279</v>
      </c>
      <c r="G1104" s="13">
        <v>46</v>
      </c>
      <c r="H1104" s="13">
        <v>73</v>
      </c>
      <c r="I1104" s="13">
        <v>10</v>
      </c>
      <c r="J1104" s="13">
        <v>0</v>
      </c>
      <c r="K1104" s="13">
        <v>18</v>
      </c>
      <c r="L1104" s="13">
        <v>47</v>
      </c>
      <c r="M1104" s="13">
        <v>3</v>
      </c>
      <c r="N1104" s="13">
        <v>1</v>
      </c>
      <c r="O1104" s="13">
        <v>44</v>
      </c>
      <c r="P1104" s="13">
        <v>104</v>
      </c>
      <c r="AI1104" s="13"/>
    </row>
    <row r="1105" spans="1:35" x14ac:dyDescent="0.25">
      <c r="A1105" s="13" t="s">
        <v>1929</v>
      </c>
      <c r="B1105" s="13">
        <v>2012</v>
      </c>
      <c r="C1105" s="13" t="s">
        <v>173</v>
      </c>
      <c r="D1105" s="13" t="s">
        <v>161</v>
      </c>
      <c r="E1105" s="13">
        <v>91</v>
      </c>
      <c r="F1105" s="13">
        <v>282</v>
      </c>
      <c r="G1105" s="13">
        <v>40</v>
      </c>
      <c r="H1105" s="13">
        <v>71</v>
      </c>
      <c r="I1105" s="13">
        <v>12</v>
      </c>
      <c r="J1105" s="13">
        <v>1</v>
      </c>
      <c r="K1105" s="13">
        <v>7</v>
      </c>
      <c r="L1105" s="13">
        <v>28</v>
      </c>
      <c r="M1105" s="13">
        <v>4</v>
      </c>
      <c r="N1105" s="13">
        <v>4</v>
      </c>
      <c r="O1105" s="13">
        <v>25</v>
      </c>
      <c r="P1105" s="13">
        <v>98</v>
      </c>
      <c r="AI1105" s="13"/>
    </row>
    <row r="1106" spans="1:35" x14ac:dyDescent="0.25">
      <c r="A1106" s="13" t="s">
        <v>1649</v>
      </c>
      <c r="B1106" s="13">
        <v>2012</v>
      </c>
      <c r="C1106" s="13" t="s">
        <v>177</v>
      </c>
      <c r="D1106" s="13" t="s">
        <v>161</v>
      </c>
      <c r="E1106" s="13">
        <v>78</v>
      </c>
      <c r="F1106" s="13">
        <v>283</v>
      </c>
      <c r="G1106" s="13">
        <v>26</v>
      </c>
      <c r="H1106" s="13">
        <v>84</v>
      </c>
      <c r="I1106" s="13">
        <v>20</v>
      </c>
      <c r="J1106" s="13">
        <v>0</v>
      </c>
      <c r="K1106" s="13">
        <v>6</v>
      </c>
      <c r="L1106" s="13">
        <v>40</v>
      </c>
      <c r="M1106" s="13">
        <v>2</v>
      </c>
      <c r="N1106" s="13">
        <v>1</v>
      </c>
      <c r="O1106" s="13">
        <v>9</v>
      </c>
      <c r="P1106" s="13">
        <v>34</v>
      </c>
      <c r="AI1106" s="13"/>
    </row>
    <row r="1107" spans="1:35" x14ac:dyDescent="0.25">
      <c r="A1107" s="13" t="s">
        <v>1393</v>
      </c>
      <c r="B1107" s="13">
        <v>2012</v>
      </c>
      <c r="C1107" s="13" t="s">
        <v>170</v>
      </c>
      <c r="D1107" s="13" t="s">
        <v>157</v>
      </c>
      <c r="E1107" s="13">
        <v>74</v>
      </c>
      <c r="F1107" s="13">
        <v>283</v>
      </c>
      <c r="G1107" s="13">
        <v>31</v>
      </c>
      <c r="H1107" s="13">
        <v>64</v>
      </c>
      <c r="I1107" s="13">
        <v>13</v>
      </c>
      <c r="J1107" s="13">
        <v>0</v>
      </c>
      <c r="K1107" s="13">
        <v>11</v>
      </c>
      <c r="L1107" s="13">
        <v>52</v>
      </c>
      <c r="M1107" s="13">
        <v>0</v>
      </c>
      <c r="N1107" s="13">
        <v>1</v>
      </c>
      <c r="O1107" s="13">
        <v>24</v>
      </c>
      <c r="P1107" s="13">
        <v>85</v>
      </c>
      <c r="AI1107" s="13"/>
    </row>
    <row r="1108" spans="1:35" x14ac:dyDescent="0.25">
      <c r="A1108" s="13" t="s">
        <v>1580</v>
      </c>
      <c r="B1108" s="13">
        <v>2012</v>
      </c>
      <c r="C1108" s="13" t="s">
        <v>172</v>
      </c>
      <c r="D1108" s="13" t="s">
        <v>161</v>
      </c>
      <c r="E1108" s="13">
        <v>86</v>
      </c>
      <c r="F1108" s="13">
        <v>284</v>
      </c>
      <c r="G1108" s="13">
        <v>44</v>
      </c>
      <c r="H1108" s="13">
        <v>74</v>
      </c>
      <c r="I1108" s="13">
        <v>21</v>
      </c>
      <c r="J1108" s="13">
        <v>0</v>
      </c>
      <c r="K1108" s="13">
        <v>16</v>
      </c>
      <c r="L1108" s="13">
        <v>46</v>
      </c>
      <c r="M1108" s="13">
        <v>0</v>
      </c>
      <c r="N1108" s="13">
        <v>1</v>
      </c>
      <c r="O1108" s="13">
        <v>36</v>
      </c>
      <c r="P1108" s="13">
        <v>41</v>
      </c>
      <c r="AI1108" s="13"/>
    </row>
    <row r="1109" spans="1:35" x14ac:dyDescent="0.25">
      <c r="A1109" s="13" t="s">
        <v>1943</v>
      </c>
      <c r="B1109" s="13">
        <v>2012</v>
      </c>
      <c r="C1109" s="13" t="s">
        <v>163</v>
      </c>
      <c r="D1109" s="13" t="s">
        <v>161</v>
      </c>
      <c r="E1109" s="13">
        <v>93</v>
      </c>
      <c r="F1109" s="13">
        <v>285</v>
      </c>
      <c r="G1109" s="13">
        <v>29</v>
      </c>
      <c r="H1109" s="13">
        <v>84</v>
      </c>
      <c r="I1109" s="13">
        <v>11</v>
      </c>
      <c r="J1109" s="13">
        <v>3</v>
      </c>
      <c r="K1109" s="13">
        <v>2</v>
      </c>
      <c r="L1109" s="13">
        <v>28</v>
      </c>
      <c r="M1109" s="13">
        <v>7</v>
      </c>
      <c r="N1109" s="13">
        <v>0</v>
      </c>
      <c r="O1109" s="13">
        <v>21</v>
      </c>
      <c r="P1109" s="13">
        <v>58</v>
      </c>
      <c r="AI1109" s="13"/>
    </row>
    <row r="1110" spans="1:35" x14ac:dyDescent="0.25">
      <c r="A1110" s="13" t="s">
        <v>1811</v>
      </c>
      <c r="B1110" s="13">
        <v>2012</v>
      </c>
      <c r="C1110" s="13" t="s">
        <v>159</v>
      </c>
      <c r="D1110" s="13" t="s">
        <v>157</v>
      </c>
      <c r="E1110" s="13">
        <v>93</v>
      </c>
      <c r="F1110" s="13">
        <v>285</v>
      </c>
      <c r="G1110" s="13">
        <v>42</v>
      </c>
      <c r="H1110" s="13">
        <v>65</v>
      </c>
      <c r="I1110" s="13">
        <v>12</v>
      </c>
      <c r="J1110" s="13">
        <v>3</v>
      </c>
      <c r="K1110" s="13">
        <v>10</v>
      </c>
      <c r="L1110" s="13">
        <v>36</v>
      </c>
      <c r="M1110" s="13">
        <v>3</v>
      </c>
      <c r="N1110" s="13">
        <v>0</v>
      </c>
      <c r="O1110" s="13">
        <v>26</v>
      </c>
      <c r="P1110" s="13">
        <v>80</v>
      </c>
      <c r="AI1110" s="13"/>
    </row>
    <row r="1111" spans="1:35" x14ac:dyDescent="0.25">
      <c r="A1111" s="13" t="s">
        <v>1716</v>
      </c>
      <c r="B1111" s="13">
        <v>2012</v>
      </c>
      <c r="C1111" s="13" t="s">
        <v>172</v>
      </c>
      <c r="D1111" s="13" t="s">
        <v>161</v>
      </c>
      <c r="E1111" s="13">
        <v>120</v>
      </c>
      <c r="F1111" s="13">
        <v>287</v>
      </c>
      <c r="G1111" s="13">
        <v>32</v>
      </c>
      <c r="H1111" s="13">
        <v>71</v>
      </c>
      <c r="I1111" s="13">
        <v>18</v>
      </c>
      <c r="J1111" s="13">
        <v>2</v>
      </c>
      <c r="K1111" s="13">
        <v>9</v>
      </c>
      <c r="L1111" s="13">
        <v>48</v>
      </c>
      <c r="M1111" s="13">
        <v>3</v>
      </c>
      <c r="N1111" s="13">
        <v>3</v>
      </c>
      <c r="O1111" s="13">
        <v>29</v>
      </c>
      <c r="P1111" s="13">
        <v>71</v>
      </c>
      <c r="AI1111" s="13"/>
    </row>
    <row r="1112" spans="1:35" x14ac:dyDescent="0.25">
      <c r="A1112" s="13" t="s">
        <v>1555</v>
      </c>
      <c r="B1112" s="13">
        <v>2012</v>
      </c>
      <c r="C1112" s="13" t="s">
        <v>176</v>
      </c>
      <c r="D1112" s="13" t="s">
        <v>157</v>
      </c>
      <c r="E1112" s="13">
        <v>105</v>
      </c>
      <c r="F1112" s="13">
        <v>287</v>
      </c>
      <c r="G1112" s="13">
        <v>23</v>
      </c>
      <c r="H1112" s="13">
        <v>70</v>
      </c>
      <c r="I1112" s="13">
        <v>16</v>
      </c>
      <c r="J1112" s="13">
        <v>0</v>
      </c>
      <c r="K1112" s="13">
        <v>4</v>
      </c>
      <c r="L1112" s="13">
        <v>29</v>
      </c>
      <c r="M1112" s="13">
        <v>0</v>
      </c>
      <c r="N1112" s="13">
        <v>2</v>
      </c>
      <c r="O1112" s="13">
        <v>27</v>
      </c>
      <c r="P1112" s="13">
        <v>63</v>
      </c>
      <c r="AI1112" s="13"/>
    </row>
    <row r="1113" spans="1:35" x14ac:dyDescent="0.25">
      <c r="A1113" s="13" t="s">
        <v>1627</v>
      </c>
      <c r="B1113" s="13">
        <v>2012</v>
      </c>
      <c r="C1113" s="13" t="s">
        <v>163</v>
      </c>
      <c r="D1113" s="13" t="s">
        <v>161</v>
      </c>
      <c r="E1113" s="13">
        <v>91</v>
      </c>
      <c r="F1113" s="13">
        <v>288</v>
      </c>
      <c r="G1113" s="13">
        <v>38</v>
      </c>
      <c r="H1113" s="13">
        <v>90</v>
      </c>
      <c r="I1113" s="13">
        <v>23</v>
      </c>
      <c r="J1113" s="13">
        <v>1</v>
      </c>
      <c r="K1113" s="13">
        <v>13</v>
      </c>
      <c r="L1113" s="13">
        <v>36</v>
      </c>
      <c r="M1113" s="13">
        <v>14</v>
      </c>
      <c r="N1113" s="13">
        <v>8</v>
      </c>
      <c r="O1113" s="13">
        <v>29</v>
      </c>
      <c r="P1113" s="13">
        <v>84</v>
      </c>
      <c r="AI1113" s="13"/>
    </row>
    <row r="1114" spans="1:35" x14ac:dyDescent="0.25">
      <c r="A1114" s="13" t="s">
        <v>1478</v>
      </c>
      <c r="B1114" s="13">
        <v>2012</v>
      </c>
      <c r="C1114" s="13" t="s">
        <v>181</v>
      </c>
      <c r="D1114" s="13" t="s">
        <v>157</v>
      </c>
      <c r="E1114" s="13">
        <v>100</v>
      </c>
      <c r="F1114" s="13">
        <v>289</v>
      </c>
      <c r="G1114" s="13">
        <v>35</v>
      </c>
      <c r="H1114" s="13">
        <v>74</v>
      </c>
      <c r="I1114" s="13">
        <v>11</v>
      </c>
      <c r="J1114" s="13">
        <v>0</v>
      </c>
      <c r="K1114" s="13">
        <v>2</v>
      </c>
      <c r="L1114" s="13">
        <v>20</v>
      </c>
      <c r="M1114" s="13">
        <v>17</v>
      </c>
      <c r="N1114" s="13">
        <v>2</v>
      </c>
      <c r="O1114" s="13">
        <v>25</v>
      </c>
      <c r="P1114" s="13">
        <v>38</v>
      </c>
      <c r="AI1114" s="13"/>
    </row>
    <row r="1115" spans="1:35" x14ac:dyDescent="0.25">
      <c r="A1115" s="13" t="s">
        <v>1620</v>
      </c>
      <c r="B1115" s="13">
        <v>2012</v>
      </c>
      <c r="C1115" s="13" t="s">
        <v>166</v>
      </c>
      <c r="D1115" s="13" t="s">
        <v>161</v>
      </c>
      <c r="E1115" s="13">
        <v>122</v>
      </c>
      <c r="F1115" s="13">
        <v>289</v>
      </c>
      <c r="G1115" s="13">
        <v>44</v>
      </c>
      <c r="H1115" s="13">
        <v>69</v>
      </c>
      <c r="I1115" s="13">
        <v>5</v>
      </c>
      <c r="J1115" s="13">
        <v>3</v>
      </c>
      <c r="K1115" s="13">
        <v>3</v>
      </c>
      <c r="L1115" s="13">
        <v>16</v>
      </c>
      <c r="M1115" s="13">
        <v>12</v>
      </c>
      <c r="N1115" s="13">
        <v>5</v>
      </c>
      <c r="O1115" s="13">
        <v>20</v>
      </c>
      <c r="P1115" s="13">
        <v>63</v>
      </c>
      <c r="AI1115" s="13"/>
    </row>
    <row r="1116" spans="1:35" x14ac:dyDescent="0.25">
      <c r="A1116" s="13" t="s">
        <v>1871</v>
      </c>
      <c r="B1116" s="13">
        <v>2012</v>
      </c>
      <c r="C1116" s="13" t="s">
        <v>178</v>
      </c>
      <c r="D1116" s="13" t="s">
        <v>157</v>
      </c>
      <c r="E1116" s="13">
        <v>76</v>
      </c>
      <c r="F1116" s="13">
        <v>289</v>
      </c>
      <c r="G1116" s="13">
        <v>38</v>
      </c>
      <c r="H1116" s="13">
        <v>87</v>
      </c>
      <c r="I1116" s="13">
        <v>16</v>
      </c>
      <c r="J1116" s="13">
        <v>0</v>
      </c>
      <c r="K1116" s="13">
        <v>11</v>
      </c>
      <c r="L1116" s="13">
        <v>39</v>
      </c>
      <c r="M1116" s="13">
        <v>0</v>
      </c>
      <c r="N1116" s="13">
        <v>0</v>
      </c>
      <c r="O1116" s="13">
        <v>12</v>
      </c>
      <c r="P1116" s="13">
        <v>27</v>
      </c>
      <c r="AI1116" s="13"/>
    </row>
    <row r="1117" spans="1:35" x14ac:dyDescent="0.25">
      <c r="A1117" s="13" t="s">
        <v>1893</v>
      </c>
      <c r="B1117" s="13">
        <v>2012</v>
      </c>
      <c r="C1117" s="13" t="s">
        <v>182</v>
      </c>
      <c r="D1117" s="13" t="s">
        <v>157</v>
      </c>
      <c r="E1117" s="13">
        <v>94</v>
      </c>
      <c r="F1117" s="13">
        <v>291</v>
      </c>
      <c r="G1117" s="13">
        <v>44</v>
      </c>
      <c r="H1117" s="13">
        <v>75</v>
      </c>
      <c r="I1117" s="13">
        <v>10</v>
      </c>
      <c r="J1117" s="13">
        <v>6</v>
      </c>
      <c r="K1117" s="13">
        <v>2</v>
      </c>
      <c r="L1117" s="13">
        <v>29</v>
      </c>
      <c r="M1117" s="13">
        <v>21</v>
      </c>
      <c r="N1117" s="13">
        <v>0</v>
      </c>
      <c r="O1117" s="13">
        <v>25</v>
      </c>
      <c r="P1117" s="13">
        <v>80</v>
      </c>
      <c r="AI1117" s="13"/>
    </row>
    <row r="1118" spans="1:35" x14ac:dyDescent="0.25">
      <c r="A1118" s="13" t="s">
        <v>1768</v>
      </c>
      <c r="B1118" s="13">
        <v>2012</v>
      </c>
      <c r="C1118" s="13" t="s">
        <v>178</v>
      </c>
      <c r="D1118" s="13" t="s">
        <v>157</v>
      </c>
      <c r="E1118" s="13">
        <v>102</v>
      </c>
      <c r="F1118" s="13">
        <v>292</v>
      </c>
      <c r="G1118" s="13">
        <v>52</v>
      </c>
      <c r="H1118" s="13">
        <v>76</v>
      </c>
      <c r="I1118" s="13">
        <v>8</v>
      </c>
      <c r="J1118" s="13">
        <v>5</v>
      </c>
      <c r="K1118" s="13">
        <v>0</v>
      </c>
      <c r="L1118" s="13">
        <v>9</v>
      </c>
      <c r="M1118" s="13">
        <v>30</v>
      </c>
      <c r="N1118" s="13">
        <v>5</v>
      </c>
      <c r="O1118" s="13">
        <v>30</v>
      </c>
      <c r="P1118" s="13">
        <v>56</v>
      </c>
      <c r="AI1118" s="13"/>
    </row>
    <row r="1119" spans="1:35" x14ac:dyDescent="0.25">
      <c r="A1119" s="13" t="s">
        <v>1351</v>
      </c>
      <c r="B1119" s="13">
        <v>2012</v>
      </c>
      <c r="C1119" s="13" t="s">
        <v>163</v>
      </c>
      <c r="D1119" s="13" t="s">
        <v>161</v>
      </c>
      <c r="E1119" s="13">
        <v>81</v>
      </c>
      <c r="F1119" s="13">
        <v>292</v>
      </c>
      <c r="G1119" s="13">
        <v>29</v>
      </c>
      <c r="H1119" s="13">
        <v>71</v>
      </c>
      <c r="I1119" s="13">
        <v>12</v>
      </c>
      <c r="J1119" s="13">
        <v>0</v>
      </c>
      <c r="K1119" s="13">
        <v>4</v>
      </c>
      <c r="L1119" s="13">
        <v>48</v>
      </c>
      <c r="M1119" s="13">
        <v>3</v>
      </c>
      <c r="N1119" s="13">
        <v>0</v>
      </c>
      <c r="O1119" s="13">
        <v>39</v>
      </c>
      <c r="P1119" s="13">
        <v>32</v>
      </c>
      <c r="AI1119" s="13"/>
    </row>
    <row r="1120" spans="1:35" x14ac:dyDescent="0.25">
      <c r="A1120" s="13" t="s">
        <v>1501</v>
      </c>
      <c r="B1120" s="13">
        <v>2012</v>
      </c>
      <c r="C1120" s="13" t="s">
        <v>156</v>
      </c>
      <c r="D1120" s="13" t="s">
        <v>157</v>
      </c>
      <c r="E1120" s="13">
        <v>80</v>
      </c>
      <c r="F1120" s="13">
        <v>292</v>
      </c>
      <c r="G1120" s="13">
        <v>47</v>
      </c>
      <c r="H1120" s="13">
        <v>69</v>
      </c>
      <c r="I1120" s="13">
        <v>8</v>
      </c>
      <c r="J1120" s="13">
        <v>1</v>
      </c>
      <c r="K1120" s="13">
        <v>15</v>
      </c>
      <c r="L1120" s="13">
        <v>46</v>
      </c>
      <c r="M1120" s="13">
        <v>0</v>
      </c>
      <c r="N1120" s="13">
        <v>0</v>
      </c>
      <c r="O1120" s="13">
        <v>37</v>
      </c>
      <c r="P1120" s="13">
        <v>69</v>
      </c>
      <c r="AI1120" s="13"/>
    </row>
    <row r="1121" spans="1:35" x14ac:dyDescent="0.25">
      <c r="A1121" s="13" t="s">
        <v>1664</v>
      </c>
      <c r="B1121" s="13">
        <v>2012</v>
      </c>
      <c r="C1121" s="13" t="s">
        <v>159</v>
      </c>
      <c r="D1121" s="13" t="s">
        <v>157</v>
      </c>
      <c r="E1121" s="13">
        <v>108</v>
      </c>
      <c r="F1121" s="13">
        <v>294</v>
      </c>
      <c r="G1121" s="13">
        <v>41</v>
      </c>
      <c r="H1121" s="13">
        <v>81</v>
      </c>
      <c r="I1121" s="13">
        <v>19</v>
      </c>
      <c r="J1121" s="13">
        <v>2</v>
      </c>
      <c r="K1121" s="13">
        <v>10</v>
      </c>
      <c r="L1121" s="13">
        <v>50</v>
      </c>
      <c r="M1121" s="13">
        <v>5</v>
      </c>
      <c r="N1121" s="13">
        <v>0</v>
      </c>
      <c r="O1121" s="13">
        <v>56</v>
      </c>
      <c r="P1121" s="13">
        <v>51</v>
      </c>
      <c r="AI1121" s="13"/>
    </row>
    <row r="1122" spans="1:35" x14ac:dyDescent="0.25">
      <c r="A1122" s="13" t="s">
        <v>1372</v>
      </c>
      <c r="B1122" s="13">
        <v>2012</v>
      </c>
      <c r="C1122" s="13" t="s">
        <v>179</v>
      </c>
      <c r="D1122" s="13" t="s">
        <v>161</v>
      </c>
      <c r="E1122" s="13">
        <v>92</v>
      </c>
      <c r="F1122" s="13">
        <v>294</v>
      </c>
      <c r="G1122" s="13">
        <v>26</v>
      </c>
      <c r="H1122" s="13">
        <v>72</v>
      </c>
      <c r="I1122" s="13">
        <v>17</v>
      </c>
      <c r="J1122" s="13">
        <v>2</v>
      </c>
      <c r="K1122" s="13">
        <v>8</v>
      </c>
      <c r="L1122" s="13">
        <v>39</v>
      </c>
      <c r="M1122" s="13">
        <v>2</v>
      </c>
      <c r="N1122" s="13">
        <v>1</v>
      </c>
      <c r="O1122" s="13">
        <v>30</v>
      </c>
      <c r="P1122" s="13">
        <v>62</v>
      </c>
      <c r="AI1122" s="13"/>
    </row>
    <row r="1123" spans="1:35" x14ac:dyDescent="0.25">
      <c r="A1123" s="13" t="s">
        <v>1819</v>
      </c>
      <c r="B1123" s="13">
        <v>2012</v>
      </c>
      <c r="C1123" s="13" t="s">
        <v>180</v>
      </c>
      <c r="D1123" s="13" t="s">
        <v>161</v>
      </c>
      <c r="E1123" s="13">
        <v>114</v>
      </c>
      <c r="F1123" s="13">
        <v>296</v>
      </c>
      <c r="G1123" s="13">
        <v>44</v>
      </c>
      <c r="H1123" s="13">
        <v>87</v>
      </c>
      <c r="I1123" s="13">
        <v>22</v>
      </c>
      <c r="J1123" s="13">
        <v>5</v>
      </c>
      <c r="K1123" s="13">
        <v>6</v>
      </c>
      <c r="L1123" s="13">
        <v>46</v>
      </c>
      <c r="M1123" s="13">
        <v>1</v>
      </c>
      <c r="N1123" s="13">
        <v>1</v>
      </c>
      <c r="O1123" s="13">
        <v>34</v>
      </c>
      <c r="P1123" s="13">
        <v>63</v>
      </c>
      <c r="AI1123" s="13"/>
    </row>
    <row r="1124" spans="1:35" x14ac:dyDescent="0.25">
      <c r="A1124" s="13" t="s">
        <v>1786</v>
      </c>
      <c r="B1124" s="13">
        <v>2012</v>
      </c>
      <c r="C1124" s="13" t="s">
        <v>163</v>
      </c>
      <c r="D1124" s="13" t="s">
        <v>161</v>
      </c>
      <c r="E1124" s="13">
        <v>93</v>
      </c>
      <c r="F1124" s="13">
        <v>296</v>
      </c>
      <c r="G1124" s="13">
        <v>30</v>
      </c>
      <c r="H1124" s="13">
        <v>68</v>
      </c>
      <c r="I1124" s="13">
        <v>15</v>
      </c>
      <c r="J1124" s="13">
        <v>1</v>
      </c>
      <c r="K1124" s="13">
        <v>11</v>
      </c>
      <c r="L1124" s="13">
        <v>36</v>
      </c>
      <c r="M1124" s="13">
        <v>1</v>
      </c>
      <c r="N1124" s="13">
        <v>0</v>
      </c>
      <c r="O1124" s="13">
        <v>31</v>
      </c>
      <c r="P1124" s="13">
        <v>58</v>
      </c>
      <c r="AI1124" s="13"/>
    </row>
    <row r="1125" spans="1:35" x14ac:dyDescent="0.25">
      <c r="A1125" s="13" t="s">
        <v>1665</v>
      </c>
      <c r="B1125" s="13">
        <v>2012</v>
      </c>
      <c r="C1125" s="13" t="s">
        <v>167</v>
      </c>
      <c r="D1125" s="13" t="s">
        <v>157</v>
      </c>
      <c r="E1125" s="13">
        <v>123</v>
      </c>
      <c r="F1125" s="13">
        <v>297</v>
      </c>
      <c r="G1125" s="13">
        <v>32</v>
      </c>
      <c r="H1125" s="13">
        <v>72</v>
      </c>
      <c r="I1125" s="13">
        <v>10</v>
      </c>
      <c r="J1125" s="13">
        <v>2</v>
      </c>
      <c r="K1125" s="13">
        <v>6</v>
      </c>
      <c r="L1125" s="13">
        <v>33</v>
      </c>
      <c r="M1125" s="13">
        <v>18</v>
      </c>
      <c r="N1125" s="13">
        <v>6</v>
      </c>
      <c r="O1125" s="13">
        <v>24</v>
      </c>
      <c r="P1125" s="13">
        <v>84</v>
      </c>
      <c r="AI1125" s="13"/>
    </row>
    <row r="1126" spans="1:35" x14ac:dyDescent="0.25">
      <c r="A1126" s="13" t="s">
        <v>1550</v>
      </c>
      <c r="B1126" s="13">
        <v>2012</v>
      </c>
      <c r="C1126" s="13" t="s">
        <v>175</v>
      </c>
      <c r="D1126" s="13" t="s">
        <v>157</v>
      </c>
      <c r="E1126" s="13">
        <v>106</v>
      </c>
      <c r="F1126" s="13">
        <v>299</v>
      </c>
      <c r="G1126" s="13">
        <v>33</v>
      </c>
      <c r="H1126" s="13">
        <v>72</v>
      </c>
      <c r="I1126" s="13">
        <v>17</v>
      </c>
      <c r="J1126" s="13">
        <v>2</v>
      </c>
      <c r="K1126" s="13">
        <v>1</v>
      </c>
      <c r="L1126" s="13">
        <v>30</v>
      </c>
      <c r="M1126" s="13">
        <v>21</v>
      </c>
      <c r="N1126" s="13">
        <v>1</v>
      </c>
      <c r="O1126" s="13">
        <v>16</v>
      </c>
      <c r="P1126" s="13">
        <v>52</v>
      </c>
      <c r="AI1126" s="13"/>
    </row>
    <row r="1127" spans="1:35" x14ac:dyDescent="0.25">
      <c r="A1127" s="13" t="s">
        <v>1438</v>
      </c>
      <c r="B1127" s="13">
        <v>2012</v>
      </c>
      <c r="C1127" s="13" t="s">
        <v>183</v>
      </c>
      <c r="D1127" s="13" t="s">
        <v>161</v>
      </c>
      <c r="E1127" s="13">
        <v>81</v>
      </c>
      <c r="F1127" s="13">
        <v>300</v>
      </c>
      <c r="G1127" s="13">
        <v>42</v>
      </c>
      <c r="H1127" s="13">
        <v>90</v>
      </c>
      <c r="I1127" s="13">
        <v>21</v>
      </c>
      <c r="J1127" s="13">
        <v>3</v>
      </c>
      <c r="K1127" s="13">
        <v>5</v>
      </c>
      <c r="L1127" s="13">
        <v>31</v>
      </c>
      <c r="M1127" s="13">
        <v>8</v>
      </c>
      <c r="N1127" s="13">
        <v>2</v>
      </c>
      <c r="O1127" s="13">
        <v>42</v>
      </c>
      <c r="P1127" s="13">
        <v>57</v>
      </c>
      <c r="AI1127" s="13"/>
    </row>
    <row r="1128" spans="1:35" x14ac:dyDescent="0.25">
      <c r="A1128" s="13" t="s">
        <v>1682</v>
      </c>
      <c r="B1128" s="13">
        <v>2012</v>
      </c>
      <c r="C1128" s="13" t="s">
        <v>167</v>
      </c>
      <c r="D1128" s="13" t="s">
        <v>157</v>
      </c>
      <c r="E1128" s="13">
        <v>112</v>
      </c>
      <c r="F1128" s="13">
        <v>301</v>
      </c>
      <c r="G1128" s="13">
        <v>36</v>
      </c>
      <c r="H1128" s="13">
        <v>64</v>
      </c>
      <c r="I1128" s="13">
        <v>14</v>
      </c>
      <c r="J1128" s="13">
        <v>1</v>
      </c>
      <c r="K1128" s="13">
        <v>6</v>
      </c>
      <c r="L1128" s="13">
        <v>32</v>
      </c>
      <c r="M1128" s="13">
        <v>5</v>
      </c>
      <c r="N1128" s="13">
        <v>0</v>
      </c>
      <c r="O1128" s="13">
        <v>27</v>
      </c>
      <c r="P1128" s="13">
        <v>75</v>
      </c>
      <c r="AI1128" s="13"/>
    </row>
    <row r="1129" spans="1:35" x14ac:dyDescent="0.25">
      <c r="A1129" s="13" t="s">
        <v>1460</v>
      </c>
      <c r="B1129" s="13">
        <v>2012</v>
      </c>
      <c r="C1129" s="13" t="s">
        <v>186</v>
      </c>
      <c r="D1129" s="13" t="s">
        <v>161</v>
      </c>
      <c r="E1129" s="13">
        <v>83</v>
      </c>
      <c r="F1129" s="13">
        <v>301</v>
      </c>
      <c r="G1129" s="13">
        <v>48</v>
      </c>
      <c r="H1129" s="13">
        <v>77</v>
      </c>
      <c r="I1129" s="13">
        <v>15</v>
      </c>
      <c r="J1129" s="13">
        <v>2</v>
      </c>
      <c r="K1129" s="13">
        <v>11</v>
      </c>
      <c r="L1129" s="13">
        <v>45</v>
      </c>
      <c r="M1129" s="13">
        <v>11</v>
      </c>
      <c r="N1129" s="13">
        <v>1</v>
      </c>
      <c r="O1129" s="13">
        <v>43</v>
      </c>
      <c r="P1129" s="13">
        <v>43</v>
      </c>
      <c r="AI1129" s="13"/>
    </row>
    <row r="1130" spans="1:35" x14ac:dyDescent="0.25">
      <c r="A1130" s="13" t="s">
        <v>1601</v>
      </c>
      <c r="B1130" s="13">
        <v>2012</v>
      </c>
      <c r="C1130" s="13" t="s">
        <v>168</v>
      </c>
      <c r="D1130" s="13" t="s">
        <v>157</v>
      </c>
      <c r="E1130" s="13">
        <v>74</v>
      </c>
      <c r="F1130" s="13">
        <v>303</v>
      </c>
      <c r="G1130" s="13">
        <v>43</v>
      </c>
      <c r="H1130" s="13">
        <v>82</v>
      </c>
      <c r="I1130" s="13">
        <v>18</v>
      </c>
      <c r="J1130" s="13">
        <v>0</v>
      </c>
      <c r="K1130" s="13">
        <v>4</v>
      </c>
      <c r="L1130" s="13">
        <v>26</v>
      </c>
      <c r="M1130" s="13">
        <v>14</v>
      </c>
      <c r="N1130" s="13">
        <v>3</v>
      </c>
      <c r="O1130" s="13">
        <v>19</v>
      </c>
      <c r="P1130" s="13">
        <v>43</v>
      </c>
      <c r="AI1130" s="13"/>
    </row>
    <row r="1131" spans="1:35" x14ac:dyDescent="0.25">
      <c r="A1131" s="13" t="s">
        <v>1842</v>
      </c>
      <c r="B1131" s="13">
        <v>2012</v>
      </c>
      <c r="C1131" s="13" t="s">
        <v>177</v>
      </c>
      <c r="D1131" s="13" t="s">
        <v>161</v>
      </c>
      <c r="E1131" s="13">
        <v>87</v>
      </c>
      <c r="F1131" s="13">
        <v>303</v>
      </c>
      <c r="G1131" s="13">
        <v>38</v>
      </c>
      <c r="H1131" s="13">
        <v>69</v>
      </c>
      <c r="I1131" s="13">
        <v>9</v>
      </c>
      <c r="J1131" s="13">
        <v>2</v>
      </c>
      <c r="K1131" s="13">
        <v>1</v>
      </c>
      <c r="L1131" s="13">
        <v>17</v>
      </c>
      <c r="M1131" s="13">
        <v>32</v>
      </c>
      <c r="N1131" s="13">
        <v>10</v>
      </c>
      <c r="O1131" s="13">
        <v>20</v>
      </c>
      <c r="P1131" s="13">
        <v>62</v>
      </c>
      <c r="AI1131" s="13"/>
    </row>
    <row r="1132" spans="1:35" x14ac:dyDescent="0.25">
      <c r="A1132" s="13" t="s">
        <v>1365</v>
      </c>
      <c r="B1132" s="13">
        <v>2012</v>
      </c>
      <c r="C1132" s="13" t="s">
        <v>186</v>
      </c>
      <c r="D1132" s="13" t="s">
        <v>161</v>
      </c>
      <c r="E1132" s="13">
        <v>90</v>
      </c>
      <c r="F1132" s="13">
        <v>303</v>
      </c>
      <c r="G1132" s="13">
        <v>28</v>
      </c>
      <c r="H1132" s="13">
        <v>78</v>
      </c>
      <c r="I1132" s="13">
        <v>15</v>
      </c>
      <c r="J1132" s="13">
        <v>0</v>
      </c>
      <c r="K1132" s="13">
        <v>2</v>
      </c>
      <c r="L1132" s="13">
        <v>19</v>
      </c>
      <c r="M1132" s="13">
        <v>0</v>
      </c>
      <c r="N1132" s="13">
        <v>0</v>
      </c>
      <c r="O1132" s="13">
        <v>18</v>
      </c>
      <c r="P1132" s="13">
        <v>25</v>
      </c>
      <c r="AI1132" s="13"/>
    </row>
    <row r="1133" spans="1:35" x14ac:dyDescent="0.25">
      <c r="A1133" s="13" t="s">
        <v>1403</v>
      </c>
      <c r="B1133" s="13">
        <v>2012</v>
      </c>
      <c r="C1133" s="13" t="s">
        <v>177</v>
      </c>
      <c r="D1133" s="13" t="s">
        <v>161</v>
      </c>
      <c r="E1133" s="13">
        <v>109</v>
      </c>
      <c r="F1133" s="13">
        <v>312</v>
      </c>
      <c r="G1133" s="13">
        <v>30</v>
      </c>
      <c r="H1133" s="13">
        <v>76</v>
      </c>
      <c r="I1133" s="13">
        <v>14</v>
      </c>
      <c r="J1133" s="13">
        <v>0</v>
      </c>
      <c r="K1133" s="13">
        <v>9</v>
      </c>
      <c r="L1133" s="13">
        <v>47</v>
      </c>
      <c r="M1133" s="13">
        <v>1</v>
      </c>
      <c r="N1133" s="13">
        <v>3</v>
      </c>
      <c r="O1133" s="13">
        <v>18</v>
      </c>
      <c r="P1133" s="13">
        <v>35</v>
      </c>
      <c r="AI1133" s="13"/>
    </row>
    <row r="1134" spans="1:35" x14ac:dyDescent="0.25">
      <c r="A1134" s="13" t="s">
        <v>1738</v>
      </c>
      <c r="B1134" s="13">
        <v>2012</v>
      </c>
      <c r="C1134" s="13" t="s">
        <v>158</v>
      </c>
      <c r="D1134" s="13" t="s">
        <v>161</v>
      </c>
      <c r="E1134" s="13">
        <v>106</v>
      </c>
      <c r="F1134" s="13">
        <v>313</v>
      </c>
      <c r="G1134" s="13">
        <v>40</v>
      </c>
      <c r="H1134" s="13">
        <v>66</v>
      </c>
      <c r="I1134" s="13">
        <v>10</v>
      </c>
      <c r="J1134" s="13">
        <v>2</v>
      </c>
      <c r="K1134" s="13">
        <v>4</v>
      </c>
      <c r="L1134" s="13">
        <v>23</v>
      </c>
      <c r="M1134" s="13">
        <v>27</v>
      </c>
      <c r="N1134" s="13">
        <v>9</v>
      </c>
      <c r="O1134" s="13">
        <v>36</v>
      </c>
      <c r="P1134" s="13">
        <v>106</v>
      </c>
      <c r="AI1134" s="13"/>
    </row>
    <row r="1135" spans="1:35" x14ac:dyDescent="0.25">
      <c r="A1135" s="13" t="s">
        <v>1832</v>
      </c>
      <c r="B1135" s="13">
        <v>2012</v>
      </c>
      <c r="C1135" s="13" t="s">
        <v>182</v>
      </c>
      <c r="D1135" s="13" t="s">
        <v>157</v>
      </c>
      <c r="E1135" s="13">
        <v>88</v>
      </c>
      <c r="F1135" s="13">
        <v>314</v>
      </c>
      <c r="G1135" s="13">
        <v>56</v>
      </c>
      <c r="H1135" s="13">
        <v>101</v>
      </c>
      <c r="I1135" s="13">
        <v>18</v>
      </c>
      <c r="J1135" s="13">
        <v>5</v>
      </c>
      <c r="K1135" s="13">
        <v>8</v>
      </c>
      <c r="L1135" s="13">
        <v>35</v>
      </c>
      <c r="M1135" s="13">
        <v>1</v>
      </c>
      <c r="N1135" s="13">
        <v>1</v>
      </c>
      <c r="O1135" s="13">
        <v>23</v>
      </c>
      <c r="P1135" s="13">
        <v>53</v>
      </c>
      <c r="AI1135" s="13"/>
    </row>
    <row r="1136" spans="1:35" x14ac:dyDescent="0.25">
      <c r="A1136" s="13" t="s">
        <v>1535</v>
      </c>
      <c r="B1136" s="13">
        <v>2012</v>
      </c>
      <c r="C1136" s="13" t="s">
        <v>167</v>
      </c>
      <c r="D1136" s="13" t="s">
        <v>157</v>
      </c>
      <c r="E1136" s="13">
        <v>96</v>
      </c>
      <c r="F1136" s="13">
        <v>314</v>
      </c>
      <c r="G1136" s="13">
        <v>35</v>
      </c>
      <c r="H1136" s="13">
        <v>72</v>
      </c>
      <c r="I1136" s="13">
        <v>22</v>
      </c>
      <c r="J1136" s="13">
        <v>1</v>
      </c>
      <c r="K1136" s="13">
        <v>14</v>
      </c>
      <c r="L1136" s="13">
        <v>55</v>
      </c>
      <c r="M1136" s="13">
        <v>5</v>
      </c>
      <c r="N1136" s="13">
        <v>0</v>
      </c>
      <c r="O1136" s="13">
        <v>21</v>
      </c>
      <c r="P1136" s="13">
        <v>80</v>
      </c>
      <c r="AI1136" s="13"/>
    </row>
    <row r="1137" spans="1:35" x14ac:dyDescent="0.25">
      <c r="A1137" s="13" t="s">
        <v>1837</v>
      </c>
      <c r="B1137" s="13">
        <v>2012</v>
      </c>
      <c r="C1137" s="13" t="s">
        <v>172</v>
      </c>
      <c r="D1137" s="13" t="s">
        <v>161</v>
      </c>
      <c r="E1137" s="13">
        <v>91</v>
      </c>
      <c r="F1137" s="13">
        <v>315</v>
      </c>
      <c r="G1137" s="13">
        <v>45</v>
      </c>
      <c r="H1137" s="13">
        <v>86</v>
      </c>
      <c r="I1137" s="13">
        <v>13</v>
      </c>
      <c r="J1137" s="13">
        <v>3</v>
      </c>
      <c r="K1137" s="13">
        <v>6</v>
      </c>
      <c r="L1137" s="13">
        <v>26</v>
      </c>
      <c r="M1137" s="13">
        <v>8</v>
      </c>
      <c r="N1137" s="13">
        <v>2</v>
      </c>
      <c r="O1137" s="13">
        <v>28</v>
      </c>
      <c r="P1137" s="13">
        <v>57</v>
      </c>
      <c r="AI1137" s="13"/>
    </row>
    <row r="1138" spans="1:35" x14ac:dyDescent="0.25">
      <c r="A1138" s="13" t="s">
        <v>1618</v>
      </c>
      <c r="B1138" s="13">
        <v>2012</v>
      </c>
      <c r="C1138" s="13" t="s">
        <v>158</v>
      </c>
      <c r="D1138" s="13" t="s">
        <v>161</v>
      </c>
      <c r="E1138" s="13">
        <v>124</v>
      </c>
      <c r="F1138" s="13">
        <v>315</v>
      </c>
      <c r="G1138" s="13">
        <v>46</v>
      </c>
      <c r="H1138" s="13">
        <v>72</v>
      </c>
      <c r="I1138" s="13">
        <v>13</v>
      </c>
      <c r="J1138" s="13">
        <v>3</v>
      </c>
      <c r="K1138" s="13">
        <v>18</v>
      </c>
      <c r="L1138" s="13">
        <v>53</v>
      </c>
      <c r="M1138" s="13">
        <v>9</v>
      </c>
      <c r="N1138" s="13">
        <v>4</v>
      </c>
      <c r="O1138" s="13">
        <v>32</v>
      </c>
      <c r="P1138" s="13">
        <v>114</v>
      </c>
      <c r="AI1138" s="13"/>
    </row>
    <row r="1139" spans="1:35" x14ac:dyDescent="0.25">
      <c r="A1139" s="13" t="s">
        <v>1429</v>
      </c>
      <c r="B1139" s="13">
        <v>2012</v>
      </c>
      <c r="C1139" s="13" t="s">
        <v>159</v>
      </c>
      <c r="D1139" s="13" t="s">
        <v>157</v>
      </c>
      <c r="E1139" s="13">
        <v>87</v>
      </c>
      <c r="F1139" s="13">
        <v>315</v>
      </c>
      <c r="G1139" s="13">
        <v>27</v>
      </c>
      <c r="H1139" s="13">
        <v>70</v>
      </c>
      <c r="I1139" s="13">
        <v>14</v>
      </c>
      <c r="J1139" s="13">
        <v>0</v>
      </c>
      <c r="K1139" s="13">
        <v>12</v>
      </c>
      <c r="L1139" s="13">
        <v>29</v>
      </c>
      <c r="M1139" s="13">
        <v>3</v>
      </c>
      <c r="N1139" s="13">
        <v>6</v>
      </c>
      <c r="O1139" s="13">
        <v>7</v>
      </c>
      <c r="P1139" s="13">
        <v>85</v>
      </c>
      <c r="AI1139" s="13"/>
    </row>
    <row r="1140" spans="1:35" x14ac:dyDescent="0.25">
      <c r="A1140" s="13" t="s">
        <v>1439</v>
      </c>
      <c r="B1140" s="13">
        <v>2012</v>
      </c>
      <c r="C1140" s="13" t="s">
        <v>186</v>
      </c>
      <c r="D1140" s="13" t="s">
        <v>161</v>
      </c>
      <c r="E1140" s="13">
        <v>125</v>
      </c>
      <c r="F1140" s="13">
        <v>315</v>
      </c>
      <c r="G1140" s="13">
        <v>40</v>
      </c>
      <c r="H1140" s="13">
        <v>74</v>
      </c>
      <c r="I1140" s="13">
        <v>11</v>
      </c>
      <c r="J1140" s="13">
        <v>0</v>
      </c>
      <c r="K1140" s="13">
        <v>11</v>
      </c>
      <c r="L1140" s="13">
        <v>43</v>
      </c>
      <c r="M1140" s="13">
        <v>1</v>
      </c>
      <c r="N1140" s="13">
        <v>0</v>
      </c>
      <c r="O1140" s="13">
        <v>37</v>
      </c>
      <c r="P1140" s="13">
        <v>81</v>
      </c>
      <c r="AI1140" s="13"/>
    </row>
    <row r="1141" spans="1:35" x14ac:dyDescent="0.25">
      <c r="A1141" s="13" t="s">
        <v>1900</v>
      </c>
      <c r="B1141" s="13">
        <v>2012</v>
      </c>
      <c r="C1141" s="13" t="s">
        <v>175</v>
      </c>
      <c r="D1141" s="13" t="s">
        <v>157</v>
      </c>
      <c r="E1141" s="13">
        <v>84</v>
      </c>
      <c r="F1141" s="13">
        <v>316</v>
      </c>
      <c r="G1141" s="13">
        <v>33</v>
      </c>
      <c r="H1141" s="13">
        <v>74</v>
      </c>
      <c r="I1141" s="13">
        <v>11</v>
      </c>
      <c r="J1141" s="13">
        <v>1</v>
      </c>
      <c r="K1141" s="13">
        <v>6</v>
      </c>
      <c r="L1141" s="13">
        <v>33</v>
      </c>
      <c r="M1141" s="13">
        <v>9</v>
      </c>
      <c r="N1141" s="13">
        <v>2</v>
      </c>
      <c r="O1141" s="13">
        <v>16</v>
      </c>
      <c r="P1141" s="13">
        <v>58</v>
      </c>
    </row>
    <row r="1142" spans="1:35" x14ac:dyDescent="0.25">
      <c r="A1142" s="13" t="s">
        <v>1782</v>
      </c>
      <c r="B1142" s="13">
        <v>2012</v>
      </c>
      <c r="C1142" s="13" t="s">
        <v>166</v>
      </c>
      <c r="D1142" s="13" t="s">
        <v>161</v>
      </c>
      <c r="E1142" s="13">
        <v>96</v>
      </c>
      <c r="F1142" s="13">
        <v>316</v>
      </c>
      <c r="G1142" s="13">
        <v>46</v>
      </c>
      <c r="H1142" s="13">
        <v>101</v>
      </c>
      <c r="I1142" s="13">
        <v>17</v>
      </c>
      <c r="J1142" s="13">
        <v>4</v>
      </c>
      <c r="K1142" s="13">
        <v>12</v>
      </c>
      <c r="L1142" s="13">
        <v>58</v>
      </c>
      <c r="M1142" s="13">
        <v>4</v>
      </c>
      <c r="N1142" s="13">
        <v>1</v>
      </c>
      <c r="O1142" s="13">
        <v>22</v>
      </c>
      <c r="P1142" s="13">
        <v>44</v>
      </c>
    </row>
    <row r="1143" spans="1:35" x14ac:dyDescent="0.25">
      <c r="A1143" s="13" t="s">
        <v>1611</v>
      </c>
      <c r="B1143" s="13">
        <v>2012</v>
      </c>
      <c r="C1143" s="13" t="s">
        <v>179</v>
      </c>
      <c r="D1143" s="13" t="s">
        <v>161</v>
      </c>
      <c r="E1143" s="13">
        <v>112</v>
      </c>
      <c r="F1143" s="13">
        <v>317</v>
      </c>
      <c r="G1143" s="13">
        <v>25</v>
      </c>
      <c r="H1143" s="13">
        <v>87</v>
      </c>
      <c r="I1143" s="13">
        <v>14</v>
      </c>
      <c r="J1143" s="13">
        <v>0</v>
      </c>
      <c r="K1143" s="13">
        <v>2</v>
      </c>
      <c r="L1143" s="13">
        <v>24</v>
      </c>
      <c r="M1143" s="13">
        <v>0</v>
      </c>
      <c r="N1143" s="13">
        <v>0</v>
      </c>
      <c r="O1143" s="13">
        <v>44</v>
      </c>
      <c r="P1143" s="13">
        <v>37</v>
      </c>
    </row>
    <row r="1144" spans="1:35" x14ac:dyDescent="0.25">
      <c r="A1144" s="13" t="s">
        <v>1544</v>
      </c>
      <c r="B1144" s="13">
        <v>2012</v>
      </c>
      <c r="C1144" s="13" t="s">
        <v>185</v>
      </c>
      <c r="D1144" s="13" t="s">
        <v>161</v>
      </c>
      <c r="E1144" s="13">
        <v>112</v>
      </c>
      <c r="F1144" s="13">
        <v>319</v>
      </c>
      <c r="G1144" s="13">
        <v>30</v>
      </c>
      <c r="H1144" s="13">
        <v>86</v>
      </c>
      <c r="I1144" s="13">
        <v>13</v>
      </c>
      <c r="J1144" s="13">
        <v>5</v>
      </c>
      <c r="K1144" s="13">
        <v>5</v>
      </c>
      <c r="L1144" s="13">
        <v>34</v>
      </c>
      <c r="M1144" s="13">
        <v>5</v>
      </c>
      <c r="N1144" s="13">
        <v>1</v>
      </c>
      <c r="O1144" s="13">
        <v>13</v>
      </c>
      <c r="P1144" s="13">
        <v>44</v>
      </c>
    </row>
    <row r="1145" spans="1:35" x14ac:dyDescent="0.25">
      <c r="A1145" s="13" t="s">
        <v>1468</v>
      </c>
      <c r="B1145" s="13">
        <v>2012</v>
      </c>
      <c r="C1145" s="13" t="s">
        <v>163</v>
      </c>
      <c r="D1145" s="13" t="s">
        <v>161</v>
      </c>
      <c r="E1145" s="13">
        <v>120</v>
      </c>
      <c r="F1145" s="13">
        <v>319</v>
      </c>
      <c r="G1145" s="13">
        <v>26</v>
      </c>
      <c r="H1145" s="13">
        <v>91</v>
      </c>
      <c r="I1145" s="13">
        <v>13</v>
      </c>
      <c r="J1145" s="13">
        <v>2</v>
      </c>
      <c r="K1145" s="13">
        <v>5</v>
      </c>
      <c r="L1145" s="13">
        <v>39</v>
      </c>
      <c r="M1145" s="13">
        <v>4</v>
      </c>
      <c r="N1145" s="13">
        <v>2</v>
      </c>
      <c r="O1145" s="13">
        <v>14</v>
      </c>
      <c r="P1145" s="13">
        <v>53</v>
      </c>
    </row>
    <row r="1146" spans="1:35" x14ac:dyDescent="0.25">
      <c r="A1146" s="13" t="s">
        <v>1298</v>
      </c>
      <c r="B1146" s="13">
        <v>2012</v>
      </c>
      <c r="C1146" s="13" t="s">
        <v>174</v>
      </c>
      <c r="D1146" s="13" t="s">
        <v>161</v>
      </c>
      <c r="E1146" s="13">
        <v>104</v>
      </c>
      <c r="F1146" s="13">
        <v>321</v>
      </c>
      <c r="G1146" s="13">
        <v>29</v>
      </c>
      <c r="H1146" s="13">
        <v>66</v>
      </c>
      <c r="I1146" s="13">
        <v>11</v>
      </c>
      <c r="J1146" s="13">
        <v>0</v>
      </c>
      <c r="K1146" s="13">
        <v>11</v>
      </c>
      <c r="L1146" s="13">
        <v>31</v>
      </c>
      <c r="M1146" s="13">
        <v>0</v>
      </c>
      <c r="N1146" s="13">
        <v>0</v>
      </c>
      <c r="O1146" s="13">
        <v>29</v>
      </c>
      <c r="P1146" s="13">
        <v>69</v>
      </c>
    </row>
    <row r="1147" spans="1:35" x14ac:dyDescent="0.25">
      <c r="A1147" s="13" t="s">
        <v>1565</v>
      </c>
      <c r="B1147" s="13">
        <v>2012</v>
      </c>
      <c r="C1147" s="13" t="s">
        <v>164</v>
      </c>
      <c r="D1147" s="13" t="s">
        <v>157</v>
      </c>
      <c r="E1147" s="13">
        <v>93</v>
      </c>
      <c r="F1147" s="13">
        <v>321</v>
      </c>
      <c r="G1147" s="13">
        <v>28</v>
      </c>
      <c r="H1147" s="13">
        <v>82</v>
      </c>
      <c r="I1147" s="13">
        <v>14</v>
      </c>
      <c r="J1147" s="13">
        <v>2</v>
      </c>
      <c r="K1147" s="13">
        <v>11</v>
      </c>
      <c r="L1147" s="13">
        <v>45</v>
      </c>
      <c r="M1147" s="13">
        <v>0</v>
      </c>
      <c r="N1147" s="13">
        <v>0</v>
      </c>
      <c r="O1147" s="13">
        <v>29</v>
      </c>
      <c r="P1147" s="13">
        <v>61</v>
      </c>
    </row>
    <row r="1148" spans="1:35" x14ac:dyDescent="0.25">
      <c r="A1148" s="13" t="s">
        <v>1741</v>
      </c>
      <c r="B1148" s="13">
        <v>2012</v>
      </c>
      <c r="C1148" s="13" t="s">
        <v>173</v>
      </c>
      <c r="D1148" s="13" t="s">
        <v>161</v>
      </c>
      <c r="E1148" s="13">
        <v>104</v>
      </c>
      <c r="F1148" s="13">
        <v>321</v>
      </c>
      <c r="G1148" s="13">
        <v>24</v>
      </c>
      <c r="H1148" s="13">
        <v>75</v>
      </c>
      <c r="I1148" s="13">
        <v>15</v>
      </c>
      <c r="J1148" s="13">
        <v>0</v>
      </c>
      <c r="K1148" s="13">
        <v>1</v>
      </c>
      <c r="L1148" s="13">
        <v>21</v>
      </c>
      <c r="M1148" s="13">
        <v>0</v>
      </c>
      <c r="N1148" s="13">
        <v>0</v>
      </c>
      <c r="O1148" s="13">
        <v>27</v>
      </c>
      <c r="P1148" s="13">
        <v>50</v>
      </c>
    </row>
    <row r="1149" spans="1:35" x14ac:dyDescent="0.25">
      <c r="A1149" s="13" t="s">
        <v>1411</v>
      </c>
      <c r="B1149" s="13">
        <v>2012</v>
      </c>
      <c r="C1149" s="13" t="s">
        <v>169</v>
      </c>
      <c r="D1149" s="13" t="s">
        <v>161</v>
      </c>
      <c r="E1149" s="13">
        <v>80</v>
      </c>
      <c r="F1149" s="13">
        <v>324</v>
      </c>
      <c r="G1149" s="13">
        <v>47</v>
      </c>
      <c r="H1149" s="13">
        <v>98</v>
      </c>
      <c r="I1149" s="13">
        <v>21</v>
      </c>
      <c r="J1149" s="13">
        <v>5</v>
      </c>
      <c r="K1149" s="13">
        <v>0</v>
      </c>
      <c r="L1149" s="13">
        <v>23</v>
      </c>
      <c r="M1149" s="13">
        <v>7</v>
      </c>
      <c r="N1149" s="13">
        <v>10</v>
      </c>
      <c r="O1149" s="13">
        <v>12</v>
      </c>
      <c r="P1149" s="13">
        <v>55</v>
      </c>
    </row>
    <row r="1150" spans="1:35" x14ac:dyDescent="0.25">
      <c r="A1150" s="13" t="s">
        <v>1360</v>
      </c>
      <c r="B1150" s="13">
        <v>2012</v>
      </c>
      <c r="C1150" s="13" t="s">
        <v>168</v>
      </c>
      <c r="D1150" s="13" t="s">
        <v>157</v>
      </c>
      <c r="E1150" s="13">
        <v>90</v>
      </c>
      <c r="F1150" s="13">
        <v>324</v>
      </c>
      <c r="G1150" s="13">
        <v>65</v>
      </c>
      <c r="H1150" s="13">
        <v>103</v>
      </c>
      <c r="I1150" s="13">
        <v>26</v>
      </c>
      <c r="J1150" s="13">
        <v>0</v>
      </c>
      <c r="K1150" s="13">
        <v>23</v>
      </c>
      <c r="L1150" s="13">
        <v>60</v>
      </c>
      <c r="M1150" s="13">
        <v>0</v>
      </c>
      <c r="N1150" s="13">
        <v>1</v>
      </c>
      <c r="O1150" s="13">
        <v>56</v>
      </c>
      <c r="P1150" s="13">
        <v>51</v>
      </c>
    </row>
    <row r="1151" spans="1:35" x14ac:dyDescent="0.25">
      <c r="A1151" s="13" t="s">
        <v>1502</v>
      </c>
      <c r="B1151" s="13">
        <v>2012</v>
      </c>
      <c r="C1151" s="13" t="s">
        <v>169</v>
      </c>
      <c r="D1151" s="13" t="s">
        <v>161</v>
      </c>
      <c r="E1151" s="13">
        <v>101</v>
      </c>
      <c r="F1151" s="13">
        <v>325</v>
      </c>
      <c r="G1151" s="13">
        <v>36</v>
      </c>
      <c r="H1151" s="13">
        <v>75</v>
      </c>
      <c r="I1151" s="13">
        <v>24</v>
      </c>
      <c r="J1151" s="13">
        <v>0</v>
      </c>
      <c r="K1151" s="13">
        <v>14</v>
      </c>
      <c r="L1151" s="13">
        <v>41</v>
      </c>
      <c r="M1151" s="13">
        <v>8</v>
      </c>
      <c r="N1151" s="13">
        <v>3</v>
      </c>
      <c r="O1151" s="13">
        <v>36</v>
      </c>
      <c r="P1151" s="13">
        <v>79</v>
      </c>
    </row>
    <row r="1152" spans="1:35" x14ac:dyDescent="0.25">
      <c r="A1152" s="13" t="s">
        <v>1785</v>
      </c>
      <c r="B1152" s="13">
        <v>2012</v>
      </c>
      <c r="C1152" s="13" t="s">
        <v>184</v>
      </c>
      <c r="D1152" s="13" t="s">
        <v>157</v>
      </c>
      <c r="E1152" s="13">
        <v>114</v>
      </c>
      <c r="F1152" s="13">
        <v>327</v>
      </c>
      <c r="G1152" s="13">
        <v>41</v>
      </c>
      <c r="H1152" s="13">
        <v>90</v>
      </c>
      <c r="I1152" s="13">
        <v>18</v>
      </c>
      <c r="J1152" s="13">
        <v>0</v>
      </c>
      <c r="K1152" s="13">
        <v>15</v>
      </c>
      <c r="L1152" s="13">
        <v>50</v>
      </c>
      <c r="M1152" s="13">
        <v>1</v>
      </c>
      <c r="N1152" s="13">
        <v>1</v>
      </c>
      <c r="O1152" s="13">
        <v>23</v>
      </c>
      <c r="P1152" s="13">
        <v>71</v>
      </c>
    </row>
    <row r="1153" spans="1:16" x14ac:dyDescent="0.25">
      <c r="A1153" s="13" t="s">
        <v>1423</v>
      </c>
      <c r="B1153" s="13">
        <v>2012</v>
      </c>
      <c r="C1153" s="13" t="s">
        <v>163</v>
      </c>
      <c r="D1153" s="13" t="s">
        <v>161</v>
      </c>
      <c r="E1153" s="13">
        <v>85</v>
      </c>
      <c r="F1153" s="13">
        <v>328</v>
      </c>
      <c r="G1153" s="13">
        <v>42</v>
      </c>
      <c r="H1153" s="13">
        <v>94</v>
      </c>
      <c r="I1153" s="13">
        <v>23</v>
      </c>
      <c r="J1153" s="13">
        <v>2</v>
      </c>
      <c r="K1153" s="13">
        <v>8</v>
      </c>
      <c r="L1153" s="13">
        <v>33</v>
      </c>
      <c r="M1153" s="13">
        <v>10</v>
      </c>
      <c r="N1153" s="13">
        <v>1</v>
      </c>
      <c r="O1153" s="13">
        <v>12</v>
      </c>
      <c r="P1153" s="13">
        <v>42</v>
      </c>
    </row>
    <row r="1154" spans="1:16" x14ac:dyDescent="0.25">
      <c r="A1154" s="13" t="s">
        <v>112</v>
      </c>
      <c r="B1154" s="13">
        <v>2012</v>
      </c>
      <c r="C1154" s="13" t="s">
        <v>164</v>
      </c>
      <c r="D1154" s="13" t="s">
        <v>157</v>
      </c>
      <c r="E1154" s="13">
        <v>92</v>
      </c>
      <c r="F1154" s="13">
        <v>332</v>
      </c>
      <c r="G1154" s="13">
        <v>64</v>
      </c>
      <c r="H1154" s="13">
        <v>80</v>
      </c>
      <c r="I1154" s="13">
        <v>14</v>
      </c>
      <c r="J1154" s="13">
        <v>0</v>
      </c>
      <c r="K1154" s="13">
        <v>27</v>
      </c>
      <c r="L1154" s="13">
        <v>65</v>
      </c>
      <c r="M1154" s="13">
        <v>5</v>
      </c>
      <c r="N1154" s="13">
        <v>2</v>
      </c>
      <c r="O1154" s="13">
        <v>59</v>
      </c>
      <c r="P1154" s="13">
        <v>63</v>
      </c>
    </row>
    <row r="1155" spans="1:16" x14ac:dyDescent="0.25">
      <c r="A1155" s="13" t="s">
        <v>1803</v>
      </c>
      <c r="B1155" s="13">
        <v>2012</v>
      </c>
      <c r="C1155" s="13" t="s">
        <v>174</v>
      </c>
      <c r="D1155" s="13" t="s">
        <v>161</v>
      </c>
      <c r="E1155" s="13">
        <v>103</v>
      </c>
      <c r="F1155" s="13">
        <v>333</v>
      </c>
      <c r="G1155" s="13">
        <v>43</v>
      </c>
      <c r="H1155" s="13">
        <v>81</v>
      </c>
      <c r="I1155" s="13">
        <v>20</v>
      </c>
      <c r="J1155" s="13">
        <v>3</v>
      </c>
      <c r="K1155" s="13">
        <v>3</v>
      </c>
      <c r="L1155" s="13">
        <v>16</v>
      </c>
      <c r="M1155" s="13">
        <v>8</v>
      </c>
      <c r="N1155" s="13">
        <v>12</v>
      </c>
      <c r="O1155" s="13">
        <v>29</v>
      </c>
      <c r="P1155" s="13">
        <v>58</v>
      </c>
    </row>
    <row r="1156" spans="1:16" x14ac:dyDescent="0.25">
      <c r="A1156" s="13" t="s">
        <v>1566</v>
      </c>
      <c r="B1156" s="13">
        <v>2012</v>
      </c>
      <c r="C1156" s="13" t="s">
        <v>177</v>
      </c>
      <c r="D1156" s="13" t="s">
        <v>161</v>
      </c>
      <c r="E1156" s="13">
        <v>114</v>
      </c>
      <c r="F1156" s="13">
        <v>334</v>
      </c>
      <c r="G1156" s="13">
        <v>32</v>
      </c>
      <c r="H1156" s="13">
        <v>85</v>
      </c>
      <c r="I1156" s="13">
        <v>18</v>
      </c>
      <c r="J1156" s="13">
        <v>0</v>
      </c>
      <c r="K1156" s="13">
        <v>4</v>
      </c>
      <c r="L1156" s="13">
        <v>33</v>
      </c>
      <c r="M1156" s="13">
        <v>0</v>
      </c>
      <c r="N1156" s="13">
        <v>3</v>
      </c>
      <c r="O1156" s="13">
        <v>23</v>
      </c>
      <c r="P1156" s="13">
        <v>39</v>
      </c>
    </row>
    <row r="1157" spans="1:16" x14ac:dyDescent="0.25">
      <c r="A1157" s="13" t="s">
        <v>1874</v>
      </c>
      <c r="B1157" s="13">
        <v>2012</v>
      </c>
      <c r="C1157" s="13" t="s">
        <v>162</v>
      </c>
      <c r="D1157" s="13" t="s">
        <v>161</v>
      </c>
      <c r="E1157" s="13">
        <v>87</v>
      </c>
      <c r="F1157" s="13">
        <v>337</v>
      </c>
      <c r="G1157" s="13">
        <v>44</v>
      </c>
      <c r="H1157" s="13">
        <v>96</v>
      </c>
      <c r="I1157" s="13">
        <v>15</v>
      </c>
      <c r="J1157" s="13">
        <v>0</v>
      </c>
      <c r="K1157" s="13">
        <v>15</v>
      </c>
      <c r="L1157" s="13">
        <v>48</v>
      </c>
      <c r="M1157" s="13">
        <v>3</v>
      </c>
      <c r="N1157" s="13">
        <v>2</v>
      </c>
      <c r="O1157" s="13">
        <v>27</v>
      </c>
      <c r="P1157" s="13">
        <v>62</v>
      </c>
    </row>
    <row r="1158" spans="1:16" x14ac:dyDescent="0.25">
      <c r="A1158" s="13" t="s">
        <v>1669</v>
      </c>
      <c r="B1158" s="13">
        <v>2012</v>
      </c>
      <c r="C1158" s="13" t="s">
        <v>162</v>
      </c>
      <c r="D1158" s="13" t="s">
        <v>161</v>
      </c>
      <c r="E1158" s="13">
        <v>130</v>
      </c>
      <c r="F1158" s="13">
        <v>340</v>
      </c>
      <c r="G1158" s="13">
        <v>42</v>
      </c>
      <c r="H1158" s="13">
        <v>88</v>
      </c>
      <c r="I1158" s="13">
        <v>17</v>
      </c>
      <c r="J1158" s="13">
        <v>0</v>
      </c>
      <c r="K1158" s="13">
        <v>16</v>
      </c>
      <c r="L1158" s="13">
        <v>40</v>
      </c>
      <c r="M1158" s="13">
        <v>4</v>
      </c>
      <c r="N1158" s="13">
        <v>2</v>
      </c>
      <c r="O1158" s="13">
        <v>39</v>
      </c>
      <c r="P1158" s="13">
        <v>124</v>
      </c>
    </row>
    <row r="1159" spans="1:16" x14ac:dyDescent="0.25">
      <c r="A1159" s="13" t="s">
        <v>1672</v>
      </c>
      <c r="B1159" s="13">
        <v>2012</v>
      </c>
      <c r="C1159" s="13" t="s">
        <v>158</v>
      </c>
      <c r="D1159" s="13" t="s">
        <v>161</v>
      </c>
      <c r="E1159" s="13">
        <v>97</v>
      </c>
      <c r="F1159" s="13">
        <v>340</v>
      </c>
      <c r="G1159" s="13">
        <v>43</v>
      </c>
      <c r="H1159" s="13">
        <v>83</v>
      </c>
      <c r="I1159" s="13">
        <v>18</v>
      </c>
      <c r="J1159" s="13">
        <v>0</v>
      </c>
      <c r="K1159" s="13">
        <v>16</v>
      </c>
      <c r="L1159" s="13">
        <v>42</v>
      </c>
      <c r="M1159" s="13">
        <v>2</v>
      </c>
      <c r="N1159" s="13">
        <v>0</v>
      </c>
      <c r="O1159" s="13">
        <v>43</v>
      </c>
      <c r="P1159" s="13">
        <v>65</v>
      </c>
    </row>
    <row r="1160" spans="1:16" x14ac:dyDescent="0.25">
      <c r="A1160" s="13" t="s">
        <v>1386</v>
      </c>
      <c r="B1160" s="13">
        <v>2012</v>
      </c>
      <c r="C1160" s="13" t="s">
        <v>165</v>
      </c>
      <c r="D1160" s="13" t="s">
        <v>157</v>
      </c>
      <c r="E1160" s="13">
        <v>102</v>
      </c>
      <c r="F1160" s="13">
        <v>341</v>
      </c>
      <c r="G1160" s="13">
        <v>41</v>
      </c>
      <c r="H1160" s="13">
        <v>89</v>
      </c>
      <c r="I1160" s="13">
        <v>19</v>
      </c>
      <c r="J1160" s="13">
        <v>0</v>
      </c>
      <c r="K1160" s="13">
        <v>12</v>
      </c>
      <c r="L1160" s="13">
        <v>40</v>
      </c>
      <c r="M1160" s="13">
        <v>0</v>
      </c>
      <c r="N1160" s="13">
        <v>1</v>
      </c>
      <c r="O1160" s="13">
        <v>31</v>
      </c>
      <c r="P1160" s="13">
        <v>103</v>
      </c>
    </row>
    <row r="1161" spans="1:16" x14ac:dyDescent="0.25">
      <c r="A1161" s="13" t="s">
        <v>1718</v>
      </c>
      <c r="B1161" s="13">
        <v>2012</v>
      </c>
      <c r="C1161" s="13" t="s">
        <v>158</v>
      </c>
      <c r="D1161" s="13" t="s">
        <v>161</v>
      </c>
      <c r="E1161" s="13">
        <v>92</v>
      </c>
      <c r="F1161" s="13">
        <v>341</v>
      </c>
      <c r="G1161" s="13">
        <v>36</v>
      </c>
      <c r="H1161" s="13">
        <v>95</v>
      </c>
      <c r="I1161" s="13">
        <v>21</v>
      </c>
      <c r="J1161" s="13">
        <v>3</v>
      </c>
      <c r="K1161" s="13">
        <v>8</v>
      </c>
      <c r="L1161" s="13">
        <v>41</v>
      </c>
      <c r="M1161" s="13">
        <v>4</v>
      </c>
      <c r="N1161" s="13">
        <v>1</v>
      </c>
      <c r="O1161" s="13">
        <v>23</v>
      </c>
      <c r="P1161" s="13">
        <v>92</v>
      </c>
    </row>
    <row r="1162" spans="1:16" x14ac:dyDescent="0.25">
      <c r="A1162" s="13" t="s">
        <v>1465</v>
      </c>
      <c r="B1162" s="13">
        <v>2012</v>
      </c>
      <c r="C1162" s="13" t="s">
        <v>163</v>
      </c>
      <c r="D1162" s="13" t="s">
        <v>161</v>
      </c>
      <c r="E1162" s="13">
        <v>106</v>
      </c>
      <c r="F1162" s="13">
        <v>343</v>
      </c>
      <c r="G1162" s="13">
        <v>29</v>
      </c>
      <c r="H1162" s="13">
        <v>66</v>
      </c>
      <c r="I1162" s="13">
        <v>15</v>
      </c>
      <c r="J1162" s="13">
        <v>1</v>
      </c>
      <c r="K1162" s="13">
        <v>12</v>
      </c>
      <c r="L1162" s="13">
        <v>41</v>
      </c>
      <c r="M1162" s="13">
        <v>0</v>
      </c>
      <c r="N1162" s="13">
        <v>0</v>
      </c>
      <c r="O1162" s="13">
        <v>49</v>
      </c>
      <c r="P1162" s="13">
        <v>103</v>
      </c>
    </row>
    <row r="1163" spans="1:16" x14ac:dyDescent="0.25">
      <c r="A1163" s="13" t="s">
        <v>1788</v>
      </c>
      <c r="B1163" s="13">
        <v>2012</v>
      </c>
      <c r="C1163" s="13" t="s">
        <v>188</v>
      </c>
      <c r="D1163" s="13" t="s">
        <v>161</v>
      </c>
      <c r="E1163" s="13">
        <v>111</v>
      </c>
      <c r="F1163" s="13">
        <v>345</v>
      </c>
      <c r="G1163" s="13">
        <v>45</v>
      </c>
      <c r="H1163" s="13">
        <v>104</v>
      </c>
      <c r="I1163" s="13">
        <v>21</v>
      </c>
      <c r="J1163" s="13">
        <v>3</v>
      </c>
      <c r="K1163" s="13">
        <v>9</v>
      </c>
      <c r="L1163" s="13">
        <v>53</v>
      </c>
      <c r="M1163" s="13">
        <v>2</v>
      </c>
      <c r="N1163" s="13">
        <v>1</v>
      </c>
      <c r="O1163" s="13">
        <v>27</v>
      </c>
      <c r="P1163" s="13">
        <v>84</v>
      </c>
    </row>
    <row r="1164" spans="1:16" x14ac:dyDescent="0.25">
      <c r="A1164" s="13" t="s">
        <v>1793</v>
      </c>
      <c r="B1164" s="13">
        <v>2012</v>
      </c>
      <c r="C1164" s="13" t="s">
        <v>174</v>
      </c>
      <c r="D1164" s="13" t="s">
        <v>161</v>
      </c>
      <c r="E1164" s="13">
        <v>104</v>
      </c>
      <c r="F1164" s="13">
        <v>346</v>
      </c>
      <c r="G1164" s="13">
        <v>46</v>
      </c>
      <c r="H1164" s="13">
        <v>82</v>
      </c>
      <c r="I1164" s="13">
        <v>14</v>
      </c>
      <c r="J1164" s="13">
        <v>7</v>
      </c>
      <c r="K1164" s="13">
        <v>10</v>
      </c>
      <c r="L1164" s="13">
        <v>25</v>
      </c>
      <c r="M1164" s="13">
        <v>9</v>
      </c>
      <c r="N1164" s="13">
        <v>7</v>
      </c>
      <c r="O1164" s="13">
        <v>18</v>
      </c>
      <c r="P1164" s="13">
        <v>72</v>
      </c>
    </row>
    <row r="1165" spans="1:16" x14ac:dyDescent="0.25">
      <c r="A1165" s="13" t="s">
        <v>1747</v>
      </c>
      <c r="B1165" s="13">
        <v>2012</v>
      </c>
      <c r="C1165" s="13" t="s">
        <v>164</v>
      </c>
      <c r="D1165" s="13" t="s">
        <v>157</v>
      </c>
      <c r="E1165" s="13">
        <v>102</v>
      </c>
      <c r="F1165" s="13">
        <v>347</v>
      </c>
      <c r="G1165" s="13">
        <v>45</v>
      </c>
      <c r="H1165" s="13">
        <v>81</v>
      </c>
      <c r="I1165" s="13">
        <v>16</v>
      </c>
      <c r="J1165" s="13">
        <v>0</v>
      </c>
      <c r="K1165" s="13">
        <v>18</v>
      </c>
      <c r="L1165" s="13">
        <v>56</v>
      </c>
      <c r="M1165" s="13">
        <v>1</v>
      </c>
      <c r="N1165" s="13">
        <v>0</v>
      </c>
      <c r="O1165" s="13">
        <v>18</v>
      </c>
      <c r="P1165" s="13">
        <v>108</v>
      </c>
    </row>
    <row r="1166" spans="1:16" x14ac:dyDescent="0.25">
      <c r="A1166" s="13" t="s">
        <v>1773</v>
      </c>
      <c r="B1166" s="13">
        <v>2012</v>
      </c>
      <c r="C1166" s="13" t="s">
        <v>179</v>
      </c>
      <c r="D1166" s="13" t="s">
        <v>161</v>
      </c>
      <c r="E1166" s="13">
        <v>120</v>
      </c>
      <c r="F1166" s="13">
        <v>347</v>
      </c>
      <c r="G1166" s="13">
        <v>44</v>
      </c>
      <c r="H1166" s="13">
        <v>92</v>
      </c>
      <c r="I1166" s="13">
        <v>16</v>
      </c>
      <c r="J1166" s="13">
        <v>5</v>
      </c>
      <c r="K1166" s="13">
        <v>7</v>
      </c>
      <c r="L1166" s="13">
        <v>31</v>
      </c>
      <c r="M1166" s="13">
        <v>6</v>
      </c>
      <c r="N1166" s="13">
        <v>3</v>
      </c>
      <c r="O1166" s="13">
        <v>18</v>
      </c>
      <c r="P1166" s="13">
        <v>81</v>
      </c>
    </row>
    <row r="1167" spans="1:16" x14ac:dyDescent="0.25">
      <c r="A1167" s="13" t="s">
        <v>1511</v>
      </c>
      <c r="B1167" s="13">
        <v>2012</v>
      </c>
      <c r="C1167" s="13" t="s">
        <v>172</v>
      </c>
      <c r="D1167" s="13" t="s">
        <v>161</v>
      </c>
      <c r="E1167" s="13">
        <v>130</v>
      </c>
      <c r="F1167" s="13">
        <v>348</v>
      </c>
      <c r="G1167" s="13">
        <v>56</v>
      </c>
      <c r="H1167" s="13">
        <v>102</v>
      </c>
      <c r="I1167" s="13">
        <v>19</v>
      </c>
      <c r="J1167" s="13">
        <v>6</v>
      </c>
      <c r="K1167" s="13">
        <v>8</v>
      </c>
      <c r="L1167" s="13">
        <v>36</v>
      </c>
      <c r="M1167" s="13">
        <v>13</v>
      </c>
      <c r="N1167" s="13">
        <v>5</v>
      </c>
      <c r="O1167" s="13">
        <v>27</v>
      </c>
      <c r="P1167" s="13">
        <v>52</v>
      </c>
    </row>
    <row r="1168" spans="1:16" x14ac:dyDescent="0.25">
      <c r="A1168" s="13" t="s">
        <v>1575</v>
      </c>
      <c r="B1168" s="13">
        <v>2012</v>
      </c>
      <c r="C1168" s="13" t="s">
        <v>184</v>
      </c>
      <c r="D1168" s="13" t="s">
        <v>157</v>
      </c>
      <c r="E1168" s="13">
        <v>108</v>
      </c>
      <c r="F1168" s="13">
        <v>352</v>
      </c>
      <c r="G1168" s="13">
        <v>53</v>
      </c>
      <c r="H1168" s="13">
        <v>80</v>
      </c>
      <c r="I1168" s="13">
        <v>9</v>
      </c>
      <c r="J1168" s="13">
        <v>2</v>
      </c>
      <c r="K1168" s="13">
        <v>24</v>
      </c>
      <c r="L1168" s="13">
        <v>56</v>
      </c>
      <c r="M1168" s="13">
        <v>1</v>
      </c>
      <c r="N1168" s="13">
        <v>0</v>
      </c>
      <c r="O1168" s="13">
        <v>56</v>
      </c>
      <c r="P1168" s="13">
        <v>125</v>
      </c>
    </row>
    <row r="1169" spans="1:16" x14ac:dyDescent="0.25">
      <c r="A1169" s="13" t="s">
        <v>1540</v>
      </c>
      <c r="B1169" s="13">
        <v>2012</v>
      </c>
      <c r="C1169" s="13" t="s">
        <v>185</v>
      </c>
      <c r="D1169" s="13" t="s">
        <v>161</v>
      </c>
      <c r="E1169" s="13">
        <v>104</v>
      </c>
      <c r="F1169" s="13">
        <v>352</v>
      </c>
      <c r="G1169" s="13">
        <v>45</v>
      </c>
      <c r="H1169" s="13">
        <v>95</v>
      </c>
      <c r="I1169" s="13">
        <v>16</v>
      </c>
      <c r="J1169" s="13">
        <v>1</v>
      </c>
      <c r="K1169" s="13">
        <v>0</v>
      </c>
      <c r="L1169" s="13">
        <v>28</v>
      </c>
      <c r="M1169" s="13">
        <v>13</v>
      </c>
      <c r="N1169" s="13">
        <v>5</v>
      </c>
      <c r="O1169" s="13">
        <v>24</v>
      </c>
      <c r="P1169" s="13">
        <v>47</v>
      </c>
    </row>
    <row r="1170" spans="1:16" x14ac:dyDescent="0.25">
      <c r="A1170" s="13" t="s">
        <v>1531</v>
      </c>
      <c r="B1170" s="13">
        <v>2012</v>
      </c>
      <c r="C1170" s="13" t="s">
        <v>163</v>
      </c>
      <c r="D1170" s="13" t="s">
        <v>161</v>
      </c>
      <c r="E1170" s="13">
        <v>93</v>
      </c>
      <c r="F1170" s="13">
        <v>353</v>
      </c>
      <c r="G1170" s="13">
        <v>49</v>
      </c>
      <c r="H1170" s="13">
        <v>87</v>
      </c>
      <c r="I1170" s="13">
        <v>18</v>
      </c>
      <c r="J1170" s="13">
        <v>2</v>
      </c>
      <c r="K1170" s="13">
        <v>14</v>
      </c>
      <c r="L1170" s="13">
        <v>48</v>
      </c>
      <c r="M1170" s="13">
        <v>14</v>
      </c>
      <c r="N1170" s="13">
        <v>4</v>
      </c>
      <c r="O1170" s="13">
        <v>37</v>
      </c>
      <c r="P1170" s="13">
        <v>72</v>
      </c>
    </row>
    <row r="1171" spans="1:16" x14ac:dyDescent="0.25">
      <c r="A1171" s="13" t="s">
        <v>1752</v>
      </c>
      <c r="B1171" s="13">
        <v>2012</v>
      </c>
      <c r="C1171" s="13" t="s">
        <v>158</v>
      </c>
      <c r="D1171" s="13" t="s">
        <v>161</v>
      </c>
      <c r="E1171" s="13">
        <v>146</v>
      </c>
      <c r="F1171" s="13">
        <v>355</v>
      </c>
      <c r="G1171" s="13">
        <v>39</v>
      </c>
      <c r="H1171" s="13">
        <v>72</v>
      </c>
      <c r="I1171" s="13">
        <v>9</v>
      </c>
      <c r="J1171" s="13">
        <v>2</v>
      </c>
      <c r="K1171" s="13">
        <v>7</v>
      </c>
      <c r="L1171" s="13">
        <v>28</v>
      </c>
      <c r="M1171" s="13">
        <v>15</v>
      </c>
      <c r="N1171" s="13">
        <v>4</v>
      </c>
      <c r="O1171" s="13">
        <v>41</v>
      </c>
      <c r="P1171" s="13">
        <v>96</v>
      </c>
    </row>
    <row r="1172" spans="1:16" x14ac:dyDescent="0.25">
      <c r="A1172" s="13" t="s">
        <v>1388</v>
      </c>
      <c r="B1172" s="13">
        <v>2012</v>
      </c>
      <c r="C1172" s="13" t="s">
        <v>188</v>
      </c>
      <c r="D1172" s="13" t="s">
        <v>161</v>
      </c>
      <c r="E1172" s="13">
        <v>101</v>
      </c>
      <c r="F1172" s="13">
        <v>358</v>
      </c>
      <c r="G1172" s="13">
        <v>53</v>
      </c>
      <c r="H1172" s="13">
        <v>93</v>
      </c>
      <c r="I1172" s="13">
        <v>30</v>
      </c>
      <c r="J1172" s="13">
        <v>2</v>
      </c>
      <c r="K1172" s="13">
        <v>16</v>
      </c>
      <c r="L1172" s="13">
        <v>58</v>
      </c>
      <c r="M1172" s="13">
        <v>8</v>
      </c>
      <c r="N1172" s="13">
        <v>3</v>
      </c>
      <c r="O1172" s="13">
        <v>32</v>
      </c>
      <c r="P1172" s="13">
        <v>78</v>
      </c>
    </row>
    <row r="1173" spans="1:16" x14ac:dyDescent="0.25">
      <c r="A1173" s="13" t="s">
        <v>1697</v>
      </c>
      <c r="B1173" s="13">
        <v>2012</v>
      </c>
      <c r="C1173" s="13" t="s">
        <v>182</v>
      </c>
      <c r="D1173" s="13" t="s">
        <v>157</v>
      </c>
      <c r="E1173" s="13">
        <v>116</v>
      </c>
      <c r="F1173" s="13">
        <v>367</v>
      </c>
      <c r="G1173" s="13">
        <v>42</v>
      </c>
      <c r="H1173" s="13">
        <v>89</v>
      </c>
      <c r="I1173" s="13">
        <v>21</v>
      </c>
      <c r="J1173" s="13">
        <v>2</v>
      </c>
      <c r="K1173" s="13">
        <v>9</v>
      </c>
      <c r="L1173" s="13">
        <v>48</v>
      </c>
      <c r="M1173" s="13">
        <v>2</v>
      </c>
      <c r="N1173" s="13">
        <v>0</v>
      </c>
      <c r="O1173" s="13">
        <v>61</v>
      </c>
      <c r="P1173" s="13">
        <v>104</v>
      </c>
    </row>
    <row r="1174" spans="1:16" x14ac:dyDescent="0.25">
      <c r="A1174" s="13" t="s">
        <v>1582</v>
      </c>
      <c r="B1174" s="13">
        <v>2012</v>
      </c>
      <c r="C1174" s="13" t="s">
        <v>186</v>
      </c>
      <c r="D1174" s="13" t="s">
        <v>161</v>
      </c>
      <c r="E1174" s="13">
        <v>114</v>
      </c>
      <c r="F1174" s="13">
        <v>372</v>
      </c>
      <c r="G1174" s="13">
        <v>56</v>
      </c>
      <c r="H1174" s="13">
        <v>121</v>
      </c>
      <c r="I1174" s="13">
        <v>32</v>
      </c>
      <c r="J1174" s="13">
        <v>0</v>
      </c>
      <c r="K1174" s="13">
        <v>16</v>
      </c>
      <c r="L1174" s="13">
        <v>68</v>
      </c>
      <c r="M1174" s="13">
        <v>4</v>
      </c>
      <c r="N1174" s="13">
        <v>0</v>
      </c>
      <c r="O1174" s="13">
        <v>29</v>
      </c>
      <c r="P1174" s="13">
        <v>50</v>
      </c>
    </row>
    <row r="1175" spans="1:16" x14ac:dyDescent="0.25">
      <c r="A1175" s="13" t="s">
        <v>1765</v>
      </c>
      <c r="B1175" s="13">
        <v>2012</v>
      </c>
      <c r="C1175" s="13" t="s">
        <v>180</v>
      </c>
      <c r="D1175" s="13" t="s">
        <v>161</v>
      </c>
      <c r="E1175" s="13">
        <v>143</v>
      </c>
      <c r="F1175" s="13">
        <v>374</v>
      </c>
      <c r="G1175" s="13">
        <v>41</v>
      </c>
      <c r="H1175" s="13">
        <v>85</v>
      </c>
      <c r="I1175" s="13">
        <v>10</v>
      </c>
      <c r="J1175" s="13">
        <v>7</v>
      </c>
      <c r="K1175" s="13">
        <v>4</v>
      </c>
      <c r="L1175" s="13">
        <v>26</v>
      </c>
      <c r="M1175" s="13">
        <v>6</v>
      </c>
      <c r="N1175" s="13">
        <v>3</v>
      </c>
      <c r="O1175" s="13">
        <v>37</v>
      </c>
      <c r="P1175" s="13">
        <v>83</v>
      </c>
    </row>
    <row r="1176" spans="1:16" x14ac:dyDescent="0.25">
      <c r="A1176" s="13" t="s">
        <v>1437</v>
      </c>
      <c r="B1176" s="13">
        <v>2012</v>
      </c>
      <c r="C1176" s="13" t="s">
        <v>173</v>
      </c>
      <c r="D1176" s="13" t="s">
        <v>161</v>
      </c>
      <c r="E1176" s="13">
        <v>132</v>
      </c>
      <c r="F1176" s="13">
        <v>374</v>
      </c>
      <c r="G1176" s="13">
        <v>47</v>
      </c>
      <c r="H1176" s="13">
        <v>86</v>
      </c>
      <c r="I1176" s="13">
        <v>17</v>
      </c>
      <c r="J1176" s="13">
        <v>7</v>
      </c>
      <c r="K1176" s="13">
        <v>3</v>
      </c>
      <c r="L1176" s="13">
        <v>35</v>
      </c>
      <c r="M1176" s="13">
        <v>13</v>
      </c>
      <c r="N1176" s="13">
        <v>5</v>
      </c>
      <c r="O1176" s="13">
        <v>52</v>
      </c>
      <c r="P1176" s="13">
        <v>90</v>
      </c>
    </row>
    <row r="1177" spans="1:16" x14ac:dyDescent="0.25">
      <c r="A1177" s="13" t="s">
        <v>1636</v>
      </c>
      <c r="B1177" s="13">
        <v>2012</v>
      </c>
      <c r="C1177" s="13" t="s">
        <v>179</v>
      </c>
      <c r="D1177" s="13" t="s">
        <v>161</v>
      </c>
      <c r="E1177" s="13">
        <v>111</v>
      </c>
      <c r="F1177" s="13">
        <v>374</v>
      </c>
      <c r="G1177" s="13">
        <v>59</v>
      </c>
      <c r="H1177" s="13">
        <v>126</v>
      </c>
      <c r="I1177" s="13">
        <v>44</v>
      </c>
      <c r="J1177" s="13">
        <v>0</v>
      </c>
      <c r="K1177" s="13">
        <v>14</v>
      </c>
      <c r="L1177" s="13">
        <v>56</v>
      </c>
      <c r="M1177" s="13">
        <v>5</v>
      </c>
      <c r="N1177" s="13">
        <v>3</v>
      </c>
      <c r="O1177" s="13">
        <v>94</v>
      </c>
      <c r="P1177" s="13">
        <v>85</v>
      </c>
    </row>
    <row r="1178" spans="1:16" x14ac:dyDescent="0.25">
      <c r="A1178" s="13" t="s">
        <v>1472</v>
      </c>
      <c r="B1178" s="13">
        <v>2012</v>
      </c>
      <c r="C1178" s="13" t="s">
        <v>173</v>
      </c>
      <c r="D1178" s="13" t="s">
        <v>161</v>
      </c>
      <c r="E1178" s="13">
        <v>134</v>
      </c>
      <c r="F1178" s="13">
        <v>377</v>
      </c>
      <c r="G1178" s="13">
        <v>52</v>
      </c>
      <c r="H1178" s="13">
        <v>99</v>
      </c>
      <c r="I1178" s="13">
        <v>25</v>
      </c>
      <c r="J1178" s="13">
        <v>3</v>
      </c>
      <c r="K1178" s="13">
        <v>20</v>
      </c>
      <c r="L1178" s="13">
        <v>57</v>
      </c>
      <c r="M1178" s="13">
        <v>8</v>
      </c>
      <c r="N1178" s="13">
        <v>2</v>
      </c>
      <c r="O1178" s="13">
        <v>19</v>
      </c>
      <c r="P1178" s="13">
        <v>83</v>
      </c>
    </row>
    <row r="1179" spans="1:16" x14ac:dyDescent="0.25">
      <c r="A1179" s="13" t="s">
        <v>1435</v>
      </c>
      <c r="B1179" s="13">
        <v>2012</v>
      </c>
      <c r="C1179" s="13" t="s">
        <v>188</v>
      </c>
      <c r="D1179" s="13" t="s">
        <v>161</v>
      </c>
      <c r="E1179" s="13">
        <v>95</v>
      </c>
      <c r="F1179" s="13">
        <v>377</v>
      </c>
      <c r="G1179" s="13">
        <v>47</v>
      </c>
      <c r="H1179" s="13">
        <v>102</v>
      </c>
      <c r="I1179" s="13">
        <v>16</v>
      </c>
      <c r="J1179" s="13">
        <v>3</v>
      </c>
      <c r="K1179" s="13">
        <v>4</v>
      </c>
      <c r="L1179" s="13">
        <v>30</v>
      </c>
      <c r="M1179" s="13">
        <v>7</v>
      </c>
      <c r="N1179" s="13">
        <v>3</v>
      </c>
      <c r="O1179" s="13">
        <v>27</v>
      </c>
      <c r="P1179" s="13">
        <v>35</v>
      </c>
    </row>
    <row r="1180" spans="1:16" x14ac:dyDescent="0.25">
      <c r="A1180" s="13" t="s">
        <v>1631</v>
      </c>
      <c r="B1180" s="13">
        <v>2012</v>
      </c>
      <c r="C1180" s="13" t="s">
        <v>170</v>
      </c>
      <c r="D1180" s="13" t="s">
        <v>157</v>
      </c>
      <c r="E1180" s="13">
        <v>125</v>
      </c>
      <c r="F1180" s="13">
        <v>383</v>
      </c>
      <c r="G1180" s="13">
        <v>55</v>
      </c>
      <c r="H1180" s="13">
        <v>92</v>
      </c>
      <c r="I1180" s="13">
        <v>23</v>
      </c>
      <c r="J1180" s="13">
        <v>2</v>
      </c>
      <c r="K1180" s="13">
        <v>14</v>
      </c>
      <c r="L1180" s="13">
        <v>52</v>
      </c>
      <c r="M1180" s="13">
        <v>2</v>
      </c>
      <c r="N1180" s="13">
        <v>2</v>
      </c>
      <c r="O1180" s="13">
        <v>50</v>
      </c>
      <c r="P1180" s="13">
        <v>98</v>
      </c>
    </row>
    <row r="1181" spans="1:16" x14ac:dyDescent="0.25">
      <c r="A1181" s="13" t="s">
        <v>1503</v>
      </c>
      <c r="B1181" s="13">
        <v>2012</v>
      </c>
      <c r="C1181" s="13" t="s">
        <v>165</v>
      </c>
      <c r="D1181" s="13" t="s">
        <v>157</v>
      </c>
      <c r="E1181" s="13">
        <v>127</v>
      </c>
      <c r="F1181" s="13">
        <v>384</v>
      </c>
      <c r="G1181" s="13">
        <v>41</v>
      </c>
      <c r="H1181" s="13">
        <v>81</v>
      </c>
      <c r="I1181" s="13">
        <v>13</v>
      </c>
      <c r="J1181" s="13">
        <v>1</v>
      </c>
      <c r="K1181" s="13">
        <v>7</v>
      </c>
      <c r="L1181" s="13">
        <v>28</v>
      </c>
      <c r="M1181" s="13">
        <v>5</v>
      </c>
      <c r="N1181" s="13">
        <v>5</v>
      </c>
      <c r="O1181" s="13">
        <v>37</v>
      </c>
      <c r="P1181" s="13">
        <v>100</v>
      </c>
    </row>
    <row r="1182" spans="1:16" x14ac:dyDescent="0.25">
      <c r="A1182" s="13" t="s">
        <v>1342</v>
      </c>
      <c r="B1182" s="13">
        <v>2012</v>
      </c>
      <c r="C1182" s="13" t="s">
        <v>171</v>
      </c>
      <c r="D1182" s="13" t="s">
        <v>157</v>
      </c>
      <c r="E1182" s="13">
        <v>130</v>
      </c>
      <c r="F1182" s="13">
        <v>384</v>
      </c>
      <c r="G1182" s="13">
        <v>50</v>
      </c>
      <c r="H1182" s="13">
        <v>92</v>
      </c>
      <c r="I1182" s="13">
        <v>19</v>
      </c>
      <c r="J1182" s="13">
        <v>3</v>
      </c>
      <c r="K1182" s="13">
        <v>19</v>
      </c>
      <c r="L1182" s="13">
        <v>62</v>
      </c>
      <c r="M1182" s="13">
        <v>3</v>
      </c>
      <c r="N1182" s="13">
        <v>0</v>
      </c>
      <c r="O1182" s="13">
        <v>35</v>
      </c>
      <c r="P1182" s="13">
        <v>67</v>
      </c>
    </row>
    <row r="1183" spans="1:16" x14ac:dyDescent="0.25">
      <c r="A1183" s="13" t="s">
        <v>1854</v>
      </c>
      <c r="B1183" s="13">
        <v>2012</v>
      </c>
      <c r="C1183" s="13" t="s">
        <v>183</v>
      </c>
      <c r="D1183" s="13" t="s">
        <v>161</v>
      </c>
      <c r="E1183" s="13">
        <v>126</v>
      </c>
      <c r="F1183" s="13">
        <v>384</v>
      </c>
      <c r="G1183" s="13">
        <v>40</v>
      </c>
      <c r="H1183" s="13">
        <v>105</v>
      </c>
      <c r="I1183" s="13">
        <v>16</v>
      </c>
      <c r="J1183" s="13">
        <v>3</v>
      </c>
      <c r="K1183" s="13">
        <v>3</v>
      </c>
      <c r="L1183" s="13">
        <v>27</v>
      </c>
      <c r="M1183" s="13">
        <v>5</v>
      </c>
      <c r="N1183" s="13">
        <v>3</v>
      </c>
      <c r="O1183" s="13">
        <v>19</v>
      </c>
      <c r="P1183" s="13">
        <v>46</v>
      </c>
    </row>
    <row r="1184" spans="1:16" x14ac:dyDescent="0.25">
      <c r="A1184" s="13" t="s">
        <v>1479</v>
      </c>
      <c r="B1184" s="13">
        <v>2012</v>
      </c>
      <c r="C1184" s="13" t="s">
        <v>167</v>
      </c>
      <c r="D1184" s="13" t="s">
        <v>157</v>
      </c>
      <c r="E1184" s="13">
        <v>115</v>
      </c>
      <c r="F1184" s="13">
        <v>385</v>
      </c>
      <c r="G1184" s="13">
        <v>46</v>
      </c>
      <c r="H1184" s="13">
        <v>125</v>
      </c>
      <c r="I1184" s="13">
        <v>15</v>
      </c>
      <c r="J1184" s="13">
        <v>1</v>
      </c>
      <c r="K1184" s="13">
        <v>9</v>
      </c>
      <c r="L1184" s="13">
        <v>40</v>
      </c>
      <c r="M1184" s="13">
        <v>1</v>
      </c>
      <c r="N1184" s="13">
        <v>0</v>
      </c>
      <c r="O1184" s="13">
        <v>24</v>
      </c>
      <c r="P1184" s="13">
        <v>31</v>
      </c>
    </row>
    <row r="1185" spans="1:16" x14ac:dyDescent="0.25">
      <c r="A1185" s="13" t="s">
        <v>1727</v>
      </c>
      <c r="B1185" s="13">
        <v>2012</v>
      </c>
      <c r="C1185" s="13" t="s">
        <v>169</v>
      </c>
      <c r="D1185" s="13" t="s">
        <v>161</v>
      </c>
      <c r="E1185" s="13">
        <v>133</v>
      </c>
      <c r="F1185" s="13">
        <v>385</v>
      </c>
      <c r="G1185" s="13">
        <v>58</v>
      </c>
      <c r="H1185" s="13">
        <v>105</v>
      </c>
      <c r="I1185" s="13">
        <v>21</v>
      </c>
      <c r="J1185" s="13">
        <v>2</v>
      </c>
      <c r="K1185" s="13">
        <v>7</v>
      </c>
      <c r="L1185" s="13">
        <v>36</v>
      </c>
      <c r="M1185" s="13">
        <v>15</v>
      </c>
      <c r="N1185" s="13">
        <v>9</v>
      </c>
      <c r="O1185" s="13">
        <v>33</v>
      </c>
      <c r="P1185" s="13">
        <v>77</v>
      </c>
    </row>
    <row r="1186" spans="1:16" x14ac:dyDescent="0.25">
      <c r="A1186" s="13" t="s">
        <v>1345</v>
      </c>
      <c r="B1186" s="13">
        <v>2012</v>
      </c>
      <c r="C1186" s="13" t="s">
        <v>160</v>
      </c>
      <c r="D1186" s="13" t="s">
        <v>161</v>
      </c>
      <c r="E1186" s="13">
        <v>112</v>
      </c>
      <c r="F1186" s="13">
        <v>387</v>
      </c>
      <c r="G1186" s="13">
        <v>58</v>
      </c>
      <c r="H1186" s="13">
        <v>111</v>
      </c>
      <c r="I1186" s="13">
        <v>23</v>
      </c>
      <c r="J1186" s="13">
        <v>0</v>
      </c>
      <c r="K1186" s="13">
        <v>14</v>
      </c>
      <c r="L1186" s="13">
        <v>62</v>
      </c>
      <c r="M1186" s="13">
        <v>1</v>
      </c>
      <c r="N1186" s="13">
        <v>0</v>
      </c>
      <c r="O1186" s="13">
        <v>57</v>
      </c>
      <c r="P1186" s="13">
        <v>51</v>
      </c>
    </row>
    <row r="1187" spans="1:16" x14ac:dyDescent="0.25">
      <c r="A1187" s="13" t="s">
        <v>1461</v>
      </c>
      <c r="B1187" s="13">
        <v>2012</v>
      </c>
      <c r="C1187" s="13" t="s">
        <v>186</v>
      </c>
      <c r="D1187" s="13" t="s">
        <v>161</v>
      </c>
      <c r="E1187" s="13">
        <v>101</v>
      </c>
      <c r="F1187" s="13">
        <v>387</v>
      </c>
      <c r="G1187" s="13">
        <v>46</v>
      </c>
      <c r="H1187" s="13">
        <v>101</v>
      </c>
      <c r="I1187" s="13">
        <v>17</v>
      </c>
      <c r="J1187" s="13">
        <v>5</v>
      </c>
      <c r="K1187" s="13">
        <v>9</v>
      </c>
      <c r="L1187" s="13">
        <v>40</v>
      </c>
      <c r="M1187" s="13">
        <v>24</v>
      </c>
      <c r="N1187" s="13">
        <v>4</v>
      </c>
      <c r="O1187" s="13">
        <v>35</v>
      </c>
      <c r="P1187" s="13">
        <v>49</v>
      </c>
    </row>
    <row r="1188" spans="1:16" x14ac:dyDescent="0.25">
      <c r="A1188" s="13" t="s">
        <v>1641</v>
      </c>
      <c r="B1188" s="13">
        <v>2012</v>
      </c>
      <c r="C1188" s="13" t="s">
        <v>185</v>
      </c>
      <c r="D1188" s="13" t="s">
        <v>161</v>
      </c>
      <c r="E1188" s="13">
        <v>141</v>
      </c>
      <c r="F1188" s="13">
        <v>393</v>
      </c>
      <c r="G1188" s="13">
        <v>56</v>
      </c>
      <c r="H1188" s="13">
        <v>96</v>
      </c>
      <c r="I1188" s="13">
        <v>14</v>
      </c>
      <c r="J1188" s="13">
        <v>5</v>
      </c>
      <c r="K1188" s="13">
        <v>5</v>
      </c>
      <c r="L1188" s="13">
        <v>34</v>
      </c>
      <c r="M1188" s="13">
        <v>26</v>
      </c>
      <c r="N1188" s="13">
        <v>6</v>
      </c>
      <c r="O1188" s="13">
        <v>51</v>
      </c>
      <c r="P1188" s="13">
        <v>104</v>
      </c>
    </row>
    <row r="1189" spans="1:16" x14ac:dyDescent="0.25">
      <c r="A1189" s="13" t="s">
        <v>1363</v>
      </c>
      <c r="B1189" s="13">
        <v>2012</v>
      </c>
      <c r="C1189" s="13" t="s">
        <v>186</v>
      </c>
      <c r="D1189" s="13" t="s">
        <v>161</v>
      </c>
      <c r="E1189" s="13">
        <v>130</v>
      </c>
      <c r="F1189" s="13">
        <v>394</v>
      </c>
      <c r="G1189" s="13">
        <v>59</v>
      </c>
      <c r="H1189" s="13">
        <v>121</v>
      </c>
      <c r="I1189" s="13">
        <v>10</v>
      </c>
      <c r="J1189" s="13">
        <v>6</v>
      </c>
      <c r="K1189" s="13">
        <v>1</v>
      </c>
      <c r="L1189" s="13">
        <v>25</v>
      </c>
      <c r="M1189" s="13">
        <v>37</v>
      </c>
      <c r="N1189" s="13">
        <v>7</v>
      </c>
      <c r="O1189" s="13">
        <v>23</v>
      </c>
      <c r="P1189" s="13">
        <v>27</v>
      </c>
    </row>
    <row r="1190" spans="1:16" x14ac:dyDescent="0.25">
      <c r="A1190" s="13" t="s">
        <v>1857</v>
      </c>
      <c r="B1190" s="13">
        <v>2012</v>
      </c>
      <c r="C1190" s="13" t="s">
        <v>158</v>
      </c>
      <c r="D1190" s="13" t="s">
        <v>161</v>
      </c>
      <c r="E1190" s="13">
        <v>113</v>
      </c>
      <c r="F1190" s="13">
        <v>395</v>
      </c>
      <c r="G1190" s="13">
        <v>34</v>
      </c>
      <c r="H1190" s="13">
        <v>95</v>
      </c>
      <c r="I1190" s="13">
        <v>14</v>
      </c>
      <c r="J1190" s="13">
        <v>3</v>
      </c>
      <c r="K1190" s="13">
        <v>11</v>
      </c>
      <c r="L1190" s="13">
        <v>55</v>
      </c>
      <c r="M1190" s="13">
        <v>0</v>
      </c>
      <c r="N1190" s="13">
        <v>2</v>
      </c>
      <c r="O1190" s="13">
        <v>40</v>
      </c>
      <c r="P1190" s="13">
        <v>96</v>
      </c>
    </row>
    <row r="1191" spans="1:16" x14ac:dyDescent="0.25">
      <c r="A1191" s="13" t="s">
        <v>1877</v>
      </c>
      <c r="B1191" s="13">
        <v>2012</v>
      </c>
      <c r="C1191" s="13" t="s">
        <v>188</v>
      </c>
      <c r="D1191" s="13" t="s">
        <v>161</v>
      </c>
      <c r="E1191" s="13">
        <v>117</v>
      </c>
      <c r="F1191" s="13">
        <v>396</v>
      </c>
      <c r="G1191" s="13">
        <v>67</v>
      </c>
      <c r="H1191" s="13">
        <v>107</v>
      </c>
      <c r="I1191" s="13">
        <v>19</v>
      </c>
      <c r="J1191" s="13">
        <v>0</v>
      </c>
      <c r="K1191" s="13">
        <v>28</v>
      </c>
      <c r="L1191" s="13">
        <v>71</v>
      </c>
      <c r="M1191" s="13">
        <v>4</v>
      </c>
      <c r="N1191" s="13">
        <v>5</v>
      </c>
      <c r="O1191" s="13">
        <v>25</v>
      </c>
      <c r="P1191" s="13">
        <v>99</v>
      </c>
    </row>
    <row r="1192" spans="1:16" x14ac:dyDescent="0.25">
      <c r="A1192" s="13" t="s">
        <v>1685</v>
      </c>
      <c r="B1192" s="13">
        <v>2012</v>
      </c>
      <c r="C1192" s="13" t="s">
        <v>185</v>
      </c>
      <c r="D1192" s="13" t="s">
        <v>161</v>
      </c>
      <c r="E1192" s="13">
        <v>108</v>
      </c>
      <c r="F1192" s="13">
        <v>396</v>
      </c>
      <c r="G1192" s="13">
        <v>59</v>
      </c>
      <c r="H1192" s="13">
        <v>112</v>
      </c>
      <c r="I1192" s="13">
        <v>25</v>
      </c>
      <c r="J1192" s="13">
        <v>2</v>
      </c>
      <c r="K1192" s="13">
        <v>12</v>
      </c>
      <c r="L1192" s="13">
        <v>63</v>
      </c>
      <c r="M1192" s="13">
        <v>1</v>
      </c>
      <c r="N1192" s="13">
        <v>1</v>
      </c>
      <c r="O1192" s="13">
        <v>38</v>
      </c>
      <c r="P1192" s="13">
        <v>59</v>
      </c>
    </row>
    <row r="1193" spans="1:16" x14ac:dyDescent="0.25">
      <c r="A1193" s="13" t="s">
        <v>1702</v>
      </c>
      <c r="B1193" s="13">
        <v>2012</v>
      </c>
      <c r="C1193" s="13" t="s">
        <v>172</v>
      </c>
      <c r="D1193" s="13" t="s">
        <v>161</v>
      </c>
      <c r="E1193" s="13">
        <v>115</v>
      </c>
      <c r="F1193" s="13">
        <v>398</v>
      </c>
      <c r="G1193" s="13">
        <v>49</v>
      </c>
      <c r="H1193" s="13">
        <v>98</v>
      </c>
      <c r="I1193" s="13">
        <v>19</v>
      </c>
      <c r="J1193" s="13">
        <v>3</v>
      </c>
      <c r="K1193" s="13">
        <v>2</v>
      </c>
      <c r="L1193" s="13">
        <v>24</v>
      </c>
      <c r="M1193" s="13">
        <v>44</v>
      </c>
      <c r="N1193" s="13">
        <v>4</v>
      </c>
      <c r="O1193" s="13">
        <v>43</v>
      </c>
      <c r="P1193" s="13">
        <v>110</v>
      </c>
    </row>
    <row r="1194" spans="1:16" x14ac:dyDescent="0.25">
      <c r="A1194" s="13" t="s">
        <v>1624</v>
      </c>
      <c r="B1194" s="13">
        <v>2012</v>
      </c>
      <c r="C1194" s="13" t="s">
        <v>186</v>
      </c>
      <c r="D1194" s="13" t="s">
        <v>161</v>
      </c>
      <c r="E1194" s="13">
        <v>101</v>
      </c>
      <c r="F1194" s="13">
        <v>398</v>
      </c>
      <c r="G1194" s="13">
        <v>59</v>
      </c>
      <c r="H1194" s="13">
        <v>108</v>
      </c>
      <c r="I1194" s="13">
        <v>15</v>
      </c>
      <c r="J1194" s="13">
        <v>2</v>
      </c>
      <c r="K1194" s="13">
        <v>17</v>
      </c>
      <c r="L1194" s="13">
        <v>59</v>
      </c>
      <c r="M1194" s="13">
        <v>4</v>
      </c>
      <c r="N1194" s="13">
        <v>2</v>
      </c>
      <c r="O1194" s="13">
        <v>37</v>
      </c>
      <c r="P1194" s="13">
        <v>85</v>
      </c>
    </row>
    <row r="1195" spans="1:16" x14ac:dyDescent="0.25">
      <c r="A1195" s="13" t="s">
        <v>1666</v>
      </c>
      <c r="B1195" s="13">
        <v>2012</v>
      </c>
      <c r="C1195" s="13" t="s">
        <v>167</v>
      </c>
      <c r="D1195" s="13" t="s">
        <v>157</v>
      </c>
      <c r="E1195" s="13">
        <v>124</v>
      </c>
      <c r="F1195" s="13">
        <v>399</v>
      </c>
      <c r="G1195" s="13">
        <v>55</v>
      </c>
      <c r="H1195" s="13">
        <v>96</v>
      </c>
      <c r="I1195" s="13">
        <v>18</v>
      </c>
      <c r="J1195" s="13">
        <v>3</v>
      </c>
      <c r="K1195" s="13">
        <v>17</v>
      </c>
      <c r="L1195" s="13">
        <v>59</v>
      </c>
      <c r="M1195" s="13">
        <v>4</v>
      </c>
      <c r="N1195" s="13">
        <v>3</v>
      </c>
      <c r="O1195" s="13">
        <v>55</v>
      </c>
      <c r="P1195" s="13">
        <v>102</v>
      </c>
    </row>
    <row r="1196" spans="1:16" x14ac:dyDescent="0.25">
      <c r="A1196" s="13" t="s">
        <v>1767</v>
      </c>
      <c r="B1196" s="13">
        <v>2012</v>
      </c>
      <c r="C1196" s="13" t="s">
        <v>173</v>
      </c>
      <c r="D1196" s="13" t="s">
        <v>161</v>
      </c>
      <c r="E1196" s="13">
        <v>121</v>
      </c>
      <c r="F1196" s="13">
        <v>401</v>
      </c>
      <c r="G1196" s="13">
        <v>43</v>
      </c>
      <c r="H1196" s="13">
        <v>96</v>
      </c>
      <c r="I1196" s="13">
        <v>15</v>
      </c>
      <c r="J1196" s="13">
        <v>0</v>
      </c>
      <c r="K1196" s="13">
        <v>15</v>
      </c>
      <c r="L1196" s="13">
        <v>57</v>
      </c>
      <c r="M1196" s="13">
        <v>1</v>
      </c>
      <c r="N1196" s="13">
        <v>0</v>
      </c>
      <c r="O1196" s="13">
        <v>51</v>
      </c>
      <c r="P1196" s="13">
        <v>120</v>
      </c>
    </row>
    <row r="1197" spans="1:16" x14ac:dyDescent="0.25">
      <c r="A1197" s="13" t="s">
        <v>1406</v>
      </c>
      <c r="B1197" s="13">
        <v>2012</v>
      </c>
      <c r="C1197" s="13" t="s">
        <v>159</v>
      </c>
      <c r="D1197" s="13" t="s">
        <v>157</v>
      </c>
      <c r="E1197" s="13">
        <v>95</v>
      </c>
      <c r="F1197" s="13">
        <v>402</v>
      </c>
      <c r="G1197" s="13">
        <v>49</v>
      </c>
      <c r="H1197" s="13">
        <v>105</v>
      </c>
      <c r="I1197" s="13">
        <v>15</v>
      </c>
      <c r="J1197" s="13">
        <v>5</v>
      </c>
      <c r="K1197" s="13">
        <v>4</v>
      </c>
      <c r="L1197" s="13">
        <v>28</v>
      </c>
      <c r="M1197" s="13">
        <v>15</v>
      </c>
      <c r="N1197" s="13">
        <v>2</v>
      </c>
      <c r="O1197" s="13">
        <v>17</v>
      </c>
      <c r="P1197" s="13">
        <v>40</v>
      </c>
    </row>
    <row r="1198" spans="1:16" x14ac:dyDescent="0.25">
      <c r="A1198" s="13" t="s">
        <v>1560</v>
      </c>
      <c r="B1198" s="13">
        <v>2012</v>
      </c>
      <c r="C1198" s="13" t="s">
        <v>177</v>
      </c>
      <c r="D1198" s="13" t="s">
        <v>161</v>
      </c>
      <c r="E1198" s="13">
        <v>106</v>
      </c>
      <c r="F1198" s="13">
        <v>403</v>
      </c>
      <c r="G1198" s="13">
        <v>74</v>
      </c>
      <c r="H1198" s="13">
        <v>122</v>
      </c>
      <c r="I1198" s="13">
        <v>22</v>
      </c>
      <c r="J1198" s="13">
        <v>2</v>
      </c>
      <c r="K1198" s="13">
        <v>23</v>
      </c>
      <c r="L1198" s="13">
        <v>69</v>
      </c>
      <c r="M1198" s="13">
        <v>9</v>
      </c>
      <c r="N1198" s="13">
        <v>4</v>
      </c>
      <c r="O1198" s="13">
        <v>40</v>
      </c>
      <c r="P1198" s="13">
        <v>103</v>
      </c>
    </row>
    <row r="1199" spans="1:16" x14ac:dyDescent="0.25">
      <c r="A1199" s="13" t="s">
        <v>1629</v>
      </c>
      <c r="B1199" s="13">
        <v>2012</v>
      </c>
      <c r="C1199" s="13" t="s">
        <v>168</v>
      </c>
      <c r="D1199" s="13" t="s">
        <v>157</v>
      </c>
      <c r="E1199" s="13">
        <v>121</v>
      </c>
      <c r="F1199" s="13">
        <v>405</v>
      </c>
      <c r="G1199" s="13">
        <v>55</v>
      </c>
      <c r="H1199" s="13">
        <v>90</v>
      </c>
      <c r="I1199" s="13">
        <v>17</v>
      </c>
      <c r="J1199" s="13">
        <v>1</v>
      </c>
      <c r="K1199" s="13">
        <v>25</v>
      </c>
      <c r="L1199" s="13">
        <v>59</v>
      </c>
      <c r="M1199" s="13">
        <v>0</v>
      </c>
      <c r="N1199" s="13">
        <v>1</v>
      </c>
      <c r="O1199" s="13">
        <v>38</v>
      </c>
      <c r="P1199" s="13">
        <v>139</v>
      </c>
    </row>
    <row r="1200" spans="1:16" x14ac:dyDescent="0.25">
      <c r="A1200" s="13" t="s">
        <v>1527</v>
      </c>
      <c r="B1200" s="13">
        <v>2012</v>
      </c>
      <c r="C1200" s="13" t="s">
        <v>183</v>
      </c>
      <c r="D1200" s="13" t="s">
        <v>161</v>
      </c>
      <c r="E1200" s="13">
        <v>102</v>
      </c>
      <c r="F1200" s="13">
        <v>406</v>
      </c>
      <c r="G1200" s="13">
        <v>53</v>
      </c>
      <c r="H1200" s="13">
        <v>118</v>
      </c>
      <c r="I1200" s="13">
        <v>17</v>
      </c>
      <c r="J1200" s="13">
        <v>1</v>
      </c>
      <c r="K1200" s="13">
        <v>18</v>
      </c>
      <c r="L1200" s="13">
        <v>62</v>
      </c>
      <c r="M1200" s="13">
        <v>0</v>
      </c>
      <c r="N1200" s="13">
        <v>1</v>
      </c>
      <c r="O1200" s="13">
        <v>16</v>
      </c>
      <c r="P1200" s="13">
        <v>97</v>
      </c>
    </row>
    <row r="1201" spans="1:16" x14ac:dyDescent="0.25">
      <c r="A1201" s="13" t="s">
        <v>1628</v>
      </c>
      <c r="B1201" s="13">
        <v>2012</v>
      </c>
      <c r="C1201" s="13" t="s">
        <v>159</v>
      </c>
      <c r="D1201" s="13" t="s">
        <v>157</v>
      </c>
      <c r="E1201" s="13">
        <v>141</v>
      </c>
      <c r="F1201" s="13">
        <v>407</v>
      </c>
      <c r="G1201" s="13">
        <v>42</v>
      </c>
      <c r="H1201" s="13">
        <v>79</v>
      </c>
      <c r="I1201" s="13">
        <v>19</v>
      </c>
      <c r="J1201" s="13">
        <v>3</v>
      </c>
      <c r="K1201" s="13">
        <v>3</v>
      </c>
      <c r="L1201" s="13">
        <v>31</v>
      </c>
      <c r="M1201" s="13">
        <v>11</v>
      </c>
      <c r="N1201" s="13">
        <v>5</v>
      </c>
      <c r="O1201" s="13">
        <v>44</v>
      </c>
      <c r="P1201" s="13">
        <v>98</v>
      </c>
    </row>
    <row r="1202" spans="1:16" x14ac:dyDescent="0.25">
      <c r="A1202" s="13" t="s">
        <v>1816</v>
      </c>
      <c r="B1202" s="13">
        <v>2012</v>
      </c>
      <c r="C1202" s="13" t="s">
        <v>185</v>
      </c>
      <c r="D1202" s="13" t="s">
        <v>161</v>
      </c>
      <c r="E1202" s="13">
        <v>145</v>
      </c>
      <c r="F1202" s="13">
        <v>411</v>
      </c>
      <c r="G1202" s="13">
        <v>47</v>
      </c>
      <c r="H1202" s="13">
        <v>113</v>
      </c>
      <c r="I1202" s="13">
        <v>27</v>
      </c>
      <c r="J1202" s="13">
        <v>6</v>
      </c>
      <c r="K1202" s="13">
        <v>7</v>
      </c>
      <c r="L1202" s="13">
        <v>56</v>
      </c>
      <c r="M1202" s="13">
        <v>12</v>
      </c>
      <c r="N1202" s="13">
        <v>2</v>
      </c>
      <c r="O1202" s="13">
        <v>54</v>
      </c>
      <c r="P1202" s="13">
        <v>106</v>
      </c>
    </row>
    <row r="1203" spans="1:16" x14ac:dyDescent="0.25">
      <c r="A1203" s="13" t="s">
        <v>1417</v>
      </c>
      <c r="B1203" s="13">
        <v>2012</v>
      </c>
      <c r="C1203" s="13" t="s">
        <v>177</v>
      </c>
      <c r="D1203" s="13" t="s">
        <v>161</v>
      </c>
      <c r="E1203" s="13">
        <v>110</v>
      </c>
      <c r="F1203" s="13">
        <v>415</v>
      </c>
      <c r="G1203" s="13">
        <v>62</v>
      </c>
      <c r="H1203" s="13">
        <v>107</v>
      </c>
      <c r="I1203" s="13">
        <v>21</v>
      </c>
      <c r="J1203" s="13">
        <v>1</v>
      </c>
      <c r="K1203" s="13">
        <v>7</v>
      </c>
      <c r="L1203" s="13">
        <v>31</v>
      </c>
      <c r="M1203" s="13">
        <v>5</v>
      </c>
      <c r="N1203" s="13">
        <v>0</v>
      </c>
      <c r="O1203" s="13">
        <v>40</v>
      </c>
      <c r="P1203" s="13">
        <v>70</v>
      </c>
    </row>
    <row r="1204" spans="1:16" x14ac:dyDescent="0.25">
      <c r="A1204" s="13" t="s">
        <v>1607</v>
      </c>
      <c r="B1204" s="13">
        <v>2012</v>
      </c>
      <c r="C1204" s="13" t="s">
        <v>166</v>
      </c>
      <c r="D1204" s="13" t="s">
        <v>161</v>
      </c>
      <c r="E1204" s="13">
        <v>137</v>
      </c>
      <c r="F1204" s="13">
        <v>415</v>
      </c>
      <c r="G1204" s="13">
        <v>72</v>
      </c>
      <c r="H1204" s="13">
        <v>108</v>
      </c>
      <c r="I1204" s="13">
        <v>19</v>
      </c>
      <c r="J1204" s="13">
        <v>4</v>
      </c>
      <c r="K1204" s="13">
        <v>19</v>
      </c>
      <c r="L1204" s="13">
        <v>51</v>
      </c>
      <c r="M1204" s="13">
        <v>37</v>
      </c>
      <c r="N1204" s="13">
        <v>6</v>
      </c>
      <c r="O1204" s="13">
        <v>20</v>
      </c>
      <c r="P1204" s="13">
        <v>98</v>
      </c>
    </row>
    <row r="1205" spans="1:16" x14ac:dyDescent="0.25">
      <c r="A1205" s="13" t="s">
        <v>1693</v>
      </c>
      <c r="B1205" s="13">
        <v>2012</v>
      </c>
      <c r="C1205" s="13" t="s">
        <v>172</v>
      </c>
      <c r="D1205" s="13" t="s">
        <v>161</v>
      </c>
      <c r="E1205" s="13">
        <v>148</v>
      </c>
      <c r="F1205" s="13">
        <v>417</v>
      </c>
      <c r="G1205" s="13">
        <v>62</v>
      </c>
      <c r="H1205" s="13">
        <v>110</v>
      </c>
      <c r="I1205" s="13">
        <v>26</v>
      </c>
      <c r="J1205" s="13">
        <v>8</v>
      </c>
      <c r="K1205" s="13">
        <v>9</v>
      </c>
      <c r="L1205" s="13">
        <v>45</v>
      </c>
      <c r="M1205" s="13">
        <v>24</v>
      </c>
      <c r="N1205" s="13">
        <v>6</v>
      </c>
      <c r="O1205" s="13">
        <v>41</v>
      </c>
      <c r="P1205" s="13">
        <v>94</v>
      </c>
    </row>
    <row r="1206" spans="1:16" x14ac:dyDescent="0.25">
      <c r="A1206" s="13" t="s">
        <v>1679</v>
      </c>
      <c r="B1206" s="13">
        <v>2012</v>
      </c>
      <c r="C1206" s="13" t="s">
        <v>170</v>
      </c>
      <c r="D1206" s="13" t="s">
        <v>157</v>
      </c>
      <c r="E1206" s="13">
        <v>125</v>
      </c>
      <c r="F1206" s="13">
        <v>418</v>
      </c>
      <c r="G1206" s="13">
        <v>50</v>
      </c>
      <c r="H1206" s="13">
        <v>90</v>
      </c>
      <c r="I1206" s="13">
        <v>18</v>
      </c>
      <c r="J1206" s="13">
        <v>2</v>
      </c>
      <c r="K1206" s="13">
        <v>6</v>
      </c>
      <c r="L1206" s="13">
        <v>28</v>
      </c>
      <c r="M1206" s="13">
        <v>15</v>
      </c>
      <c r="N1206" s="13">
        <v>6</v>
      </c>
      <c r="O1206" s="13">
        <v>35</v>
      </c>
      <c r="P1206" s="13">
        <v>90</v>
      </c>
    </row>
    <row r="1207" spans="1:16" x14ac:dyDescent="0.25">
      <c r="A1207" s="13" t="s">
        <v>1705</v>
      </c>
      <c r="B1207" s="13">
        <v>2012</v>
      </c>
      <c r="C1207" s="13" t="s">
        <v>188</v>
      </c>
      <c r="D1207" s="13" t="s">
        <v>161</v>
      </c>
      <c r="E1207" s="13">
        <v>136</v>
      </c>
      <c r="F1207" s="13">
        <v>420</v>
      </c>
      <c r="G1207" s="13">
        <v>62</v>
      </c>
      <c r="H1207" s="13">
        <v>122</v>
      </c>
      <c r="I1207" s="13">
        <v>27</v>
      </c>
      <c r="J1207" s="13">
        <v>10</v>
      </c>
      <c r="K1207" s="13">
        <v>18</v>
      </c>
      <c r="L1207" s="13">
        <v>72</v>
      </c>
      <c r="M1207" s="13">
        <v>7</v>
      </c>
      <c r="N1207" s="13">
        <v>3</v>
      </c>
      <c r="O1207" s="13">
        <v>21</v>
      </c>
      <c r="P1207" s="13">
        <v>117</v>
      </c>
    </row>
    <row r="1208" spans="1:16" x14ac:dyDescent="0.25">
      <c r="A1208" s="13" t="s">
        <v>1568</v>
      </c>
      <c r="B1208" s="13">
        <v>2012</v>
      </c>
      <c r="C1208" s="13" t="s">
        <v>165</v>
      </c>
      <c r="D1208" s="13" t="s">
        <v>157</v>
      </c>
      <c r="E1208" s="13">
        <v>104</v>
      </c>
      <c r="F1208" s="13">
        <v>420</v>
      </c>
      <c r="G1208" s="13">
        <v>59</v>
      </c>
      <c r="H1208" s="13">
        <v>125</v>
      </c>
      <c r="I1208" s="13">
        <v>28</v>
      </c>
      <c r="J1208" s="13">
        <v>3</v>
      </c>
      <c r="K1208" s="13">
        <v>13</v>
      </c>
      <c r="L1208" s="13">
        <v>54</v>
      </c>
      <c r="M1208" s="13">
        <v>1</v>
      </c>
      <c r="N1208" s="13">
        <v>1</v>
      </c>
      <c r="O1208" s="13">
        <v>42</v>
      </c>
      <c r="P1208" s="13">
        <v>51</v>
      </c>
    </row>
    <row r="1209" spans="1:16" x14ac:dyDescent="0.25">
      <c r="A1209" s="13" t="s">
        <v>1838</v>
      </c>
      <c r="B1209" s="13">
        <v>2012</v>
      </c>
      <c r="C1209" s="13" t="s">
        <v>179</v>
      </c>
      <c r="D1209" s="13" t="s">
        <v>161</v>
      </c>
      <c r="E1209" s="13">
        <v>128</v>
      </c>
      <c r="F1209" s="13">
        <v>422</v>
      </c>
      <c r="G1209" s="13">
        <v>55</v>
      </c>
      <c r="H1209" s="13">
        <v>115</v>
      </c>
      <c r="I1209" s="13">
        <v>26</v>
      </c>
      <c r="J1209" s="13">
        <v>6</v>
      </c>
      <c r="K1209" s="13">
        <v>19</v>
      </c>
      <c r="L1209" s="13">
        <v>67</v>
      </c>
      <c r="M1209" s="13">
        <v>3</v>
      </c>
      <c r="N1209" s="13">
        <v>2</v>
      </c>
      <c r="O1209" s="13">
        <v>36</v>
      </c>
      <c r="P1209" s="13">
        <v>103</v>
      </c>
    </row>
    <row r="1210" spans="1:16" x14ac:dyDescent="0.25">
      <c r="A1210" s="13" t="s">
        <v>1426</v>
      </c>
      <c r="B1210" s="13">
        <v>2012</v>
      </c>
      <c r="C1210" s="13" t="s">
        <v>179</v>
      </c>
      <c r="D1210" s="13" t="s">
        <v>161</v>
      </c>
      <c r="E1210" s="13">
        <v>125</v>
      </c>
      <c r="F1210" s="13">
        <v>422</v>
      </c>
      <c r="G1210" s="13">
        <v>53</v>
      </c>
      <c r="H1210" s="13">
        <v>116</v>
      </c>
      <c r="I1210" s="13">
        <v>28</v>
      </c>
      <c r="J1210" s="13">
        <v>1</v>
      </c>
      <c r="K1210" s="13">
        <v>26</v>
      </c>
      <c r="L1210" s="13">
        <v>80</v>
      </c>
      <c r="M1210" s="13">
        <v>0</v>
      </c>
      <c r="N1210" s="13">
        <v>1</v>
      </c>
      <c r="O1210" s="13">
        <v>42</v>
      </c>
      <c r="P1210" s="13">
        <v>97</v>
      </c>
    </row>
    <row r="1211" spans="1:16" x14ac:dyDescent="0.25">
      <c r="A1211" s="13" t="s">
        <v>1569</v>
      </c>
      <c r="B1211" s="13">
        <v>2012</v>
      </c>
      <c r="C1211" s="13" t="s">
        <v>171</v>
      </c>
      <c r="D1211" s="13" t="s">
        <v>157</v>
      </c>
      <c r="E1211" s="13">
        <v>133</v>
      </c>
      <c r="F1211" s="13">
        <v>422</v>
      </c>
      <c r="G1211" s="13">
        <v>50</v>
      </c>
      <c r="H1211" s="13">
        <v>89</v>
      </c>
      <c r="I1211" s="13">
        <v>18</v>
      </c>
      <c r="J1211" s="13">
        <v>0</v>
      </c>
      <c r="K1211" s="13">
        <v>21</v>
      </c>
      <c r="L1211" s="13">
        <v>53</v>
      </c>
      <c r="M1211" s="13">
        <v>6</v>
      </c>
      <c r="N1211" s="13">
        <v>1</v>
      </c>
      <c r="O1211" s="13">
        <v>53</v>
      </c>
      <c r="P1211" s="13">
        <v>95</v>
      </c>
    </row>
    <row r="1212" spans="1:16" x14ac:dyDescent="0.25">
      <c r="A1212" s="13" t="s">
        <v>1792</v>
      </c>
      <c r="B1212" s="13">
        <v>2012</v>
      </c>
      <c r="C1212" s="13" t="s">
        <v>175</v>
      </c>
      <c r="D1212" s="13" t="s">
        <v>157</v>
      </c>
      <c r="E1212" s="13">
        <v>119</v>
      </c>
      <c r="F1212" s="13">
        <v>422</v>
      </c>
      <c r="G1212" s="13">
        <v>56</v>
      </c>
      <c r="H1212" s="13">
        <v>99</v>
      </c>
      <c r="I1212" s="13">
        <v>19</v>
      </c>
      <c r="J1212" s="13">
        <v>1</v>
      </c>
      <c r="K1212" s="13">
        <v>24</v>
      </c>
      <c r="L1212" s="13">
        <v>55</v>
      </c>
      <c r="M1212" s="13">
        <v>1</v>
      </c>
      <c r="N1212" s="13">
        <v>3</v>
      </c>
      <c r="O1212" s="13">
        <v>37</v>
      </c>
      <c r="P1212" s="13">
        <v>92</v>
      </c>
    </row>
    <row r="1213" spans="1:16" x14ac:dyDescent="0.25">
      <c r="A1213" s="13" t="s">
        <v>1653</v>
      </c>
      <c r="B1213" s="13">
        <v>2012</v>
      </c>
      <c r="C1213" s="13" t="s">
        <v>177</v>
      </c>
      <c r="D1213" s="13" t="s">
        <v>161</v>
      </c>
      <c r="E1213" s="13">
        <v>133</v>
      </c>
      <c r="F1213" s="13">
        <v>423</v>
      </c>
      <c r="G1213" s="13">
        <v>44</v>
      </c>
      <c r="H1213" s="13">
        <v>114</v>
      </c>
      <c r="I1213" s="13">
        <v>20</v>
      </c>
      <c r="J1213" s="13">
        <v>1</v>
      </c>
      <c r="K1213" s="13">
        <v>13</v>
      </c>
      <c r="L1213" s="13">
        <v>52</v>
      </c>
      <c r="M1213" s="13">
        <v>0</v>
      </c>
      <c r="N1213" s="13">
        <v>0</v>
      </c>
      <c r="O1213" s="13">
        <v>65</v>
      </c>
      <c r="P1213" s="13">
        <v>107</v>
      </c>
    </row>
    <row r="1214" spans="1:16" x14ac:dyDescent="0.25">
      <c r="A1214" s="13" t="s">
        <v>1828</v>
      </c>
      <c r="B1214" s="13">
        <v>2012</v>
      </c>
      <c r="C1214" s="13" t="s">
        <v>185</v>
      </c>
      <c r="D1214" s="13" t="s">
        <v>161</v>
      </c>
      <c r="E1214" s="13">
        <v>143</v>
      </c>
      <c r="F1214" s="13">
        <v>435</v>
      </c>
      <c r="G1214" s="13">
        <v>44</v>
      </c>
      <c r="H1214" s="13">
        <v>108</v>
      </c>
      <c r="I1214" s="13">
        <v>26</v>
      </c>
      <c r="J1214" s="13">
        <v>3</v>
      </c>
      <c r="K1214" s="13">
        <v>4</v>
      </c>
      <c r="L1214" s="13">
        <v>45</v>
      </c>
      <c r="M1214" s="13">
        <v>1</v>
      </c>
      <c r="N1214" s="13">
        <v>4</v>
      </c>
      <c r="O1214" s="13">
        <v>33</v>
      </c>
      <c r="P1214" s="13">
        <v>95</v>
      </c>
    </row>
    <row r="1215" spans="1:16" x14ac:dyDescent="0.25">
      <c r="A1215" s="13" t="s">
        <v>1525</v>
      </c>
      <c r="B1215" s="13">
        <v>2012</v>
      </c>
      <c r="C1215" s="13" t="s">
        <v>160</v>
      </c>
      <c r="D1215" s="13" t="s">
        <v>161</v>
      </c>
      <c r="E1215" s="13">
        <v>121</v>
      </c>
      <c r="F1215" s="13">
        <v>439</v>
      </c>
      <c r="G1215" s="13">
        <v>44</v>
      </c>
      <c r="H1215" s="13">
        <v>101</v>
      </c>
      <c r="I1215" s="13">
        <v>14</v>
      </c>
      <c r="J1215" s="13">
        <v>0</v>
      </c>
      <c r="K1215" s="13">
        <v>20</v>
      </c>
      <c r="L1215" s="13">
        <v>67</v>
      </c>
      <c r="M1215" s="13">
        <v>3</v>
      </c>
      <c r="N1215" s="13">
        <v>0</v>
      </c>
      <c r="O1215" s="13">
        <v>44</v>
      </c>
      <c r="P1215" s="13">
        <v>76</v>
      </c>
    </row>
    <row r="1216" spans="1:16" x14ac:dyDescent="0.25">
      <c r="A1216" s="13" t="s">
        <v>1723</v>
      </c>
      <c r="B1216" s="13">
        <v>2012</v>
      </c>
      <c r="C1216" s="13" t="s">
        <v>186</v>
      </c>
      <c r="D1216" s="13" t="s">
        <v>161</v>
      </c>
      <c r="E1216" s="13">
        <v>149</v>
      </c>
      <c r="F1216" s="13">
        <v>441</v>
      </c>
      <c r="G1216" s="13">
        <v>53</v>
      </c>
      <c r="H1216" s="13">
        <v>108</v>
      </c>
      <c r="I1216" s="13">
        <v>24</v>
      </c>
      <c r="J1216" s="13">
        <v>0</v>
      </c>
      <c r="K1216" s="13">
        <v>14</v>
      </c>
      <c r="L1216" s="13">
        <v>46</v>
      </c>
      <c r="M1216" s="13">
        <v>1</v>
      </c>
      <c r="N1216" s="13">
        <v>0</v>
      </c>
      <c r="O1216" s="13">
        <v>34</v>
      </c>
      <c r="P1216" s="13">
        <v>111</v>
      </c>
    </row>
    <row r="1217" spans="1:16" x14ac:dyDescent="0.25">
      <c r="A1217" s="13" t="s">
        <v>1778</v>
      </c>
      <c r="B1217" s="13">
        <v>2012</v>
      </c>
      <c r="C1217" s="13" t="s">
        <v>180</v>
      </c>
      <c r="D1217" s="13" t="s">
        <v>161</v>
      </c>
      <c r="E1217" s="13">
        <v>117</v>
      </c>
      <c r="F1217" s="13">
        <v>443</v>
      </c>
      <c r="G1217" s="13">
        <v>70</v>
      </c>
      <c r="H1217" s="13">
        <v>135</v>
      </c>
      <c r="I1217" s="13">
        <v>22</v>
      </c>
      <c r="J1217" s="13">
        <v>4</v>
      </c>
      <c r="K1217" s="13">
        <v>4</v>
      </c>
      <c r="L1217" s="13">
        <v>40</v>
      </c>
      <c r="M1217" s="13">
        <v>19</v>
      </c>
      <c r="N1217" s="13">
        <v>7</v>
      </c>
      <c r="O1217" s="13">
        <v>34</v>
      </c>
      <c r="P1217" s="13">
        <v>71</v>
      </c>
    </row>
    <row r="1218" spans="1:16" x14ac:dyDescent="0.25">
      <c r="A1218" s="13" t="s">
        <v>1889</v>
      </c>
      <c r="B1218" s="13">
        <v>2012</v>
      </c>
      <c r="C1218" s="13" t="s">
        <v>170</v>
      </c>
      <c r="D1218" s="13" t="s">
        <v>157</v>
      </c>
      <c r="E1218" s="13">
        <v>118</v>
      </c>
      <c r="F1218" s="13">
        <v>444</v>
      </c>
      <c r="G1218" s="13">
        <v>54</v>
      </c>
      <c r="H1218" s="13">
        <v>98</v>
      </c>
      <c r="I1218" s="13">
        <v>15</v>
      </c>
      <c r="J1218" s="13">
        <v>8</v>
      </c>
      <c r="K1218" s="13">
        <v>2</v>
      </c>
      <c r="L1218" s="13">
        <v>20</v>
      </c>
      <c r="M1218" s="13">
        <v>16</v>
      </c>
      <c r="N1218" s="13">
        <v>5</v>
      </c>
      <c r="O1218" s="13">
        <v>50</v>
      </c>
      <c r="P1218" s="13">
        <v>70</v>
      </c>
    </row>
    <row r="1219" spans="1:16" x14ac:dyDescent="0.25">
      <c r="A1219" s="13" t="s">
        <v>1551</v>
      </c>
      <c r="B1219" s="13">
        <v>2012</v>
      </c>
      <c r="C1219" s="13" t="s">
        <v>164</v>
      </c>
      <c r="D1219" s="13" t="s">
        <v>157</v>
      </c>
      <c r="E1219" s="13">
        <v>142</v>
      </c>
      <c r="F1219" s="13">
        <v>447</v>
      </c>
      <c r="G1219" s="13">
        <v>64</v>
      </c>
      <c r="H1219" s="13">
        <v>115</v>
      </c>
      <c r="I1219" s="13">
        <v>24</v>
      </c>
      <c r="J1219" s="13">
        <v>3</v>
      </c>
      <c r="K1219" s="13">
        <v>8</v>
      </c>
      <c r="L1219" s="13">
        <v>43</v>
      </c>
      <c r="M1219" s="13">
        <v>46</v>
      </c>
      <c r="N1219" s="13">
        <v>13</v>
      </c>
      <c r="O1219" s="13">
        <v>29</v>
      </c>
      <c r="P1219" s="13">
        <v>102</v>
      </c>
    </row>
    <row r="1220" spans="1:16" x14ac:dyDescent="0.25">
      <c r="A1220" s="13" t="s">
        <v>1802</v>
      </c>
      <c r="B1220" s="13">
        <v>2012</v>
      </c>
      <c r="C1220" s="13" t="s">
        <v>163</v>
      </c>
      <c r="D1220" s="13" t="s">
        <v>161</v>
      </c>
      <c r="E1220" s="13">
        <v>123</v>
      </c>
      <c r="F1220" s="13">
        <v>449</v>
      </c>
      <c r="G1220" s="13">
        <v>75</v>
      </c>
      <c r="H1220" s="13">
        <v>130</v>
      </c>
      <c r="I1220" s="13">
        <v>30</v>
      </c>
      <c r="J1220" s="13">
        <v>1</v>
      </c>
      <c r="K1220" s="13">
        <v>37</v>
      </c>
      <c r="L1220" s="13">
        <v>86</v>
      </c>
      <c r="M1220" s="13">
        <v>6</v>
      </c>
      <c r="N1220" s="13">
        <v>2</v>
      </c>
      <c r="O1220" s="13">
        <v>46</v>
      </c>
      <c r="P1220" s="13">
        <v>143</v>
      </c>
    </row>
    <row r="1221" spans="1:16" x14ac:dyDescent="0.25">
      <c r="A1221" s="13" t="s">
        <v>1459</v>
      </c>
      <c r="B1221" s="13">
        <v>2012</v>
      </c>
      <c r="C1221" s="13" t="s">
        <v>171</v>
      </c>
      <c r="D1221" s="13" t="s">
        <v>157</v>
      </c>
      <c r="E1221" s="13">
        <v>123</v>
      </c>
      <c r="F1221" s="13">
        <v>451</v>
      </c>
      <c r="G1221" s="13">
        <v>66</v>
      </c>
      <c r="H1221" s="13">
        <v>113</v>
      </c>
      <c r="I1221" s="13">
        <v>27</v>
      </c>
      <c r="J1221" s="13">
        <v>1</v>
      </c>
      <c r="K1221" s="13">
        <v>24</v>
      </c>
      <c r="L1221" s="13">
        <v>84</v>
      </c>
      <c r="M1221" s="13">
        <v>2</v>
      </c>
      <c r="N1221" s="13">
        <v>1</v>
      </c>
      <c r="O1221" s="13">
        <v>54</v>
      </c>
      <c r="P1221" s="13">
        <v>83</v>
      </c>
    </row>
    <row r="1222" spans="1:16" x14ac:dyDescent="0.25">
      <c r="A1222" s="13" t="s">
        <v>1656</v>
      </c>
      <c r="B1222" s="13">
        <v>2012</v>
      </c>
      <c r="C1222" s="13" t="s">
        <v>188</v>
      </c>
      <c r="D1222" s="13" t="s">
        <v>161</v>
      </c>
      <c r="E1222" s="13">
        <v>143</v>
      </c>
      <c r="F1222" s="13">
        <v>454</v>
      </c>
      <c r="G1222" s="13">
        <v>72</v>
      </c>
      <c r="H1222" s="13">
        <v>136</v>
      </c>
      <c r="I1222" s="13">
        <v>18</v>
      </c>
      <c r="J1222" s="13">
        <v>11</v>
      </c>
      <c r="K1222" s="13">
        <v>13</v>
      </c>
      <c r="L1222" s="13">
        <v>53</v>
      </c>
      <c r="M1222" s="13">
        <v>12</v>
      </c>
      <c r="N1222" s="13">
        <v>5</v>
      </c>
      <c r="O1222" s="13">
        <v>68</v>
      </c>
      <c r="P1222" s="13">
        <v>128</v>
      </c>
    </row>
    <row r="1223" spans="1:16" x14ac:dyDescent="0.25">
      <c r="A1223" s="13" t="s">
        <v>1441</v>
      </c>
      <c r="B1223" s="13">
        <v>2012</v>
      </c>
      <c r="C1223" s="13" t="s">
        <v>174</v>
      </c>
      <c r="D1223" s="13" t="s">
        <v>161</v>
      </c>
      <c r="E1223" s="13">
        <v>144</v>
      </c>
      <c r="F1223" s="13">
        <v>455</v>
      </c>
      <c r="G1223" s="13">
        <v>34</v>
      </c>
      <c r="H1223" s="13">
        <v>104</v>
      </c>
      <c r="I1223" s="13">
        <v>16</v>
      </c>
      <c r="J1223" s="13">
        <v>1</v>
      </c>
      <c r="K1223" s="13">
        <v>8</v>
      </c>
      <c r="L1223" s="13">
        <v>45</v>
      </c>
      <c r="M1223" s="13">
        <v>0</v>
      </c>
      <c r="N1223" s="13">
        <v>2</v>
      </c>
      <c r="O1223" s="13">
        <v>20</v>
      </c>
      <c r="P1223" s="13">
        <v>106</v>
      </c>
    </row>
    <row r="1224" spans="1:16" x14ac:dyDescent="0.25">
      <c r="A1224" s="13" t="s">
        <v>1416</v>
      </c>
      <c r="B1224" s="13">
        <v>2012</v>
      </c>
      <c r="C1224" s="13" t="s">
        <v>170</v>
      </c>
      <c r="D1224" s="13" t="s">
        <v>157</v>
      </c>
      <c r="E1224" s="13">
        <v>120</v>
      </c>
      <c r="F1224" s="13">
        <v>455</v>
      </c>
      <c r="G1224" s="13">
        <v>68</v>
      </c>
      <c r="H1224" s="13">
        <v>118</v>
      </c>
      <c r="I1224" s="13">
        <v>25</v>
      </c>
      <c r="J1224" s="13">
        <v>7</v>
      </c>
      <c r="K1224" s="13">
        <v>11</v>
      </c>
      <c r="L1224" s="13">
        <v>46</v>
      </c>
      <c r="M1224" s="13">
        <v>39</v>
      </c>
      <c r="N1224" s="13">
        <v>4</v>
      </c>
      <c r="O1224" s="13">
        <v>45</v>
      </c>
      <c r="P1224" s="13">
        <v>64</v>
      </c>
    </row>
    <row r="1225" spans="1:16" x14ac:dyDescent="0.25">
      <c r="A1225" s="13" t="s">
        <v>1549</v>
      </c>
      <c r="B1225" s="13">
        <v>2012</v>
      </c>
      <c r="C1225" s="13" t="s">
        <v>181</v>
      </c>
      <c r="D1225" s="13" t="s">
        <v>157</v>
      </c>
      <c r="E1225" s="13">
        <v>138</v>
      </c>
      <c r="F1225" s="13">
        <v>457</v>
      </c>
      <c r="G1225" s="13">
        <v>55</v>
      </c>
      <c r="H1225" s="13">
        <v>115</v>
      </c>
      <c r="I1225" s="13">
        <v>20</v>
      </c>
      <c r="J1225" s="13">
        <v>0</v>
      </c>
      <c r="K1225" s="13">
        <v>10</v>
      </c>
      <c r="L1225" s="13">
        <v>53</v>
      </c>
      <c r="M1225" s="13">
        <v>4</v>
      </c>
      <c r="N1225" s="13">
        <v>3</v>
      </c>
      <c r="O1225" s="13">
        <v>56</v>
      </c>
      <c r="P1225" s="13">
        <v>59</v>
      </c>
    </row>
    <row r="1226" spans="1:16" x14ac:dyDescent="0.25">
      <c r="A1226" s="13" t="s">
        <v>1574</v>
      </c>
      <c r="B1226" s="13">
        <v>2012</v>
      </c>
      <c r="C1226" s="13" t="s">
        <v>184</v>
      </c>
      <c r="D1226" s="13" t="s">
        <v>157</v>
      </c>
      <c r="E1226" s="13">
        <v>147</v>
      </c>
      <c r="F1226" s="13">
        <v>457</v>
      </c>
      <c r="G1226" s="13">
        <v>65</v>
      </c>
      <c r="H1226" s="13">
        <v>139</v>
      </c>
      <c r="I1226" s="13">
        <v>29</v>
      </c>
      <c r="J1226" s="13">
        <v>3</v>
      </c>
      <c r="K1226" s="13">
        <v>15</v>
      </c>
      <c r="L1226" s="13">
        <v>61</v>
      </c>
      <c r="M1226" s="13">
        <v>10</v>
      </c>
      <c r="N1226" s="13">
        <v>5</v>
      </c>
      <c r="O1226" s="13">
        <v>54</v>
      </c>
      <c r="P1226" s="13">
        <v>74</v>
      </c>
    </row>
    <row r="1227" spans="1:16" x14ac:dyDescent="0.25">
      <c r="A1227" s="13" t="s">
        <v>1626</v>
      </c>
      <c r="B1227" s="13">
        <v>2012</v>
      </c>
      <c r="C1227" s="13" t="s">
        <v>165</v>
      </c>
      <c r="D1227" s="13" t="s">
        <v>157</v>
      </c>
      <c r="E1227" s="13">
        <v>135</v>
      </c>
      <c r="F1227" s="13">
        <v>457</v>
      </c>
      <c r="G1227" s="13">
        <v>65</v>
      </c>
      <c r="H1227" s="13">
        <v>101</v>
      </c>
      <c r="I1227" s="13">
        <v>26</v>
      </c>
      <c r="J1227" s="13">
        <v>0</v>
      </c>
      <c r="K1227" s="13">
        <v>23</v>
      </c>
      <c r="L1227" s="13">
        <v>69</v>
      </c>
      <c r="M1227" s="13">
        <v>1</v>
      </c>
      <c r="N1227" s="13">
        <v>3</v>
      </c>
      <c r="O1227" s="13">
        <v>73</v>
      </c>
      <c r="P1227" s="13">
        <v>159</v>
      </c>
    </row>
    <row r="1228" spans="1:16" x14ac:dyDescent="0.25">
      <c r="A1228" s="13" t="s">
        <v>1507</v>
      </c>
      <c r="B1228" s="13">
        <v>2012</v>
      </c>
      <c r="C1228" s="13" t="s">
        <v>185</v>
      </c>
      <c r="D1228" s="13" t="s">
        <v>161</v>
      </c>
      <c r="E1228" s="13">
        <v>113</v>
      </c>
      <c r="F1228" s="13">
        <v>459</v>
      </c>
      <c r="G1228" s="13">
        <v>84</v>
      </c>
      <c r="H1228" s="13">
        <v>159</v>
      </c>
      <c r="I1228" s="13">
        <v>25</v>
      </c>
      <c r="J1228" s="13">
        <v>10</v>
      </c>
      <c r="K1228" s="13">
        <v>11</v>
      </c>
      <c r="L1228" s="13">
        <v>60</v>
      </c>
      <c r="M1228" s="13">
        <v>13</v>
      </c>
      <c r="N1228" s="13">
        <v>5</v>
      </c>
      <c r="O1228" s="13">
        <v>36</v>
      </c>
      <c r="P1228" s="13">
        <v>63</v>
      </c>
    </row>
    <row r="1229" spans="1:16" x14ac:dyDescent="0.25">
      <c r="A1229" s="13" t="s">
        <v>1480</v>
      </c>
      <c r="B1229" s="13">
        <v>2012</v>
      </c>
      <c r="C1229" s="13" t="s">
        <v>176</v>
      </c>
      <c r="D1229" s="13" t="s">
        <v>157</v>
      </c>
      <c r="E1229" s="13">
        <v>142</v>
      </c>
      <c r="F1229" s="13">
        <v>463</v>
      </c>
      <c r="G1229" s="13">
        <v>46</v>
      </c>
      <c r="H1229" s="13">
        <v>106</v>
      </c>
      <c r="I1229" s="13">
        <v>12</v>
      </c>
      <c r="J1229" s="13">
        <v>0</v>
      </c>
      <c r="K1229" s="13">
        <v>12</v>
      </c>
      <c r="L1229" s="13">
        <v>55</v>
      </c>
      <c r="M1229" s="13">
        <v>3</v>
      </c>
      <c r="N1229" s="13">
        <v>0</v>
      </c>
      <c r="O1229" s="13">
        <v>26</v>
      </c>
      <c r="P1229" s="13">
        <v>49</v>
      </c>
    </row>
    <row r="1230" spans="1:16" x14ac:dyDescent="0.25">
      <c r="A1230" s="13" t="s">
        <v>1370</v>
      </c>
      <c r="B1230" s="13">
        <v>2012</v>
      </c>
      <c r="C1230" s="13" t="s">
        <v>171</v>
      </c>
      <c r="D1230" s="13" t="s">
        <v>157</v>
      </c>
      <c r="E1230" s="13">
        <v>122</v>
      </c>
      <c r="F1230" s="13">
        <v>463</v>
      </c>
      <c r="G1230" s="13">
        <v>74</v>
      </c>
      <c r="H1230" s="13">
        <v>126</v>
      </c>
      <c r="I1230" s="13">
        <v>17</v>
      </c>
      <c r="J1230" s="13">
        <v>1</v>
      </c>
      <c r="K1230" s="13">
        <v>18</v>
      </c>
      <c r="L1230" s="13">
        <v>57</v>
      </c>
      <c r="M1230" s="13">
        <v>13</v>
      </c>
      <c r="N1230" s="13">
        <v>1</v>
      </c>
      <c r="O1230" s="13">
        <v>51</v>
      </c>
      <c r="P1230" s="13">
        <v>116</v>
      </c>
    </row>
    <row r="1231" spans="1:16" x14ac:dyDescent="0.25">
      <c r="A1231" s="13" t="s">
        <v>1804</v>
      </c>
      <c r="B1231" s="13">
        <v>2012</v>
      </c>
      <c r="C1231" s="13" t="s">
        <v>173</v>
      </c>
      <c r="D1231" s="13" t="s">
        <v>161</v>
      </c>
      <c r="E1231" s="13">
        <v>114</v>
      </c>
      <c r="F1231" s="13">
        <v>464</v>
      </c>
      <c r="G1231" s="13">
        <v>53</v>
      </c>
      <c r="H1231" s="13">
        <v>134</v>
      </c>
      <c r="I1231" s="13">
        <v>26</v>
      </c>
      <c r="J1231" s="13">
        <v>0</v>
      </c>
      <c r="K1231" s="13">
        <v>1</v>
      </c>
      <c r="L1231" s="13">
        <v>25</v>
      </c>
      <c r="M1231" s="13">
        <v>4</v>
      </c>
      <c r="N1231" s="13">
        <v>4</v>
      </c>
      <c r="O1231" s="13">
        <v>27</v>
      </c>
      <c r="P1231" s="13">
        <v>73</v>
      </c>
    </row>
    <row r="1232" spans="1:16" x14ac:dyDescent="0.25">
      <c r="A1232" s="13" t="s">
        <v>1762</v>
      </c>
      <c r="B1232" s="13">
        <v>2012</v>
      </c>
      <c r="C1232" s="13" t="s">
        <v>180</v>
      </c>
      <c r="D1232" s="13" t="s">
        <v>161</v>
      </c>
      <c r="E1232" s="13">
        <v>119</v>
      </c>
      <c r="F1232" s="13">
        <v>469</v>
      </c>
      <c r="G1232" s="13">
        <v>76</v>
      </c>
      <c r="H1232" s="13">
        <v>144</v>
      </c>
      <c r="I1232" s="13">
        <v>35</v>
      </c>
      <c r="J1232" s="13">
        <v>0</v>
      </c>
      <c r="K1232" s="13">
        <v>22</v>
      </c>
      <c r="L1232" s="13">
        <v>92</v>
      </c>
      <c r="M1232" s="13">
        <v>2</v>
      </c>
      <c r="N1232" s="13">
        <v>1</v>
      </c>
      <c r="O1232" s="13">
        <v>37</v>
      </c>
      <c r="P1232" s="13">
        <v>89</v>
      </c>
    </row>
    <row r="1233" spans="1:16" x14ac:dyDescent="0.25">
      <c r="A1233" s="13" t="s">
        <v>1751</v>
      </c>
      <c r="B1233" s="13">
        <v>2012</v>
      </c>
      <c r="C1233" s="13" t="s">
        <v>182</v>
      </c>
      <c r="D1233" s="13" t="s">
        <v>157</v>
      </c>
      <c r="E1233" s="13">
        <v>132</v>
      </c>
      <c r="F1233" s="13">
        <v>470</v>
      </c>
      <c r="G1233" s="13">
        <v>52</v>
      </c>
      <c r="H1233" s="13">
        <v>113</v>
      </c>
      <c r="I1233" s="13">
        <v>22</v>
      </c>
      <c r="J1233" s="13">
        <v>2</v>
      </c>
      <c r="K1233" s="13">
        <v>12</v>
      </c>
      <c r="L1233" s="13">
        <v>54</v>
      </c>
      <c r="M1233" s="13">
        <v>6</v>
      </c>
      <c r="N1233" s="13">
        <v>3</v>
      </c>
      <c r="O1233" s="13">
        <v>26</v>
      </c>
      <c r="P1233" s="13">
        <v>104</v>
      </c>
    </row>
    <row r="1234" spans="1:16" x14ac:dyDescent="0.25">
      <c r="A1234" s="13" t="s">
        <v>1414</v>
      </c>
      <c r="B1234" s="13">
        <v>2012</v>
      </c>
      <c r="C1234" s="13" t="s">
        <v>175</v>
      </c>
      <c r="D1234" s="13" t="s">
        <v>157</v>
      </c>
      <c r="E1234" s="13">
        <v>138</v>
      </c>
      <c r="F1234" s="13">
        <v>470</v>
      </c>
      <c r="G1234" s="13">
        <v>65</v>
      </c>
      <c r="H1234" s="13">
        <v>126</v>
      </c>
      <c r="I1234" s="13">
        <v>18</v>
      </c>
      <c r="J1234" s="13">
        <v>1</v>
      </c>
      <c r="K1234" s="13">
        <v>1</v>
      </c>
      <c r="L1234" s="13">
        <v>40</v>
      </c>
      <c r="M1234" s="13">
        <v>9</v>
      </c>
      <c r="N1234" s="13">
        <v>5</v>
      </c>
      <c r="O1234" s="13">
        <v>52</v>
      </c>
      <c r="P1234" s="13">
        <v>65</v>
      </c>
    </row>
    <row r="1235" spans="1:16" x14ac:dyDescent="0.25">
      <c r="A1235" s="13" t="s">
        <v>1743</v>
      </c>
      <c r="B1235" s="13">
        <v>2012</v>
      </c>
      <c r="C1235" s="13" t="s">
        <v>174</v>
      </c>
      <c r="D1235" s="13" t="s">
        <v>161</v>
      </c>
      <c r="E1235" s="13">
        <v>129</v>
      </c>
      <c r="F1235" s="13">
        <v>472</v>
      </c>
      <c r="G1235" s="13">
        <v>62</v>
      </c>
      <c r="H1235" s="13">
        <v>132</v>
      </c>
      <c r="I1235" s="13">
        <v>27</v>
      </c>
      <c r="J1235" s="13">
        <v>0</v>
      </c>
      <c r="K1235" s="13">
        <v>14</v>
      </c>
      <c r="L1235" s="13">
        <v>69</v>
      </c>
      <c r="M1235" s="13">
        <v>7</v>
      </c>
      <c r="N1235" s="13">
        <v>5</v>
      </c>
      <c r="O1235" s="13">
        <v>47</v>
      </c>
      <c r="P1235" s="13">
        <v>104</v>
      </c>
    </row>
    <row r="1236" spans="1:16" x14ac:dyDescent="0.25">
      <c r="A1236" s="13" t="s">
        <v>1615</v>
      </c>
      <c r="B1236" s="13">
        <v>2012</v>
      </c>
      <c r="C1236" s="13" t="s">
        <v>174</v>
      </c>
      <c r="D1236" s="13" t="s">
        <v>161</v>
      </c>
      <c r="E1236" s="13">
        <v>145</v>
      </c>
      <c r="F1236" s="13">
        <v>475</v>
      </c>
      <c r="G1236" s="13">
        <v>68</v>
      </c>
      <c r="H1236" s="13">
        <v>130</v>
      </c>
      <c r="I1236" s="13">
        <v>28</v>
      </c>
      <c r="J1236" s="13">
        <v>3</v>
      </c>
      <c r="K1236" s="13">
        <v>27</v>
      </c>
      <c r="L1236" s="13">
        <v>86</v>
      </c>
      <c r="M1236" s="13">
        <v>2</v>
      </c>
      <c r="N1236" s="13">
        <v>0</v>
      </c>
      <c r="O1236" s="13">
        <v>33</v>
      </c>
      <c r="P1236" s="13">
        <v>103</v>
      </c>
    </row>
    <row r="1237" spans="1:16" x14ac:dyDescent="0.25">
      <c r="A1237" s="13" t="s">
        <v>1866</v>
      </c>
      <c r="B1237" s="13">
        <v>2012</v>
      </c>
      <c r="C1237" s="13" t="s">
        <v>188</v>
      </c>
      <c r="D1237" s="13" t="s">
        <v>161</v>
      </c>
      <c r="E1237" s="13">
        <v>132</v>
      </c>
      <c r="F1237" s="13">
        <v>475</v>
      </c>
      <c r="G1237" s="13">
        <v>51</v>
      </c>
      <c r="H1237" s="13">
        <v>147</v>
      </c>
      <c r="I1237" s="13">
        <v>32</v>
      </c>
      <c r="J1237" s="13">
        <v>3</v>
      </c>
      <c r="K1237" s="13">
        <v>5</v>
      </c>
      <c r="L1237" s="13">
        <v>54</v>
      </c>
      <c r="M1237" s="13">
        <v>7</v>
      </c>
      <c r="N1237" s="13">
        <v>2</v>
      </c>
      <c r="O1237" s="13">
        <v>22</v>
      </c>
      <c r="P1237" s="13">
        <v>61</v>
      </c>
    </row>
    <row r="1238" spans="1:16" x14ac:dyDescent="0.25">
      <c r="A1238" s="13" t="s">
        <v>1458</v>
      </c>
      <c r="B1238" s="13">
        <v>2012</v>
      </c>
      <c r="C1238" s="13" t="s">
        <v>168</v>
      </c>
      <c r="D1238" s="13" t="s">
        <v>157</v>
      </c>
      <c r="E1238" s="13">
        <v>130</v>
      </c>
      <c r="F1238" s="13">
        <v>476</v>
      </c>
      <c r="G1238" s="13">
        <v>70</v>
      </c>
      <c r="H1238" s="13">
        <v>127</v>
      </c>
      <c r="I1238" s="13">
        <v>34</v>
      </c>
      <c r="J1238" s="13">
        <v>1</v>
      </c>
      <c r="K1238" s="13">
        <v>22</v>
      </c>
      <c r="L1238" s="13">
        <v>81</v>
      </c>
      <c r="M1238" s="13">
        <v>2</v>
      </c>
      <c r="N1238" s="13">
        <v>3</v>
      </c>
      <c r="O1238" s="13">
        <v>42</v>
      </c>
      <c r="P1238" s="13">
        <v>129</v>
      </c>
    </row>
    <row r="1239" spans="1:16" x14ac:dyDescent="0.25">
      <c r="A1239" s="13" t="s">
        <v>1325</v>
      </c>
      <c r="B1239" s="13">
        <v>2012</v>
      </c>
      <c r="C1239" s="13" t="s">
        <v>180</v>
      </c>
      <c r="D1239" s="13" t="s">
        <v>161</v>
      </c>
      <c r="E1239" s="13">
        <v>121</v>
      </c>
      <c r="F1239" s="13">
        <v>477</v>
      </c>
      <c r="G1239" s="13">
        <v>69</v>
      </c>
      <c r="H1239" s="13">
        <v>126</v>
      </c>
      <c r="I1239" s="13">
        <v>18</v>
      </c>
      <c r="J1239" s="13">
        <v>3</v>
      </c>
      <c r="K1239" s="13">
        <v>5</v>
      </c>
      <c r="L1239" s="13">
        <v>49</v>
      </c>
      <c r="M1239" s="13">
        <v>12</v>
      </c>
      <c r="N1239" s="13">
        <v>4</v>
      </c>
      <c r="O1239" s="13">
        <v>44</v>
      </c>
      <c r="P1239" s="13">
        <v>57</v>
      </c>
    </row>
    <row r="1240" spans="1:16" x14ac:dyDescent="0.25">
      <c r="A1240" s="13" t="s">
        <v>1364</v>
      </c>
      <c r="B1240" s="13">
        <v>2012</v>
      </c>
      <c r="C1240" s="13" t="s">
        <v>156</v>
      </c>
      <c r="D1240" s="13" t="s">
        <v>157</v>
      </c>
      <c r="E1240" s="13">
        <v>135</v>
      </c>
      <c r="F1240" s="13">
        <v>479</v>
      </c>
      <c r="G1240" s="13">
        <v>68</v>
      </c>
      <c r="H1240" s="13">
        <v>133</v>
      </c>
      <c r="I1240" s="13">
        <v>18</v>
      </c>
      <c r="J1240" s="13">
        <v>4</v>
      </c>
      <c r="K1240" s="13">
        <v>27</v>
      </c>
      <c r="L1240" s="13">
        <v>77</v>
      </c>
      <c r="M1240" s="13">
        <v>0</v>
      </c>
      <c r="N1240" s="13">
        <v>0</v>
      </c>
      <c r="O1240" s="13">
        <v>28</v>
      </c>
      <c r="P1240" s="13">
        <v>78</v>
      </c>
    </row>
    <row r="1241" spans="1:16" x14ac:dyDescent="0.25">
      <c r="A1241" s="13" t="s">
        <v>1800</v>
      </c>
      <c r="B1241" s="13">
        <v>2012</v>
      </c>
      <c r="C1241" s="13" t="s">
        <v>159</v>
      </c>
      <c r="D1241" s="13" t="s">
        <v>157</v>
      </c>
      <c r="E1241" s="13">
        <v>132</v>
      </c>
      <c r="F1241" s="13">
        <v>483</v>
      </c>
      <c r="G1241" s="13">
        <v>49</v>
      </c>
      <c r="H1241" s="13">
        <v>105</v>
      </c>
      <c r="I1241" s="13">
        <v>14</v>
      </c>
      <c r="J1241" s="13">
        <v>0</v>
      </c>
      <c r="K1241" s="13">
        <v>19</v>
      </c>
      <c r="L1241" s="13">
        <v>51</v>
      </c>
      <c r="M1241" s="13">
        <v>1</v>
      </c>
      <c r="N1241" s="13">
        <v>0</v>
      </c>
      <c r="O1241" s="13">
        <v>49</v>
      </c>
      <c r="P1241" s="13">
        <v>111</v>
      </c>
    </row>
    <row r="1242" spans="1:16" x14ac:dyDescent="0.25">
      <c r="A1242" s="13" t="s">
        <v>1512</v>
      </c>
      <c r="B1242" s="13">
        <v>2012</v>
      </c>
      <c r="C1242" s="13" t="s">
        <v>175</v>
      </c>
      <c r="D1242" s="13" t="s">
        <v>157</v>
      </c>
      <c r="E1242" s="13">
        <v>134</v>
      </c>
      <c r="F1242" s="13">
        <v>484</v>
      </c>
      <c r="G1242" s="13">
        <v>56</v>
      </c>
      <c r="H1242" s="13">
        <v>133</v>
      </c>
      <c r="I1242" s="13">
        <v>34</v>
      </c>
      <c r="J1242" s="13">
        <v>1</v>
      </c>
      <c r="K1242" s="13">
        <v>18</v>
      </c>
      <c r="L1242" s="13">
        <v>75</v>
      </c>
      <c r="M1242" s="13">
        <v>0</v>
      </c>
      <c r="N1242" s="13">
        <v>0</v>
      </c>
      <c r="O1242" s="13">
        <v>29</v>
      </c>
      <c r="P1242" s="13">
        <v>98</v>
      </c>
    </row>
    <row r="1243" spans="1:16" x14ac:dyDescent="0.25">
      <c r="A1243" s="13" t="s">
        <v>1469</v>
      </c>
      <c r="B1243" s="13">
        <v>2012</v>
      </c>
      <c r="C1243" s="13" t="s">
        <v>168</v>
      </c>
      <c r="D1243" s="13" t="s">
        <v>157</v>
      </c>
      <c r="E1243" s="13">
        <v>123</v>
      </c>
      <c r="F1243" s="13">
        <v>484</v>
      </c>
      <c r="G1243" s="13">
        <v>63</v>
      </c>
      <c r="H1243" s="13">
        <v>145</v>
      </c>
      <c r="I1243" s="13">
        <v>37</v>
      </c>
      <c r="J1243" s="13">
        <v>0</v>
      </c>
      <c r="K1243" s="13">
        <v>15</v>
      </c>
      <c r="L1243" s="13">
        <v>86</v>
      </c>
      <c r="M1243" s="13">
        <v>0</v>
      </c>
      <c r="N1243" s="13">
        <v>0</v>
      </c>
      <c r="O1243" s="13">
        <v>31</v>
      </c>
      <c r="P1243" s="13">
        <v>81</v>
      </c>
    </row>
    <row r="1244" spans="1:16" x14ac:dyDescent="0.25">
      <c r="A1244" s="13" t="s">
        <v>1573</v>
      </c>
      <c r="B1244" s="13">
        <v>2012</v>
      </c>
      <c r="C1244" s="13" t="s">
        <v>181</v>
      </c>
      <c r="D1244" s="13" t="s">
        <v>157</v>
      </c>
      <c r="E1244" s="13">
        <v>134</v>
      </c>
      <c r="F1244" s="13">
        <v>484</v>
      </c>
      <c r="G1244" s="13">
        <v>61</v>
      </c>
      <c r="H1244" s="13">
        <v>132</v>
      </c>
      <c r="I1244" s="13">
        <v>26</v>
      </c>
      <c r="J1244" s="13">
        <v>1</v>
      </c>
      <c r="K1244" s="13">
        <v>22</v>
      </c>
      <c r="L1244" s="13">
        <v>73</v>
      </c>
      <c r="M1244" s="13">
        <v>0</v>
      </c>
      <c r="N1244" s="13">
        <v>1</v>
      </c>
      <c r="O1244" s="13">
        <v>31</v>
      </c>
      <c r="P1244" s="13">
        <v>116</v>
      </c>
    </row>
    <row r="1245" spans="1:16" x14ac:dyDescent="0.25">
      <c r="A1245" s="13" t="s">
        <v>1571</v>
      </c>
      <c r="B1245" s="13">
        <v>2012</v>
      </c>
      <c r="C1245" s="13" t="s">
        <v>169</v>
      </c>
      <c r="D1245" s="13" t="s">
        <v>161</v>
      </c>
      <c r="E1245" s="13">
        <v>141</v>
      </c>
      <c r="F1245" s="13">
        <v>486</v>
      </c>
      <c r="G1245" s="13">
        <v>65</v>
      </c>
      <c r="H1245" s="13">
        <v>139</v>
      </c>
      <c r="I1245" s="13">
        <v>25</v>
      </c>
      <c r="J1245" s="13">
        <v>2</v>
      </c>
      <c r="K1245" s="13">
        <v>15</v>
      </c>
      <c r="L1245" s="13">
        <v>88</v>
      </c>
      <c r="M1245" s="13">
        <v>0</v>
      </c>
      <c r="N1245" s="13">
        <v>0</v>
      </c>
      <c r="O1245" s="13">
        <v>73</v>
      </c>
      <c r="P1245" s="13">
        <v>130</v>
      </c>
    </row>
    <row r="1246" spans="1:16" x14ac:dyDescent="0.25">
      <c r="A1246" s="13" t="s">
        <v>1897</v>
      </c>
      <c r="B1246" s="13">
        <v>2012</v>
      </c>
      <c r="C1246" s="13" t="s">
        <v>170</v>
      </c>
      <c r="D1246" s="13" t="s">
        <v>157</v>
      </c>
      <c r="E1246" s="13">
        <v>129</v>
      </c>
      <c r="F1246" s="13">
        <v>487</v>
      </c>
      <c r="G1246" s="13">
        <v>70</v>
      </c>
      <c r="H1246" s="13">
        <v>142</v>
      </c>
      <c r="I1246" s="13">
        <v>25</v>
      </c>
      <c r="J1246" s="13">
        <v>5</v>
      </c>
      <c r="K1246" s="13">
        <v>23</v>
      </c>
      <c r="L1246" s="13">
        <v>82</v>
      </c>
      <c r="M1246" s="13">
        <v>16</v>
      </c>
      <c r="N1246" s="13">
        <v>4</v>
      </c>
      <c r="O1246" s="13">
        <v>43</v>
      </c>
      <c r="P1246" s="13">
        <v>102</v>
      </c>
    </row>
    <row r="1247" spans="1:16" x14ac:dyDescent="0.25">
      <c r="A1247" s="13" t="s">
        <v>1739</v>
      </c>
      <c r="B1247" s="13">
        <v>2012</v>
      </c>
      <c r="C1247" s="13" t="s">
        <v>179</v>
      </c>
      <c r="D1247" s="13" t="s">
        <v>161</v>
      </c>
      <c r="E1247" s="13">
        <v>136</v>
      </c>
      <c r="F1247" s="13">
        <v>493</v>
      </c>
      <c r="G1247" s="13">
        <v>75</v>
      </c>
      <c r="H1247" s="13">
        <v>105</v>
      </c>
      <c r="I1247" s="13">
        <v>13</v>
      </c>
      <c r="J1247" s="13">
        <v>2</v>
      </c>
      <c r="K1247" s="13">
        <v>14</v>
      </c>
      <c r="L1247" s="13">
        <v>40</v>
      </c>
      <c r="M1247" s="13">
        <v>30</v>
      </c>
      <c r="N1247" s="13">
        <v>7</v>
      </c>
      <c r="O1247" s="13">
        <v>42</v>
      </c>
      <c r="P1247" s="13">
        <v>166</v>
      </c>
    </row>
    <row r="1248" spans="1:16" x14ac:dyDescent="0.25">
      <c r="A1248" s="13" t="s">
        <v>1851</v>
      </c>
      <c r="B1248" s="13">
        <v>2012</v>
      </c>
      <c r="C1248" s="13" t="s">
        <v>164</v>
      </c>
      <c r="D1248" s="13" t="s">
        <v>157</v>
      </c>
      <c r="E1248" s="13">
        <v>125</v>
      </c>
      <c r="F1248" s="13">
        <v>494</v>
      </c>
      <c r="G1248" s="13">
        <v>73</v>
      </c>
      <c r="H1248" s="13">
        <v>135</v>
      </c>
      <c r="I1248" s="13">
        <v>26</v>
      </c>
      <c r="J1248" s="13">
        <v>3</v>
      </c>
      <c r="K1248" s="13">
        <v>11</v>
      </c>
      <c r="L1248" s="13">
        <v>48</v>
      </c>
      <c r="M1248" s="13">
        <v>13</v>
      </c>
      <c r="N1248" s="13">
        <v>8</v>
      </c>
      <c r="O1248" s="13">
        <v>33</v>
      </c>
      <c r="P1248" s="13">
        <v>86</v>
      </c>
    </row>
    <row r="1249" spans="1:16" x14ac:dyDescent="0.25">
      <c r="A1249" s="13" t="s">
        <v>1399</v>
      </c>
      <c r="B1249" s="13">
        <v>2012</v>
      </c>
      <c r="C1249" s="13" t="s">
        <v>167</v>
      </c>
      <c r="D1249" s="13" t="s">
        <v>157</v>
      </c>
      <c r="E1249" s="13">
        <v>160</v>
      </c>
      <c r="F1249" s="13">
        <v>497</v>
      </c>
      <c r="G1249" s="13">
        <v>72</v>
      </c>
      <c r="H1249" s="13">
        <v>98</v>
      </c>
      <c r="I1249" s="13">
        <v>17</v>
      </c>
      <c r="J1249" s="13">
        <v>2</v>
      </c>
      <c r="K1249" s="13">
        <v>19</v>
      </c>
      <c r="L1249" s="13">
        <v>61</v>
      </c>
      <c r="M1249" s="13">
        <v>2</v>
      </c>
      <c r="N1249" s="13">
        <v>3</v>
      </c>
      <c r="O1249" s="13">
        <v>87</v>
      </c>
      <c r="P1249" s="13">
        <v>182</v>
      </c>
    </row>
    <row r="1250" spans="1:16" x14ac:dyDescent="0.25">
      <c r="A1250" s="13" t="s">
        <v>1712</v>
      </c>
      <c r="B1250" s="13">
        <v>2012</v>
      </c>
      <c r="C1250" s="13" t="s">
        <v>180</v>
      </c>
      <c r="D1250" s="13" t="s">
        <v>161</v>
      </c>
      <c r="E1250" s="13">
        <v>144</v>
      </c>
      <c r="F1250" s="13">
        <v>501</v>
      </c>
      <c r="G1250" s="13">
        <v>70</v>
      </c>
      <c r="H1250" s="13">
        <v>147</v>
      </c>
      <c r="I1250" s="13">
        <v>25</v>
      </c>
      <c r="J1250" s="13">
        <v>1</v>
      </c>
      <c r="K1250" s="13">
        <v>20</v>
      </c>
      <c r="L1250" s="13">
        <v>79</v>
      </c>
      <c r="M1250" s="13">
        <v>3</v>
      </c>
      <c r="N1250" s="13">
        <v>3</v>
      </c>
      <c r="O1250" s="13">
        <v>57</v>
      </c>
      <c r="P1250" s="13">
        <v>122</v>
      </c>
    </row>
    <row r="1251" spans="1:16" x14ac:dyDescent="0.25">
      <c r="A1251" s="13" t="s">
        <v>1779</v>
      </c>
      <c r="B1251" s="13">
        <v>2012</v>
      </c>
      <c r="C1251" s="13" t="s">
        <v>167</v>
      </c>
      <c r="D1251" s="13" t="s">
        <v>157</v>
      </c>
      <c r="E1251" s="13">
        <v>132</v>
      </c>
      <c r="F1251" s="13">
        <v>505</v>
      </c>
      <c r="G1251" s="13">
        <v>85</v>
      </c>
      <c r="H1251" s="13">
        <v>124</v>
      </c>
      <c r="I1251" s="13">
        <v>19</v>
      </c>
      <c r="J1251" s="13">
        <v>7</v>
      </c>
      <c r="K1251" s="13">
        <v>13</v>
      </c>
      <c r="L1251" s="13">
        <v>47</v>
      </c>
      <c r="M1251" s="13">
        <v>31</v>
      </c>
      <c r="N1251" s="13">
        <v>2</v>
      </c>
      <c r="O1251" s="13">
        <v>46</v>
      </c>
      <c r="P1251" s="13">
        <v>120</v>
      </c>
    </row>
    <row r="1252" spans="1:16" x14ac:dyDescent="0.25">
      <c r="A1252" s="13" t="s">
        <v>1486</v>
      </c>
      <c r="B1252" s="13">
        <v>2012</v>
      </c>
      <c r="C1252" s="13" t="s">
        <v>180</v>
      </c>
      <c r="D1252" s="13" t="s">
        <v>161</v>
      </c>
      <c r="E1252" s="13">
        <v>138</v>
      </c>
      <c r="F1252" s="13">
        <v>505</v>
      </c>
      <c r="G1252" s="13">
        <v>65</v>
      </c>
      <c r="H1252" s="13">
        <v>159</v>
      </c>
      <c r="I1252" s="13">
        <v>28</v>
      </c>
      <c r="J1252" s="13">
        <v>0</v>
      </c>
      <c r="K1252" s="13">
        <v>22</v>
      </c>
      <c r="L1252" s="13">
        <v>76</v>
      </c>
      <c r="M1252" s="13">
        <v>12</v>
      </c>
      <c r="N1252" s="13">
        <v>3</v>
      </c>
      <c r="O1252" s="13">
        <v>45</v>
      </c>
      <c r="P1252" s="13">
        <v>55</v>
      </c>
    </row>
    <row r="1253" spans="1:16" x14ac:dyDescent="0.25">
      <c r="A1253" s="13" t="s">
        <v>1453</v>
      </c>
      <c r="B1253" s="13">
        <v>2012</v>
      </c>
      <c r="C1253" s="13" t="s">
        <v>175</v>
      </c>
      <c r="D1253" s="13" t="s">
        <v>157</v>
      </c>
      <c r="E1253" s="13">
        <v>134</v>
      </c>
      <c r="F1253" s="13">
        <v>505</v>
      </c>
      <c r="G1253" s="13">
        <v>63</v>
      </c>
      <c r="H1253" s="13">
        <v>135</v>
      </c>
      <c r="I1253" s="13">
        <v>26</v>
      </c>
      <c r="J1253" s="13">
        <v>2</v>
      </c>
      <c r="K1253" s="13">
        <v>19</v>
      </c>
      <c r="L1253" s="13">
        <v>77</v>
      </c>
      <c r="M1253" s="13">
        <v>1</v>
      </c>
      <c r="N1253" s="13">
        <v>0</v>
      </c>
      <c r="O1253" s="13">
        <v>49</v>
      </c>
      <c r="P1253" s="13">
        <v>102</v>
      </c>
    </row>
    <row r="1254" spans="1:16" x14ac:dyDescent="0.25">
      <c r="A1254" s="13" t="s">
        <v>1809</v>
      </c>
      <c r="B1254" s="13">
        <v>2012</v>
      </c>
      <c r="C1254" s="13" t="s">
        <v>156</v>
      </c>
      <c r="D1254" s="13" t="s">
        <v>157</v>
      </c>
      <c r="E1254" s="13">
        <v>147</v>
      </c>
      <c r="F1254" s="13">
        <v>505</v>
      </c>
      <c r="G1254" s="13">
        <v>64</v>
      </c>
      <c r="H1254" s="13">
        <v>129</v>
      </c>
      <c r="I1254" s="13">
        <v>18</v>
      </c>
      <c r="J1254" s="13">
        <v>1</v>
      </c>
      <c r="K1254" s="13">
        <v>25</v>
      </c>
      <c r="L1254" s="13">
        <v>78</v>
      </c>
      <c r="M1254" s="13">
        <v>0</v>
      </c>
      <c r="N1254" s="13">
        <v>2</v>
      </c>
      <c r="O1254" s="13">
        <v>28</v>
      </c>
      <c r="P1254" s="13">
        <v>120</v>
      </c>
    </row>
    <row r="1255" spans="1:16" x14ac:dyDescent="0.25">
      <c r="A1255" s="13" t="s">
        <v>1445</v>
      </c>
      <c r="B1255" s="13">
        <v>2012</v>
      </c>
      <c r="C1255" s="13" t="s">
        <v>162</v>
      </c>
      <c r="D1255" s="13" t="s">
        <v>161</v>
      </c>
      <c r="E1255" s="13">
        <v>148</v>
      </c>
      <c r="F1255" s="13">
        <v>506</v>
      </c>
      <c r="G1255" s="13">
        <v>76</v>
      </c>
      <c r="H1255" s="13">
        <v>133</v>
      </c>
      <c r="I1255" s="13">
        <v>28</v>
      </c>
      <c r="J1255" s="13">
        <v>8</v>
      </c>
      <c r="K1255" s="13">
        <v>9</v>
      </c>
      <c r="L1255" s="13">
        <v>50</v>
      </c>
      <c r="M1255" s="13">
        <v>7</v>
      </c>
      <c r="N1255" s="13">
        <v>8</v>
      </c>
      <c r="O1255" s="13">
        <v>61</v>
      </c>
      <c r="P1255" s="13">
        <v>89</v>
      </c>
    </row>
    <row r="1256" spans="1:16" x14ac:dyDescent="0.25">
      <c r="A1256" s="13" t="s">
        <v>1481</v>
      </c>
      <c r="B1256" s="13">
        <v>2012</v>
      </c>
      <c r="C1256" s="13" t="s">
        <v>169</v>
      </c>
      <c r="D1256" s="13" t="s">
        <v>161</v>
      </c>
      <c r="E1256" s="13">
        <v>141</v>
      </c>
      <c r="F1256" s="13">
        <v>506</v>
      </c>
      <c r="G1256" s="13">
        <v>75</v>
      </c>
      <c r="H1256" s="13">
        <v>128</v>
      </c>
      <c r="I1256" s="13">
        <v>30</v>
      </c>
      <c r="J1256" s="13">
        <v>4</v>
      </c>
      <c r="K1256" s="13">
        <v>30</v>
      </c>
      <c r="L1256" s="13">
        <v>90</v>
      </c>
      <c r="M1256" s="13">
        <v>1</v>
      </c>
      <c r="N1256" s="13">
        <v>1</v>
      </c>
      <c r="O1256" s="13">
        <v>57</v>
      </c>
      <c r="P1256" s="13">
        <v>151</v>
      </c>
    </row>
    <row r="1257" spans="1:16" x14ac:dyDescent="0.25">
      <c r="A1257" s="13" t="s">
        <v>1522</v>
      </c>
      <c r="B1257" s="13">
        <v>2012</v>
      </c>
      <c r="C1257" s="13" t="s">
        <v>164</v>
      </c>
      <c r="D1257" s="13" t="s">
        <v>157</v>
      </c>
      <c r="E1257" s="13">
        <v>142</v>
      </c>
      <c r="F1257" s="13">
        <v>507</v>
      </c>
      <c r="G1257" s="13">
        <v>61</v>
      </c>
      <c r="H1257" s="13">
        <v>114</v>
      </c>
      <c r="I1257" s="13">
        <v>19</v>
      </c>
      <c r="J1257" s="13">
        <v>2</v>
      </c>
      <c r="K1257" s="13">
        <v>16</v>
      </c>
      <c r="L1257" s="13">
        <v>55</v>
      </c>
      <c r="M1257" s="13">
        <v>14</v>
      </c>
      <c r="N1257" s="13">
        <v>2</v>
      </c>
      <c r="O1257" s="13">
        <v>62</v>
      </c>
      <c r="P1257" s="13">
        <v>159</v>
      </c>
    </row>
    <row r="1258" spans="1:16" x14ac:dyDescent="0.25">
      <c r="A1258" s="13" t="s">
        <v>1619</v>
      </c>
      <c r="B1258" s="13">
        <v>2012</v>
      </c>
      <c r="C1258" s="13" t="s">
        <v>172</v>
      </c>
      <c r="D1258" s="13" t="s">
        <v>161</v>
      </c>
      <c r="E1258" s="13">
        <v>147</v>
      </c>
      <c r="F1258" s="13">
        <v>507</v>
      </c>
      <c r="G1258" s="13">
        <v>67</v>
      </c>
      <c r="H1258" s="13">
        <v>123</v>
      </c>
      <c r="I1258" s="13">
        <v>20</v>
      </c>
      <c r="J1258" s="13">
        <v>5</v>
      </c>
      <c r="K1258" s="13">
        <v>8</v>
      </c>
      <c r="L1258" s="13">
        <v>45</v>
      </c>
      <c r="M1258" s="13">
        <v>26</v>
      </c>
      <c r="N1258" s="13">
        <v>7</v>
      </c>
      <c r="O1258" s="13">
        <v>44</v>
      </c>
      <c r="P1258" s="13">
        <v>110</v>
      </c>
    </row>
    <row r="1259" spans="1:16" x14ac:dyDescent="0.25">
      <c r="A1259" s="13" t="s">
        <v>1798</v>
      </c>
      <c r="B1259" s="13">
        <v>2012</v>
      </c>
      <c r="C1259" s="13" t="s">
        <v>176</v>
      </c>
      <c r="D1259" s="13" t="s">
        <v>157</v>
      </c>
      <c r="E1259" s="13">
        <v>143</v>
      </c>
      <c r="F1259" s="13">
        <v>507</v>
      </c>
      <c r="G1259" s="13">
        <v>72</v>
      </c>
      <c r="H1259" s="13">
        <v>128</v>
      </c>
      <c r="I1259" s="13">
        <v>27</v>
      </c>
      <c r="J1259" s="13">
        <v>2</v>
      </c>
      <c r="K1259" s="13">
        <v>18</v>
      </c>
      <c r="L1259" s="13">
        <v>76</v>
      </c>
      <c r="M1259" s="13">
        <v>3</v>
      </c>
      <c r="N1259" s="13">
        <v>5</v>
      </c>
      <c r="O1259" s="13">
        <v>91</v>
      </c>
      <c r="P1259" s="13">
        <v>101</v>
      </c>
    </row>
    <row r="1260" spans="1:16" x14ac:dyDescent="0.25">
      <c r="A1260" s="13" t="s">
        <v>1737</v>
      </c>
      <c r="B1260" s="13">
        <v>2012</v>
      </c>
      <c r="C1260" s="13" t="s">
        <v>159</v>
      </c>
      <c r="D1260" s="13" t="s">
        <v>157</v>
      </c>
      <c r="E1260" s="13">
        <v>139</v>
      </c>
      <c r="F1260" s="13">
        <v>507</v>
      </c>
      <c r="G1260" s="13">
        <v>71</v>
      </c>
      <c r="H1260" s="13">
        <v>125</v>
      </c>
      <c r="I1260" s="13">
        <v>31</v>
      </c>
      <c r="J1260" s="13">
        <v>3</v>
      </c>
      <c r="K1260" s="13">
        <v>19</v>
      </c>
      <c r="L1260" s="13">
        <v>57</v>
      </c>
      <c r="M1260" s="13">
        <v>21</v>
      </c>
      <c r="N1260" s="13">
        <v>4</v>
      </c>
      <c r="O1260" s="13">
        <v>43</v>
      </c>
      <c r="P1260" s="13">
        <v>132</v>
      </c>
    </row>
    <row r="1261" spans="1:16" x14ac:dyDescent="0.25">
      <c r="A1261" s="13" t="s">
        <v>1795</v>
      </c>
      <c r="B1261" s="13">
        <v>2012</v>
      </c>
      <c r="C1261" s="13" t="s">
        <v>175</v>
      </c>
      <c r="D1261" s="13" t="s">
        <v>157</v>
      </c>
      <c r="E1261" s="13">
        <v>124</v>
      </c>
      <c r="F1261" s="13">
        <v>511</v>
      </c>
      <c r="G1261" s="13">
        <v>70</v>
      </c>
      <c r="H1261" s="13">
        <v>150</v>
      </c>
      <c r="I1261" s="13">
        <v>13</v>
      </c>
      <c r="J1261" s="13">
        <v>6</v>
      </c>
      <c r="K1261" s="13">
        <v>0</v>
      </c>
      <c r="L1261" s="13">
        <v>32</v>
      </c>
      <c r="M1261" s="13">
        <v>40</v>
      </c>
      <c r="N1261" s="13">
        <v>9</v>
      </c>
      <c r="O1261" s="13">
        <v>29</v>
      </c>
      <c r="P1261" s="13">
        <v>54</v>
      </c>
    </row>
    <row r="1262" spans="1:16" x14ac:dyDescent="0.25">
      <c r="A1262" s="13" t="s">
        <v>1638</v>
      </c>
      <c r="B1262" s="13">
        <v>2012</v>
      </c>
      <c r="C1262" s="13" t="s">
        <v>168</v>
      </c>
      <c r="D1262" s="13" t="s">
        <v>157</v>
      </c>
      <c r="E1262" s="13">
        <v>136</v>
      </c>
      <c r="F1262" s="13">
        <v>512</v>
      </c>
      <c r="G1262" s="13">
        <v>57</v>
      </c>
      <c r="H1262" s="13">
        <v>128</v>
      </c>
      <c r="I1262" s="13">
        <v>28</v>
      </c>
      <c r="J1262" s="13">
        <v>0</v>
      </c>
      <c r="K1262" s="13">
        <v>13</v>
      </c>
      <c r="L1262" s="13">
        <v>60</v>
      </c>
      <c r="M1262" s="13">
        <v>14</v>
      </c>
      <c r="N1262" s="13">
        <v>6</v>
      </c>
      <c r="O1262" s="13">
        <v>23</v>
      </c>
      <c r="P1262" s="13">
        <v>77</v>
      </c>
    </row>
    <row r="1263" spans="1:16" x14ac:dyDescent="0.25">
      <c r="A1263" s="13" t="s">
        <v>1708</v>
      </c>
      <c r="B1263" s="13">
        <v>2012</v>
      </c>
      <c r="C1263" s="13" t="s">
        <v>183</v>
      </c>
      <c r="D1263" s="13" t="s">
        <v>161</v>
      </c>
      <c r="E1263" s="13">
        <v>130</v>
      </c>
      <c r="F1263" s="13">
        <v>513</v>
      </c>
      <c r="G1263" s="13">
        <v>72</v>
      </c>
      <c r="H1263" s="13">
        <v>150</v>
      </c>
      <c r="I1263" s="13">
        <v>33</v>
      </c>
      <c r="J1263" s="13">
        <v>2</v>
      </c>
      <c r="K1263" s="13">
        <v>25</v>
      </c>
      <c r="L1263" s="13">
        <v>73</v>
      </c>
      <c r="M1263" s="13">
        <v>21</v>
      </c>
      <c r="N1263" s="13">
        <v>6</v>
      </c>
      <c r="O1263" s="13">
        <v>30</v>
      </c>
      <c r="P1263" s="13">
        <v>113</v>
      </c>
    </row>
    <row r="1264" spans="1:16" x14ac:dyDescent="0.25">
      <c r="A1264" s="13" t="s">
        <v>1840</v>
      </c>
      <c r="B1264" s="13">
        <v>2012</v>
      </c>
      <c r="C1264" s="13" t="s">
        <v>169</v>
      </c>
      <c r="D1264" s="13" t="s">
        <v>161</v>
      </c>
      <c r="E1264" s="13">
        <v>145</v>
      </c>
      <c r="F1264" s="13">
        <v>514</v>
      </c>
      <c r="G1264" s="13">
        <v>82</v>
      </c>
      <c r="H1264" s="13">
        <v>147</v>
      </c>
      <c r="I1264" s="13">
        <v>43</v>
      </c>
      <c r="J1264" s="13">
        <v>1</v>
      </c>
      <c r="K1264" s="13">
        <v>20</v>
      </c>
      <c r="L1264" s="13">
        <v>82</v>
      </c>
      <c r="M1264" s="13">
        <v>18</v>
      </c>
      <c r="N1264" s="13">
        <v>3</v>
      </c>
      <c r="O1264" s="13">
        <v>60</v>
      </c>
      <c r="P1264" s="13">
        <v>130</v>
      </c>
    </row>
    <row r="1265" spans="1:16" x14ac:dyDescent="0.25">
      <c r="A1265" s="13" t="s">
        <v>106</v>
      </c>
      <c r="B1265" s="13">
        <v>2012</v>
      </c>
      <c r="C1265" s="13" t="s">
        <v>165</v>
      </c>
      <c r="D1265" s="13" t="s">
        <v>157</v>
      </c>
      <c r="E1265" s="13">
        <v>139</v>
      </c>
      <c r="F1265" s="13">
        <v>515</v>
      </c>
      <c r="G1265" s="13">
        <v>75</v>
      </c>
      <c r="H1265" s="13">
        <v>139</v>
      </c>
      <c r="I1265" s="13">
        <v>20</v>
      </c>
      <c r="J1265" s="13">
        <v>0</v>
      </c>
      <c r="K1265" s="13">
        <v>33</v>
      </c>
      <c r="L1265" s="13">
        <v>85</v>
      </c>
      <c r="M1265" s="13">
        <v>2</v>
      </c>
      <c r="N1265" s="13">
        <v>3</v>
      </c>
      <c r="O1265" s="13">
        <v>37</v>
      </c>
      <c r="P1265" s="13">
        <v>169</v>
      </c>
    </row>
    <row r="1266" spans="1:16" x14ac:dyDescent="0.25">
      <c r="A1266" s="13" t="s">
        <v>1862</v>
      </c>
      <c r="B1266" s="13">
        <v>2012</v>
      </c>
      <c r="C1266" s="13" t="s">
        <v>159</v>
      </c>
      <c r="D1266" s="13" t="s">
        <v>157</v>
      </c>
      <c r="E1266" s="13">
        <v>135</v>
      </c>
      <c r="F1266" s="13">
        <v>515</v>
      </c>
      <c r="G1266" s="13">
        <v>46</v>
      </c>
      <c r="H1266" s="13">
        <v>134</v>
      </c>
      <c r="I1266" s="13">
        <v>20</v>
      </c>
      <c r="J1266" s="13">
        <v>0</v>
      </c>
      <c r="K1266" s="13">
        <v>15</v>
      </c>
      <c r="L1266" s="13">
        <v>62</v>
      </c>
      <c r="M1266" s="13">
        <v>0</v>
      </c>
      <c r="N1266" s="13">
        <v>2</v>
      </c>
      <c r="O1266" s="13">
        <v>29</v>
      </c>
      <c r="P1266" s="13">
        <v>99</v>
      </c>
    </row>
    <row r="1267" spans="1:16" x14ac:dyDescent="0.25">
      <c r="A1267" s="13" t="s">
        <v>1687</v>
      </c>
      <c r="B1267" s="13">
        <v>2012</v>
      </c>
      <c r="C1267" s="13" t="s">
        <v>175</v>
      </c>
      <c r="D1267" s="13" t="s">
        <v>157</v>
      </c>
      <c r="E1267" s="13">
        <v>128</v>
      </c>
      <c r="F1267" s="13">
        <v>516</v>
      </c>
      <c r="G1267" s="13">
        <v>71</v>
      </c>
      <c r="H1267" s="13">
        <v>146</v>
      </c>
      <c r="I1267" s="13">
        <v>38</v>
      </c>
      <c r="J1267" s="13">
        <v>4</v>
      </c>
      <c r="K1267" s="13">
        <v>4</v>
      </c>
      <c r="L1267" s="13">
        <v>41</v>
      </c>
      <c r="M1267" s="13">
        <v>17</v>
      </c>
      <c r="N1267" s="13">
        <v>6</v>
      </c>
      <c r="O1267" s="13">
        <v>47</v>
      </c>
      <c r="P1267" s="13">
        <v>62</v>
      </c>
    </row>
    <row r="1268" spans="1:16" x14ac:dyDescent="0.25">
      <c r="A1268" s="13" t="s">
        <v>1545</v>
      </c>
      <c r="B1268" s="13">
        <v>2012</v>
      </c>
      <c r="C1268" s="13" t="s">
        <v>181</v>
      </c>
      <c r="D1268" s="13" t="s">
        <v>157</v>
      </c>
      <c r="E1268" s="13">
        <v>141</v>
      </c>
      <c r="F1268" s="13">
        <v>517</v>
      </c>
      <c r="G1268" s="13">
        <v>67</v>
      </c>
      <c r="H1268" s="13">
        <v>150</v>
      </c>
      <c r="I1268" s="13">
        <v>31</v>
      </c>
      <c r="J1268" s="13">
        <v>5</v>
      </c>
      <c r="K1268" s="13">
        <v>8</v>
      </c>
      <c r="L1268" s="13">
        <v>45</v>
      </c>
      <c r="M1268" s="13">
        <v>20</v>
      </c>
      <c r="N1268" s="13">
        <v>4</v>
      </c>
      <c r="O1268" s="13">
        <v>22</v>
      </c>
      <c r="P1268" s="13">
        <v>61</v>
      </c>
    </row>
    <row r="1269" spans="1:16" x14ac:dyDescent="0.25">
      <c r="A1269" s="13" t="s">
        <v>114</v>
      </c>
      <c r="B1269" s="13">
        <v>2012</v>
      </c>
      <c r="C1269" s="13" t="s">
        <v>188</v>
      </c>
      <c r="D1269" s="13" t="s">
        <v>161</v>
      </c>
      <c r="E1269" s="13">
        <v>135</v>
      </c>
      <c r="F1269" s="13">
        <v>518</v>
      </c>
      <c r="G1269" s="13">
        <v>89</v>
      </c>
      <c r="H1269" s="13">
        <v>157</v>
      </c>
      <c r="I1269" s="13">
        <v>31</v>
      </c>
      <c r="J1269" s="13">
        <v>5</v>
      </c>
      <c r="K1269" s="13">
        <v>22</v>
      </c>
      <c r="L1269" s="13">
        <v>85</v>
      </c>
      <c r="M1269" s="13">
        <v>20</v>
      </c>
      <c r="N1269" s="13">
        <v>5</v>
      </c>
      <c r="O1269" s="13">
        <v>56</v>
      </c>
      <c r="P1269" s="13">
        <v>115</v>
      </c>
    </row>
    <row r="1270" spans="1:16" x14ac:dyDescent="0.25">
      <c r="A1270" s="13" t="s">
        <v>1764</v>
      </c>
      <c r="B1270" s="13">
        <v>2012</v>
      </c>
      <c r="C1270" s="13" t="s">
        <v>173</v>
      </c>
      <c r="D1270" s="13" t="s">
        <v>161</v>
      </c>
      <c r="E1270" s="13">
        <v>156</v>
      </c>
      <c r="F1270" s="13">
        <v>519</v>
      </c>
      <c r="G1270" s="13">
        <v>66</v>
      </c>
      <c r="H1270" s="13">
        <v>118</v>
      </c>
      <c r="I1270" s="13">
        <v>26</v>
      </c>
      <c r="J1270" s="13">
        <v>0</v>
      </c>
      <c r="K1270" s="13">
        <v>32</v>
      </c>
      <c r="L1270" s="13">
        <v>90</v>
      </c>
      <c r="M1270" s="13">
        <v>0</v>
      </c>
      <c r="N1270" s="13">
        <v>2</v>
      </c>
      <c r="O1270" s="13">
        <v>61</v>
      </c>
      <c r="P1270" s="13">
        <v>141</v>
      </c>
    </row>
    <row r="1271" spans="1:16" x14ac:dyDescent="0.25">
      <c r="A1271" s="13" t="s">
        <v>1499</v>
      </c>
      <c r="B1271" s="13">
        <v>2012</v>
      </c>
      <c r="C1271" s="13" t="s">
        <v>175</v>
      </c>
      <c r="D1271" s="13" t="s">
        <v>157</v>
      </c>
      <c r="E1271" s="13">
        <v>145</v>
      </c>
      <c r="F1271" s="13">
        <v>519</v>
      </c>
      <c r="G1271" s="13">
        <v>85</v>
      </c>
      <c r="H1271" s="13">
        <v>135</v>
      </c>
      <c r="I1271" s="13">
        <v>30</v>
      </c>
      <c r="J1271" s="13">
        <v>1</v>
      </c>
      <c r="K1271" s="13">
        <v>35</v>
      </c>
      <c r="L1271" s="13">
        <v>110</v>
      </c>
      <c r="M1271" s="13">
        <v>3</v>
      </c>
      <c r="N1271" s="13">
        <v>2</v>
      </c>
      <c r="O1271" s="13">
        <v>76</v>
      </c>
      <c r="P1271" s="13">
        <v>141</v>
      </c>
    </row>
    <row r="1272" spans="1:16" x14ac:dyDescent="0.25">
      <c r="A1272" s="13" t="s">
        <v>1891</v>
      </c>
      <c r="B1272" s="13">
        <v>2012</v>
      </c>
      <c r="C1272" s="13" t="s">
        <v>166</v>
      </c>
      <c r="D1272" s="13" t="s">
        <v>161</v>
      </c>
      <c r="E1272" s="13">
        <v>151</v>
      </c>
      <c r="F1272" s="13">
        <v>520</v>
      </c>
      <c r="G1272" s="13">
        <v>81</v>
      </c>
      <c r="H1272" s="13">
        <v>150</v>
      </c>
      <c r="I1272" s="13">
        <v>37</v>
      </c>
      <c r="J1272" s="13">
        <v>4</v>
      </c>
      <c r="K1272" s="13">
        <v>10</v>
      </c>
      <c r="L1272" s="13">
        <v>50</v>
      </c>
      <c r="M1272" s="13">
        <v>30</v>
      </c>
      <c r="N1272" s="13">
        <v>8</v>
      </c>
      <c r="O1272" s="13">
        <v>43</v>
      </c>
      <c r="P1272" s="13">
        <v>55</v>
      </c>
    </row>
    <row r="1273" spans="1:16" x14ac:dyDescent="0.25">
      <c r="A1273" s="13" t="s">
        <v>1587</v>
      </c>
      <c r="B1273" s="13">
        <v>2012</v>
      </c>
      <c r="C1273" s="13" t="s">
        <v>160</v>
      </c>
      <c r="D1273" s="13" t="s">
        <v>161</v>
      </c>
      <c r="E1273" s="13">
        <v>154</v>
      </c>
      <c r="F1273" s="13">
        <v>523</v>
      </c>
      <c r="G1273" s="13">
        <v>86</v>
      </c>
      <c r="H1273" s="13">
        <v>115</v>
      </c>
      <c r="I1273" s="13">
        <v>29</v>
      </c>
      <c r="J1273" s="13">
        <v>0</v>
      </c>
      <c r="K1273" s="13">
        <v>19</v>
      </c>
      <c r="L1273" s="13">
        <v>78</v>
      </c>
      <c r="M1273" s="13">
        <v>4</v>
      </c>
      <c r="N1273" s="13">
        <v>3</v>
      </c>
      <c r="O1273" s="13">
        <v>94</v>
      </c>
      <c r="P1273" s="13">
        <v>168</v>
      </c>
    </row>
    <row r="1274" spans="1:16" x14ac:dyDescent="0.25">
      <c r="A1274" s="13" t="s">
        <v>1599</v>
      </c>
      <c r="B1274" s="13">
        <v>2012</v>
      </c>
      <c r="C1274" s="13" t="s">
        <v>156</v>
      </c>
      <c r="D1274" s="13" t="s">
        <v>157</v>
      </c>
      <c r="E1274" s="13">
        <v>131</v>
      </c>
      <c r="F1274" s="13">
        <v>524</v>
      </c>
      <c r="G1274" s="13">
        <v>81</v>
      </c>
      <c r="H1274" s="13">
        <v>147</v>
      </c>
      <c r="I1274" s="13">
        <v>29</v>
      </c>
      <c r="J1274" s="13">
        <v>6</v>
      </c>
      <c r="K1274" s="13">
        <v>9</v>
      </c>
      <c r="L1274" s="13">
        <v>50</v>
      </c>
      <c r="M1274" s="13">
        <v>26</v>
      </c>
      <c r="N1274" s="13">
        <v>12</v>
      </c>
      <c r="O1274" s="13">
        <v>47</v>
      </c>
      <c r="P1274" s="13">
        <v>109</v>
      </c>
    </row>
    <row r="1275" spans="1:16" x14ac:dyDescent="0.25">
      <c r="A1275" s="13" t="s">
        <v>1746</v>
      </c>
      <c r="B1275" s="13">
        <v>2012</v>
      </c>
      <c r="C1275" s="13" t="s">
        <v>174</v>
      </c>
      <c r="D1275" s="13" t="s">
        <v>161</v>
      </c>
      <c r="E1275" s="13">
        <v>149</v>
      </c>
      <c r="F1275" s="13">
        <v>525</v>
      </c>
      <c r="G1275" s="13">
        <v>64</v>
      </c>
      <c r="H1275" s="13">
        <v>128</v>
      </c>
      <c r="I1275" s="13">
        <v>25</v>
      </c>
      <c r="J1275" s="13">
        <v>1</v>
      </c>
      <c r="K1275" s="13">
        <v>30</v>
      </c>
      <c r="L1275" s="13">
        <v>85</v>
      </c>
      <c r="M1275" s="13">
        <v>1</v>
      </c>
      <c r="N1275" s="13">
        <v>0</v>
      </c>
      <c r="O1275" s="13">
        <v>57</v>
      </c>
      <c r="P1275" s="13">
        <v>180</v>
      </c>
    </row>
    <row r="1276" spans="1:16" x14ac:dyDescent="0.25">
      <c r="A1276" s="13" t="s">
        <v>1698</v>
      </c>
      <c r="B1276" s="13">
        <v>2012</v>
      </c>
      <c r="C1276" s="13" t="s">
        <v>156</v>
      </c>
      <c r="D1276" s="13" t="s">
        <v>157</v>
      </c>
      <c r="E1276" s="13">
        <v>151</v>
      </c>
      <c r="F1276" s="13">
        <v>525</v>
      </c>
      <c r="G1276" s="13">
        <v>62</v>
      </c>
      <c r="H1276" s="13">
        <v>123</v>
      </c>
      <c r="I1276" s="13">
        <v>24</v>
      </c>
      <c r="J1276" s="13">
        <v>0</v>
      </c>
      <c r="K1276" s="13">
        <v>16</v>
      </c>
      <c r="L1276" s="13">
        <v>60</v>
      </c>
      <c r="M1276" s="13">
        <v>5</v>
      </c>
      <c r="N1276" s="13">
        <v>4</v>
      </c>
      <c r="O1276" s="13">
        <v>40</v>
      </c>
      <c r="P1276" s="13">
        <v>89</v>
      </c>
    </row>
    <row r="1277" spans="1:16" x14ac:dyDescent="0.25">
      <c r="A1277" s="13" t="s">
        <v>1744</v>
      </c>
      <c r="B1277" s="13">
        <v>2012</v>
      </c>
      <c r="C1277" s="13" t="s">
        <v>165</v>
      </c>
      <c r="D1277" s="13" t="s">
        <v>157</v>
      </c>
      <c r="E1277" s="13">
        <v>144</v>
      </c>
      <c r="F1277" s="13">
        <v>526</v>
      </c>
      <c r="G1277" s="13">
        <v>67</v>
      </c>
      <c r="H1277" s="13">
        <v>131</v>
      </c>
      <c r="I1277" s="13">
        <v>27</v>
      </c>
      <c r="J1277" s="13">
        <v>1</v>
      </c>
      <c r="K1277" s="13">
        <v>23</v>
      </c>
      <c r="L1277" s="13">
        <v>83</v>
      </c>
      <c r="M1277" s="13">
        <v>3</v>
      </c>
      <c r="N1277" s="13">
        <v>0</v>
      </c>
      <c r="O1277" s="13">
        <v>60</v>
      </c>
      <c r="P1277" s="13">
        <v>112</v>
      </c>
    </row>
    <row r="1278" spans="1:16" x14ac:dyDescent="0.25">
      <c r="A1278" s="13" t="s">
        <v>1730</v>
      </c>
      <c r="B1278" s="13">
        <v>2012</v>
      </c>
      <c r="C1278" s="13" t="s">
        <v>185</v>
      </c>
      <c r="D1278" s="13" t="s">
        <v>161</v>
      </c>
      <c r="E1278" s="13">
        <v>148</v>
      </c>
      <c r="F1278" s="13">
        <v>530</v>
      </c>
      <c r="G1278" s="13">
        <v>78</v>
      </c>
      <c r="H1278" s="13">
        <v>178</v>
      </c>
      <c r="I1278" s="13">
        <v>39</v>
      </c>
      <c r="J1278" s="13">
        <v>1</v>
      </c>
      <c r="K1278" s="13">
        <v>24</v>
      </c>
      <c r="L1278" s="13">
        <v>103</v>
      </c>
      <c r="M1278" s="13">
        <v>1</v>
      </c>
      <c r="N1278" s="13">
        <v>1</v>
      </c>
      <c r="O1278" s="13">
        <v>69</v>
      </c>
      <c r="P1278" s="13">
        <v>96</v>
      </c>
    </row>
    <row r="1279" spans="1:16" x14ac:dyDescent="0.25">
      <c r="A1279" s="13" t="s">
        <v>1455</v>
      </c>
      <c r="B1279" s="13">
        <v>2012</v>
      </c>
      <c r="C1279" s="13" t="s">
        <v>182</v>
      </c>
      <c r="D1279" s="13" t="s">
        <v>157</v>
      </c>
      <c r="E1279" s="13">
        <v>150</v>
      </c>
      <c r="F1279" s="13">
        <v>531</v>
      </c>
      <c r="G1279" s="13">
        <v>58</v>
      </c>
      <c r="H1279" s="13">
        <v>127</v>
      </c>
      <c r="I1279" s="13">
        <v>32</v>
      </c>
      <c r="J1279" s="13">
        <v>3</v>
      </c>
      <c r="K1279" s="13">
        <v>13</v>
      </c>
      <c r="L1279" s="13">
        <v>63</v>
      </c>
      <c r="M1279" s="13">
        <v>1</v>
      </c>
      <c r="N1279" s="13">
        <v>2</v>
      </c>
      <c r="O1279" s="13">
        <v>49</v>
      </c>
      <c r="P1279" s="13">
        <v>105</v>
      </c>
    </row>
    <row r="1280" spans="1:16" x14ac:dyDescent="0.25">
      <c r="A1280" s="13" t="s">
        <v>109</v>
      </c>
      <c r="B1280" s="13">
        <v>2012</v>
      </c>
      <c r="C1280" s="13" t="s">
        <v>183</v>
      </c>
      <c r="D1280" s="13" t="s">
        <v>161</v>
      </c>
      <c r="E1280" s="13">
        <v>139</v>
      </c>
      <c r="F1280" s="13">
        <v>533</v>
      </c>
      <c r="G1280" s="13">
        <v>98</v>
      </c>
      <c r="H1280" s="13">
        <v>144</v>
      </c>
      <c r="I1280" s="13">
        <v>26</v>
      </c>
      <c r="J1280" s="13">
        <v>9</v>
      </c>
      <c r="K1280" s="13">
        <v>22</v>
      </c>
      <c r="L1280" s="13">
        <v>59</v>
      </c>
      <c r="M1280" s="13">
        <v>18</v>
      </c>
      <c r="N1280" s="13">
        <v>6</v>
      </c>
      <c r="O1280" s="13">
        <v>56</v>
      </c>
      <c r="P1280" s="13">
        <v>120</v>
      </c>
    </row>
    <row r="1281" spans="1:16" x14ac:dyDescent="0.25">
      <c r="A1281" s="13" t="s">
        <v>1349</v>
      </c>
      <c r="B1281" s="13">
        <v>2012</v>
      </c>
      <c r="C1281" s="13" t="s">
        <v>156</v>
      </c>
      <c r="D1281" s="13" t="s">
        <v>157</v>
      </c>
      <c r="E1281" s="13">
        <v>144</v>
      </c>
      <c r="F1281" s="13">
        <v>533</v>
      </c>
      <c r="G1281" s="13">
        <v>66</v>
      </c>
      <c r="H1281" s="13">
        <v>159</v>
      </c>
      <c r="I1281" s="13">
        <v>22</v>
      </c>
      <c r="J1281" s="13">
        <v>0</v>
      </c>
      <c r="K1281" s="13">
        <v>26</v>
      </c>
      <c r="L1281" s="13">
        <v>75</v>
      </c>
      <c r="M1281" s="13">
        <v>0</v>
      </c>
      <c r="N1281" s="13">
        <v>0</v>
      </c>
      <c r="O1281" s="13">
        <v>56</v>
      </c>
      <c r="P1281" s="13">
        <v>83</v>
      </c>
    </row>
    <row r="1282" spans="1:16" x14ac:dyDescent="0.25">
      <c r="A1282" s="13" t="s">
        <v>1341</v>
      </c>
      <c r="B1282" s="13">
        <v>2012</v>
      </c>
      <c r="C1282" s="13" t="s">
        <v>181</v>
      </c>
      <c r="D1282" s="13" t="s">
        <v>157</v>
      </c>
      <c r="E1282" s="13">
        <v>140</v>
      </c>
      <c r="F1282" s="13">
        <v>534</v>
      </c>
      <c r="G1282" s="13">
        <v>81</v>
      </c>
      <c r="H1282" s="13">
        <v>167</v>
      </c>
      <c r="I1282" s="13">
        <v>24</v>
      </c>
      <c r="J1282" s="13">
        <v>1</v>
      </c>
      <c r="K1282" s="13">
        <v>16</v>
      </c>
      <c r="L1282" s="13">
        <v>92</v>
      </c>
      <c r="M1282" s="13">
        <v>9</v>
      </c>
      <c r="N1282" s="13">
        <v>1</v>
      </c>
      <c r="O1282" s="13">
        <v>38</v>
      </c>
      <c r="P1282" s="13">
        <v>133</v>
      </c>
    </row>
    <row r="1283" spans="1:16" x14ac:dyDescent="0.25">
      <c r="A1283" s="13" t="s">
        <v>1846</v>
      </c>
      <c r="B1283" s="13">
        <v>2012</v>
      </c>
      <c r="C1283" s="13" t="s">
        <v>178</v>
      </c>
      <c r="D1283" s="13" t="s">
        <v>157</v>
      </c>
      <c r="E1283" s="13">
        <v>152</v>
      </c>
      <c r="F1283" s="13">
        <v>535</v>
      </c>
      <c r="G1283" s="13">
        <v>65</v>
      </c>
      <c r="H1283" s="13">
        <v>124</v>
      </c>
      <c r="I1283" s="13">
        <v>22</v>
      </c>
      <c r="J1283" s="13">
        <v>2</v>
      </c>
      <c r="K1283" s="13">
        <v>14</v>
      </c>
      <c r="L1283" s="13">
        <v>60</v>
      </c>
      <c r="M1283" s="13">
        <v>16</v>
      </c>
      <c r="N1283" s="13">
        <v>1</v>
      </c>
      <c r="O1283" s="13">
        <v>56</v>
      </c>
      <c r="P1283" s="13">
        <v>95</v>
      </c>
    </row>
    <row r="1284" spans="1:16" x14ac:dyDescent="0.25">
      <c r="A1284" s="13" t="s">
        <v>1494</v>
      </c>
      <c r="B1284" s="13">
        <v>2012</v>
      </c>
      <c r="C1284" s="13" t="s">
        <v>171</v>
      </c>
      <c r="D1284" s="13" t="s">
        <v>157</v>
      </c>
      <c r="E1284" s="13">
        <v>148</v>
      </c>
      <c r="F1284" s="13">
        <v>537</v>
      </c>
      <c r="G1284" s="13">
        <v>75</v>
      </c>
      <c r="H1284" s="13">
        <v>146</v>
      </c>
      <c r="I1284" s="13">
        <v>36</v>
      </c>
      <c r="J1284" s="13">
        <v>0</v>
      </c>
      <c r="K1284" s="13">
        <v>24</v>
      </c>
      <c r="L1284" s="13">
        <v>93</v>
      </c>
      <c r="M1284" s="13">
        <v>2</v>
      </c>
      <c r="N1284" s="13">
        <v>3</v>
      </c>
      <c r="O1284" s="13">
        <v>77</v>
      </c>
      <c r="P1284" s="13">
        <v>141</v>
      </c>
    </row>
    <row r="1285" spans="1:16" x14ac:dyDescent="0.25">
      <c r="A1285" s="13" t="s">
        <v>1390</v>
      </c>
      <c r="B1285" s="13">
        <v>2012</v>
      </c>
      <c r="C1285" s="13" t="s">
        <v>156</v>
      </c>
      <c r="D1285" s="13" t="s">
        <v>157</v>
      </c>
      <c r="E1285" s="13">
        <v>151</v>
      </c>
      <c r="F1285" s="13">
        <v>539</v>
      </c>
      <c r="G1285" s="13">
        <v>87</v>
      </c>
      <c r="H1285" s="13">
        <v>110</v>
      </c>
      <c r="I1285" s="13">
        <v>19</v>
      </c>
      <c r="J1285" s="13">
        <v>0</v>
      </c>
      <c r="K1285" s="13">
        <v>41</v>
      </c>
      <c r="L1285" s="13">
        <v>96</v>
      </c>
      <c r="M1285" s="13">
        <v>2</v>
      </c>
      <c r="N1285" s="13">
        <v>1</v>
      </c>
      <c r="O1285" s="13">
        <v>105</v>
      </c>
      <c r="P1285" s="13">
        <v>222</v>
      </c>
    </row>
    <row r="1286" spans="1:16" x14ac:dyDescent="0.25">
      <c r="A1286" s="13" t="s">
        <v>1771</v>
      </c>
      <c r="B1286" s="13">
        <v>2012</v>
      </c>
      <c r="C1286" s="13" t="s">
        <v>160</v>
      </c>
      <c r="D1286" s="13" t="s">
        <v>161</v>
      </c>
      <c r="E1286" s="13">
        <v>147</v>
      </c>
      <c r="F1286" s="13">
        <v>540</v>
      </c>
      <c r="G1286" s="13">
        <v>91</v>
      </c>
      <c r="H1286" s="13">
        <v>140</v>
      </c>
      <c r="I1286" s="13">
        <v>33</v>
      </c>
      <c r="J1286" s="13">
        <v>2</v>
      </c>
      <c r="K1286" s="13">
        <v>23</v>
      </c>
      <c r="L1286" s="13">
        <v>94</v>
      </c>
      <c r="M1286" s="13">
        <v>2</v>
      </c>
      <c r="N1286" s="13">
        <v>0</v>
      </c>
      <c r="O1286" s="13">
        <v>64</v>
      </c>
      <c r="P1286" s="13">
        <v>129</v>
      </c>
    </row>
    <row r="1287" spans="1:16" x14ac:dyDescent="0.25">
      <c r="A1287" s="13" t="s">
        <v>115</v>
      </c>
      <c r="B1287" s="13">
        <v>2012</v>
      </c>
      <c r="C1287" s="13" t="s">
        <v>164</v>
      </c>
      <c r="D1287" s="13" t="s">
        <v>157</v>
      </c>
      <c r="E1287" s="13">
        <v>151</v>
      </c>
      <c r="F1287" s="13">
        <v>542</v>
      </c>
      <c r="G1287" s="13">
        <v>93</v>
      </c>
      <c r="H1287" s="13">
        <v>152</v>
      </c>
      <c r="I1287" s="13">
        <v>24</v>
      </c>
      <c r="J1287" s="13">
        <v>0</v>
      </c>
      <c r="K1287" s="13">
        <v>42</v>
      </c>
      <c r="L1287" s="13">
        <v>110</v>
      </c>
      <c r="M1287" s="13">
        <v>13</v>
      </c>
      <c r="N1287" s="13">
        <v>3</v>
      </c>
      <c r="O1287" s="13">
        <v>84</v>
      </c>
      <c r="P1287" s="13">
        <v>94</v>
      </c>
    </row>
    <row r="1288" spans="1:16" x14ac:dyDescent="0.25">
      <c r="A1288" s="13" t="s">
        <v>1777</v>
      </c>
      <c r="B1288" s="13">
        <v>2012</v>
      </c>
      <c r="C1288" s="13" t="s">
        <v>182</v>
      </c>
      <c r="D1288" s="13" t="s">
        <v>157</v>
      </c>
      <c r="E1288" s="13">
        <v>137</v>
      </c>
      <c r="F1288" s="13">
        <v>543</v>
      </c>
      <c r="G1288" s="13">
        <v>103</v>
      </c>
      <c r="H1288" s="13">
        <v>163</v>
      </c>
      <c r="I1288" s="13">
        <v>29</v>
      </c>
      <c r="J1288" s="13">
        <v>10</v>
      </c>
      <c r="K1288" s="13">
        <v>16</v>
      </c>
      <c r="L1288" s="13">
        <v>66</v>
      </c>
      <c r="M1288" s="13">
        <v>12</v>
      </c>
      <c r="N1288" s="13">
        <v>9</v>
      </c>
      <c r="O1288" s="13">
        <v>67</v>
      </c>
      <c r="P1288" s="13">
        <v>134</v>
      </c>
    </row>
    <row r="1289" spans="1:16" x14ac:dyDescent="0.25">
      <c r="A1289" s="13" t="s">
        <v>1806</v>
      </c>
      <c r="B1289" s="13">
        <v>2012</v>
      </c>
      <c r="C1289" s="13" t="s">
        <v>181</v>
      </c>
      <c r="D1289" s="13" t="s">
        <v>157</v>
      </c>
      <c r="E1289" s="13">
        <v>144</v>
      </c>
      <c r="F1289" s="13">
        <v>544</v>
      </c>
      <c r="G1289" s="13">
        <v>66</v>
      </c>
      <c r="H1289" s="13">
        <v>146</v>
      </c>
      <c r="I1289" s="13">
        <v>19</v>
      </c>
      <c r="J1289" s="13">
        <v>3</v>
      </c>
      <c r="K1289" s="13">
        <v>32</v>
      </c>
      <c r="L1289" s="13">
        <v>95</v>
      </c>
      <c r="M1289" s="13">
        <v>4</v>
      </c>
      <c r="N1289" s="13">
        <v>5</v>
      </c>
      <c r="O1289" s="13">
        <v>36</v>
      </c>
      <c r="P1289" s="13">
        <v>153</v>
      </c>
    </row>
    <row r="1290" spans="1:16" x14ac:dyDescent="0.25">
      <c r="A1290" s="13" t="s">
        <v>1484</v>
      </c>
      <c r="B1290" s="13">
        <v>2012</v>
      </c>
      <c r="C1290" s="13" t="s">
        <v>175</v>
      </c>
      <c r="D1290" s="13" t="s">
        <v>157</v>
      </c>
      <c r="E1290" s="13">
        <v>147</v>
      </c>
      <c r="F1290" s="13">
        <v>545</v>
      </c>
      <c r="G1290" s="13">
        <v>81</v>
      </c>
      <c r="H1290" s="13">
        <v>174</v>
      </c>
      <c r="I1290" s="13">
        <v>31</v>
      </c>
      <c r="J1290" s="13">
        <v>4</v>
      </c>
      <c r="K1290" s="13">
        <v>10</v>
      </c>
      <c r="L1290" s="13">
        <v>85</v>
      </c>
      <c r="M1290" s="13">
        <v>8</v>
      </c>
      <c r="N1290" s="13">
        <v>4</v>
      </c>
      <c r="O1290" s="13">
        <v>90</v>
      </c>
      <c r="P1290" s="13">
        <v>88</v>
      </c>
    </row>
    <row r="1291" spans="1:16" x14ac:dyDescent="0.25">
      <c r="A1291" s="13" t="s">
        <v>1301</v>
      </c>
      <c r="B1291" s="13">
        <v>2012</v>
      </c>
      <c r="C1291" s="13" t="s">
        <v>180</v>
      </c>
      <c r="D1291" s="13" t="s">
        <v>161</v>
      </c>
      <c r="E1291" s="13">
        <v>151</v>
      </c>
      <c r="F1291" s="13">
        <v>547</v>
      </c>
      <c r="G1291" s="13">
        <v>83</v>
      </c>
      <c r="H1291" s="13">
        <v>147</v>
      </c>
      <c r="I1291" s="13">
        <v>26</v>
      </c>
      <c r="J1291" s="13">
        <v>1</v>
      </c>
      <c r="K1291" s="13">
        <v>32</v>
      </c>
      <c r="L1291" s="13">
        <v>97</v>
      </c>
      <c r="M1291" s="13">
        <v>13</v>
      </c>
      <c r="N1291" s="13">
        <v>6</v>
      </c>
      <c r="O1291" s="13">
        <v>65</v>
      </c>
      <c r="P1291" s="13">
        <v>124</v>
      </c>
    </row>
    <row r="1292" spans="1:16" x14ac:dyDescent="0.25">
      <c r="A1292" s="13" t="s">
        <v>1748</v>
      </c>
      <c r="B1292" s="13">
        <v>2012</v>
      </c>
      <c r="C1292" s="13" t="s">
        <v>162</v>
      </c>
      <c r="D1292" s="13" t="s">
        <v>161</v>
      </c>
      <c r="E1292" s="13">
        <v>156</v>
      </c>
      <c r="F1292" s="13">
        <v>548</v>
      </c>
      <c r="G1292" s="13">
        <v>73</v>
      </c>
      <c r="H1292" s="13">
        <v>139</v>
      </c>
      <c r="I1292" s="13">
        <v>26</v>
      </c>
      <c r="J1292" s="13">
        <v>4</v>
      </c>
      <c r="K1292" s="13">
        <v>7</v>
      </c>
      <c r="L1292" s="13">
        <v>44</v>
      </c>
      <c r="M1292" s="13">
        <v>6</v>
      </c>
      <c r="N1292" s="13">
        <v>1</v>
      </c>
      <c r="O1292" s="13">
        <v>33</v>
      </c>
      <c r="P1292" s="13">
        <v>58</v>
      </c>
    </row>
    <row r="1293" spans="1:16" x14ac:dyDescent="0.25">
      <c r="A1293" s="13" t="s">
        <v>1745</v>
      </c>
      <c r="B1293" s="13">
        <v>2012</v>
      </c>
      <c r="C1293" s="13" t="s">
        <v>172</v>
      </c>
      <c r="D1293" s="13" t="s">
        <v>161</v>
      </c>
      <c r="E1293" s="13">
        <v>155</v>
      </c>
      <c r="F1293" s="13">
        <v>549</v>
      </c>
      <c r="G1293" s="13">
        <v>47</v>
      </c>
      <c r="H1293" s="13">
        <v>150</v>
      </c>
      <c r="I1293" s="13">
        <v>39</v>
      </c>
      <c r="J1293" s="13">
        <v>0</v>
      </c>
      <c r="K1293" s="13">
        <v>9</v>
      </c>
      <c r="L1293" s="13">
        <v>62</v>
      </c>
      <c r="M1293" s="13">
        <v>3</v>
      </c>
      <c r="N1293" s="13">
        <v>0</v>
      </c>
      <c r="O1293" s="13">
        <v>62</v>
      </c>
      <c r="P1293" s="13">
        <v>101</v>
      </c>
    </row>
    <row r="1294" spans="1:16" x14ac:dyDescent="0.25">
      <c r="A1294" s="13" t="s">
        <v>1561</v>
      </c>
      <c r="B1294" s="13">
        <v>2012</v>
      </c>
      <c r="C1294" s="13" t="s">
        <v>181</v>
      </c>
      <c r="D1294" s="13" t="s">
        <v>157</v>
      </c>
      <c r="E1294" s="13">
        <v>147</v>
      </c>
      <c r="F1294" s="13">
        <v>550</v>
      </c>
      <c r="G1294" s="13">
        <v>57</v>
      </c>
      <c r="H1294" s="13">
        <v>158</v>
      </c>
      <c r="I1294" s="13">
        <v>32</v>
      </c>
      <c r="J1294" s="13">
        <v>3</v>
      </c>
      <c r="K1294" s="13">
        <v>8</v>
      </c>
      <c r="L1294" s="13">
        <v>67</v>
      </c>
      <c r="M1294" s="13">
        <v>14</v>
      </c>
      <c r="N1294" s="13">
        <v>6</v>
      </c>
      <c r="O1294" s="13">
        <v>29</v>
      </c>
      <c r="P1294" s="13">
        <v>115</v>
      </c>
    </row>
    <row r="1295" spans="1:16" x14ac:dyDescent="0.25">
      <c r="A1295" s="13" t="s">
        <v>1701</v>
      </c>
      <c r="B1295" s="13">
        <v>2012</v>
      </c>
      <c r="C1295" s="13" t="s">
        <v>176</v>
      </c>
      <c r="D1295" s="13" t="s">
        <v>157</v>
      </c>
      <c r="E1295" s="13">
        <v>149</v>
      </c>
      <c r="F1295" s="13">
        <v>552</v>
      </c>
      <c r="G1295" s="13">
        <v>63</v>
      </c>
      <c r="H1295" s="13">
        <v>159</v>
      </c>
      <c r="I1295" s="13">
        <v>37</v>
      </c>
      <c r="J1295" s="13">
        <v>4</v>
      </c>
      <c r="K1295" s="13">
        <v>6</v>
      </c>
      <c r="L1295" s="13">
        <v>60</v>
      </c>
      <c r="M1295" s="13">
        <v>12</v>
      </c>
      <c r="N1295" s="13">
        <v>9</v>
      </c>
      <c r="O1295" s="13">
        <v>53</v>
      </c>
      <c r="P1295" s="13">
        <v>56</v>
      </c>
    </row>
    <row r="1296" spans="1:16" x14ac:dyDescent="0.25">
      <c r="A1296" s="13" t="s">
        <v>1635</v>
      </c>
      <c r="B1296" s="13">
        <v>2012</v>
      </c>
      <c r="C1296" s="13" t="s">
        <v>169</v>
      </c>
      <c r="D1296" s="13" t="s">
        <v>161</v>
      </c>
      <c r="E1296" s="13">
        <v>150</v>
      </c>
      <c r="F1296" s="13">
        <v>554</v>
      </c>
      <c r="G1296" s="13">
        <v>107</v>
      </c>
      <c r="H1296" s="13">
        <v>155</v>
      </c>
      <c r="I1296" s="13">
        <v>24</v>
      </c>
      <c r="J1296" s="13">
        <v>4</v>
      </c>
      <c r="K1296" s="13">
        <v>17</v>
      </c>
      <c r="L1296" s="13">
        <v>67</v>
      </c>
      <c r="M1296" s="13">
        <v>18</v>
      </c>
      <c r="N1296" s="13">
        <v>8</v>
      </c>
      <c r="O1296" s="13">
        <v>63</v>
      </c>
      <c r="P1296" s="13">
        <v>121</v>
      </c>
    </row>
    <row r="1297" spans="1:16" x14ac:dyDescent="0.25">
      <c r="A1297" s="13" t="s">
        <v>1597</v>
      </c>
      <c r="B1297" s="13">
        <v>2012</v>
      </c>
      <c r="C1297" s="13" t="s">
        <v>176</v>
      </c>
      <c r="D1297" s="13" t="s">
        <v>157</v>
      </c>
      <c r="E1297" s="13">
        <v>143</v>
      </c>
      <c r="F1297" s="13">
        <v>555</v>
      </c>
      <c r="G1297" s="13">
        <v>70</v>
      </c>
      <c r="H1297" s="13">
        <v>150</v>
      </c>
      <c r="I1297" s="13">
        <v>35</v>
      </c>
      <c r="J1297" s="13">
        <v>1</v>
      </c>
      <c r="K1297" s="13">
        <v>16</v>
      </c>
      <c r="L1297" s="13">
        <v>68</v>
      </c>
      <c r="M1297" s="13">
        <v>9</v>
      </c>
      <c r="N1297" s="13">
        <v>4</v>
      </c>
      <c r="O1297" s="13">
        <v>52</v>
      </c>
      <c r="P1297" s="13">
        <v>99</v>
      </c>
    </row>
    <row r="1298" spans="1:16" x14ac:dyDescent="0.25">
      <c r="A1298" s="13" t="s">
        <v>1553</v>
      </c>
      <c r="B1298" s="13">
        <v>2012</v>
      </c>
      <c r="C1298" s="13" t="s">
        <v>177</v>
      </c>
      <c r="D1298" s="13" t="s">
        <v>161</v>
      </c>
      <c r="E1298" s="13">
        <v>149</v>
      </c>
      <c r="F1298" s="13">
        <v>556</v>
      </c>
      <c r="G1298" s="13">
        <v>79</v>
      </c>
      <c r="H1298" s="13">
        <v>158</v>
      </c>
      <c r="I1298" s="13">
        <v>36</v>
      </c>
      <c r="J1298" s="13">
        <v>1</v>
      </c>
      <c r="K1298" s="13">
        <v>20</v>
      </c>
      <c r="L1298" s="13">
        <v>89</v>
      </c>
      <c r="M1298" s="13">
        <v>2</v>
      </c>
      <c r="N1298" s="13">
        <v>2</v>
      </c>
      <c r="O1298" s="13">
        <v>50</v>
      </c>
      <c r="P1298" s="13">
        <v>124</v>
      </c>
    </row>
    <row r="1299" spans="1:16" x14ac:dyDescent="0.25">
      <c r="A1299" s="13" t="s">
        <v>1602</v>
      </c>
      <c r="B1299" s="13">
        <v>2012</v>
      </c>
      <c r="C1299" s="13" t="s">
        <v>164</v>
      </c>
      <c r="D1299" s="13" t="s">
        <v>157</v>
      </c>
      <c r="E1299" s="13">
        <v>145</v>
      </c>
      <c r="F1299" s="13">
        <v>558</v>
      </c>
      <c r="G1299" s="13">
        <v>58</v>
      </c>
      <c r="H1299" s="13">
        <v>141</v>
      </c>
      <c r="I1299" s="13">
        <v>22</v>
      </c>
      <c r="J1299" s="13">
        <v>1</v>
      </c>
      <c r="K1299" s="13">
        <v>9</v>
      </c>
      <c r="L1299" s="13">
        <v>51</v>
      </c>
      <c r="M1299" s="13">
        <v>5</v>
      </c>
      <c r="N1299" s="13">
        <v>1</v>
      </c>
      <c r="O1299" s="13">
        <v>35</v>
      </c>
      <c r="P1299" s="13">
        <v>70</v>
      </c>
    </row>
    <row r="1300" spans="1:16" x14ac:dyDescent="0.25">
      <c r="A1300" s="13" t="s">
        <v>111</v>
      </c>
      <c r="B1300" s="13">
        <v>2012</v>
      </c>
      <c r="C1300" s="13" t="s">
        <v>181</v>
      </c>
      <c r="D1300" s="13" t="s">
        <v>157</v>
      </c>
      <c r="E1300" s="13">
        <v>139</v>
      </c>
      <c r="F1300" s="13">
        <v>559</v>
      </c>
      <c r="G1300" s="13">
        <v>129</v>
      </c>
      <c r="H1300" s="13">
        <v>182</v>
      </c>
      <c r="I1300" s="13">
        <v>27</v>
      </c>
      <c r="J1300" s="13">
        <v>8</v>
      </c>
      <c r="K1300" s="13">
        <v>30</v>
      </c>
      <c r="L1300" s="13">
        <v>83</v>
      </c>
      <c r="M1300" s="13">
        <v>49</v>
      </c>
      <c r="N1300" s="13">
        <v>5</v>
      </c>
      <c r="O1300" s="13">
        <v>67</v>
      </c>
      <c r="P1300" s="13">
        <v>139</v>
      </c>
    </row>
    <row r="1301" spans="1:16" x14ac:dyDescent="0.25">
      <c r="A1301" s="13" t="s">
        <v>1644</v>
      </c>
      <c r="B1301" s="13">
        <v>2012</v>
      </c>
      <c r="C1301" s="13" t="s">
        <v>179</v>
      </c>
      <c r="D1301" s="13" t="s">
        <v>161</v>
      </c>
      <c r="E1301" s="13">
        <v>155</v>
      </c>
      <c r="F1301" s="13">
        <v>560</v>
      </c>
      <c r="G1301" s="13">
        <v>89</v>
      </c>
      <c r="H1301" s="13">
        <v>141</v>
      </c>
      <c r="I1301" s="13">
        <v>35</v>
      </c>
      <c r="J1301" s="13">
        <v>5</v>
      </c>
      <c r="K1301" s="13">
        <v>34</v>
      </c>
      <c r="L1301" s="13">
        <v>99</v>
      </c>
      <c r="M1301" s="13">
        <v>9</v>
      </c>
      <c r="N1301" s="13">
        <v>3</v>
      </c>
      <c r="O1301" s="13">
        <v>62</v>
      </c>
      <c r="P1301" s="13">
        <v>155</v>
      </c>
    </row>
    <row r="1302" spans="1:16" x14ac:dyDescent="0.25">
      <c r="A1302" s="13" t="s">
        <v>1591</v>
      </c>
      <c r="B1302" s="13">
        <v>2012</v>
      </c>
      <c r="C1302" s="13" t="s">
        <v>167</v>
      </c>
      <c r="D1302" s="13" t="s">
        <v>157</v>
      </c>
      <c r="E1302" s="13">
        <v>157</v>
      </c>
      <c r="F1302" s="13">
        <v>560</v>
      </c>
      <c r="G1302" s="13">
        <v>88</v>
      </c>
      <c r="H1302" s="13">
        <v>151</v>
      </c>
      <c r="I1302" s="13">
        <v>39</v>
      </c>
      <c r="J1302" s="13">
        <v>7</v>
      </c>
      <c r="K1302" s="13">
        <v>20</v>
      </c>
      <c r="L1302" s="13">
        <v>74</v>
      </c>
      <c r="M1302" s="13">
        <v>14</v>
      </c>
      <c r="N1302" s="13">
        <v>9</v>
      </c>
      <c r="O1302" s="13">
        <v>97</v>
      </c>
      <c r="P1302" s="13">
        <v>103</v>
      </c>
    </row>
    <row r="1303" spans="1:16" x14ac:dyDescent="0.25">
      <c r="A1303" s="13" t="s">
        <v>1827</v>
      </c>
      <c r="B1303" s="13">
        <v>2012</v>
      </c>
      <c r="C1303" s="13" t="s">
        <v>179</v>
      </c>
      <c r="D1303" s="13" t="s">
        <v>161</v>
      </c>
      <c r="E1303" s="13">
        <v>138</v>
      </c>
      <c r="F1303" s="13">
        <v>561</v>
      </c>
      <c r="G1303" s="13">
        <v>72</v>
      </c>
      <c r="H1303" s="13">
        <v>138</v>
      </c>
      <c r="I1303" s="13">
        <v>33</v>
      </c>
      <c r="J1303" s="13">
        <v>4</v>
      </c>
      <c r="K1303" s="13">
        <v>15</v>
      </c>
      <c r="L1303" s="13">
        <v>35</v>
      </c>
      <c r="M1303" s="13">
        <v>4</v>
      </c>
      <c r="N1303" s="13">
        <v>0</v>
      </c>
      <c r="O1303" s="13">
        <v>31</v>
      </c>
      <c r="P1303" s="13">
        <v>113</v>
      </c>
    </row>
    <row r="1304" spans="1:16" x14ac:dyDescent="0.25">
      <c r="A1304" s="13" t="s">
        <v>1515</v>
      </c>
      <c r="B1304" s="13">
        <v>2012</v>
      </c>
      <c r="C1304" s="13" t="s">
        <v>178</v>
      </c>
      <c r="D1304" s="13" t="s">
        <v>157</v>
      </c>
      <c r="E1304" s="13">
        <v>148</v>
      </c>
      <c r="F1304" s="13">
        <v>561</v>
      </c>
      <c r="G1304" s="13">
        <v>58</v>
      </c>
      <c r="H1304" s="13">
        <v>132</v>
      </c>
      <c r="I1304" s="13">
        <v>26</v>
      </c>
      <c r="J1304" s="13">
        <v>3</v>
      </c>
      <c r="K1304" s="13">
        <v>16</v>
      </c>
      <c r="L1304" s="13">
        <v>49</v>
      </c>
      <c r="M1304" s="13">
        <v>4</v>
      </c>
      <c r="N1304" s="13">
        <v>7</v>
      </c>
      <c r="O1304" s="13">
        <v>34</v>
      </c>
      <c r="P1304" s="13">
        <v>119</v>
      </c>
    </row>
    <row r="1305" spans="1:16" x14ac:dyDescent="0.25">
      <c r="A1305" s="13" t="s">
        <v>1375</v>
      </c>
      <c r="B1305" s="13">
        <v>2012</v>
      </c>
      <c r="C1305" s="13" t="s">
        <v>162</v>
      </c>
      <c r="D1305" s="13" t="s">
        <v>161</v>
      </c>
      <c r="E1305" s="13">
        <v>151</v>
      </c>
      <c r="F1305" s="13">
        <v>561</v>
      </c>
      <c r="G1305" s="13">
        <v>68</v>
      </c>
      <c r="H1305" s="13">
        <v>147</v>
      </c>
      <c r="I1305" s="13">
        <v>33</v>
      </c>
      <c r="J1305" s="13">
        <v>2</v>
      </c>
      <c r="K1305" s="13">
        <v>32</v>
      </c>
      <c r="L1305" s="13">
        <v>108</v>
      </c>
      <c r="M1305" s="13">
        <v>6</v>
      </c>
      <c r="N1305" s="13">
        <v>2</v>
      </c>
      <c r="O1305" s="13">
        <v>44</v>
      </c>
      <c r="P1305" s="13">
        <v>153</v>
      </c>
    </row>
    <row r="1306" spans="1:16" x14ac:dyDescent="0.25">
      <c r="A1306" s="13" t="s">
        <v>1610</v>
      </c>
      <c r="B1306" s="13">
        <v>2012</v>
      </c>
      <c r="C1306" s="13" t="s">
        <v>184</v>
      </c>
      <c r="D1306" s="13" t="s">
        <v>157</v>
      </c>
      <c r="E1306" s="13">
        <v>148</v>
      </c>
      <c r="F1306" s="13">
        <v>562</v>
      </c>
      <c r="G1306" s="13">
        <v>103</v>
      </c>
      <c r="H1306" s="13">
        <v>160</v>
      </c>
      <c r="I1306" s="13">
        <v>31</v>
      </c>
      <c r="J1306" s="13">
        <v>2</v>
      </c>
      <c r="K1306" s="13">
        <v>43</v>
      </c>
      <c r="L1306" s="13">
        <v>128</v>
      </c>
      <c r="M1306" s="13">
        <v>7</v>
      </c>
      <c r="N1306" s="13">
        <v>4</v>
      </c>
      <c r="O1306" s="13">
        <v>60</v>
      </c>
      <c r="P1306" s="13">
        <v>162</v>
      </c>
    </row>
    <row r="1307" spans="1:16" x14ac:dyDescent="0.25">
      <c r="A1307" s="13" t="s">
        <v>1474</v>
      </c>
      <c r="B1307" s="13">
        <v>2012</v>
      </c>
      <c r="C1307" s="13" t="s">
        <v>166</v>
      </c>
      <c r="D1307" s="13" t="s">
        <v>161</v>
      </c>
      <c r="E1307" s="13">
        <v>149</v>
      </c>
      <c r="F1307" s="13">
        <v>562</v>
      </c>
      <c r="G1307" s="13">
        <v>91</v>
      </c>
      <c r="H1307" s="13">
        <v>152</v>
      </c>
      <c r="I1307" s="13">
        <v>35</v>
      </c>
      <c r="J1307" s="13">
        <v>4</v>
      </c>
      <c r="K1307" s="13">
        <v>30</v>
      </c>
      <c r="L1307" s="13">
        <v>83</v>
      </c>
      <c r="M1307" s="13">
        <v>5</v>
      </c>
      <c r="N1307" s="13">
        <v>0</v>
      </c>
      <c r="O1307" s="13">
        <v>44</v>
      </c>
      <c r="P1307" s="13">
        <v>151</v>
      </c>
    </row>
    <row r="1308" spans="1:16" x14ac:dyDescent="0.25">
      <c r="A1308" s="13" t="s">
        <v>1863</v>
      </c>
      <c r="B1308" s="13">
        <v>2012</v>
      </c>
      <c r="C1308" s="13" t="s">
        <v>178</v>
      </c>
      <c r="D1308" s="13" t="s">
        <v>157</v>
      </c>
      <c r="E1308" s="13">
        <v>149</v>
      </c>
      <c r="F1308" s="13">
        <v>563</v>
      </c>
      <c r="G1308" s="13">
        <v>69</v>
      </c>
      <c r="H1308" s="13">
        <v>136</v>
      </c>
      <c r="I1308" s="13">
        <v>34</v>
      </c>
      <c r="J1308" s="13">
        <v>1</v>
      </c>
      <c r="K1308" s="13">
        <v>20</v>
      </c>
      <c r="L1308" s="13">
        <v>73</v>
      </c>
      <c r="M1308" s="13">
        <v>5</v>
      </c>
      <c r="N1308" s="13">
        <v>2</v>
      </c>
      <c r="O1308" s="13">
        <v>39</v>
      </c>
      <c r="P1308" s="13">
        <v>124</v>
      </c>
    </row>
    <row r="1309" spans="1:16" x14ac:dyDescent="0.25">
      <c r="A1309" s="13" t="s">
        <v>1577</v>
      </c>
      <c r="B1309" s="13">
        <v>2012</v>
      </c>
      <c r="C1309" s="13" t="s">
        <v>168</v>
      </c>
      <c r="D1309" s="13" t="s">
        <v>157</v>
      </c>
      <c r="E1309" s="13">
        <v>141</v>
      </c>
      <c r="F1309" s="13">
        <v>563</v>
      </c>
      <c r="G1309" s="13">
        <v>81</v>
      </c>
      <c r="H1309" s="13">
        <v>163</v>
      </c>
      <c r="I1309" s="13">
        <v>39</v>
      </c>
      <c r="J1309" s="13">
        <v>3</v>
      </c>
      <c r="K1309" s="13">
        <v>15</v>
      </c>
      <c r="L1309" s="13">
        <v>65</v>
      </c>
      <c r="M1309" s="13">
        <v>20</v>
      </c>
      <c r="N1309" s="13">
        <v>6</v>
      </c>
      <c r="O1309" s="13">
        <v>48</v>
      </c>
      <c r="P1309" s="13">
        <v>60</v>
      </c>
    </row>
    <row r="1310" spans="1:16" x14ac:dyDescent="0.25">
      <c r="A1310" s="13" t="s">
        <v>1732</v>
      </c>
      <c r="B1310" s="13">
        <v>2012</v>
      </c>
      <c r="C1310" s="13" t="s">
        <v>164</v>
      </c>
      <c r="D1310" s="13" t="s">
        <v>157</v>
      </c>
      <c r="E1310" s="13">
        <v>151</v>
      </c>
      <c r="F1310" s="13">
        <v>565</v>
      </c>
      <c r="G1310" s="13">
        <v>75</v>
      </c>
      <c r="H1310" s="13">
        <v>126</v>
      </c>
      <c r="I1310" s="13">
        <v>21</v>
      </c>
      <c r="J1310" s="13">
        <v>5</v>
      </c>
      <c r="K1310" s="13">
        <v>23</v>
      </c>
      <c r="L1310" s="13">
        <v>75</v>
      </c>
      <c r="M1310" s="13">
        <v>4</v>
      </c>
      <c r="N1310" s="13">
        <v>3</v>
      </c>
      <c r="O1310" s="13">
        <v>47</v>
      </c>
      <c r="P1310" s="13">
        <v>149</v>
      </c>
    </row>
    <row r="1311" spans="1:16" x14ac:dyDescent="0.25">
      <c r="A1311" s="13" t="s">
        <v>1367</v>
      </c>
      <c r="B1311" s="13">
        <v>2012</v>
      </c>
      <c r="C1311" s="13" t="s">
        <v>166</v>
      </c>
      <c r="D1311" s="13" t="s">
        <v>161</v>
      </c>
      <c r="E1311" s="13">
        <v>149</v>
      </c>
      <c r="F1311" s="13">
        <v>570</v>
      </c>
      <c r="G1311" s="13">
        <v>92</v>
      </c>
      <c r="H1311" s="13">
        <v>171</v>
      </c>
      <c r="I1311" s="13">
        <v>50</v>
      </c>
      <c r="J1311" s="13">
        <v>3</v>
      </c>
      <c r="K1311" s="13">
        <v>27</v>
      </c>
      <c r="L1311" s="13">
        <v>105</v>
      </c>
      <c r="M1311" s="13">
        <v>9</v>
      </c>
      <c r="N1311" s="13">
        <v>2</v>
      </c>
      <c r="O1311" s="13">
        <v>44</v>
      </c>
      <c r="P1311" s="13">
        <v>82</v>
      </c>
    </row>
    <row r="1312" spans="1:16" x14ac:dyDescent="0.25">
      <c r="A1312" s="13" t="s">
        <v>1482</v>
      </c>
      <c r="B1312" s="13">
        <v>2012</v>
      </c>
      <c r="C1312" s="13" t="s">
        <v>183</v>
      </c>
      <c r="D1312" s="13" t="s">
        <v>161</v>
      </c>
      <c r="E1312" s="13">
        <v>154</v>
      </c>
      <c r="F1312" s="13">
        <v>571</v>
      </c>
      <c r="G1312" s="13">
        <v>76</v>
      </c>
      <c r="H1312" s="13">
        <v>155</v>
      </c>
      <c r="I1312" s="13">
        <v>35</v>
      </c>
      <c r="J1312" s="13">
        <v>1</v>
      </c>
      <c r="K1312" s="13">
        <v>33</v>
      </c>
      <c r="L1312" s="13">
        <v>100</v>
      </c>
      <c r="M1312" s="13">
        <v>1</v>
      </c>
      <c r="N1312" s="13">
        <v>1</v>
      </c>
      <c r="O1312" s="13">
        <v>67</v>
      </c>
      <c r="P1312" s="13">
        <v>138</v>
      </c>
    </row>
    <row r="1313" spans="1:16" x14ac:dyDescent="0.25">
      <c r="A1313" s="13" t="s">
        <v>1677</v>
      </c>
      <c r="B1313" s="13">
        <v>2012</v>
      </c>
      <c r="C1313" s="13" t="s">
        <v>173</v>
      </c>
      <c r="D1313" s="13" t="s">
        <v>161</v>
      </c>
      <c r="E1313" s="13">
        <v>156</v>
      </c>
      <c r="F1313" s="13">
        <v>571</v>
      </c>
      <c r="G1313" s="13">
        <v>62</v>
      </c>
      <c r="H1313" s="13">
        <v>166</v>
      </c>
      <c r="I1313" s="13">
        <v>40</v>
      </c>
      <c r="J1313" s="13">
        <v>3</v>
      </c>
      <c r="K1313" s="13">
        <v>6</v>
      </c>
      <c r="L1313" s="13">
        <v>65</v>
      </c>
      <c r="M1313" s="13">
        <v>10</v>
      </c>
      <c r="N1313" s="13">
        <v>2</v>
      </c>
      <c r="O1313" s="13">
        <v>36</v>
      </c>
      <c r="P1313" s="13">
        <v>82</v>
      </c>
    </row>
    <row r="1314" spans="1:16" x14ac:dyDescent="0.25">
      <c r="A1314" s="13" t="s">
        <v>1497</v>
      </c>
      <c r="B1314" s="13">
        <v>2012</v>
      </c>
      <c r="C1314" s="13" t="s">
        <v>167</v>
      </c>
      <c r="D1314" s="13" t="s">
        <v>157</v>
      </c>
      <c r="E1314" s="13">
        <v>146</v>
      </c>
      <c r="F1314" s="13">
        <v>573</v>
      </c>
      <c r="G1314" s="13">
        <v>79</v>
      </c>
      <c r="H1314" s="13">
        <v>141</v>
      </c>
      <c r="I1314" s="13">
        <v>29</v>
      </c>
      <c r="J1314" s="13">
        <v>3</v>
      </c>
      <c r="K1314" s="13">
        <v>28</v>
      </c>
      <c r="L1314" s="13">
        <v>78</v>
      </c>
      <c r="M1314" s="13">
        <v>31</v>
      </c>
      <c r="N1314" s="13">
        <v>6</v>
      </c>
      <c r="O1314" s="13">
        <v>45</v>
      </c>
      <c r="P1314" s="13">
        <v>169</v>
      </c>
    </row>
    <row r="1315" spans="1:16" x14ac:dyDescent="0.25">
      <c r="A1315" s="13" t="s">
        <v>1589</v>
      </c>
      <c r="B1315" s="13">
        <v>2012</v>
      </c>
      <c r="C1315" s="13" t="s">
        <v>182</v>
      </c>
      <c r="D1315" s="13" t="s">
        <v>157</v>
      </c>
      <c r="E1315" s="13">
        <v>151</v>
      </c>
      <c r="F1315" s="13">
        <v>574</v>
      </c>
      <c r="G1315" s="13">
        <v>54</v>
      </c>
      <c r="H1315" s="13">
        <v>153</v>
      </c>
      <c r="I1315" s="13">
        <v>27</v>
      </c>
      <c r="J1315" s="13">
        <v>1</v>
      </c>
      <c r="K1315" s="13">
        <v>18</v>
      </c>
      <c r="L1315" s="13">
        <v>74</v>
      </c>
      <c r="M1315" s="13">
        <v>0</v>
      </c>
      <c r="N1315" s="13">
        <v>2</v>
      </c>
      <c r="O1315" s="13">
        <v>20</v>
      </c>
      <c r="P1315" s="13">
        <v>112</v>
      </c>
    </row>
    <row r="1316" spans="1:16" x14ac:dyDescent="0.25">
      <c r="A1316" s="13" t="s">
        <v>1814</v>
      </c>
      <c r="B1316" s="13">
        <v>2012</v>
      </c>
      <c r="C1316" s="13" t="s">
        <v>158</v>
      </c>
      <c r="D1316" s="13" t="s">
        <v>161</v>
      </c>
      <c r="E1316" s="13">
        <v>147</v>
      </c>
      <c r="F1316" s="13">
        <v>576</v>
      </c>
      <c r="G1316" s="13">
        <v>80</v>
      </c>
      <c r="H1316" s="13">
        <v>167</v>
      </c>
      <c r="I1316" s="13">
        <v>34</v>
      </c>
      <c r="J1316" s="13">
        <v>4</v>
      </c>
      <c r="K1316" s="13">
        <v>7</v>
      </c>
      <c r="L1316" s="13">
        <v>37</v>
      </c>
      <c r="M1316" s="13">
        <v>33</v>
      </c>
      <c r="N1316" s="13">
        <v>11</v>
      </c>
      <c r="O1316" s="13">
        <v>40</v>
      </c>
      <c r="P1316" s="13">
        <v>74</v>
      </c>
    </row>
    <row r="1317" spans="1:16" x14ac:dyDescent="0.25">
      <c r="A1317" s="13" t="s">
        <v>1543</v>
      </c>
      <c r="B1317" s="13">
        <v>2012</v>
      </c>
      <c r="C1317" s="13" t="s">
        <v>183</v>
      </c>
      <c r="D1317" s="13" t="s">
        <v>161</v>
      </c>
      <c r="E1317" s="13">
        <v>145</v>
      </c>
      <c r="F1317" s="13">
        <v>578</v>
      </c>
      <c r="G1317" s="13">
        <v>93</v>
      </c>
      <c r="H1317" s="13">
        <v>163</v>
      </c>
      <c r="I1317" s="13">
        <v>36</v>
      </c>
      <c r="J1317" s="13">
        <v>1</v>
      </c>
      <c r="K1317" s="13">
        <v>25</v>
      </c>
      <c r="L1317" s="13">
        <v>95</v>
      </c>
      <c r="M1317" s="13">
        <v>5</v>
      </c>
      <c r="N1317" s="13">
        <v>2</v>
      </c>
      <c r="O1317" s="13">
        <v>57</v>
      </c>
      <c r="P1317" s="13">
        <v>116</v>
      </c>
    </row>
    <row r="1318" spans="1:16" x14ac:dyDescent="0.25">
      <c r="A1318" s="13" t="s">
        <v>1430</v>
      </c>
      <c r="B1318" s="13">
        <v>2012</v>
      </c>
      <c r="C1318" s="13" t="s">
        <v>179</v>
      </c>
      <c r="D1318" s="13" t="s">
        <v>161</v>
      </c>
      <c r="E1318" s="13">
        <v>147</v>
      </c>
      <c r="F1318" s="13">
        <v>580</v>
      </c>
      <c r="G1318" s="13">
        <v>86</v>
      </c>
      <c r="H1318" s="13">
        <v>163</v>
      </c>
      <c r="I1318" s="13">
        <v>30</v>
      </c>
      <c r="J1318" s="13">
        <v>1</v>
      </c>
      <c r="K1318" s="13">
        <v>18</v>
      </c>
      <c r="L1318" s="13">
        <v>77</v>
      </c>
      <c r="M1318" s="13">
        <v>15</v>
      </c>
      <c r="N1318" s="13">
        <v>2</v>
      </c>
      <c r="O1318" s="13">
        <v>28</v>
      </c>
      <c r="P1318" s="13">
        <v>79</v>
      </c>
    </row>
    <row r="1319" spans="1:16" x14ac:dyDescent="0.25">
      <c r="A1319" s="13" t="s">
        <v>1513</v>
      </c>
      <c r="B1319" s="13">
        <v>2012</v>
      </c>
      <c r="C1319" s="13" t="s">
        <v>182</v>
      </c>
      <c r="D1319" s="13" t="s">
        <v>157</v>
      </c>
      <c r="E1319" s="13">
        <v>162</v>
      </c>
      <c r="F1319" s="13">
        <v>581</v>
      </c>
      <c r="G1319" s="13">
        <v>83</v>
      </c>
      <c r="H1319" s="13">
        <v>182</v>
      </c>
      <c r="I1319" s="13">
        <v>33</v>
      </c>
      <c r="J1319" s="13">
        <v>1</v>
      </c>
      <c r="K1319" s="13">
        <v>30</v>
      </c>
      <c r="L1319" s="13">
        <v>108</v>
      </c>
      <c r="M1319" s="13">
        <v>1</v>
      </c>
      <c r="N1319" s="13">
        <v>0</v>
      </c>
      <c r="O1319" s="13">
        <v>85</v>
      </c>
      <c r="P1319" s="13">
        <v>84</v>
      </c>
    </row>
    <row r="1320" spans="1:16" x14ac:dyDescent="0.25">
      <c r="A1320" s="13" t="s">
        <v>1500</v>
      </c>
      <c r="B1320" s="13">
        <v>2012</v>
      </c>
      <c r="C1320" s="13" t="s">
        <v>173</v>
      </c>
      <c r="D1320" s="13" t="s">
        <v>161</v>
      </c>
      <c r="E1320" s="13">
        <v>156</v>
      </c>
      <c r="F1320" s="13">
        <v>581</v>
      </c>
      <c r="G1320" s="13">
        <v>91</v>
      </c>
      <c r="H1320" s="13">
        <v>178</v>
      </c>
      <c r="I1320" s="13">
        <v>41</v>
      </c>
      <c r="J1320" s="13">
        <v>2</v>
      </c>
      <c r="K1320" s="13">
        <v>21</v>
      </c>
      <c r="L1320" s="13">
        <v>93</v>
      </c>
      <c r="M1320" s="13">
        <v>15</v>
      </c>
      <c r="N1320" s="13">
        <v>10</v>
      </c>
      <c r="O1320" s="13">
        <v>81</v>
      </c>
      <c r="P1320" s="13">
        <v>112</v>
      </c>
    </row>
    <row r="1321" spans="1:16" x14ac:dyDescent="0.25">
      <c r="A1321" s="13" t="s">
        <v>107</v>
      </c>
      <c r="B1321" s="13">
        <v>2012</v>
      </c>
      <c r="C1321" s="13" t="s">
        <v>184</v>
      </c>
      <c r="D1321" s="13" t="s">
        <v>157</v>
      </c>
      <c r="E1321" s="13">
        <v>159</v>
      </c>
      <c r="F1321" s="13">
        <v>585</v>
      </c>
      <c r="G1321" s="13">
        <v>86</v>
      </c>
      <c r="H1321" s="13">
        <v>152</v>
      </c>
      <c r="I1321" s="13">
        <v>45</v>
      </c>
      <c r="J1321" s="13">
        <v>0</v>
      </c>
      <c r="K1321" s="13">
        <v>24</v>
      </c>
      <c r="L1321" s="13">
        <v>90</v>
      </c>
      <c r="M1321" s="13">
        <v>8</v>
      </c>
      <c r="N1321" s="13">
        <v>4</v>
      </c>
      <c r="O1321" s="13">
        <v>48</v>
      </c>
      <c r="P1321" s="13">
        <v>140</v>
      </c>
    </row>
    <row r="1322" spans="1:16" x14ac:dyDescent="0.25">
      <c r="A1322" s="13" t="s">
        <v>1774</v>
      </c>
      <c r="B1322" s="13">
        <v>2012</v>
      </c>
      <c r="C1322" s="13" t="s">
        <v>160</v>
      </c>
      <c r="D1322" s="13" t="s">
        <v>161</v>
      </c>
      <c r="E1322" s="13">
        <v>158</v>
      </c>
      <c r="F1322" s="13">
        <v>587</v>
      </c>
      <c r="G1322" s="13">
        <v>93</v>
      </c>
      <c r="H1322" s="13">
        <v>158</v>
      </c>
      <c r="I1322" s="13">
        <v>30</v>
      </c>
      <c r="J1322" s="13">
        <v>6</v>
      </c>
      <c r="K1322" s="13">
        <v>27</v>
      </c>
      <c r="L1322" s="13">
        <v>82</v>
      </c>
      <c r="M1322" s="13">
        <v>21</v>
      </c>
      <c r="N1322" s="13">
        <v>8</v>
      </c>
      <c r="O1322" s="13">
        <v>58</v>
      </c>
      <c r="P1322" s="13">
        <v>152</v>
      </c>
    </row>
    <row r="1323" spans="1:16" x14ac:dyDescent="0.25">
      <c r="A1323" s="13" t="s">
        <v>1462</v>
      </c>
      <c r="B1323" s="13">
        <v>2012</v>
      </c>
      <c r="C1323" s="13" t="s">
        <v>166</v>
      </c>
      <c r="D1323" s="13" t="s">
        <v>161</v>
      </c>
      <c r="E1323" s="13">
        <v>157</v>
      </c>
      <c r="F1323" s="13">
        <v>588</v>
      </c>
      <c r="G1323" s="13">
        <v>85</v>
      </c>
      <c r="H1323" s="13">
        <v>135</v>
      </c>
      <c r="I1323" s="13">
        <v>29</v>
      </c>
      <c r="J1323" s="13">
        <v>4</v>
      </c>
      <c r="K1323" s="13">
        <v>21</v>
      </c>
      <c r="L1323" s="13">
        <v>63</v>
      </c>
      <c r="M1323" s="13">
        <v>16</v>
      </c>
      <c r="N1323" s="13">
        <v>3</v>
      </c>
      <c r="O1323" s="13">
        <v>74</v>
      </c>
      <c r="P1323" s="13">
        <v>169</v>
      </c>
    </row>
    <row r="1324" spans="1:16" x14ac:dyDescent="0.25">
      <c r="A1324" s="13" t="s">
        <v>1848</v>
      </c>
      <c r="B1324" s="13">
        <v>2012</v>
      </c>
      <c r="C1324" s="13" t="s">
        <v>176</v>
      </c>
      <c r="D1324" s="13" t="s">
        <v>157</v>
      </c>
      <c r="E1324" s="13">
        <v>152</v>
      </c>
      <c r="F1324" s="13">
        <v>591</v>
      </c>
      <c r="G1324" s="13">
        <v>86</v>
      </c>
      <c r="H1324" s="13">
        <v>152</v>
      </c>
      <c r="I1324" s="13">
        <v>22</v>
      </c>
      <c r="J1324" s="13">
        <v>4</v>
      </c>
      <c r="K1324" s="13">
        <v>14</v>
      </c>
      <c r="L1324" s="13">
        <v>76</v>
      </c>
      <c r="M1324" s="13">
        <v>31</v>
      </c>
      <c r="N1324" s="13">
        <v>7</v>
      </c>
      <c r="O1324" s="13">
        <v>67</v>
      </c>
      <c r="P1324" s="13">
        <v>109</v>
      </c>
    </row>
    <row r="1325" spans="1:16" x14ac:dyDescent="0.25">
      <c r="A1325" s="13" t="s">
        <v>1725</v>
      </c>
      <c r="B1325" s="13">
        <v>2012</v>
      </c>
      <c r="C1325" s="13" t="s">
        <v>174</v>
      </c>
      <c r="D1325" s="13" t="s">
        <v>161</v>
      </c>
      <c r="E1325" s="13">
        <v>157</v>
      </c>
      <c r="F1325" s="13">
        <v>593</v>
      </c>
      <c r="G1325" s="13">
        <v>107</v>
      </c>
      <c r="H1325" s="13">
        <v>194</v>
      </c>
      <c r="I1325" s="13">
        <v>29</v>
      </c>
      <c r="J1325" s="13">
        <v>6</v>
      </c>
      <c r="K1325" s="13">
        <v>31</v>
      </c>
      <c r="L1325" s="13">
        <v>96</v>
      </c>
      <c r="M1325" s="13">
        <v>20</v>
      </c>
      <c r="N1325" s="13">
        <v>12</v>
      </c>
      <c r="O1325" s="13">
        <v>70</v>
      </c>
      <c r="P1325" s="13">
        <v>132</v>
      </c>
    </row>
    <row r="1326" spans="1:16" x14ac:dyDescent="0.25">
      <c r="A1326" s="13" t="s">
        <v>1681</v>
      </c>
      <c r="B1326" s="13">
        <v>2012</v>
      </c>
      <c r="C1326" s="13" t="s">
        <v>156</v>
      </c>
      <c r="D1326" s="13" t="s">
        <v>157</v>
      </c>
      <c r="E1326" s="13">
        <v>158</v>
      </c>
      <c r="F1326" s="13">
        <v>593</v>
      </c>
      <c r="G1326" s="13">
        <v>59</v>
      </c>
      <c r="H1326" s="13">
        <v>157</v>
      </c>
      <c r="I1326" s="13">
        <v>24</v>
      </c>
      <c r="J1326" s="13">
        <v>4</v>
      </c>
      <c r="K1326" s="13">
        <v>9</v>
      </c>
      <c r="L1326" s="13">
        <v>73</v>
      </c>
      <c r="M1326" s="13">
        <v>20</v>
      </c>
      <c r="N1326" s="13">
        <v>7</v>
      </c>
      <c r="O1326" s="13">
        <v>16</v>
      </c>
      <c r="P1326" s="13">
        <v>77</v>
      </c>
    </row>
    <row r="1327" spans="1:16" x14ac:dyDescent="0.25">
      <c r="A1327" s="13" t="s">
        <v>1769</v>
      </c>
      <c r="B1327" s="13">
        <v>2012</v>
      </c>
      <c r="C1327" s="13" t="s">
        <v>183</v>
      </c>
      <c r="D1327" s="13" t="s">
        <v>161</v>
      </c>
      <c r="E1327" s="13">
        <v>160</v>
      </c>
      <c r="F1327" s="13">
        <v>594</v>
      </c>
      <c r="G1327" s="13">
        <v>82</v>
      </c>
      <c r="H1327" s="13">
        <v>147</v>
      </c>
      <c r="I1327" s="13">
        <v>37</v>
      </c>
      <c r="J1327" s="13">
        <v>2</v>
      </c>
      <c r="K1327" s="13">
        <v>17</v>
      </c>
      <c r="L1327" s="13">
        <v>56</v>
      </c>
      <c r="M1327" s="13">
        <v>20</v>
      </c>
      <c r="N1327" s="13">
        <v>6</v>
      </c>
      <c r="O1327" s="13">
        <v>46</v>
      </c>
      <c r="P1327" s="13">
        <v>189</v>
      </c>
    </row>
    <row r="1328" spans="1:16" x14ac:dyDescent="0.25">
      <c r="A1328" s="13" t="s">
        <v>1883</v>
      </c>
      <c r="B1328" s="13">
        <v>2012</v>
      </c>
      <c r="C1328" s="13" t="s">
        <v>159</v>
      </c>
      <c r="D1328" s="13" t="s">
        <v>157</v>
      </c>
      <c r="E1328" s="13">
        <v>155</v>
      </c>
      <c r="F1328" s="13">
        <v>594</v>
      </c>
      <c r="G1328" s="13">
        <v>62</v>
      </c>
      <c r="H1328" s="13">
        <v>154</v>
      </c>
      <c r="I1328" s="13">
        <v>35</v>
      </c>
      <c r="J1328" s="13">
        <v>1</v>
      </c>
      <c r="K1328" s="13">
        <v>20</v>
      </c>
      <c r="L1328" s="13">
        <v>86</v>
      </c>
      <c r="M1328" s="13">
        <v>13</v>
      </c>
      <c r="N1328" s="13">
        <v>5</v>
      </c>
      <c r="O1328" s="13">
        <v>46</v>
      </c>
      <c r="P1328" s="13">
        <v>110</v>
      </c>
    </row>
    <row r="1329" spans="1:16" x14ac:dyDescent="0.25">
      <c r="A1329" s="13" t="s">
        <v>1470</v>
      </c>
      <c r="B1329" s="13">
        <v>2012</v>
      </c>
      <c r="C1329" s="13" t="s">
        <v>171</v>
      </c>
      <c r="D1329" s="13" t="s">
        <v>157</v>
      </c>
      <c r="E1329" s="13">
        <v>160</v>
      </c>
      <c r="F1329" s="13">
        <v>596</v>
      </c>
      <c r="G1329" s="13">
        <v>102</v>
      </c>
      <c r="H1329" s="13">
        <v>138</v>
      </c>
      <c r="I1329" s="13">
        <v>18</v>
      </c>
      <c r="J1329" s="13">
        <v>4</v>
      </c>
      <c r="K1329" s="13">
        <v>43</v>
      </c>
      <c r="L1329" s="13">
        <v>106</v>
      </c>
      <c r="M1329" s="13">
        <v>10</v>
      </c>
      <c r="N1329" s="13">
        <v>3</v>
      </c>
      <c r="O1329" s="13">
        <v>75</v>
      </c>
      <c r="P1329" s="13">
        <v>195</v>
      </c>
    </row>
    <row r="1330" spans="1:16" x14ac:dyDescent="0.25">
      <c r="A1330" s="13" t="s">
        <v>1547</v>
      </c>
      <c r="B1330" s="13">
        <v>2012</v>
      </c>
      <c r="C1330" s="13" t="s">
        <v>166</v>
      </c>
      <c r="D1330" s="13" t="s">
        <v>161</v>
      </c>
      <c r="E1330" s="13">
        <v>154</v>
      </c>
      <c r="F1330" s="13">
        <v>598</v>
      </c>
      <c r="G1330" s="13">
        <v>108</v>
      </c>
      <c r="H1330" s="13">
        <v>191</v>
      </c>
      <c r="I1330" s="13">
        <v>36</v>
      </c>
      <c r="J1330" s="13">
        <v>3</v>
      </c>
      <c r="K1330" s="13">
        <v>41</v>
      </c>
      <c r="L1330" s="13">
        <v>112</v>
      </c>
      <c r="M1330" s="13">
        <v>30</v>
      </c>
      <c r="N1330" s="13">
        <v>7</v>
      </c>
      <c r="O1330" s="13">
        <v>63</v>
      </c>
      <c r="P1330" s="13">
        <v>128</v>
      </c>
    </row>
    <row r="1331" spans="1:16" x14ac:dyDescent="0.25">
      <c r="A1331" s="13" t="s">
        <v>1510</v>
      </c>
      <c r="B1331" s="13">
        <v>2012</v>
      </c>
      <c r="C1331" s="13" t="s">
        <v>176</v>
      </c>
      <c r="D1331" s="13" t="s">
        <v>157</v>
      </c>
      <c r="E1331" s="13">
        <v>155</v>
      </c>
      <c r="F1331" s="13">
        <v>598</v>
      </c>
      <c r="G1331" s="13">
        <v>88</v>
      </c>
      <c r="H1331" s="13">
        <v>169</v>
      </c>
      <c r="I1331" s="13">
        <v>43</v>
      </c>
      <c r="J1331" s="13">
        <v>2</v>
      </c>
      <c r="K1331" s="13">
        <v>16</v>
      </c>
      <c r="L1331" s="13">
        <v>67</v>
      </c>
      <c r="M1331" s="13">
        <v>21</v>
      </c>
      <c r="N1331" s="13">
        <v>7</v>
      </c>
      <c r="O1331" s="13">
        <v>73</v>
      </c>
      <c r="P1331" s="13">
        <v>150</v>
      </c>
    </row>
    <row r="1332" spans="1:16" x14ac:dyDescent="0.25">
      <c r="A1332" s="13" t="s">
        <v>1476</v>
      </c>
      <c r="B1332" s="13">
        <v>2012</v>
      </c>
      <c r="C1332" s="13" t="s">
        <v>180</v>
      </c>
      <c r="D1332" s="13" t="s">
        <v>161</v>
      </c>
      <c r="E1332" s="13">
        <v>157</v>
      </c>
      <c r="F1332" s="13">
        <v>599</v>
      </c>
      <c r="G1332" s="13">
        <v>95</v>
      </c>
      <c r="H1332" s="13">
        <v>177</v>
      </c>
      <c r="I1332" s="13">
        <v>36</v>
      </c>
      <c r="J1332" s="13">
        <v>2</v>
      </c>
      <c r="K1332" s="13">
        <v>27</v>
      </c>
      <c r="L1332" s="13">
        <v>102</v>
      </c>
      <c r="M1332" s="13">
        <v>4</v>
      </c>
      <c r="N1332" s="13">
        <v>4</v>
      </c>
      <c r="O1332" s="13">
        <v>75</v>
      </c>
      <c r="P1332" s="13">
        <v>132</v>
      </c>
    </row>
    <row r="1333" spans="1:16" x14ac:dyDescent="0.25">
      <c r="A1333" s="13" t="s">
        <v>1300</v>
      </c>
      <c r="B1333" s="13">
        <v>2012</v>
      </c>
      <c r="C1333" s="13" t="s">
        <v>184</v>
      </c>
      <c r="D1333" s="13" t="s">
        <v>157</v>
      </c>
      <c r="E1333" s="13">
        <v>156</v>
      </c>
      <c r="F1333" s="13">
        <v>604</v>
      </c>
      <c r="G1333" s="13">
        <v>95</v>
      </c>
      <c r="H1333" s="13">
        <v>194</v>
      </c>
      <c r="I1333" s="13">
        <v>33</v>
      </c>
      <c r="J1333" s="13">
        <v>2</v>
      </c>
      <c r="K1333" s="13">
        <v>36</v>
      </c>
      <c r="L1333" s="13">
        <v>102</v>
      </c>
      <c r="M1333" s="13">
        <v>1</v>
      </c>
      <c r="N1333" s="13">
        <v>0</v>
      </c>
      <c r="O1333" s="13">
        <v>36</v>
      </c>
      <c r="P1333" s="13">
        <v>82</v>
      </c>
    </row>
    <row r="1334" spans="1:16" x14ac:dyDescent="0.25">
      <c r="A1334" s="13" t="s">
        <v>1612</v>
      </c>
      <c r="B1334" s="13">
        <v>2012</v>
      </c>
      <c r="C1334" s="13" t="s">
        <v>172</v>
      </c>
      <c r="D1334" s="13" t="s">
        <v>161</v>
      </c>
      <c r="E1334" s="13">
        <v>161</v>
      </c>
      <c r="F1334" s="13">
        <v>604</v>
      </c>
      <c r="G1334" s="13">
        <v>95</v>
      </c>
      <c r="H1334" s="13">
        <v>173</v>
      </c>
      <c r="I1334" s="13">
        <v>31</v>
      </c>
      <c r="J1334" s="13">
        <v>2</v>
      </c>
      <c r="K1334" s="13">
        <v>31</v>
      </c>
      <c r="L1334" s="13">
        <v>115</v>
      </c>
      <c r="M1334" s="13">
        <v>17</v>
      </c>
      <c r="N1334" s="13">
        <v>6</v>
      </c>
      <c r="O1334" s="13">
        <v>86</v>
      </c>
      <c r="P1334" s="13">
        <v>157</v>
      </c>
    </row>
    <row r="1335" spans="1:16" x14ac:dyDescent="0.25">
      <c r="A1335" s="13" t="s">
        <v>1654</v>
      </c>
      <c r="B1335" s="13">
        <v>2012</v>
      </c>
      <c r="C1335" s="13" t="s">
        <v>178</v>
      </c>
      <c r="D1335" s="13" t="s">
        <v>157</v>
      </c>
      <c r="E1335" s="13">
        <v>155</v>
      </c>
      <c r="F1335" s="13">
        <v>605</v>
      </c>
      <c r="G1335" s="13">
        <v>68</v>
      </c>
      <c r="H1335" s="13">
        <v>177</v>
      </c>
      <c r="I1335" s="13">
        <v>30</v>
      </c>
      <c r="J1335" s="13">
        <v>7</v>
      </c>
      <c r="K1335" s="13">
        <v>5</v>
      </c>
      <c r="L1335" s="13">
        <v>52</v>
      </c>
      <c r="M1335" s="13">
        <v>35</v>
      </c>
      <c r="N1335" s="13">
        <v>5</v>
      </c>
      <c r="O1335" s="13">
        <v>27</v>
      </c>
      <c r="P1335" s="13">
        <v>100</v>
      </c>
    </row>
    <row r="1336" spans="1:16" x14ac:dyDescent="0.25">
      <c r="A1336" s="13" t="s">
        <v>1576</v>
      </c>
      <c r="B1336" s="13">
        <v>2012</v>
      </c>
      <c r="C1336" s="13" t="s">
        <v>185</v>
      </c>
      <c r="D1336" s="13" t="s">
        <v>161</v>
      </c>
      <c r="E1336" s="13">
        <v>154</v>
      </c>
      <c r="F1336" s="13">
        <v>605</v>
      </c>
      <c r="G1336" s="13">
        <v>95</v>
      </c>
      <c r="H1336" s="13">
        <v>174</v>
      </c>
      <c r="I1336" s="13">
        <v>38</v>
      </c>
      <c r="J1336" s="13">
        <v>15</v>
      </c>
      <c r="K1336" s="13">
        <v>8</v>
      </c>
      <c r="L1336" s="13">
        <v>56</v>
      </c>
      <c r="M1336" s="13">
        <v>29</v>
      </c>
      <c r="N1336" s="13">
        <v>7</v>
      </c>
      <c r="O1336" s="13">
        <v>48</v>
      </c>
      <c r="P1336" s="13">
        <v>97</v>
      </c>
    </row>
    <row r="1337" spans="1:16" x14ac:dyDescent="0.25">
      <c r="A1337" s="13" t="s">
        <v>1490</v>
      </c>
      <c r="B1337" s="13">
        <v>2012</v>
      </c>
      <c r="C1337" s="13" t="s">
        <v>156</v>
      </c>
      <c r="D1337" s="13" t="s">
        <v>157</v>
      </c>
      <c r="E1337" s="13">
        <v>157</v>
      </c>
      <c r="F1337" s="13">
        <v>605</v>
      </c>
      <c r="G1337" s="13">
        <v>93</v>
      </c>
      <c r="H1337" s="13">
        <v>184</v>
      </c>
      <c r="I1337" s="13">
        <v>37</v>
      </c>
      <c r="J1337" s="13">
        <v>8</v>
      </c>
      <c r="K1337" s="13">
        <v>25</v>
      </c>
      <c r="L1337" s="13">
        <v>91</v>
      </c>
      <c r="M1337" s="13">
        <v>23</v>
      </c>
      <c r="N1337" s="13">
        <v>6</v>
      </c>
      <c r="O1337" s="13">
        <v>26</v>
      </c>
      <c r="P1337" s="13">
        <v>92</v>
      </c>
    </row>
    <row r="1338" spans="1:16" x14ac:dyDescent="0.25">
      <c r="A1338" s="13" t="s">
        <v>1813</v>
      </c>
      <c r="B1338" s="13">
        <v>2012</v>
      </c>
      <c r="C1338" s="13" t="s">
        <v>159</v>
      </c>
      <c r="D1338" s="13" t="s">
        <v>157</v>
      </c>
      <c r="E1338" s="13">
        <v>153</v>
      </c>
      <c r="F1338" s="13">
        <v>607</v>
      </c>
      <c r="G1338" s="13">
        <v>84</v>
      </c>
      <c r="H1338" s="13">
        <v>137</v>
      </c>
      <c r="I1338" s="13">
        <v>22</v>
      </c>
      <c r="J1338" s="13">
        <v>2</v>
      </c>
      <c r="K1338" s="13">
        <v>12</v>
      </c>
      <c r="L1338" s="13">
        <v>50</v>
      </c>
      <c r="M1338" s="13">
        <v>13</v>
      </c>
      <c r="N1338" s="13">
        <v>3</v>
      </c>
      <c r="O1338" s="13">
        <v>59</v>
      </c>
      <c r="P1338" s="13">
        <v>124</v>
      </c>
    </row>
    <row r="1339" spans="1:16" x14ac:dyDescent="0.25">
      <c r="A1339" s="13" t="s">
        <v>113</v>
      </c>
      <c r="B1339" s="13">
        <v>2012</v>
      </c>
      <c r="C1339" s="13" t="s">
        <v>181</v>
      </c>
      <c r="D1339" s="13" t="s">
        <v>157</v>
      </c>
      <c r="E1339" s="13">
        <v>154</v>
      </c>
      <c r="F1339" s="13">
        <v>607</v>
      </c>
      <c r="G1339" s="13">
        <v>85</v>
      </c>
      <c r="H1339" s="13">
        <v>173</v>
      </c>
      <c r="I1339" s="13">
        <v>50</v>
      </c>
      <c r="J1339" s="13">
        <v>0</v>
      </c>
      <c r="K1339" s="13">
        <v>30</v>
      </c>
      <c r="L1339" s="13">
        <v>105</v>
      </c>
      <c r="M1339" s="13">
        <v>8</v>
      </c>
      <c r="N1339" s="13">
        <v>1</v>
      </c>
      <c r="O1339" s="13">
        <v>52</v>
      </c>
      <c r="P1339" s="13">
        <v>76</v>
      </c>
    </row>
    <row r="1340" spans="1:16" x14ac:dyDescent="0.25">
      <c r="A1340" s="13" t="s">
        <v>1519</v>
      </c>
      <c r="B1340" s="13">
        <v>2012</v>
      </c>
      <c r="C1340" s="13" t="s">
        <v>169</v>
      </c>
      <c r="D1340" s="13" t="s">
        <v>161</v>
      </c>
      <c r="E1340" s="13">
        <v>156</v>
      </c>
      <c r="F1340" s="13">
        <v>609</v>
      </c>
      <c r="G1340" s="13">
        <v>93</v>
      </c>
      <c r="H1340" s="13">
        <v>184</v>
      </c>
      <c r="I1340" s="13">
        <v>44</v>
      </c>
      <c r="J1340" s="13">
        <v>6</v>
      </c>
      <c r="K1340" s="13">
        <v>26</v>
      </c>
      <c r="L1340" s="13">
        <v>85</v>
      </c>
      <c r="M1340" s="13">
        <v>14</v>
      </c>
      <c r="N1340" s="13">
        <v>5</v>
      </c>
      <c r="O1340" s="13">
        <v>52</v>
      </c>
      <c r="P1340" s="13">
        <v>86</v>
      </c>
    </row>
    <row r="1341" spans="1:16" x14ac:dyDescent="0.25">
      <c r="A1341" s="13" t="s">
        <v>1733</v>
      </c>
      <c r="B1341" s="13">
        <v>2012</v>
      </c>
      <c r="C1341" s="13" t="s">
        <v>170</v>
      </c>
      <c r="D1341" s="13" t="s">
        <v>157</v>
      </c>
      <c r="E1341" s="13">
        <v>156</v>
      </c>
      <c r="F1341" s="13">
        <v>611</v>
      </c>
      <c r="G1341" s="13">
        <v>85</v>
      </c>
      <c r="H1341" s="13">
        <v>148</v>
      </c>
      <c r="I1341" s="13">
        <v>29</v>
      </c>
      <c r="J1341" s="13">
        <v>5</v>
      </c>
      <c r="K1341" s="13">
        <v>32</v>
      </c>
      <c r="L1341" s="13">
        <v>85</v>
      </c>
      <c r="M1341" s="13">
        <v>11</v>
      </c>
      <c r="N1341" s="13">
        <v>1</v>
      </c>
      <c r="O1341" s="13">
        <v>55</v>
      </c>
      <c r="P1341" s="13">
        <v>151</v>
      </c>
    </row>
    <row r="1342" spans="1:16" x14ac:dyDescent="0.25">
      <c r="A1342" s="13" t="s">
        <v>1384</v>
      </c>
      <c r="B1342" s="13">
        <v>2012</v>
      </c>
      <c r="C1342" s="13" t="s">
        <v>184</v>
      </c>
      <c r="D1342" s="13" t="s">
        <v>157</v>
      </c>
      <c r="E1342" s="13">
        <v>156</v>
      </c>
      <c r="F1342" s="13">
        <v>611</v>
      </c>
      <c r="G1342" s="13">
        <v>79</v>
      </c>
      <c r="H1342" s="13">
        <v>169</v>
      </c>
      <c r="I1342" s="13">
        <v>27</v>
      </c>
      <c r="J1342" s="13">
        <v>3</v>
      </c>
      <c r="K1342" s="13">
        <v>8</v>
      </c>
      <c r="L1342" s="13">
        <v>67</v>
      </c>
      <c r="M1342" s="13">
        <v>2</v>
      </c>
      <c r="N1342" s="13">
        <v>2</v>
      </c>
      <c r="O1342" s="13">
        <v>33</v>
      </c>
      <c r="P1342" s="13">
        <v>70</v>
      </c>
    </row>
    <row r="1343" spans="1:16" x14ac:dyDescent="0.25">
      <c r="A1343" s="13" t="s">
        <v>1596</v>
      </c>
      <c r="B1343" s="13">
        <v>2012</v>
      </c>
      <c r="C1343" s="13" t="s">
        <v>178</v>
      </c>
      <c r="D1343" s="13" t="s">
        <v>157</v>
      </c>
      <c r="E1343" s="13">
        <v>161</v>
      </c>
      <c r="F1343" s="13">
        <v>614</v>
      </c>
      <c r="G1343" s="13">
        <v>72</v>
      </c>
      <c r="H1343" s="13">
        <v>192</v>
      </c>
      <c r="I1343" s="13">
        <v>32</v>
      </c>
      <c r="J1343" s="13">
        <v>1</v>
      </c>
      <c r="K1343" s="13">
        <v>29</v>
      </c>
      <c r="L1343" s="13">
        <v>107</v>
      </c>
      <c r="M1343" s="13">
        <v>2</v>
      </c>
      <c r="N1343" s="13">
        <v>1</v>
      </c>
      <c r="O1343" s="13">
        <v>54</v>
      </c>
      <c r="P1343" s="13">
        <v>111</v>
      </c>
    </row>
    <row r="1344" spans="1:16" x14ac:dyDescent="0.25">
      <c r="A1344" s="13" t="s">
        <v>1579</v>
      </c>
      <c r="B1344" s="13">
        <v>2012</v>
      </c>
      <c r="C1344" s="13" t="s">
        <v>160</v>
      </c>
      <c r="D1344" s="13" t="s">
        <v>161</v>
      </c>
      <c r="E1344" s="13">
        <v>156</v>
      </c>
      <c r="F1344" s="13">
        <v>617</v>
      </c>
      <c r="G1344" s="13">
        <v>81</v>
      </c>
      <c r="H1344" s="13">
        <v>186</v>
      </c>
      <c r="I1344" s="13">
        <v>42</v>
      </c>
      <c r="J1344" s="13">
        <v>6</v>
      </c>
      <c r="K1344" s="13">
        <v>10</v>
      </c>
      <c r="L1344" s="13">
        <v>70</v>
      </c>
      <c r="M1344" s="13">
        <v>17</v>
      </c>
      <c r="N1344" s="13">
        <v>4</v>
      </c>
      <c r="O1344" s="13">
        <v>58</v>
      </c>
      <c r="P1344" s="13">
        <v>69</v>
      </c>
    </row>
    <row r="1345" spans="1:16" x14ac:dyDescent="0.25">
      <c r="A1345" s="13" t="s">
        <v>1443</v>
      </c>
      <c r="B1345" s="13">
        <v>2012</v>
      </c>
      <c r="C1345" s="13" t="s">
        <v>182</v>
      </c>
      <c r="D1345" s="13" t="s">
        <v>157</v>
      </c>
      <c r="E1345" s="13">
        <v>161</v>
      </c>
      <c r="F1345" s="13">
        <v>622</v>
      </c>
      <c r="G1345" s="13">
        <v>109</v>
      </c>
      <c r="H1345" s="13">
        <v>205</v>
      </c>
      <c r="I1345" s="13">
        <v>40</v>
      </c>
      <c r="J1345" s="13">
        <v>0</v>
      </c>
      <c r="K1345" s="13">
        <v>44</v>
      </c>
      <c r="L1345" s="13">
        <v>139</v>
      </c>
      <c r="M1345" s="13">
        <v>4</v>
      </c>
      <c r="N1345" s="13">
        <v>1</v>
      </c>
      <c r="O1345" s="13">
        <v>66</v>
      </c>
      <c r="P1345" s="13">
        <v>98</v>
      </c>
    </row>
    <row r="1346" spans="1:16" x14ac:dyDescent="0.25">
      <c r="A1346" s="13" t="s">
        <v>1546</v>
      </c>
      <c r="B1346" s="13">
        <v>2012</v>
      </c>
      <c r="C1346" s="13" t="s">
        <v>160</v>
      </c>
      <c r="D1346" s="13" t="s">
        <v>161</v>
      </c>
      <c r="E1346" s="13">
        <v>155</v>
      </c>
      <c r="F1346" s="13">
        <v>624</v>
      </c>
      <c r="G1346" s="13">
        <v>96</v>
      </c>
      <c r="H1346" s="13">
        <v>171</v>
      </c>
      <c r="I1346" s="13">
        <v>26</v>
      </c>
      <c r="J1346" s="13">
        <v>10</v>
      </c>
      <c r="K1346" s="13">
        <v>9</v>
      </c>
      <c r="L1346" s="13">
        <v>57</v>
      </c>
      <c r="M1346" s="13">
        <v>42</v>
      </c>
      <c r="N1346" s="13">
        <v>13</v>
      </c>
      <c r="O1346" s="13">
        <v>70</v>
      </c>
      <c r="P1346" s="13">
        <v>155</v>
      </c>
    </row>
    <row r="1347" spans="1:16" x14ac:dyDescent="0.25">
      <c r="A1347" s="13" t="s">
        <v>1508</v>
      </c>
      <c r="B1347" s="13">
        <v>2012</v>
      </c>
      <c r="C1347" s="13" t="s">
        <v>171</v>
      </c>
      <c r="D1347" s="13" t="s">
        <v>157</v>
      </c>
      <c r="E1347" s="13">
        <v>161</v>
      </c>
      <c r="F1347" s="13">
        <v>627</v>
      </c>
      <c r="G1347" s="13">
        <v>105</v>
      </c>
      <c r="H1347" s="13">
        <v>196</v>
      </c>
      <c r="I1347" s="13">
        <v>48</v>
      </c>
      <c r="J1347" s="13">
        <v>1</v>
      </c>
      <c r="K1347" s="13">
        <v>33</v>
      </c>
      <c r="L1347" s="13">
        <v>94</v>
      </c>
      <c r="M1347" s="13">
        <v>3</v>
      </c>
      <c r="N1347" s="13">
        <v>2</v>
      </c>
      <c r="O1347" s="13">
        <v>61</v>
      </c>
      <c r="P1347" s="13">
        <v>96</v>
      </c>
    </row>
    <row r="1348" spans="1:16" x14ac:dyDescent="0.25">
      <c r="A1348" s="13" t="s">
        <v>1696</v>
      </c>
      <c r="B1348" s="13">
        <v>2012</v>
      </c>
      <c r="C1348" s="13" t="s">
        <v>184</v>
      </c>
      <c r="D1348" s="13" t="s">
        <v>157</v>
      </c>
      <c r="E1348" s="13">
        <v>158</v>
      </c>
      <c r="F1348" s="13">
        <v>629</v>
      </c>
      <c r="G1348" s="13">
        <v>85</v>
      </c>
      <c r="H1348" s="13">
        <v>180</v>
      </c>
      <c r="I1348" s="13">
        <v>31</v>
      </c>
      <c r="J1348" s="13">
        <v>9</v>
      </c>
      <c r="K1348" s="13">
        <v>3</v>
      </c>
      <c r="L1348" s="13">
        <v>62</v>
      </c>
      <c r="M1348" s="13">
        <v>21</v>
      </c>
      <c r="N1348" s="13">
        <v>10</v>
      </c>
      <c r="O1348" s="13">
        <v>57</v>
      </c>
      <c r="P1348" s="13">
        <v>96</v>
      </c>
    </row>
    <row r="1349" spans="1:16" x14ac:dyDescent="0.25">
      <c r="A1349" s="13" t="s">
        <v>1373</v>
      </c>
      <c r="B1349" s="13">
        <v>2012</v>
      </c>
      <c r="C1349" s="13" t="s">
        <v>186</v>
      </c>
      <c r="D1349" s="13" t="s">
        <v>161</v>
      </c>
      <c r="E1349" s="13">
        <v>156</v>
      </c>
      <c r="F1349" s="13">
        <v>632</v>
      </c>
      <c r="G1349" s="13">
        <v>102</v>
      </c>
      <c r="H1349" s="13">
        <v>158</v>
      </c>
      <c r="I1349" s="13">
        <v>33</v>
      </c>
      <c r="J1349" s="13">
        <v>5</v>
      </c>
      <c r="K1349" s="13">
        <v>23</v>
      </c>
      <c r="L1349" s="13">
        <v>68</v>
      </c>
      <c r="M1349" s="13">
        <v>30</v>
      </c>
      <c r="N1349" s="13">
        <v>5</v>
      </c>
      <c r="O1349" s="13">
        <v>62</v>
      </c>
      <c r="P1349" s="13">
        <v>96</v>
      </c>
    </row>
    <row r="1350" spans="1:16" x14ac:dyDescent="0.25">
      <c r="A1350" s="13" t="s">
        <v>1609</v>
      </c>
      <c r="B1350" s="13">
        <v>2012</v>
      </c>
      <c r="C1350" s="13" t="s">
        <v>178</v>
      </c>
      <c r="D1350" s="13" t="s">
        <v>157</v>
      </c>
      <c r="E1350" s="13">
        <v>161</v>
      </c>
      <c r="F1350" s="13">
        <v>642</v>
      </c>
      <c r="G1350" s="13">
        <v>93</v>
      </c>
      <c r="H1350" s="13">
        <v>189</v>
      </c>
      <c r="I1350" s="13">
        <v>51</v>
      </c>
      <c r="J1350" s="13">
        <v>5</v>
      </c>
      <c r="K1350" s="13">
        <v>14</v>
      </c>
      <c r="L1350" s="13">
        <v>72</v>
      </c>
      <c r="M1350" s="13">
        <v>10</v>
      </c>
      <c r="N1350" s="13">
        <v>5</v>
      </c>
      <c r="O1350" s="13">
        <v>73</v>
      </c>
      <c r="P1350" s="13">
        <v>140</v>
      </c>
    </row>
    <row r="1351" spans="1:16" x14ac:dyDescent="0.25">
      <c r="A1351" s="13" t="s">
        <v>1457</v>
      </c>
      <c r="B1351" s="13">
        <v>2012</v>
      </c>
      <c r="C1351" s="13" t="s">
        <v>163</v>
      </c>
      <c r="D1351" s="13" t="s">
        <v>161</v>
      </c>
      <c r="E1351" s="13">
        <v>160</v>
      </c>
      <c r="F1351" s="13">
        <v>642</v>
      </c>
      <c r="G1351" s="13">
        <v>86</v>
      </c>
      <c r="H1351" s="13">
        <v>184</v>
      </c>
      <c r="I1351" s="13">
        <v>37</v>
      </c>
      <c r="J1351" s="13">
        <v>12</v>
      </c>
      <c r="K1351" s="13">
        <v>11</v>
      </c>
      <c r="L1351" s="13">
        <v>57</v>
      </c>
      <c r="M1351" s="13">
        <v>40</v>
      </c>
      <c r="N1351" s="13">
        <v>11</v>
      </c>
      <c r="O1351" s="13">
        <v>63</v>
      </c>
      <c r="P1351" s="13">
        <v>56</v>
      </c>
    </row>
    <row r="1352" spans="1:16" x14ac:dyDescent="0.25">
      <c r="A1352" s="13" t="s">
        <v>1759</v>
      </c>
      <c r="B1352" s="13">
        <v>2012</v>
      </c>
      <c r="C1352" s="13" t="s">
        <v>162</v>
      </c>
      <c r="D1352" s="13" t="s">
        <v>161</v>
      </c>
      <c r="E1352" s="13">
        <v>162</v>
      </c>
      <c r="F1352" s="13">
        <v>646</v>
      </c>
      <c r="G1352" s="13">
        <v>78</v>
      </c>
      <c r="H1352" s="13">
        <v>183</v>
      </c>
      <c r="I1352" s="13">
        <v>29</v>
      </c>
      <c r="J1352" s="13">
        <v>12</v>
      </c>
      <c r="K1352" s="13">
        <v>14</v>
      </c>
      <c r="L1352" s="13">
        <v>78</v>
      </c>
      <c r="M1352" s="13">
        <v>25</v>
      </c>
      <c r="N1352" s="13">
        <v>13</v>
      </c>
      <c r="O1352" s="13">
        <v>36</v>
      </c>
      <c r="P1352" s="13">
        <v>100</v>
      </c>
    </row>
    <row r="1353" spans="1:16" x14ac:dyDescent="0.25">
      <c r="A1353" s="13" t="s">
        <v>1559</v>
      </c>
      <c r="B1353" s="13">
        <v>2012</v>
      </c>
      <c r="C1353" s="13" t="s">
        <v>165</v>
      </c>
      <c r="D1353" s="13" t="s">
        <v>157</v>
      </c>
      <c r="E1353" s="13">
        <v>162</v>
      </c>
      <c r="F1353" s="13">
        <v>648</v>
      </c>
      <c r="G1353" s="13">
        <v>103</v>
      </c>
      <c r="H1353" s="13">
        <v>186</v>
      </c>
      <c r="I1353" s="13">
        <v>39</v>
      </c>
      <c r="J1353" s="13">
        <v>3</v>
      </c>
      <c r="K1353" s="13">
        <v>32</v>
      </c>
      <c r="L1353" s="13">
        <v>82</v>
      </c>
      <c r="M1353" s="13">
        <v>16</v>
      </c>
      <c r="N1353" s="13">
        <v>7</v>
      </c>
      <c r="O1353" s="13">
        <v>34</v>
      </c>
      <c r="P1353" s="13">
        <v>126</v>
      </c>
    </row>
    <row r="1354" spans="1:16" x14ac:dyDescent="0.25">
      <c r="A1354" s="13" t="s">
        <v>1562</v>
      </c>
      <c r="B1354" s="13">
        <v>2012</v>
      </c>
      <c r="C1354" s="13" t="s">
        <v>184</v>
      </c>
      <c r="D1354" s="13" t="s">
        <v>157</v>
      </c>
      <c r="E1354" s="13">
        <v>157</v>
      </c>
      <c r="F1354" s="13">
        <v>655</v>
      </c>
      <c r="G1354" s="13">
        <v>105</v>
      </c>
      <c r="H1354" s="13">
        <v>168</v>
      </c>
      <c r="I1354" s="13">
        <v>42</v>
      </c>
      <c r="J1354" s="13">
        <v>5</v>
      </c>
      <c r="K1354" s="13">
        <v>19</v>
      </c>
      <c r="L1354" s="13">
        <v>72</v>
      </c>
      <c r="M1354" s="13">
        <v>21</v>
      </c>
      <c r="N1354" s="13">
        <v>9</v>
      </c>
      <c r="O1354" s="13">
        <v>60</v>
      </c>
      <c r="P1354" s="13">
        <v>90</v>
      </c>
    </row>
    <row r="1355" spans="1:16" x14ac:dyDescent="0.25">
      <c r="A1355" s="13" t="s">
        <v>1517</v>
      </c>
      <c r="B1355" s="13">
        <v>2012</v>
      </c>
      <c r="C1355" s="13" t="s">
        <v>165</v>
      </c>
      <c r="D1355" s="13" t="s">
        <v>157</v>
      </c>
      <c r="E1355" s="13">
        <v>158</v>
      </c>
      <c r="F1355" s="13">
        <v>663</v>
      </c>
      <c r="G1355" s="13">
        <v>85</v>
      </c>
      <c r="H1355" s="13">
        <v>158</v>
      </c>
      <c r="I1355" s="13">
        <v>30</v>
      </c>
      <c r="J1355" s="13">
        <v>2</v>
      </c>
      <c r="K1355" s="13">
        <v>22</v>
      </c>
      <c r="L1355" s="13">
        <v>68</v>
      </c>
      <c r="M1355" s="13">
        <v>0</v>
      </c>
      <c r="N1355" s="13">
        <v>0</v>
      </c>
      <c r="O1355" s="13">
        <v>38</v>
      </c>
      <c r="P1355" s="13">
        <v>106</v>
      </c>
    </row>
    <row r="1356" spans="1:16" x14ac:dyDescent="0.25">
      <c r="A1356" s="13" t="s">
        <v>1343</v>
      </c>
      <c r="B1356" s="13">
        <v>2012</v>
      </c>
      <c r="C1356" s="13" t="s">
        <v>171</v>
      </c>
      <c r="D1356" s="13" t="s">
        <v>157</v>
      </c>
      <c r="E1356" s="13">
        <v>159</v>
      </c>
      <c r="F1356" s="13">
        <v>683</v>
      </c>
      <c r="G1356" s="13">
        <v>99</v>
      </c>
      <c r="H1356" s="13">
        <v>216</v>
      </c>
      <c r="I1356" s="13">
        <v>32</v>
      </c>
      <c r="J1356" s="13">
        <v>0</v>
      </c>
      <c r="K1356" s="13">
        <v>15</v>
      </c>
      <c r="L1356" s="13">
        <v>58</v>
      </c>
      <c r="M1356" s="13">
        <v>9</v>
      </c>
      <c r="N1356" s="13">
        <v>4</v>
      </c>
      <c r="O1356" s="13">
        <v>45</v>
      </c>
      <c r="P1356" s="13">
        <v>90</v>
      </c>
    </row>
    <row r="1357" spans="1:16" x14ac:dyDescent="0.25">
      <c r="A1357" s="13" t="s">
        <v>1668</v>
      </c>
      <c r="B1357" s="13">
        <v>2013</v>
      </c>
      <c r="C1357" s="13" t="s">
        <v>178</v>
      </c>
      <c r="D1357" s="13" t="s">
        <v>157</v>
      </c>
      <c r="E1357" s="13">
        <v>46</v>
      </c>
      <c r="F1357" s="13">
        <v>100</v>
      </c>
      <c r="G1357" s="13">
        <v>13</v>
      </c>
      <c r="H1357" s="13">
        <v>18</v>
      </c>
      <c r="I1357" s="13">
        <v>4</v>
      </c>
      <c r="J1357" s="13">
        <v>0</v>
      </c>
      <c r="K1357" s="13">
        <v>5</v>
      </c>
      <c r="L1357" s="13">
        <v>12</v>
      </c>
      <c r="M1357" s="13">
        <v>1</v>
      </c>
      <c r="N1357" s="13">
        <v>0</v>
      </c>
      <c r="O1357" s="13">
        <v>24</v>
      </c>
      <c r="P1357" s="13">
        <v>42</v>
      </c>
    </row>
    <row r="1358" spans="1:16" x14ac:dyDescent="0.25">
      <c r="A1358" s="13" t="s">
        <v>1981</v>
      </c>
      <c r="B1358" s="13">
        <v>2013</v>
      </c>
      <c r="C1358" s="13" t="s">
        <v>166</v>
      </c>
      <c r="D1358" s="13" t="s">
        <v>161</v>
      </c>
      <c r="E1358" s="13">
        <v>42</v>
      </c>
      <c r="F1358" s="13">
        <v>101</v>
      </c>
      <c r="G1358" s="13">
        <v>9</v>
      </c>
      <c r="H1358" s="13">
        <v>24</v>
      </c>
      <c r="I1358" s="13">
        <v>4</v>
      </c>
      <c r="J1358" s="13">
        <v>0</v>
      </c>
      <c r="K1358" s="13">
        <v>4</v>
      </c>
      <c r="L1358" s="13">
        <v>17</v>
      </c>
      <c r="M1358" s="13">
        <v>0</v>
      </c>
      <c r="N1358" s="13">
        <v>0</v>
      </c>
      <c r="O1358" s="13">
        <v>5</v>
      </c>
      <c r="P1358" s="13">
        <v>31</v>
      </c>
    </row>
    <row r="1359" spans="1:16" x14ac:dyDescent="0.25">
      <c r="A1359" s="13" t="s">
        <v>1862</v>
      </c>
      <c r="B1359" s="13">
        <v>2013</v>
      </c>
      <c r="C1359" s="13" t="s">
        <v>159</v>
      </c>
      <c r="D1359" s="13" t="s">
        <v>157</v>
      </c>
      <c r="E1359" s="13">
        <v>29</v>
      </c>
      <c r="F1359" s="13">
        <v>101</v>
      </c>
      <c r="G1359" s="13">
        <v>6</v>
      </c>
      <c r="H1359" s="13">
        <v>21</v>
      </c>
      <c r="I1359" s="13">
        <v>1</v>
      </c>
      <c r="J1359" s="13">
        <v>1</v>
      </c>
      <c r="K1359" s="13">
        <v>3</v>
      </c>
      <c r="L1359" s="13">
        <v>9</v>
      </c>
      <c r="M1359" s="13">
        <v>0</v>
      </c>
      <c r="N1359" s="13">
        <v>1</v>
      </c>
      <c r="O1359" s="13">
        <v>8</v>
      </c>
      <c r="P1359" s="13">
        <v>21</v>
      </c>
    </row>
    <row r="1360" spans="1:16" x14ac:dyDescent="0.25">
      <c r="A1360" s="13" t="s">
        <v>2001</v>
      </c>
      <c r="B1360" s="13">
        <v>2013</v>
      </c>
      <c r="C1360" s="13" t="s">
        <v>164</v>
      </c>
      <c r="D1360" s="13" t="s">
        <v>157</v>
      </c>
      <c r="E1360" s="13">
        <v>36</v>
      </c>
      <c r="F1360" s="13">
        <v>102</v>
      </c>
      <c r="G1360" s="13">
        <v>11</v>
      </c>
      <c r="H1360" s="13">
        <v>21</v>
      </c>
      <c r="I1360" s="13">
        <v>4</v>
      </c>
      <c r="J1360" s="13">
        <v>0</v>
      </c>
      <c r="K1360" s="13">
        <v>3</v>
      </c>
      <c r="L1360" s="13">
        <v>13</v>
      </c>
      <c r="M1360" s="13">
        <v>0</v>
      </c>
      <c r="N1360" s="13">
        <v>1</v>
      </c>
      <c r="O1360" s="13">
        <v>4</v>
      </c>
      <c r="P1360" s="13">
        <v>29</v>
      </c>
    </row>
    <row r="1361" spans="1:16" x14ac:dyDescent="0.25">
      <c r="A1361" s="13" t="s">
        <v>1431</v>
      </c>
      <c r="B1361" s="13">
        <v>2013</v>
      </c>
      <c r="C1361" s="13" t="s">
        <v>168</v>
      </c>
      <c r="D1361" s="13" t="s">
        <v>157</v>
      </c>
      <c r="E1361" s="13">
        <v>36</v>
      </c>
      <c r="F1361" s="13">
        <v>102</v>
      </c>
      <c r="G1361" s="13">
        <v>11</v>
      </c>
      <c r="H1361" s="13">
        <v>22</v>
      </c>
      <c r="I1361" s="13">
        <v>5</v>
      </c>
      <c r="J1361" s="13">
        <v>0</v>
      </c>
      <c r="K1361" s="13">
        <v>4</v>
      </c>
      <c r="L1361" s="13">
        <v>10</v>
      </c>
      <c r="M1361" s="13">
        <v>1</v>
      </c>
      <c r="N1361" s="13">
        <v>0</v>
      </c>
      <c r="O1361" s="13">
        <v>11</v>
      </c>
      <c r="P1361" s="13">
        <v>42</v>
      </c>
    </row>
    <row r="1362" spans="1:16" x14ac:dyDescent="0.25">
      <c r="A1362" s="13" t="s">
        <v>1593</v>
      </c>
      <c r="B1362" s="13">
        <v>2013</v>
      </c>
      <c r="C1362" s="13" t="s">
        <v>170</v>
      </c>
      <c r="D1362" s="13" t="s">
        <v>157</v>
      </c>
      <c r="E1362" s="13">
        <v>37</v>
      </c>
      <c r="F1362" s="13">
        <v>104</v>
      </c>
      <c r="G1362" s="13">
        <v>15</v>
      </c>
      <c r="H1362" s="13">
        <v>28</v>
      </c>
      <c r="I1362" s="13">
        <v>2</v>
      </c>
      <c r="J1362" s="13">
        <v>0</v>
      </c>
      <c r="K1362" s="13">
        <v>3</v>
      </c>
      <c r="L1362" s="13">
        <v>16</v>
      </c>
      <c r="M1362" s="13">
        <v>0</v>
      </c>
      <c r="N1362" s="13">
        <v>0</v>
      </c>
      <c r="O1362" s="13">
        <v>13</v>
      </c>
      <c r="P1362" s="13">
        <v>18</v>
      </c>
    </row>
    <row r="1363" spans="1:16" x14ac:dyDescent="0.25">
      <c r="A1363" s="13" t="s">
        <v>1700</v>
      </c>
      <c r="B1363" s="13">
        <v>2013</v>
      </c>
      <c r="C1363" s="13" t="s">
        <v>162</v>
      </c>
      <c r="D1363" s="13" t="s">
        <v>161</v>
      </c>
      <c r="E1363" s="13">
        <v>72</v>
      </c>
      <c r="F1363" s="13">
        <v>104</v>
      </c>
      <c r="G1363" s="13">
        <v>10</v>
      </c>
      <c r="H1363" s="13">
        <v>21</v>
      </c>
      <c r="I1363" s="13">
        <v>3</v>
      </c>
      <c r="J1363" s="13">
        <v>1</v>
      </c>
      <c r="K1363" s="13">
        <v>1</v>
      </c>
      <c r="L1363" s="13">
        <v>3</v>
      </c>
      <c r="M1363" s="13">
        <v>7</v>
      </c>
      <c r="N1363" s="13">
        <v>1</v>
      </c>
      <c r="O1363" s="13">
        <v>12</v>
      </c>
      <c r="P1363" s="13">
        <v>22</v>
      </c>
    </row>
    <row r="1364" spans="1:16" x14ac:dyDescent="0.25">
      <c r="A1364" s="13" t="s">
        <v>1445</v>
      </c>
      <c r="B1364" s="13">
        <v>2013</v>
      </c>
      <c r="C1364" s="13" t="s">
        <v>167</v>
      </c>
      <c r="D1364" s="13" t="s">
        <v>157</v>
      </c>
      <c r="E1364" s="13">
        <v>35</v>
      </c>
      <c r="F1364" s="13">
        <v>104</v>
      </c>
      <c r="G1364" s="13">
        <v>13</v>
      </c>
      <c r="H1364" s="13">
        <v>27</v>
      </c>
      <c r="I1364" s="13">
        <v>10</v>
      </c>
      <c r="J1364" s="13">
        <v>0</v>
      </c>
      <c r="K1364" s="13">
        <v>2</v>
      </c>
      <c r="L1364" s="13">
        <v>11</v>
      </c>
      <c r="M1364" s="13">
        <v>2</v>
      </c>
      <c r="N1364" s="13">
        <v>3</v>
      </c>
      <c r="O1364" s="13">
        <v>10</v>
      </c>
      <c r="P1364" s="13">
        <v>23</v>
      </c>
    </row>
    <row r="1365" spans="1:16" x14ac:dyDescent="0.25">
      <c r="A1365" s="13" t="s">
        <v>1919</v>
      </c>
      <c r="B1365" s="13">
        <v>2013</v>
      </c>
      <c r="C1365" s="13" t="s">
        <v>181</v>
      </c>
      <c r="D1365" s="13" t="s">
        <v>157</v>
      </c>
      <c r="E1365" s="13">
        <v>34</v>
      </c>
      <c r="F1365" s="13">
        <v>104</v>
      </c>
      <c r="G1365" s="13">
        <v>15</v>
      </c>
      <c r="H1365" s="13">
        <v>27</v>
      </c>
      <c r="I1365" s="13">
        <v>6</v>
      </c>
      <c r="J1365" s="13">
        <v>0</v>
      </c>
      <c r="K1365" s="13">
        <v>0</v>
      </c>
      <c r="L1365" s="13">
        <v>5</v>
      </c>
      <c r="M1365" s="13">
        <v>0</v>
      </c>
      <c r="N1365" s="13">
        <v>2</v>
      </c>
      <c r="O1365" s="13">
        <v>2</v>
      </c>
      <c r="P1365" s="13">
        <v>28</v>
      </c>
    </row>
    <row r="1366" spans="1:16" x14ac:dyDescent="0.25">
      <c r="A1366" s="13" t="s">
        <v>1652</v>
      </c>
      <c r="B1366" s="13">
        <v>2013</v>
      </c>
      <c r="C1366" s="13" t="s">
        <v>165</v>
      </c>
      <c r="D1366" s="13" t="s">
        <v>157</v>
      </c>
      <c r="E1366" s="13">
        <v>56</v>
      </c>
      <c r="F1366" s="13">
        <v>105</v>
      </c>
      <c r="G1366" s="13">
        <v>17</v>
      </c>
      <c r="H1366" s="13">
        <v>25</v>
      </c>
      <c r="I1366" s="13">
        <v>5</v>
      </c>
      <c r="J1366" s="13">
        <v>0</v>
      </c>
      <c r="K1366" s="13">
        <v>4</v>
      </c>
      <c r="L1366" s="13">
        <v>13</v>
      </c>
      <c r="M1366" s="13">
        <v>5</v>
      </c>
      <c r="N1366" s="13">
        <v>1</v>
      </c>
      <c r="O1366" s="13">
        <v>4</v>
      </c>
      <c r="P1366" s="13">
        <v>36</v>
      </c>
    </row>
    <row r="1367" spans="1:16" x14ac:dyDescent="0.25">
      <c r="A1367" s="13" t="s">
        <v>1393</v>
      </c>
      <c r="B1367" s="13">
        <v>2013</v>
      </c>
      <c r="C1367" s="13" t="s">
        <v>174</v>
      </c>
      <c r="D1367" s="13" t="s">
        <v>161</v>
      </c>
      <c r="E1367" s="13">
        <v>50</v>
      </c>
      <c r="F1367" s="13">
        <v>105</v>
      </c>
      <c r="G1367" s="13">
        <v>5</v>
      </c>
      <c r="H1367" s="13">
        <v>19</v>
      </c>
      <c r="I1367" s="13">
        <v>3</v>
      </c>
      <c r="J1367" s="13">
        <v>0</v>
      </c>
      <c r="K1367" s="13">
        <v>1</v>
      </c>
      <c r="L1367" s="13">
        <v>7</v>
      </c>
      <c r="M1367" s="13">
        <v>0</v>
      </c>
      <c r="N1367" s="13">
        <v>0</v>
      </c>
      <c r="O1367" s="13">
        <v>2</v>
      </c>
      <c r="P1367" s="13">
        <v>32</v>
      </c>
    </row>
    <row r="1368" spans="1:16" x14ac:dyDescent="0.25">
      <c r="A1368" s="13" t="s">
        <v>1996</v>
      </c>
      <c r="B1368" s="13">
        <v>2013</v>
      </c>
      <c r="C1368" s="13" t="s">
        <v>185</v>
      </c>
      <c r="D1368" s="13" t="s">
        <v>161</v>
      </c>
      <c r="E1368" s="13">
        <v>62</v>
      </c>
      <c r="F1368" s="13">
        <v>105</v>
      </c>
      <c r="G1368" s="13">
        <v>12</v>
      </c>
      <c r="H1368" s="13">
        <v>23</v>
      </c>
      <c r="I1368" s="13">
        <v>2</v>
      </c>
      <c r="J1368" s="13">
        <v>0</v>
      </c>
      <c r="K1368" s="13">
        <v>0</v>
      </c>
      <c r="L1368" s="13">
        <v>5</v>
      </c>
      <c r="M1368" s="13">
        <v>0</v>
      </c>
      <c r="N1368" s="13">
        <v>0</v>
      </c>
      <c r="O1368" s="13">
        <v>6</v>
      </c>
      <c r="P1368" s="13">
        <v>24</v>
      </c>
    </row>
    <row r="1369" spans="1:16" x14ac:dyDescent="0.25">
      <c r="A1369" s="13" t="s">
        <v>1501</v>
      </c>
      <c r="B1369" s="13">
        <v>2013</v>
      </c>
      <c r="C1369" s="13" t="s">
        <v>171</v>
      </c>
      <c r="D1369" s="13" t="s">
        <v>157</v>
      </c>
      <c r="E1369" s="13">
        <v>28</v>
      </c>
      <c r="F1369" s="13">
        <v>105</v>
      </c>
      <c r="G1369" s="13">
        <v>12</v>
      </c>
      <c r="H1369" s="13">
        <v>23</v>
      </c>
      <c r="I1369" s="13">
        <v>7</v>
      </c>
      <c r="J1369" s="13">
        <v>0</v>
      </c>
      <c r="K1369" s="13">
        <v>2</v>
      </c>
      <c r="L1369" s="13">
        <v>8</v>
      </c>
      <c r="M1369" s="13">
        <v>0</v>
      </c>
      <c r="N1369" s="13">
        <v>0</v>
      </c>
      <c r="O1369" s="13">
        <v>8</v>
      </c>
      <c r="P1369" s="13">
        <v>31</v>
      </c>
    </row>
    <row r="1370" spans="1:16" x14ac:dyDescent="0.25">
      <c r="A1370" s="13" t="s">
        <v>1952</v>
      </c>
      <c r="B1370" s="13">
        <v>2013</v>
      </c>
      <c r="C1370" s="13" t="s">
        <v>171</v>
      </c>
      <c r="D1370" s="13" t="s">
        <v>157</v>
      </c>
      <c r="E1370" s="13">
        <v>34</v>
      </c>
      <c r="F1370" s="13">
        <v>106</v>
      </c>
      <c r="G1370" s="13">
        <v>9</v>
      </c>
      <c r="H1370" s="13">
        <v>25</v>
      </c>
      <c r="I1370" s="13">
        <v>4</v>
      </c>
      <c r="J1370" s="13">
        <v>0</v>
      </c>
      <c r="K1370" s="13">
        <v>1</v>
      </c>
      <c r="L1370" s="13">
        <v>9</v>
      </c>
      <c r="M1370" s="13">
        <v>3</v>
      </c>
      <c r="N1370" s="13">
        <v>1</v>
      </c>
      <c r="O1370" s="13">
        <v>6</v>
      </c>
      <c r="P1370" s="13">
        <v>19</v>
      </c>
    </row>
    <row r="1371" spans="1:16" x14ac:dyDescent="0.25">
      <c r="A1371" s="13" t="s">
        <v>1413</v>
      </c>
      <c r="B1371" s="13">
        <v>2013</v>
      </c>
      <c r="C1371" s="13" t="s">
        <v>174</v>
      </c>
      <c r="D1371" s="13" t="s">
        <v>161</v>
      </c>
      <c r="E1371" s="13">
        <v>30</v>
      </c>
      <c r="F1371" s="13">
        <v>107</v>
      </c>
      <c r="G1371" s="13">
        <v>14</v>
      </c>
      <c r="H1371" s="13">
        <v>34</v>
      </c>
      <c r="I1371" s="13">
        <v>9</v>
      </c>
      <c r="J1371" s="13">
        <v>0</v>
      </c>
      <c r="K1371" s="13">
        <v>3</v>
      </c>
      <c r="L1371" s="13">
        <v>17</v>
      </c>
      <c r="M1371" s="13">
        <v>0</v>
      </c>
      <c r="N1371" s="13">
        <v>0</v>
      </c>
      <c r="O1371" s="13">
        <v>6</v>
      </c>
      <c r="P1371" s="13">
        <v>20</v>
      </c>
    </row>
    <row r="1372" spans="1:16" x14ac:dyDescent="0.25">
      <c r="A1372" s="13" t="s">
        <v>1473</v>
      </c>
      <c r="B1372" s="13">
        <v>2013</v>
      </c>
      <c r="C1372" s="13" t="s">
        <v>181</v>
      </c>
      <c r="D1372" s="13" t="s">
        <v>157</v>
      </c>
      <c r="E1372" s="13">
        <v>44</v>
      </c>
      <c r="F1372" s="13">
        <v>107</v>
      </c>
      <c r="G1372" s="13">
        <v>14</v>
      </c>
      <c r="H1372" s="13">
        <v>22</v>
      </c>
      <c r="I1372" s="13">
        <v>4</v>
      </c>
      <c r="J1372" s="13">
        <v>0</v>
      </c>
      <c r="K1372" s="13">
        <v>4</v>
      </c>
      <c r="L1372" s="13">
        <v>9</v>
      </c>
      <c r="M1372" s="13">
        <v>0</v>
      </c>
      <c r="N1372" s="13">
        <v>1</v>
      </c>
      <c r="O1372" s="13">
        <v>6</v>
      </c>
      <c r="P1372" s="13">
        <v>29</v>
      </c>
    </row>
    <row r="1373" spans="1:16" x14ac:dyDescent="0.25">
      <c r="A1373" s="13" t="s">
        <v>1536</v>
      </c>
      <c r="B1373" s="13">
        <v>2013</v>
      </c>
      <c r="C1373" s="13" t="s">
        <v>159</v>
      </c>
      <c r="D1373" s="13" t="s">
        <v>157</v>
      </c>
      <c r="E1373" s="13">
        <v>35</v>
      </c>
      <c r="F1373" s="13">
        <v>107</v>
      </c>
      <c r="G1373" s="13">
        <v>11</v>
      </c>
      <c r="H1373" s="13">
        <v>21</v>
      </c>
      <c r="I1373" s="13">
        <v>7</v>
      </c>
      <c r="J1373" s="13">
        <v>0</v>
      </c>
      <c r="K1373" s="13">
        <v>3</v>
      </c>
      <c r="L1373" s="13">
        <v>9</v>
      </c>
      <c r="M1373" s="13">
        <v>0</v>
      </c>
      <c r="N1373" s="13">
        <v>0</v>
      </c>
      <c r="O1373" s="13">
        <v>12</v>
      </c>
      <c r="P1373" s="13">
        <v>45</v>
      </c>
    </row>
    <row r="1374" spans="1:16" x14ac:dyDescent="0.25">
      <c r="A1374" s="13" t="s">
        <v>1941</v>
      </c>
      <c r="B1374" s="13">
        <v>2013</v>
      </c>
      <c r="C1374" s="13" t="s">
        <v>164</v>
      </c>
      <c r="D1374" s="13" t="s">
        <v>157</v>
      </c>
      <c r="E1374" s="13">
        <v>35</v>
      </c>
      <c r="F1374" s="13">
        <v>107</v>
      </c>
      <c r="G1374" s="13">
        <v>11</v>
      </c>
      <c r="H1374" s="13">
        <v>31</v>
      </c>
      <c r="I1374" s="13">
        <v>13</v>
      </c>
      <c r="J1374" s="13">
        <v>1</v>
      </c>
      <c r="K1374" s="13">
        <v>1</v>
      </c>
      <c r="L1374" s="13">
        <v>13</v>
      </c>
      <c r="M1374" s="13">
        <v>1</v>
      </c>
      <c r="N1374" s="13">
        <v>0</v>
      </c>
      <c r="O1374" s="13">
        <v>14</v>
      </c>
      <c r="P1374" s="13">
        <v>29</v>
      </c>
    </row>
    <row r="1375" spans="1:16" x14ac:dyDescent="0.25">
      <c r="A1375" s="13" t="s">
        <v>1711</v>
      </c>
      <c r="B1375" s="13">
        <v>2013</v>
      </c>
      <c r="C1375" s="13" t="s">
        <v>160</v>
      </c>
      <c r="D1375" s="13" t="s">
        <v>161</v>
      </c>
      <c r="E1375" s="13">
        <v>35</v>
      </c>
      <c r="F1375" s="13">
        <v>108</v>
      </c>
      <c r="G1375" s="13">
        <v>10</v>
      </c>
      <c r="H1375" s="13">
        <v>26</v>
      </c>
      <c r="I1375" s="13">
        <v>2</v>
      </c>
      <c r="J1375" s="13">
        <v>0</v>
      </c>
      <c r="K1375" s="13">
        <v>5</v>
      </c>
      <c r="L1375" s="13">
        <v>16</v>
      </c>
      <c r="M1375" s="13">
        <v>0</v>
      </c>
      <c r="N1375" s="13">
        <v>1</v>
      </c>
      <c r="O1375" s="13">
        <v>7</v>
      </c>
      <c r="P1375" s="13">
        <v>43</v>
      </c>
    </row>
    <row r="1376" spans="1:16" x14ac:dyDescent="0.25">
      <c r="A1376" s="13" t="s">
        <v>1797</v>
      </c>
      <c r="B1376" s="13">
        <v>2013</v>
      </c>
      <c r="C1376" s="13" t="s">
        <v>181</v>
      </c>
      <c r="D1376" s="13" t="s">
        <v>157</v>
      </c>
      <c r="E1376" s="13">
        <v>47</v>
      </c>
      <c r="F1376" s="13">
        <v>108</v>
      </c>
      <c r="G1376" s="13">
        <v>9</v>
      </c>
      <c r="H1376" s="13">
        <v>28</v>
      </c>
      <c r="I1376" s="13">
        <v>3</v>
      </c>
      <c r="J1376" s="13">
        <v>0</v>
      </c>
      <c r="K1376" s="13">
        <v>0</v>
      </c>
      <c r="L1376" s="13">
        <v>10</v>
      </c>
      <c r="M1376" s="13">
        <v>1</v>
      </c>
      <c r="N1376" s="13">
        <v>0</v>
      </c>
      <c r="O1376" s="13">
        <v>7</v>
      </c>
      <c r="P1376" s="13">
        <v>24</v>
      </c>
    </row>
    <row r="1377" spans="1:16" x14ac:dyDescent="0.25">
      <c r="A1377" s="13" t="s">
        <v>1990</v>
      </c>
      <c r="B1377" s="13">
        <v>2013</v>
      </c>
      <c r="C1377" s="13" t="s">
        <v>163</v>
      </c>
      <c r="D1377" s="13" t="s">
        <v>161</v>
      </c>
      <c r="E1377" s="13">
        <v>40</v>
      </c>
      <c r="F1377" s="13">
        <v>109</v>
      </c>
      <c r="G1377" s="13">
        <v>6</v>
      </c>
      <c r="H1377" s="13">
        <v>20</v>
      </c>
      <c r="I1377" s="13">
        <v>2</v>
      </c>
      <c r="J1377" s="13">
        <v>1</v>
      </c>
      <c r="K1377" s="13">
        <v>1</v>
      </c>
      <c r="L1377" s="13">
        <v>5</v>
      </c>
      <c r="M1377" s="13">
        <v>3</v>
      </c>
      <c r="N1377" s="13">
        <v>1</v>
      </c>
      <c r="O1377" s="13">
        <v>6</v>
      </c>
      <c r="P1377" s="13">
        <v>27</v>
      </c>
    </row>
    <row r="1378" spans="1:16" x14ac:dyDescent="0.25">
      <c r="A1378" s="13" t="s">
        <v>1788</v>
      </c>
      <c r="B1378" s="13">
        <v>2013</v>
      </c>
      <c r="C1378" s="13" t="s">
        <v>181</v>
      </c>
      <c r="D1378" s="13" t="s">
        <v>157</v>
      </c>
      <c r="E1378" s="13">
        <v>33</v>
      </c>
      <c r="F1378" s="13">
        <v>109</v>
      </c>
      <c r="G1378" s="13">
        <v>10</v>
      </c>
      <c r="H1378" s="13">
        <v>24</v>
      </c>
      <c r="I1378" s="13">
        <v>1</v>
      </c>
      <c r="J1378" s="13">
        <v>2</v>
      </c>
      <c r="K1378" s="13">
        <v>3</v>
      </c>
      <c r="L1378" s="13">
        <v>18</v>
      </c>
      <c r="M1378" s="13">
        <v>2</v>
      </c>
      <c r="N1378" s="13">
        <v>1</v>
      </c>
      <c r="O1378" s="13">
        <v>8</v>
      </c>
      <c r="P1378" s="13">
        <v>36</v>
      </c>
    </row>
    <row r="1379" spans="1:16" x14ac:dyDescent="0.25">
      <c r="A1379" s="13" t="s">
        <v>1626</v>
      </c>
      <c r="B1379" s="13">
        <v>2013</v>
      </c>
      <c r="C1379" s="13" t="s">
        <v>171</v>
      </c>
      <c r="D1379" s="13" t="s">
        <v>157</v>
      </c>
      <c r="E1379" s="13">
        <v>36</v>
      </c>
      <c r="F1379" s="13">
        <v>110</v>
      </c>
      <c r="G1379" s="13">
        <v>15</v>
      </c>
      <c r="H1379" s="13">
        <v>26</v>
      </c>
      <c r="I1379" s="13">
        <v>6</v>
      </c>
      <c r="J1379" s="13">
        <v>0</v>
      </c>
      <c r="K1379" s="13">
        <v>6</v>
      </c>
      <c r="L1379" s="13">
        <v>19</v>
      </c>
      <c r="M1379" s="13">
        <v>0</v>
      </c>
      <c r="N1379" s="13">
        <v>1</v>
      </c>
      <c r="O1379" s="13">
        <v>8</v>
      </c>
      <c r="P1379" s="13">
        <v>31</v>
      </c>
    </row>
    <row r="1380" spans="1:16" x14ac:dyDescent="0.25">
      <c r="A1380" s="13" t="s">
        <v>1550</v>
      </c>
      <c r="B1380" s="13">
        <v>2013</v>
      </c>
      <c r="C1380" s="13" t="s">
        <v>165</v>
      </c>
      <c r="D1380" s="13" t="s">
        <v>157</v>
      </c>
      <c r="E1380" s="13">
        <v>62</v>
      </c>
      <c r="F1380" s="13">
        <v>112</v>
      </c>
      <c r="G1380" s="13">
        <v>15</v>
      </c>
      <c r="H1380" s="13">
        <v>24</v>
      </c>
      <c r="I1380" s="13">
        <v>4</v>
      </c>
      <c r="J1380" s="13">
        <v>1</v>
      </c>
      <c r="K1380" s="13">
        <v>1</v>
      </c>
      <c r="L1380" s="13">
        <v>10</v>
      </c>
      <c r="M1380" s="13">
        <v>9</v>
      </c>
      <c r="N1380" s="13">
        <v>2</v>
      </c>
      <c r="O1380" s="13">
        <v>9</v>
      </c>
      <c r="P1380" s="13">
        <v>20</v>
      </c>
    </row>
    <row r="1381" spans="1:16" x14ac:dyDescent="0.25">
      <c r="A1381" s="13" t="s">
        <v>1329</v>
      </c>
      <c r="B1381" s="13">
        <v>2013</v>
      </c>
      <c r="C1381" s="13" t="s">
        <v>166</v>
      </c>
      <c r="D1381" s="13" t="s">
        <v>161</v>
      </c>
      <c r="E1381" s="13">
        <v>41</v>
      </c>
      <c r="F1381" s="13">
        <v>113</v>
      </c>
      <c r="G1381" s="13">
        <v>14</v>
      </c>
      <c r="H1381" s="13">
        <v>20</v>
      </c>
      <c r="I1381" s="13">
        <v>3</v>
      </c>
      <c r="J1381" s="13">
        <v>0</v>
      </c>
      <c r="K1381" s="13">
        <v>1</v>
      </c>
      <c r="L1381" s="13">
        <v>8</v>
      </c>
      <c r="M1381" s="13">
        <v>0</v>
      </c>
      <c r="N1381" s="13">
        <v>0</v>
      </c>
      <c r="O1381" s="13">
        <v>3</v>
      </c>
      <c r="P1381" s="13">
        <v>26</v>
      </c>
    </row>
    <row r="1382" spans="1:16" x14ac:dyDescent="0.25">
      <c r="A1382" s="13" t="s">
        <v>1793</v>
      </c>
      <c r="B1382" s="13">
        <v>2013</v>
      </c>
      <c r="C1382" s="13" t="s">
        <v>175</v>
      </c>
      <c r="D1382" s="13" t="s">
        <v>157</v>
      </c>
      <c r="E1382" s="13">
        <v>28</v>
      </c>
      <c r="F1382" s="13">
        <v>113</v>
      </c>
      <c r="G1382" s="13">
        <v>9</v>
      </c>
      <c r="H1382" s="13">
        <v>32</v>
      </c>
      <c r="I1382" s="13">
        <v>4</v>
      </c>
      <c r="J1382" s="13">
        <v>1</v>
      </c>
      <c r="K1382" s="13">
        <v>1</v>
      </c>
      <c r="L1382" s="13">
        <v>11</v>
      </c>
      <c r="M1382" s="13">
        <v>1</v>
      </c>
      <c r="N1382" s="13">
        <v>3</v>
      </c>
      <c r="O1382" s="13">
        <v>8</v>
      </c>
      <c r="P1382" s="13">
        <v>21</v>
      </c>
    </row>
    <row r="1383" spans="1:16" x14ac:dyDescent="0.25">
      <c r="A1383" s="13" t="s">
        <v>1783</v>
      </c>
      <c r="B1383" s="13">
        <v>2013</v>
      </c>
      <c r="C1383" s="13" t="s">
        <v>174</v>
      </c>
      <c r="D1383" s="13" t="s">
        <v>161</v>
      </c>
      <c r="E1383" s="13">
        <v>41</v>
      </c>
      <c r="F1383" s="13">
        <v>115</v>
      </c>
      <c r="G1383" s="13">
        <v>9</v>
      </c>
      <c r="H1383" s="13">
        <v>25</v>
      </c>
      <c r="I1383" s="13">
        <v>6</v>
      </c>
      <c r="J1383" s="13">
        <v>0</v>
      </c>
      <c r="K1383" s="13">
        <v>3</v>
      </c>
      <c r="L1383" s="13">
        <v>14</v>
      </c>
      <c r="M1383" s="13">
        <v>0</v>
      </c>
      <c r="N1383" s="13">
        <v>0</v>
      </c>
      <c r="O1383" s="13">
        <v>5</v>
      </c>
      <c r="P1383" s="13">
        <v>24</v>
      </c>
    </row>
    <row r="1384" spans="1:16" x14ac:dyDescent="0.25">
      <c r="A1384" s="13" t="s">
        <v>1649</v>
      </c>
      <c r="B1384" s="13">
        <v>2013</v>
      </c>
      <c r="C1384" s="13" t="s">
        <v>177</v>
      </c>
      <c r="D1384" s="13" t="s">
        <v>161</v>
      </c>
      <c r="E1384" s="13">
        <v>45</v>
      </c>
      <c r="F1384" s="13">
        <v>118</v>
      </c>
      <c r="G1384" s="13">
        <v>12</v>
      </c>
      <c r="H1384" s="13">
        <v>15</v>
      </c>
      <c r="I1384" s="13">
        <v>2</v>
      </c>
      <c r="J1384" s="13">
        <v>0</v>
      </c>
      <c r="K1384" s="13">
        <v>1</v>
      </c>
      <c r="L1384" s="13">
        <v>6</v>
      </c>
      <c r="M1384" s="13">
        <v>0</v>
      </c>
      <c r="N1384" s="13">
        <v>0</v>
      </c>
      <c r="O1384" s="13">
        <v>5</v>
      </c>
      <c r="P1384" s="13">
        <v>20</v>
      </c>
    </row>
    <row r="1385" spans="1:16" x14ac:dyDescent="0.25">
      <c r="A1385" s="13" t="s">
        <v>1975</v>
      </c>
      <c r="B1385" s="13">
        <v>2013</v>
      </c>
      <c r="C1385" s="13" t="s">
        <v>164</v>
      </c>
      <c r="D1385" s="13" t="s">
        <v>157</v>
      </c>
      <c r="E1385" s="13">
        <v>34</v>
      </c>
      <c r="F1385" s="13">
        <v>119</v>
      </c>
      <c r="G1385" s="13">
        <v>11</v>
      </c>
      <c r="H1385" s="13">
        <v>30</v>
      </c>
      <c r="I1385" s="13">
        <v>5</v>
      </c>
      <c r="J1385" s="13">
        <v>0</v>
      </c>
      <c r="K1385" s="13">
        <v>2</v>
      </c>
      <c r="L1385" s="13">
        <v>8</v>
      </c>
      <c r="M1385" s="13">
        <v>0</v>
      </c>
      <c r="N1385" s="13">
        <v>0</v>
      </c>
      <c r="O1385" s="13">
        <v>2</v>
      </c>
      <c r="P1385" s="13">
        <v>28</v>
      </c>
    </row>
    <row r="1386" spans="1:16" x14ac:dyDescent="0.25">
      <c r="A1386" s="13" t="s">
        <v>1623</v>
      </c>
      <c r="B1386" s="13">
        <v>2013</v>
      </c>
      <c r="C1386" s="13" t="s">
        <v>165</v>
      </c>
      <c r="D1386" s="13" t="s">
        <v>157</v>
      </c>
      <c r="E1386" s="13">
        <v>44</v>
      </c>
      <c r="F1386" s="13">
        <v>119</v>
      </c>
      <c r="G1386" s="13">
        <v>14</v>
      </c>
      <c r="H1386" s="13">
        <v>31</v>
      </c>
      <c r="I1386" s="13">
        <v>7</v>
      </c>
      <c r="J1386" s="13">
        <v>0</v>
      </c>
      <c r="K1386" s="13">
        <v>4</v>
      </c>
      <c r="L1386" s="13">
        <v>13</v>
      </c>
      <c r="M1386" s="13">
        <v>1</v>
      </c>
      <c r="N1386" s="13">
        <v>0</v>
      </c>
      <c r="O1386" s="13">
        <v>15</v>
      </c>
      <c r="P1386" s="13">
        <v>25</v>
      </c>
    </row>
    <row r="1387" spans="1:16" x14ac:dyDescent="0.25">
      <c r="A1387" s="13" t="s">
        <v>1901</v>
      </c>
      <c r="B1387" s="13">
        <v>2013</v>
      </c>
      <c r="C1387" s="13" t="s">
        <v>158</v>
      </c>
      <c r="D1387" s="13" t="s">
        <v>157</v>
      </c>
      <c r="E1387" s="13">
        <v>52</v>
      </c>
      <c r="F1387" s="13">
        <v>120</v>
      </c>
      <c r="G1387" s="13">
        <v>16</v>
      </c>
      <c r="H1387" s="13">
        <v>29</v>
      </c>
      <c r="I1387" s="13">
        <v>4</v>
      </c>
      <c r="J1387" s="13">
        <v>0</v>
      </c>
      <c r="K1387" s="13">
        <v>2</v>
      </c>
      <c r="L1387" s="13">
        <v>6</v>
      </c>
      <c r="M1387" s="13">
        <v>1</v>
      </c>
      <c r="N1387" s="13">
        <v>6</v>
      </c>
      <c r="O1387" s="13">
        <v>13</v>
      </c>
      <c r="P1387" s="13">
        <v>20</v>
      </c>
    </row>
    <row r="1388" spans="1:16" x14ac:dyDescent="0.25">
      <c r="A1388" s="13" t="s">
        <v>1741</v>
      </c>
      <c r="B1388" s="13">
        <v>2013</v>
      </c>
      <c r="C1388" s="13" t="s">
        <v>164</v>
      </c>
      <c r="D1388" s="13" t="s">
        <v>157</v>
      </c>
      <c r="E1388" s="13">
        <v>45</v>
      </c>
      <c r="F1388" s="13">
        <v>120</v>
      </c>
      <c r="G1388" s="13">
        <v>11</v>
      </c>
      <c r="H1388" s="13">
        <v>21</v>
      </c>
      <c r="I1388" s="13">
        <v>3</v>
      </c>
      <c r="J1388" s="13">
        <v>1</v>
      </c>
      <c r="K1388" s="13">
        <v>1</v>
      </c>
      <c r="L1388" s="13">
        <v>8</v>
      </c>
      <c r="M1388" s="13">
        <v>0</v>
      </c>
      <c r="N1388" s="13">
        <v>0</v>
      </c>
      <c r="O1388" s="13">
        <v>12</v>
      </c>
      <c r="P1388" s="13">
        <v>25</v>
      </c>
    </row>
    <row r="1389" spans="1:16" x14ac:dyDescent="0.25">
      <c r="A1389" s="13" t="s">
        <v>1983</v>
      </c>
      <c r="B1389" s="13">
        <v>2013</v>
      </c>
      <c r="C1389" s="13" t="s">
        <v>186</v>
      </c>
      <c r="D1389" s="13" t="s">
        <v>161</v>
      </c>
      <c r="E1389" s="13">
        <v>34</v>
      </c>
      <c r="F1389" s="13">
        <v>121</v>
      </c>
      <c r="G1389" s="13">
        <v>17</v>
      </c>
      <c r="H1389" s="13">
        <v>35</v>
      </c>
      <c r="I1389" s="13">
        <v>5</v>
      </c>
      <c r="J1389" s="13">
        <v>0</v>
      </c>
      <c r="K1389" s="13">
        <v>0</v>
      </c>
      <c r="L1389" s="13">
        <v>10</v>
      </c>
      <c r="M1389" s="13">
        <v>0</v>
      </c>
      <c r="N1389" s="13">
        <v>3</v>
      </c>
      <c r="O1389" s="13">
        <v>9</v>
      </c>
      <c r="P1389" s="13">
        <v>26</v>
      </c>
    </row>
    <row r="1390" spans="1:16" x14ac:dyDescent="0.25">
      <c r="A1390" s="13" t="s">
        <v>1450</v>
      </c>
      <c r="B1390" s="13">
        <v>2013</v>
      </c>
      <c r="C1390" s="13" t="s">
        <v>160</v>
      </c>
      <c r="D1390" s="13" t="s">
        <v>161</v>
      </c>
      <c r="E1390" s="13">
        <v>47</v>
      </c>
      <c r="F1390" s="13">
        <v>121</v>
      </c>
      <c r="G1390" s="13">
        <v>12</v>
      </c>
      <c r="H1390" s="13">
        <v>34</v>
      </c>
      <c r="I1390" s="13">
        <v>8</v>
      </c>
      <c r="J1390" s="13">
        <v>0</v>
      </c>
      <c r="K1390" s="13">
        <v>1</v>
      </c>
      <c r="L1390" s="13">
        <v>13</v>
      </c>
      <c r="M1390" s="13">
        <v>1</v>
      </c>
      <c r="N1390" s="13">
        <v>1</v>
      </c>
      <c r="O1390" s="13">
        <v>14</v>
      </c>
      <c r="P1390" s="13">
        <v>23</v>
      </c>
    </row>
    <row r="1391" spans="1:16" x14ac:dyDescent="0.25">
      <c r="A1391" s="13" t="s">
        <v>1509</v>
      </c>
      <c r="B1391" s="13">
        <v>2013</v>
      </c>
      <c r="C1391" s="13" t="s">
        <v>172</v>
      </c>
      <c r="D1391" s="13" t="s">
        <v>161</v>
      </c>
      <c r="E1391" s="13">
        <v>38</v>
      </c>
      <c r="F1391" s="13">
        <v>123</v>
      </c>
      <c r="G1391" s="13">
        <v>12</v>
      </c>
      <c r="H1391" s="13">
        <v>33</v>
      </c>
      <c r="I1391" s="13">
        <v>2</v>
      </c>
      <c r="J1391" s="13">
        <v>2</v>
      </c>
      <c r="K1391" s="13">
        <v>2</v>
      </c>
      <c r="L1391" s="13">
        <v>9</v>
      </c>
      <c r="M1391" s="13">
        <v>3</v>
      </c>
      <c r="N1391" s="13">
        <v>3</v>
      </c>
      <c r="O1391" s="13">
        <v>8</v>
      </c>
      <c r="P1391" s="13">
        <v>31</v>
      </c>
    </row>
    <row r="1392" spans="1:16" x14ac:dyDescent="0.25">
      <c r="A1392" s="13" t="s">
        <v>1829</v>
      </c>
      <c r="B1392" s="13">
        <v>2013</v>
      </c>
      <c r="C1392" s="13" t="s">
        <v>180</v>
      </c>
      <c r="D1392" s="13" t="s">
        <v>161</v>
      </c>
      <c r="E1392" s="13">
        <v>51</v>
      </c>
      <c r="F1392" s="13">
        <v>123</v>
      </c>
      <c r="G1392" s="13">
        <v>13</v>
      </c>
      <c r="H1392" s="13">
        <v>25</v>
      </c>
      <c r="I1392" s="13">
        <v>6</v>
      </c>
      <c r="J1392" s="13">
        <v>1</v>
      </c>
      <c r="K1392" s="13">
        <v>1</v>
      </c>
      <c r="L1392" s="13">
        <v>13</v>
      </c>
      <c r="M1392" s="13">
        <v>0</v>
      </c>
      <c r="N1392" s="13">
        <v>0</v>
      </c>
      <c r="O1392" s="13">
        <v>4</v>
      </c>
      <c r="P1392" s="13">
        <v>25</v>
      </c>
    </row>
    <row r="1393" spans="1:16" x14ac:dyDescent="0.25">
      <c r="A1393" s="13" t="s">
        <v>1449</v>
      </c>
      <c r="B1393" s="13">
        <v>2013</v>
      </c>
      <c r="C1393" s="13" t="s">
        <v>160</v>
      </c>
      <c r="D1393" s="13" t="s">
        <v>161</v>
      </c>
      <c r="E1393" s="13">
        <v>74</v>
      </c>
      <c r="F1393" s="13">
        <v>123</v>
      </c>
      <c r="G1393" s="13">
        <v>13</v>
      </c>
      <c r="H1393" s="13">
        <v>30</v>
      </c>
      <c r="I1393" s="13">
        <v>7</v>
      </c>
      <c r="J1393" s="13">
        <v>1</v>
      </c>
      <c r="K1393" s="13">
        <v>1</v>
      </c>
      <c r="L1393" s="13">
        <v>11</v>
      </c>
      <c r="M1393" s="13">
        <v>0</v>
      </c>
      <c r="N1393" s="13">
        <v>0</v>
      </c>
      <c r="O1393" s="13">
        <v>6</v>
      </c>
      <c r="P1393" s="13">
        <v>32</v>
      </c>
    </row>
    <row r="1394" spans="1:16" x14ac:dyDescent="0.25">
      <c r="A1394" s="13" t="s">
        <v>1978</v>
      </c>
      <c r="B1394" s="13">
        <v>2013</v>
      </c>
      <c r="C1394" s="13" t="s">
        <v>181</v>
      </c>
      <c r="D1394" s="13" t="s">
        <v>157</v>
      </c>
      <c r="E1394" s="13">
        <v>40</v>
      </c>
      <c r="F1394" s="13">
        <v>125</v>
      </c>
      <c r="G1394" s="13">
        <v>16</v>
      </c>
      <c r="H1394" s="13">
        <v>35</v>
      </c>
      <c r="I1394" s="13">
        <v>8</v>
      </c>
      <c r="J1394" s="13">
        <v>1</v>
      </c>
      <c r="K1394" s="13">
        <v>1</v>
      </c>
      <c r="L1394" s="13">
        <v>16</v>
      </c>
      <c r="M1394" s="13">
        <v>0</v>
      </c>
      <c r="N1394" s="13">
        <v>0</v>
      </c>
      <c r="O1394" s="13">
        <v>10</v>
      </c>
      <c r="P1394" s="13">
        <v>38</v>
      </c>
    </row>
    <row r="1395" spans="1:16" x14ac:dyDescent="0.25">
      <c r="A1395" s="13" t="s">
        <v>1867</v>
      </c>
      <c r="B1395" s="13">
        <v>2013</v>
      </c>
      <c r="C1395" s="13" t="s">
        <v>158</v>
      </c>
      <c r="D1395" s="13" t="s">
        <v>157</v>
      </c>
      <c r="E1395" s="13">
        <v>48</v>
      </c>
      <c r="F1395" s="13">
        <v>125</v>
      </c>
      <c r="G1395" s="13">
        <v>8</v>
      </c>
      <c r="H1395" s="13">
        <v>24</v>
      </c>
      <c r="I1395" s="13">
        <v>4</v>
      </c>
      <c r="J1395" s="13">
        <v>0</v>
      </c>
      <c r="K1395" s="13">
        <v>1</v>
      </c>
      <c r="L1395" s="13">
        <v>10</v>
      </c>
      <c r="M1395" s="13">
        <v>4</v>
      </c>
      <c r="N1395" s="13">
        <v>4</v>
      </c>
      <c r="O1395" s="13">
        <v>6</v>
      </c>
      <c r="P1395" s="13">
        <v>44</v>
      </c>
    </row>
    <row r="1396" spans="1:16" x14ac:dyDescent="0.25">
      <c r="A1396" s="13" t="s">
        <v>1454</v>
      </c>
      <c r="B1396" s="13">
        <v>2013</v>
      </c>
      <c r="C1396" s="13" t="s">
        <v>186</v>
      </c>
      <c r="D1396" s="13" t="s">
        <v>161</v>
      </c>
      <c r="E1396" s="13">
        <v>81</v>
      </c>
      <c r="F1396" s="13">
        <v>128</v>
      </c>
      <c r="G1396" s="13">
        <v>11</v>
      </c>
      <c r="H1396" s="13">
        <v>23</v>
      </c>
      <c r="I1396" s="13">
        <v>4</v>
      </c>
      <c r="J1396" s="13">
        <v>0</v>
      </c>
      <c r="K1396" s="13">
        <v>2</v>
      </c>
      <c r="L1396" s="13">
        <v>7</v>
      </c>
      <c r="M1396" s="13">
        <v>1</v>
      </c>
      <c r="N1396" s="13">
        <v>0</v>
      </c>
      <c r="O1396" s="13">
        <v>8</v>
      </c>
      <c r="P1396" s="13">
        <v>44</v>
      </c>
    </row>
    <row r="1397" spans="1:16" x14ac:dyDescent="0.25">
      <c r="A1397" s="13" t="s">
        <v>1734</v>
      </c>
      <c r="B1397" s="13">
        <v>2013</v>
      </c>
      <c r="C1397" s="13" t="s">
        <v>165</v>
      </c>
      <c r="D1397" s="13" t="s">
        <v>157</v>
      </c>
      <c r="E1397" s="13">
        <v>40</v>
      </c>
      <c r="F1397" s="13">
        <v>128</v>
      </c>
      <c r="G1397" s="13">
        <v>17</v>
      </c>
      <c r="H1397" s="13">
        <v>25</v>
      </c>
      <c r="I1397" s="13">
        <v>3</v>
      </c>
      <c r="J1397" s="13">
        <v>0</v>
      </c>
      <c r="K1397" s="13">
        <v>5</v>
      </c>
      <c r="L1397" s="13">
        <v>12</v>
      </c>
      <c r="M1397" s="13">
        <v>0</v>
      </c>
      <c r="N1397" s="13">
        <v>1</v>
      </c>
      <c r="O1397" s="13">
        <v>10</v>
      </c>
      <c r="P1397" s="13">
        <v>41</v>
      </c>
    </row>
    <row r="1398" spans="1:16" x14ac:dyDescent="0.25">
      <c r="A1398" s="13" t="s">
        <v>1394</v>
      </c>
      <c r="B1398" s="13">
        <v>2013</v>
      </c>
      <c r="C1398" s="13" t="s">
        <v>179</v>
      </c>
      <c r="D1398" s="13" t="s">
        <v>161</v>
      </c>
      <c r="E1398" s="13">
        <v>63</v>
      </c>
      <c r="F1398" s="13">
        <v>129</v>
      </c>
      <c r="G1398" s="13">
        <v>6</v>
      </c>
      <c r="H1398" s="13">
        <v>27</v>
      </c>
      <c r="I1398" s="13">
        <v>8</v>
      </c>
      <c r="J1398" s="13">
        <v>0</v>
      </c>
      <c r="K1398" s="13">
        <v>0</v>
      </c>
      <c r="L1398" s="13">
        <v>11</v>
      </c>
      <c r="M1398" s="13">
        <v>0</v>
      </c>
      <c r="N1398" s="13">
        <v>0</v>
      </c>
      <c r="O1398" s="13">
        <v>9</v>
      </c>
      <c r="P1398" s="13">
        <v>13</v>
      </c>
    </row>
    <row r="1399" spans="1:16" x14ac:dyDescent="0.25">
      <c r="A1399" s="13" t="s">
        <v>1426</v>
      </c>
      <c r="B1399" s="13">
        <v>2013</v>
      </c>
      <c r="C1399" s="13" t="s">
        <v>179</v>
      </c>
      <c r="D1399" s="13" t="s">
        <v>161</v>
      </c>
      <c r="E1399" s="13">
        <v>38</v>
      </c>
      <c r="F1399" s="13">
        <v>129</v>
      </c>
      <c r="G1399" s="13">
        <v>7</v>
      </c>
      <c r="H1399" s="13">
        <v>31</v>
      </c>
      <c r="I1399" s="13">
        <v>5</v>
      </c>
      <c r="J1399" s="13">
        <v>0</v>
      </c>
      <c r="K1399" s="13">
        <v>2</v>
      </c>
      <c r="L1399" s="13">
        <v>12</v>
      </c>
      <c r="M1399" s="13">
        <v>0</v>
      </c>
      <c r="N1399" s="13">
        <v>0</v>
      </c>
      <c r="O1399" s="13">
        <v>10</v>
      </c>
      <c r="P1399" s="13">
        <v>29</v>
      </c>
    </row>
    <row r="1400" spans="1:16" x14ac:dyDescent="0.25">
      <c r="A1400" s="13" t="s">
        <v>1878</v>
      </c>
      <c r="B1400" s="13">
        <v>2013</v>
      </c>
      <c r="C1400" s="13" t="s">
        <v>185</v>
      </c>
      <c r="D1400" s="13" t="s">
        <v>161</v>
      </c>
      <c r="E1400" s="13">
        <v>63</v>
      </c>
      <c r="F1400" s="13">
        <v>129</v>
      </c>
      <c r="G1400" s="13">
        <v>8</v>
      </c>
      <c r="H1400" s="13">
        <v>32</v>
      </c>
      <c r="I1400" s="13">
        <v>4</v>
      </c>
      <c r="J1400" s="13">
        <v>0</v>
      </c>
      <c r="K1400" s="13">
        <v>3</v>
      </c>
      <c r="L1400" s="13">
        <v>19</v>
      </c>
      <c r="M1400" s="13">
        <v>0</v>
      </c>
      <c r="N1400" s="13">
        <v>0</v>
      </c>
      <c r="O1400" s="13">
        <v>7</v>
      </c>
      <c r="P1400" s="13">
        <v>29</v>
      </c>
    </row>
    <row r="1401" spans="1:16" x14ac:dyDescent="0.25">
      <c r="A1401" s="13" t="s">
        <v>1495</v>
      </c>
      <c r="B1401" s="13">
        <v>2013</v>
      </c>
      <c r="C1401" s="13" t="s">
        <v>183</v>
      </c>
      <c r="D1401" s="13" t="s">
        <v>161</v>
      </c>
      <c r="E1401" s="13">
        <v>92</v>
      </c>
      <c r="F1401" s="13">
        <v>129</v>
      </c>
      <c r="G1401" s="13">
        <v>6</v>
      </c>
      <c r="H1401" s="13">
        <v>26</v>
      </c>
      <c r="I1401" s="13">
        <v>4</v>
      </c>
      <c r="J1401" s="13">
        <v>0</v>
      </c>
      <c r="K1401" s="13">
        <v>4</v>
      </c>
      <c r="L1401" s="13">
        <v>11</v>
      </c>
      <c r="M1401" s="13">
        <v>0</v>
      </c>
      <c r="N1401" s="13">
        <v>2</v>
      </c>
      <c r="O1401" s="13">
        <v>7</v>
      </c>
      <c r="P1401" s="13">
        <v>25</v>
      </c>
    </row>
    <row r="1402" spans="1:16" x14ac:dyDescent="0.25">
      <c r="A1402" s="13" t="s">
        <v>1945</v>
      </c>
      <c r="B1402" s="13">
        <v>2013</v>
      </c>
      <c r="C1402" s="13" t="s">
        <v>177</v>
      </c>
      <c r="D1402" s="13" t="s">
        <v>161</v>
      </c>
      <c r="E1402" s="13">
        <v>53</v>
      </c>
      <c r="F1402" s="13">
        <v>129</v>
      </c>
      <c r="G1402" s="13">
        <v>13</v>
      </c>
      <c r="H1402" s="13">
        <v>31</v>
      </c>
      <c r="I1402" s="13">
        <v>8</v>
      </c>
      <c r="J1402" s="13">
        <v>0</v>
      </c>
      <c r="K1402" s="13">
        <v>7</v>
      </c>
      <c r="L1402" s="13">
        <v>19</v>
      </c>
      <c r="M1402" s="13">
        <v>1</v>
      </c>
      <c r="N1402" s="13">
        <v>1</v>
      </c>
      <c r="O1402" s="13">
        <v>20</v>
      </c>
      <c r="P1402" s="13">
        <v>37</v>
      </c>
    </row>
    <row r="1403" spans="1:16" x14ac:dyDescent="0.25">
      <c r="A1403" s="13" t="s">
        <v>1749</v>
      </c>
      <c r="B1403" s="13">
        <v>2013</v>
      </c>
      <c r="C1403" s="13" t="s">
        <v>173</v>
      </c>
      <c r="D1403" s="13" t="s">
        <v>161</v>
      </c>
      <c r="E1403" s="13">
        <v>74</v>
      </c>
      <c r="F1403" s="13">
        <v>132</v>
      </c>
      <c r="G1403" s="13">
        <v>14</v>
      </c>
      <c r="H1403" s="13">
        <v>25</v>
      </c>
      <c r="I1403" s="13">
        <v>6</v>
      </c>
      <c r="J1403" s="13">
        <v>1</v>
      </c>
      <c r="K1403" s="13">
        <v>0</v>
      </c>
      <c r="L1403" s="13">
        <v>4</v>
      </c>
      <c r="M1403" s="13">
        <v>5</v>
      </c>
      <c r="N1403" s="13">
        <v>2</v>
      </c>
      <c r="O1403" s="13">
        <v>17</v>
      </c>
      <c r="P1403" s="13">
        <v>28</v>
      </c>
    </row>
    <row r="1404" spans="1:16" x14ac:dyDescent="0.25">
      <c r="A1404" s="13" t="s">
        <v>1974</v>
      </c>
      <c r="B1404" s="13">
        <v>2013</v>
      </c>
      <c r="C1404" s="13" t="s">
        <v>166</v>
      </c>
      <c r="D1404" s="13" t="s">
        <v>161</v>
      </c>
      <c r="E1404" s="13">
        <v>57</v>
      </c>
      <c r="F1404" s="13">
        <v>132</v>
      </c>
      <c r="G1404" s="13">
        <v>17</v>
      </c>
      <c r="H1404" s="13">
        <v>32</v>
      </c>
      <c r="I1404" s="13">
        <v>7</v>
      </c>
      <c r="J1404" s="13">
        <v>2</v>
      </c>
      <c r="K1404" s="13">
        <v>5</v>
      </c>
      <c r="L1404" s="13">
        <v>14</v>
      </c>
      <c r="M1404" s="13">
        <v>2</v>
      </c>
      <c r="N1404" s="13">
        <v>1</v>
      </c>
      <c r="O1404" s="13">
        <v>20</v>
      </c>
      <c r="P1404" s="13">
        <v>25</v>
      </c>
    </row>
    <row r="1405" spans="1:16" x14ac:dyDescent="0.25">
      <c r="A1405" s="13" t="s">
        <v>1944</v>
      </c>
      <c r="B1405" s="13">
        <v>2013</v>
      </c>
      <c r="C1405" s="13" t="s">
        <v>173</v>
      </c>
      <c r="D1405" s="13" t="s">
        <v>161</v>
      </c>
      <c r="E1405" s="13">
        <v>66</v>
      </c>
      <c r="F1405" s="13">
        <v>133</v>
      </c>
      <c r="G1405" s="13">
        <v>16</v>
      </c>
      <c r="H1405" s="13">
        <v>25</v>
      </c>
      <c r="I1405" s="13">
        <v>3</v>
      </c>
      <c r="J1405" s="13">
        <v>1</v>
      </c>
      <c r="K1405" s="13">
        <v>4</v>
      </c>
      <c r="L1405" s="13">
        <v>16</v>
      </c>
      <c r="M1405" s="13">
        <v>4</v>
      </c>
      <c r="N1405" s="13">
        <v>3</v>
      </c>
      <c r="O1405" s="13">
        <v>8</v>
      </c>
      <c r="P1405" s="13">
        <v>28</v>
      </c>
    </row>
    <row r="1406" spans="1:16" x14ac:dyDescent="0.25">
      <c r="A1406" s="13" t="s">
        <v>1986</v>
      </c>
      <c r="B1406" s="13">
        <v>2013</v>
      </c>
      <c r="C1406" s="13" t="s">
        <v>158</v>
      </c>
      <c r="D1406" s="13" t="s">
        <v>157</v>
      </c>
      <c r="E1406" s="13">
        <v>52</v>
      </c>
      <c r="F1406" s="13">
        <v>134</v>
      </c>
      <c r="G1406" s="13">
        <v>11</v>
      </c>
      <c r="H1406" s="13">
        <v>28</v>
      </c>
      <c r="I1406" s="13">
        <v>9</v>
      </c>
      <c r="J1406" s="13">
        <v>0</v>
      </c>
      <c r="K1406" s="13">
        <v>4</v>
      </c>
      <c r="L1406" s="13">
        <v>13</v>
      </c>
      <c r="M1406" s="13">
        <v>2</v>
      </c>
      <c r="N1406" s="13">
        <v>0</v>
      </c>
      <c r="O1406" s="13">
        <v>10</v>
      </c>
      <c r="P1406" s="13">
        <v>45</v>
      </c>
    </row>
    <row r="1407" spans="1:16" x14ac:dyDescent="0.25">
      <c r="A1407" s="13" t="s">
        <v>1847</v>
      </c>
      <c r="B1407" s="13">
        <v>2013</v>
      </c>
      <c r="C1407" s="13" t="s">
        <v>182</v>
      </c>
      <c r="D1407" s="13" t="s">
        <v>157</v>
      </c>
      <c r="E1407" s="13">
        <v>46</v>
      </c>
      <c r="F1407" s="13">
        <v>135</v>
      </c>
      <c r="G1407" s="13">
        <v>12</v>
      </c>
      <c r="H1407" s="13">
        <v>35</v>
      </c>
      <c r="I1407" s="13">
        <v>6</v>
      </c>
      <c r="J1407" s="13">
        <v>0</v>
      </c>
      <c r="K1407" s="13">
        <v>2</v>
      </c>
      <c r="L1407" s="13">
        <v>10</v>
      </c>
      <c r="M1407" s="13">
        <v>2</v>
      </c>
      <c r="N1407" s="13">
        <v>1</v>
      </c>
      <c r="O1407" s="13">
        <v>4</v>
      </c>
      <c r="P1407" s="13">
        <v>30</v>
      </c>
    </row>
    <row r="1408" spans="1:16" x14ac:dyDescent="0.25">
      <c r="A1408" s="13" t="s">
        <v>1873</v>
      </c>
      <c r="B1408" s="13">
        <v>2013</v>
      </c>
      <c r="C1408" s="13" t="s">
        <v>173</v>
      </c>
      <c r="D1408" s="13" t="s">
        <v>161</v>
      </c>
      <c r="E1408" s="13">
        <v>50</v>
      </c>
      <c r="F1408" s="13">
        <v>135</v>
      </c>
      <c r="G1408" s="13">
        <v>17</v>
      </c>
      <c r="H1408" s="13">
        <v>29</v>
      </c>
      <c r="I1408" s="13">
        <v>7</v>
      </c>
      <c r="J1408" s="13">
        <v>0</v>
      </c>
      <c r="K1408" s="13">
        <v>6</v>
      </c>
      <c r="L1408" s="13">
        <v>19</v>
      </c>
      <c r="M1408" s="13">
        <v>0</v>
      </c>
      <c r="N1408" s="13">
        <v>1</v>
      </c>
      <c r="O1408" s="13">
        <v>13</v>
      </c>
      <c r="P1408" s="13">
        <v>49</v>
      </c>
    </row>
    <row r="1409" spans="1:16" x14ac:dyDescent="0.25">
      <c r="A1409" s="13" t="s">
        <v>1876</v>
      </c>
      <c r="B1409" s="13">
        <v>2013</v>
      </c>
      <c r="C1409" s="13" t="s">
        <v>171</v>
      </c>
      <c r="D1409" s="13" t="s">
        <v>157</v>
      </c>
      <c r="E1409" s="13">
        <v>60</v>
      </c>
      <c r="F1409" s="13">
        <v>135</v>
      </c>
      <c r="G1409" s="13">
        <v>15</v>
      </c>
      <c r="H1409" s="13">
        <v>28</v>
      </c>
      <c r="I1409" s="13">
        <v>9</v>
      </c>
      <c r="J1409" s="13">
        <v>0</v>
      </c>
      <c r="K1409" s="13">
        <v>1</v>
      </c>
      <c r="L1409" s="13">
        <v>10</v>
      </c>
      <c r="M1409" s="13">
        <v>1</v>
      </c>
      <c r="N1409" s="13">
        <v>0</v>
      </c>
      <c r="O1409" s="13">
        <v>8</v>
      </c>
      <c r="P1409" s="13">
        <v>37</v>
      </c>
    </row>
    <row r="1410" spans="1:16" x14ac:dyDescent="0.25">
      <c r="A1410" s="13" t="s">
        <v>1946</v>
      </c>
      <c r="B1410" s="13">
        <v>2013</v>
      </c>
      <c r="C1410" s="13" t="s">
        <v>170</v>
      </c>
      <c r="D1410" s="13" t="s">
        <v>157</v>
      </c>
      <c r="E1410" s="13">
        <v>47</v>
      </c>
      <c r="F1410" s="13">
        <v>135</v>
      </c>
      <c r="G1410" s="13">
        <v>18</v>
      </c>
      <c r="H1410" s="13">
        <v>34</v>
      </c>
      <c r="I1410" s="13">
        <v>6</v>
      </c>
      <c r="J1410" s="13">
        <v>1</v>
      </c>
      <c r="K1410" s="13">
        <v>4</v>
      </c>
      <c r="L1410" s="13">
        <v>16</v>
      </c>
      <c r="M1410" s="13">
        <v>0</v>
      </c>
      <c r="N1410" s="13">
        <v>1</v>
      </c>
      <c r="O1410" s="13">
        <v>9</v>
      </c>
      <c r="P1410" s="13">
        <v>28</v>
      </c>
    </row>
    <row r="1411" spans="1:16" x14ac:dyDescent="0.25">
      <c r="A1411" s="13" t="s">
        <v>1964</v>
      </c>
      <c r="B1411" s="13">
        <v>2013</v>
      </c>
      <c r="C1411" s="13" t="s">
        <v>166</v>
      </c>
      <c r="D1411" s="13" t="s">
        <v>161</v>
      </c>
      <c r="E1411" s="13">
        <v>56</v>
      </c>
      <c r="F1411" s="13">
        <v>136</v>
      </c>
      <c r="G1411" s="13">
        <v>27</v>
      </c>
      <c r="H1411" s="13">
        <v>38</v>
      </c>
      <c r="I1411" s="13">
        <v>10</v>
      </c>
      <c r="J1411" s="13">
        <v>0</v>
      </c>
      <c r="K1411" s="13">
        <v>11</v>
      </c>
      <c r="L1411" s="13">
        <v>27</v>
      </c>
      <c r="M1411" s="13">
        <v>3</v>
      </c>
      <c r="N1411" s="13">
        <v>0</v>
      </c>
      <c r="O1411" s="13">
        <v>11</v>
      </c>
      <c r="P1411" s="13">
        <v>34</v>
      </c>
    </row>
    <row r="1412" spans="1:16" x14ac:dyDescent="0.25">
      <c r="A1412" s="13" t="s">
        <v>1683</v>
      </c>
      <c r="B1412" s="13">
        <v>2013</v>
      </c>
      <c r="C1412" s="13" t="s">
        <v>170</v>
      </c>
      <c r="D1412" s="13" t="s">
        <v>157</v>
      </c>
      <c r="E1412" s="13">
        <v>51</v>
      </c>
      <c r="F1412" s="13">
        <v>136</v>
      </c>
      <c r="G1412" s="13">
        <v>11</v>
      </c>
      <c r="H1412" s="13">
        <v>26</v>
      </c>
      <c r="I1412" s="13">
        <v>5</v>
      </c>
      <c r="J1412" s="13">
        <v>0</v>
      </c>
      <c r="K1412" s="13">
        <v>4</v>
      </c>
      <c r="L1412" s="13">
        <v>8</v>
      </c>
      <c r="M1412" s="13">
        <v>0</v>
      </c>
      <c r="N1412" s="13">
        <v>0</v>
      </c>
      <c r="O1412" s="13">
        <v>10</v>
      </c>
      <c r="P1412" s="13">
        <v>31</v>
      </c>
    </row>
    <row r="1413" spans="1:16" x14ac:dyDescent="0.25">
      <c r="A1413" s="13" t="s">
        <v>1618</v>
      </c>
      <c r="B1413" s="13">
        <v>2013</v>
      </c>
      <c r="C1413" s="13" t="s">
        <v>158</v>
      </c>
      <c r="D1413" s="13" t="s">
        <v>157</v>
      </c>
      <c r="E1413" s="13">
        <v>40</v>
      </c>
      <c r="F1413" s="13">
        <v>137</v>
      </c>
      <c r="G1413" s="13">
        <v>21</v>
      </c>
      <c r="H1413" s="13">
        <v>33</v>
      </c>
      <c r="I1413" s="13">
        <v>10</v>
      </c>
      <c r="J1413" s="13">
        <v>2</v>
      </c>
      <c r="K1413" s="13">
        <v>2</v>
      </c>
      <c r="L1413" s="13">
        <v>8</v>
      </c>
      <c r="M1413" s="13">
        <v>4</v>
      </c>
      <c r="N1413" s="13">
        <v>1</v>
      </c>
      <c r="O1413" s="13">
        <v>12</v>
      </c>
      <c r="P1413" s="13">
        <v>43</v>
      </c>
    </row>
    <row r="1414" spans="1:16" x14ac:dyDescent="0.25">
      <c r="A1414" s="13" t="s">
        <v>1592</v>
      </c>
      <c r="B1414" s="13">
        <v>2013</v>
      </c>
      <c r="C1414" s="13" t="s">
        <v>185</v>
      </c>
      <c r="D1414" s="13" t="s">
        <v>161</v>
      </c>
      <c r="E1414" s="13">
        <v>53</v>
      </c>
      <c r="F1414" s="13">
        <v>138</v>
      </c>
      <c r="G1414" s="13">
        <v>21</v>
      </c>
      <c r="H1414" s="13">
        <v>37</v>
      </c>
      <c r="I1414" s="13">
        <v>12</v>
      </c>
      <c r="J1414" s="13">
        <v>3</v>
      </c>
      <c r="K1414" s="13">
        <v>2</v>
      </c>
      <c r="L1414" s="13">
        <v>14</v>
      </c>
      <c r="M1414" s="13">
        <v>0</v>
      </c>
      <c r="N1414" s="13">
        <v>2</v>
      </c>
      <c r="O1414" s="13">
        <v>6</v>
      </c>
      <c r="P1414" s="13">
        <v>33</v>
      </c>
    </row>
    <row r="1415" spans="1:16" x14ac:dyDescent="0.25">
      <c r="A1415" s="13" t="s">
        <v>1411</v>
      </c>
      <c r="B1415" s="13">
        <v>2013</v>
      </c>
      <c r="C1415" s="13" t="s">
        <v>169</v>
      </c>
      <c r="D1415" s="13" t="s">
        <v>161</v>
      </c>
      <c r="E1415" s="13">
        <v>48</v>
      </c>
      <c r="F1415" s="13">
        <v>139</v>
      </c>
      <c r="G1415" s="13">
        <v>16</v>
      </c>
      <c r="H1415" s="13">
        <v>44</v>
      </c>
      <c r="I1415" s="13">
        <v>5</v>
      </c>
      <c r="J1415" s="13">
        <v>1</v>
      </c>
      <c r="K1415" s="13">
        <v>0</v>
      </c>
      <c r="L1415" s="13">
        <v>14</v>
      </c>
      <c r="M1415" s="13">
        <v>0</v>
      </c>
      <c r="N1415" s="13">
        <v>2</v>
      </c>
      <c r="O1415" s="13">
        <v>8</v>
      </c>
      <c r="P1415" s="13">
        <v>11</v>
      </c>
    </row>
    <row r="1416" spans="1:16" x14ac:dyDescent="0.25">
      <c r="A1416" s="13" t="s">
        <v>1555</v>
      </c>
      <c r="B1416" s="13">
        <v>2013</v>
      </c>
      <c r="C1416" s="13" t="s">
        <v>179</v>
      </c>
      <c r="D1416" s="13" t="s">
        <v>161</v>
      </c>
      <c r="E1416" s="13">
        <v>83</v>
      </c>
      <c r="F1416" s="13">
        <v>139</v>
      </c>
      <c r="G1416" s="13">
        <v>12</v>
      </c>
      <c r="H1416" s="13">
        <v>30</v>
      </c>
      <c r="I1416" s="13">
        <v>5</v>
      </c>
      <c r="J1416" s="13">
        <v>1</v>
      </c>
      <c r="K1416" s="13">
        <v>1</v>
      </c>
      <c r="L1416" s="13">
        <v>14</v>
      </c>
      <c r="M1416" s="13">
        <v>0</v>
      </c>
      <c r="N1416" s="13">
        <v>0</v>
      </c>
      <c r="O1416" s="13">
        <v>19</v>
      </c>
      <c r="P1416" s="13">
        <v>38</v>
      </c>
    </row>
    <row r="1417" spans="1:16" x14ac:dyDescent="0.25">
      <c r="A1417" s="13" t="s">
        <v>1948</v>
      </c>
      <c r="B1417" s="13">
        <v>2013</v>
      </c>
      <c r="C1417" s="13" t="s">
        <v>171</v>
      </c>
      <c r="D1417" s="13" t="s">
        <v>157</v>
      </c>
      <c r="E1417" s="13">
        <v>43</v>
      </c>
      <c r="F1417" s="13">
        <v>140</v>
      </c>
      <c r="G1417" s="13">
        <v>10</v>
      </c>
      <c r="H1417" s="13">
        <v>27</v>
      </c>
      <c r="I1417" s="13">
        <v>5</v>
      </c>
      <c r="J1417" s="13">
        <v>1</v>
      </c>
      <c r="K1417" s="13">
        <v>2</v>
      </c>
      <c r="L1417" s="13">
        <v>13</v>
      </c>
      <c r="M1417" s="13">
        <v>0</v>
      </c>
      <c r="N1417" s="13">
        <v>0</v>
      </c>
      <c r="O1417" s="13">
        <v>9</v>
      </c>
      <c r="P1417" s="13">
        <v>43</v>
      </c>
    </row>
    <row r="1418" spans="1:16" x14ac:dyDescent="0.25">
      <c r="A1418" s="13" t="s">
        <v>1509</v>
      </c>
      <c r="B1418" s="13">
        <v>2013</v>
      </c>
      <c r="C1418" s="13" t="s">
        <v>158</v>
      </c>
      <c r="D1418" s="13" t="s">
        <v>157</v>
      </c>
      <c r="E1418" s="13">
        <v>51</v>
      </c>
      <c r="F1418" s="13">
        <v>141</v>
      </c>
      <c r="G1418" s="13">
        <v>12</v>
      </c>
      <c r="H1418" s="13">
        <v>31</v>
      </c>
      <c r="I1418" s="13">
        <v>6</v>
      </c>
      <c r="J1418" s="13">
        <v>1</v>
      </c>
      <c r="K1418" s="13">
        <v>1</v>
      </c>
      <c r="L1418" s="13">
        <v>12</v>
      </c>
      <c r="M1418" s="13">
        <v>2</v>
      </c>
      <c r="N1418" s="13">
        <v>1</v>
      </c>
      <c r="O1418" s="13">
        <v>6</v>
      </c>
      <c r="P1418" s="13">
        <v>42</v>
      </c>
    </row>
    <row r="1419" spans="1:16" x14ac:dyDescent="0.25">
      <c r="A1419" s="13" t="s">
        <v>1752</v>
      </c>
      <c r="B1419" s="13">
        <v>2013</v>
      </c>
      <c r="C1419" s="13" t="s">
        <v>162</v>
      </c>
      <c r="D1419" s="13" t="s">
        <v>161</v>
      </c>
      <c r="E1419" s="13">
        <v>47</v>
      </c>
      <c r="F1419" s="13">
        <v>143</v>
      </c>
      <c r="G1419" s="13">
        <v>18</v>
      </c>
      <c r="H1419" s="13">
        <v>39</v>
      </c>
      <c r="I1419" s="13">
        <v>7</v>
      </c>
      <c r="J1419" s="13">
        <v>1</v>
      </c>
      <c r="K1419" s="13">
        <v>6</v>
      </c>
      <c r="L1419" s="13">
        <v>16</v>
      </c>
      <c r="M1419" s="13">
        <v>2</v>
      </c>
      <c r="N1419" s="13">
        <v>0</v>
      </c>
      <c r="O1419" s="13">
        <v>10</v>
      </c>
      <c r="P1419" s="13">
        <v>35</v>
      </c>
    </row>
    <row r="1420" spans="1:16" x14ac:dyDescent="0.25">
      <c r="A1420" s="13" t="s">
        <v>1735</v>
      </c>
      <c r="B1420" s="13">
        <v>2013</v>
      </c>
      <c r="C1420" s="13" t="s">
        <v>180</v>
      </c>
      <c r="D1420" s="13" t="s">
        <v>161</v>
      </c>
      <c r="E1420" s="13">
        <v>99</v>
      </c>
      <c r="F1420" s="13">
        <v>144</v>
      </c>
      <c r="G1420" s="13">
        <v>22</v>
      </c>
      <c r="H1420" s="13">
        <v>36</v>
      </c>
      <c r="I1420" s="13">
        <v>2</v>
      </c>
      <c r="J1420" s="13">
        <v>1</v>
      </c>
      <c r="K1420" s="13">
        <v>2</v>
      </c>
      <c r="L1420" s="13">
        <v>16</v>
      </c>
      <c r="M1420" s="13">
        <v>5</v>
      </c>
      <c r="N1420" s="13">
        <v>1</v>
      </c>
      <c r="O1420" s="13">
        <v>23</v>
      </c>
      <c r="P1420" s="13">
        <v>17</v>
      </c>
    </row>
    <row r="1421" spans="1:16" x14ac:dyDescent="0.25">
      <c r="A1421" s="13" t="s">
        <v>1516</v>
      </c>
      <c r="B1421" s="13">
        <v>2013</v>
      </c>
      <c r="C1421" s="13" t="s">
        <v>159</v>
      </c>
      <c r="D1421" s="13" t="s">
        <v>157</v>
      </c>
      <c r="E1421" s="13">
        <v>41</v>
      </c>
      <c r="F1421" s="13">
        <v>145</v>
      </c>
      <c r="G1421" s="13">
        <v>18</v>
      </c>
      <c r="H1421" s="13">
        <v>36</v>
      </c>
      <c r="I1421" s="13">
        <v>7</v>
      </c>
      <c r="J1421" s="13">
        <v>0</v>
      </c>
      <c r="K1421" s="13">
        <v>10</v>
      </c>
      <c r="L1421" s="13">
        <v>24</v>
      </c>
      <c r="M1421" s="13">
        <v>3</v>
      </c>
      <c r="N1421" s="13">
        <v>1</v>
      </c>
      <c r="O1421" s="13">
        <v>5</v>
      </c>
      <c r="P1421" s="13">
        <v>43</v>
      </c>
    </row>
    <row r="1422" spans="1:16" x14ac:dyDescent="0.25">
      <c r="A1422" s="13" t="s">
        <v>1908</v>
      </c>
      <c r="B1422" s="13">
        <v>2013</v>
      </c>
      <c r="C1422" s="13" t="s">
        <v>164</v>
      </c>
      <c r="D1422" s="13" t="s">
        <v>157</v>
      </c>
      <c r="E1422" s="13">
        <v>52</v>
      </c>
      <c r="F1422" s="13">
        <v>147</v>
      </c>
      <c r="G1422" s="13">
        <v>15</v>
      </c>
      <c r="H1422" s="13">
        <v>38</v>
      </c>
      <c r="I1422" s="13">
        <v>6</v>
      </c>
      <c r="J1422" s="13">
        <v>5</v>
      </c>
      <c r="K1422" s="13">
        <v>2</v>
      </c>
      <c r="L1422" s="13">
        <v>12</v>
      </c>
      <c r="M1422" s="13">
        <v>4</v>
      </c>
      <c r="N1422" s="13">
        <v>3</v>
      </c>
      <c r="O1422" s="13">
        <v>5</v>
      </c>
      <c r="P1422" s="13">
        <v>37</v>
      </c>
    </row>
    <row r="1423" spans="1:16" x14ac:dyDescent="0.25">
      <c r="A1423" s="13" t="s">
        <v>1487</v>
      </c>
      <c r="B1423" s="13">
        <v>2013</v>
      </c>
      <c r="C1423" s="13" t="s">
        <v>162</v>
      </c>
      <c r="D1423" s="13" t="s">
        <v>161</v>
      </c>
      <c r="E1423" s="13">
        <v>46</v>
      </c>
      <c r="F1423" s="13">
        <v>149</v>
      </c>
      <c r="G1423" s="13">
        <v>23</v>
      </c>
      <c r="H1423" s="13">
        <v>38</v>
      </c>
      <c r="I1423" s="13">
        <v>8</v>
      </c>
      <c r="J1423" s="13">
        <v>0</v>
      </c>
      <c r="K1423" s="13">
        <v>11</v>
      </c>
      <c r="L1423" s="13">
        <v>23</v>
      </c>
      <c r="M1423" s="13">
        <v>2</v>
      </c>
      <c r="N1423" s="13">
        <v>0</v>
      </c>
      <c r="O1423" s="13">
        <v>8</v>
      </c>
      <c r="P1423" s="13">
        <v>48</v>
      </c>
    </row>
    <row r="1424" spans="1:16" x14ac:dyDescent="0.25">
      <c r="A1424" s="13" t="s">
        <v>1548</v>
      </c>
      <c r="B1424" s="13">
        <v>2013</v>
      </c>
      <c r="C1424" s="13" t="s">
        <v>173</v>
      </c>
      <c r="D1424" s="13" t="s">
        <v>161</v>
      </c>
      <c r="E1424" s="13">
        <v>68</v>
      </c>
      <c r="F1424" s="13">
        <v>150</v>
      </c>
      <c r="G1424" s="13">
        <v>16</v>
      </c>
      <c r="H1424" s="13">
        <v>34</v>
      </c>
      <c r="I1424" s="13">
        <v>5</v>
      </c>
      <c r="J1424" s="13">
        <v>0</v>
      </c>
      <c r="K1424" s="13">
        <v>7</v>
      </c>
      <c r="L1424" s="13">
        <v>24</v>
      </c>
      <c r="M1424" s="13">
        <v>1</v>
      </c>
      <c r="N1424" s="13">
        <v>0</v>
      </c>
      <c r="O1424" s="13">
        <v>13</v>
      </c>
      <c r="P1424" s="13">
        <v>44</v>
      </c>
    </row>
    <row r="1425" spans="1:16" x14ac:dyDescent="0.25">
      <c r="A1425" s="13" t="s">
        <v>1640</v>
      </c>
      <c r="B1425" s="13">
        <v>2013</v>
      </c>
      <c r="C1425" s="13" t="s">
        <v>183</v>
      </c>
      <c r="D1425" s="13" t="s">
        <v>161</v>
      </c>
      <c r="E1425" s="13">
        <v>85</v>
      </c>
      <c r="F1425" s="13">
        <v>152</v>
      </c>
      <c r="G1425" s="13">
        <v>18</v>
      </c>
      <c r="H1425" s="13">
        <v>27</v>
      </c>
      <c r="I1425" s="13">
        <v>6</v>
      </c>
      <c r="J1425" s="13">
        <v>1</v>
      </c>
      <c r="K1425" s="13">
        <v>2</v>
      </c>
      <c r="L1425" s="13">
        <v>6</v>
      </c>
      <c r="M1425" s="13">
        <v>3</v>
      </c>
      <c r="N1425" s="13">
        <v>0</v>
      </c>
      <c r="O1425" s="13">
        <v>12</v>
      </c>
      <c r="P1425" s="13">
        <v>44</v>
      </c>
    </row>
    <row r="1426" spans="1:16" x14ac:dyDescent="0.25">
      <c r="A1426" s="13" t="s">
        <v>1505</v>
      </c>
      <c r="B1426" s="13">
        <v>2013</v>
      </c>
      <c r="C1426" s="13" t="s">
        <v>184</v>
      </c>
      <c r="D1426" s="13" t="s">
        <v>157</v>
      </c>
      <c r="E1426" s="13">
        <v>74</v>
      </c>
      <c r="F1426" s="13">
        <v>154</v>
      </c>
      <c r="G1426" s="13">
        <v>21</v>
      </c>
      <c r="H1426" s="13">
        <v>43</v>
      </c>
      <c r="I1426" s="13">
        <v>8</v>
      </c>
      <c r="J1426" s="13">
        <v>0</v>
      </c>
      <c r="K1426" s="13">
        <v>11</v>
      </c>
      <c r="L1426" s="13">
        <v>21</v>
      </c>
      <c r="M1426" s="13">
        <v>1</v>
      </c>
      <c r="N1426" s="13">
        <v>0</v>
      </c>
      <c r="O1426" s="13">
        <v>18</v>
      </c>
      <c r="P1426" s="13">
        <v>48</v>
      </c>
    </row>
    <row r="1427" spans="1:16" x14ac:dyDescent="0.25">
      <c r="A1427" s="13" t="s">
        <v>1350</v>
      </c>
      <c r="B1427" s="13">
        <v>2013</v>
      </c>
      <c r="C1427" s="13" t="s">
        <v>172</v>
      </c>
      <c r="D1427" s="13" t="s">
        <v>161</v>
      </c>
      <c r="E1427" s="13">
        <v>104</v>
      </c>
      <c r="F1427" s="13">
        <v>155</v>
      </c>
      <c r="G1427" s="13">
        <v>8</v>
      </c>
      <c r="H1427" s="13">
        <v>30</v>
      </c>
      <c r="I1427" s="13">
        <v>2</v>
      </c>
      <c r="J1427" s="13">
        <v>0</v>
      </c>
      <c r="K1427" s="13">
        <v>1</v>
      </c>
      <c r="L1427" s="13">
        <v>12</v>
      </c>
      <c r="M1427" s="13">
        <v>0</v>
      </c>
      <c r="N1427" s="13">
        <v>2</v>
      </c>
      <c r="O1427" s="13">
        <v>13</v>
      </c>
      <c r="P1427" s="13">
        <v>25</v>
      </c>
    </row>
    <row r="1428" spans="1:16" x14ac:dyDescent="0.25">
      <c r="A1428" s="13" t="s">
        <v>1370</v>
      </c>
      <c r="B1428" s="13">
        <v>2013</v>
      </c>
      <c r="C1428" s="13" t="s">
        <v>171</v>
      </c>
      <c r="D1428" s="13" t="s">
        <v>157</v>
      </c>
      <c r="E1428" s="13">
        <v>44</v>
      </c>
      <c r="F1428" s="13">
        <v>156</v>
      </c>
      <c r="G1428" s="13">
        <v>21</v>
      </c>
      <c r="H1428" s="13">
        <v>38</v>
      </c>
      <c r="I1428" s="13">
        <v>7</v>
      </c>
      <c r="J1428" s="13">
        <v>0</v>
      </c>
      <c r="K1428" s="13">
        <v>7</v>
      </c>
      <c r="L1428" s="13">
        <v>19</v>
      </c>
      <c r="M1428" s="13">
        <v>4</v>
      </c>
      <c r="N1428" s="13">
        <v>2</v>
      </c>
      <c r="O1428" s="13">
        <v>23</v>
      </c>
      <c r="P1428" s="13">
        <v>43</v>
      </c>
    </row>
    <row r="1429" spans="1:16" x14ac:dyDescent="0.25">
      <c r="A1429" s="13" t="s">
        <v>1376</v>
      </c>
      <c r="B1429" s="13">
        <v>2013</v>
      </c>
      <c r="C1429" s="13" t="s">
        <v>178</v>
      </c>
      <c r="D1429" s="13" t="s">
        <v>157</v>
      </c>
      <c r="E1429" s="13">
        <v>53</v>
      </c>
      <c r="F1429" s="13">
        <v>156</v>
      </c>
      <c r="G1429" s="13">
        <v>15</v>
      </c>
      <c r="H1429" s="13">
        <v>45</v>
      </c>
      <c r="I1429" s="13">
        <v>5</v>
      </c>
      <c r="J1429" s="13">
        <v>0</v>
      </c>
      <c r="K1429" s="13">
        <v>3</v>
      </c>
      <c r="L1429" s="13">
        <v>20</v>
      </c>
      <c r="M1429" s="13">
        <v>1</v>
      </c>
      <c r="N1429" s="13">
        <v>0</v>
      </c>
      <c r="O1429" s="13">
        <v>6</v>
      </c>
      <c r="P1429" s="13">
        <v>25</v>
      </c>
    </row>
    <row r="1430" spans="1:16" x14ac:dyDescent="0.25">
      <c r="A1430" s="13" t="s">
        <v>1914</v>
      </c>
      <c r="B1430" s="13">
        <v>2013</v>
      </c>
      <c r="C1430" s="13" t="s">
        <v>175</v>
      </c>
      <c r="D1430" s="13" t="s">
        <v>157</v>
      </c>
      <c r="E1430" s="13">
        <v>57</v>
      </c>
      <c r="F1430" s="13">
        <v>157</v>
      </c>
      <c r="G1430" s="13">
        <v>16</v>
      </c>
      <c r="H1430" s="13">
        <v>32</v>
      </c>
      <c r="I1430" s="13">
        <v>7</v>
      </c>
      <c r="J1430" s="13">
        <v>0</v>
      </c>
      <c r="K1430" s="13">
        <v>4</v>
      </c>
      <c r="L1430" s="13">
        <v>18</v>
      </c>
      <c r="M1430" s="13">
        <v>0</v>
      </c>
      <c r="N1430" s="13">
        <v>1</v>
      </c>
      <c r="O1430" s="13">
        <v>18</v>
      </c>
      <c r="P1430" s="13">
        <v>49</v>
      </c>
    </row>
    <row r="1431" spans="1:16" x14ac:dyDescent="0.25">
      <c r="A1431" s="13" t="s">
        <v>1594</v>
      </c>
      <c r="B1431" s="13">
        <v>2013</v>
      </c>
      <c r="C1431" s="13" t="s">
        <v>178</v>
      </c>
      <c r="D1431" s="13" t="s">
        <v>157</v>
      </c>
      <c r="E1431" s="13">
        <v>42</v>
      </c>
      <c r="F1431" s="13">
        <v>158</v>
      </c>
      <c r="G1431" s="13">
        <v>21</v>
      </c>
      <c r="H1431" s="13">
        <v>45</v>
      </c>
      <c r="I1431" s="13">
        <v>6</v>
      </c>
      <c r="J1431" s="13">
        <v>2</v>
      </c>
      <c r="K1431" s="13">
        <v>0</v>
      </c>
      <c r="L1431" s="13">
        <v>11</v>
      </c>
      <c r="M1431" s="13">
        <v>16</v>
      </c>
      <c r="N1431" s="13">
        <v>2</v>
      </c>
      <c r="O1431" s="13">
        <v>17</v>
      </c>
      <c r="P1431" s="13">
        <v>37</v>
      </c>
    </row>
    <row r="1432" spans="1:16" x14ac:dyDescent="0.25">
      <c r="A1432" s="13" t="s">
        <v>1769</v>
      </c>
      <c r="B1432" s="13">
        <v>2013</v>
      </c>
      <c r="C1432" s="13" t="s">
        <v>183</v>
      </c>
      <c r="D1432" s="13" t="s">
        <v>161</v>
      </c>
      <c r="E1432" s="13">
        <v>44</v>
      </c>
      <c r="F1432" s="13">
        <v>158</v>
      </c>
      <c r="G1432" s="13">
        <v>11</v>
      </c>
      <c r="H1432" s="13">
        <v>25</v>
      </c>
      <c r="I1432" s="13">
        <v>9</v>
      </c>
      <c r="J1432" s="13">
        <v>0</v>
      </c>
      <c r="K1432" s="13">
        <v>3</v>
      </c>
      <c r="L1432" s="13">
        <v>12</v>
      </c>
      <c r="M1432" s="13">
        <v>1</v>
      </c>
      <c r="N1432" s="13">
        <v>0</v>
      </c>
      <c r="O1432" s="13">
        <v>4</v>
      </c>
      <c r="P1432" s="13">
        <v>47</v>
      </c>
    </row>
    <row r="1433" spans="1:16" x14ac:dyDescent="0.25">
      <c r="A1433" s="13" t="s">
        <v>1402</v>
      </c>
      <c r="B1433" s="13">
        <v>2013</v>
      </c>
      <c r="C1433" s="13" t="s">
        <v>162</v>
      </c>
      <c r="D1433" s="13" t="s">
        <v>161</v>
      </c>
      <c r="E1433" s="13">
        <v>57</v>
      </c>
      <c r="F1433" s="13">
        <v>158</v>
      </c>
      <c r="G1433" s="13">
        <v>21</v>
      </c>
      <c r="H1433" s="13">
        <v>32</v>
      </c>
      <c r="I1433" s="13">
        <v>10</v>
      </c>
      <c r="J1433" s="13">
        <v>1</v>
      </c>
      <c r="K1433" s="13">
        <v>9</v>
      </c>
      <c r="L1433" s="13">
        <v>20</v>
      </c>
      <c r="M1433" s="13">
        <v>0</v>
      </c>
      <c r="N1433" s="13">
        <v>0</v>
      </c>
      <c r="O1433" s="13">
        <v>22</v>
      </c>
      <c r="P1433" s="13">
        <v>57</v>
      </c>
    </row>
    <row r="1434" spans="1:16" x14ac:dyDescent="0.25">
      <c r="A1434" s="13" t="s">
        <v>1549</v>
      </c>
      <c r="B1434" s="13">
        <v>2013</v>
      </c>
      <c r="C1434" s="13" t="s">
        <v>170</v>
      </c>
      <c r="D1434" s="13" t="s">
        <v>157</v>
      </c>
      <c r="E1434" s="13">
        <v>50</v>
      </c>
      <c r="F1434" s="13">
        <v>159</v>
      </c>
      <c r="G1434" s="13">
        <v>20</v>
      </c>
      <c r="H1434" s="13">
        <v>43</v>
      </c>
      <c r="I1434" s="13">
        <v>7</v>
      </c>
      <c r="J1434" s="13">
        <v>0</v>
      </c>
      <c r="K1434" s="13">
        <v>5</v>
      </c>
      <c r="L1434" s="13">
        <v>22</v>
      </c>
      <c r="M1434" s="13">
        <v>0</v>
      </c>
      <c r="N1434" s="13">
        <v>0</v>
      </c>
      <c r="O1434" s="13">
        <v>19</v>
      </c>
      <c r="P1434" s="13">
        <v>25</v>
      </c>
    </row>
    <row r="1435" spans="1:16" x14ac:dyDescent="0.25">
      <c r="A1435" s="13" t="s">
        <v>1962</v>
      </c>
      <c r="B1435" s="13">
        <v>2013</v>
      </c>
      <c r="C1435" s="13" t="s">
        <v>175</v>
      </c>
      <c r="D1435" s="13" t="s">
        <v>157</v>
      </c>
      <c r="E1435" s="13">
        <v>55</v>
      </c>
      <c r="F1435" s="13">
        <v>160</v>
      </c>
      <c r="G1435" s="13">
        <v>14</v>
      </c>
      <c r="H1435" s="13">
        <v>31</v>
      </c>
      <c r="I1435" s="13">
        <v>3</v>
      </c>
      <c r="J1435" s="13">
        <v>0</v>
      </c>
      <c r="K1435" s="13">
        <v>7</v>
      </c>
      <c r="L1435" s="13">
        <v>17</v>
      </c>
      <c r="M1435" s="13">
        <v>0</v>
      </c>
      <c r="N1435" s="13">
        <v>1</v>
      </c>
      <c r="O1435" s="13">
        <v>20</v>
      </c>
      <c r="P1435" s="13">
        <v>58</v>
      </c>
    </row>
    <row r="1436" spans="1:16" x14ac:dyDescent="0.25">
      <c r="A1436" s="13" t="s">
        <v>1899</v>
      </c>
      <c r="B1436" s="13">
        <v>2013</v>
      </c>
      <c r="C1436" s="13" t="s">
        <v>156</v>
      </c>
      <c r="D1436" s="13" t="s">
        <v>157</v>
      </c>
      <c r="E1436" s="13">
        <v>79</v>
      </c>
      <c r="F1436" s="13">
        <v>160</v>
      </c>
      <c r="G1436" s="13">
        <v>15</v>
      </c>
      <c r="H1436" s="13">
        <v>37</v>
      </c>
      <c r="I1436" s="13">
        <v>7</v>
      </c>
      <c r="J1436" s="13">
        <v>0</v>
      </c>
      <c r="K1436" s="13">
        <v>5</v>
      </c>
      <c r="L1436" s="13">
        <v>12</v>
      </c>
      <c r="M1436" s="13">
        <v>7</v>
      </c>
      <c r="N1436" s="13">
        <v>2</v>
      </c>
      <c r="O1436" s="13">
        <v>18</v>
      </c>
      <c r="P1436" s="13">
        <v>57</v>
      </c>
    </row>
    <row r="1437" spans="1:16" x14ac:dyDescent="0.25">
      <c r="A1437" s="13" t="s">
        <v>1835</v>
      </c>
      <c r="B1437" s="13">
        <v>2013</v>
      </c>
      <c r="C1437" s="13" t="s">
        <v>177</v>
      </c>
      <c r="D1437" s="13" t="s">
        <v>161</v>
      </c>
      <c r="E1437" s="13">
        <v>56</v>
      </c>
      <c r="F1437" s="13">
        <v>160</v>
      </c>
      <c r="G1437" s="13">
        <v>12</v>
      </c>
      <c r="H1437" s="13">
        <v>37</v>
      </c>
      <c r="I1437" s="13">
        <v>8</v>
      </c>
      <c r="J1437" s="13">
        <v>0</v>
      </c>
      <c r="K1437" s="13">
        <v>4</v>
      </c>
      <c r="L1437" s="13">
        <v>16</v>
      </c>
      <c r="M1437" s="13">
        <v>0</v>
      </c>
      <c r="N1437" s="13">
        <v>0</v>
      </c>
      <c r="O1437" s="13">
        <v>10</v>
      </c>
      <c r="P1437" s="13">
        <v>56</v>
      </c>
    </row>
    <row r="1438" spans="1:16" x14ac:dyDescent="0.25">
      <c r="A1438" s="13" t="s">
        <v>1904</v>
      </c>
      <c r="B1438" s="13">
        <v>2013</v>
      </c>
      <c r="C1438" s="13" t="s">
        <v>156</v>
      </c>
      <c r="D1438" s="13" t="s">
        <v>157</v>
      </c>
      <c r="E1438" s="13">
        <v>42</v>
      </c>
      <c r="F1438" s="13">
        <v>161</v>
      </c>
      <c r="G1438" s="13">
        <v>19</v>
      </c>
      <c r="H1438" s="13">
        <v>49</v>
      </c>
      <c r="I1438" s="13">
        <v>4</v>
      </c>
      <c r="J1438" s="13">
        <v>2</v>
      </c>
      <c r="K1438" s="13">
        <v>5</v>
      </c>
      <c r="L1438" s="13">
        <v>21</v>
      </c>
      <c r="M1438" s="13">
        <v>3</v>
      </c>
      <c r="N1438" s="13">
        <v>2</v>
      </c>
      <c r="O1438" s="13">
        <v>5</v>
      </c>
      <c r="P1438" s="13">
        <v>38</v>
      </c>
    </row>
    <row r="1439" spans="1:16" x14ac:dyDescent="0.25">
      <c r="A1439" s="13" t="s">
        <v>1808</v>
      </c>
      <c r="B1439" s="13">
        <v>2013</v>
      </c>
      <c r="C1439" s="13" t="s">
        <v>165</v>
      </c>
      <c r="D1439" s="13" t="s">
        <v>157</v>
      </c>
      <c r="E1439" s="13">
        <v>52</v>
      </c>
      <c r="F1439" s="13">
        <v>161</v>
      </c>
      <c r="G1439" s="13">
        <v>20</v>
      </c>
      <c r="H1439" s="13">
        <v>49</v>
      </c>
      <c r="I1439" s="13">
        <v>14</v>
      </c>
      <c r="J1439" s="13">
        <v>1</v>
      </c>
      <c r="K1439" s="13">
        <v>8</v>
      </c>
      <c r="L1439" s="13">
        <v>23</v>
      </c>
      <c r="M1439" s="13">
        <v>0</v>
      </c>
      <c r="N1439" s="13">
        <v>2</v>
      </c>
      <c r="O1439" s="13">
        <v>8</v>
      </c>
      <c r="P1439" s="13">
        <v>33</v>
      </c>
    </row>
    <row r="1440" spans="1:16" x14ac:dyDescent="0.25">
      <c r="A1440" s="13" t="s">
        <v>1954</v>
      </c>
      <c r="B1440" s="13">
        <v>2013</v>
      </c>
      <c r="C1440" s="13" t="s">
        <v>186</v>
      </c>
      <c r="D1440" s="13" t="s">
        <v>161</v>
      </c>
      <c r="E1440" s="13">
        <v>50</v>
      </c>
      <c r="F1440" s="13">
        <v>162</v>
      </c>
      <c r="G1440" s="13">
        <v>18</v>
      </c>
      <c r="H1440" s="13">
        <v>38</v>
      </c>
      <c r="I1440" s="13">
        <v>8</v>
      </c>
      <c r="J1440" s="13">
        <v>1</v>
      </c>
      <c r="K1440" s="13">
        <v>5</v>
      </c>
      <c r="L1440" s="13">
        <v>22</v>
      </c>
      <c r="M1440" s="13">
        <v>1</v>
      </c>
      <c r="N1440" s="13">
        <v>0</v>
      </c>
      <c r="O1440" s="13">
        <v>15</v>
      </c>
      <c r="P1440" s="13">
        <v>43</v>
      </c>
    </row>
    <row r="1441" spans="1:16" x14ac:dyDescent="0.25">
      <c r="A1441" s="13" t="s">
        <v>1665</v>
      </c>
      <c r="B1441" s="13">
        <v>2013</v>
      </c>
      <c r="C1441" s="13" t="s">
        <v>178</v>
      </c>
      <c r="D1441" s="13" t="s">
        <v>157</v>
      </c>
      <c r="E1441" s="13">
        <v>79</v>
      </c>
      <c r="F1441" s="13">
        <v>162</v>
      </c>
      <c r="G1441" s="13">
        <v>19</v>
      </c>
      <c r="H1441" s="13">
        <v>29</v>
      </c>
      <c r="I1441" s="13">
        <v>2</v>
      </c>
      <c r="J1441" s="13">
        <v>1</v>
      </c>
      <c r="K1441" s="13">
        <v>2</v>
      </c>
      <c r="L1441" s="13">
        <v>9</v>
      </c>
      <c r="M1441" s="13">
        <v>14</v>
      </c>
      <c r="N1441" s="13">
        <v>0</v>
      </c>
      <c r="O1441" s="13">
        <v>8</v>
      </c>
      <c r="P1441" s="13">
        <v>49</v>
      </c>
    </row>
    <row r="1442" spans="1:16" x14ac:dyDescent="0.25">
      <c r="A1442" s="13" t="s">
        <v>1581</v>
      </c>
      <c r="B1442" s="13">
        <v>2013</v>
      </c>
      <c r="C1442" s="13" t="s">
        <v>167</v>
      </c>
      <c r="D1442" s="13" t="s">
        <v>157</v>
      </c>
      <c r="E1442" s="13">
        <v>60</v>
      </c>
      <c r="F1442" s="13">
        <v>162</v>
      </c>
      <c r="G1442" s="13">
        <v>15</v>
      </c>
      <c r="H1442" s="13">
        <v>40</v>
      </c>
      <c r="I1442" s="13">
        <v>6</v>
      </c>
      <c r="J1442" s="13">
        <v>0</v>
      </c>
      <c r="K1442" s="13">
        <v>5</v>
      </c>
      <c r="L1442" s="13">
        <v>17</v>
      </c>
      <c r="M1442" s="13">
        <v>0</v>
      </c>
      <c r="N1442" s="13">
        <v>2</v>
      </c>
      <c r="O1442" s="13">
        <v>11</v>
      </c>
      <c r="P1442" s="13">
        <v>39</v>
      </c>
    </row>
    <row r="1443" spans="1:16" x14ac:dyDescent="0.25">
      <c r="A1443" s="13" t="s">
        <v>1537</v>
      </c>
      <c r="B1443" s="13">
        <v>2013</v>
      </c>
      <c r="C1443" s="13" t="s">
        <v>184</v>
      </c>
      <c r="D1443" s="13" t="s">
        <v>157</v>
      </c>
      <c r="E1443" s="13">
        <v>54</v>
      </c>
      <c r="F1443" s="13">
        <v>163</v>
      </c>
      <c r="G1443" s="13">
        <v>20</v>
      </c>
      <c r="H1443" s="13">
        <v>40</v>
      </c>
      <c r="I1443" s="13">
        <v>9</v>
      </c>
      <c r="J1443" s="13">
        <v>0</v>
      </c>
      <c r="K1443" s="13">
        <v>9</v>
      </c>
      <c r="L1443" s="13">
        <v>22</v>
      </c>
      <c r="M1443" s="13">
        <v>1</v>
      </c>
      <c r="N1443" s="13">
        <v>2</v>
      </c>
      <c r="O1443" s="13">
        <v>20</v>
      </c>
      <c r="P1443" s="13">
        <v>60</v>
      </c>
    </row>
    <row r="1444" spans="1:16" x14ac:dyDescent="0.25">
      <c r="A1444" s="13" t="s">
        <v>1691</v>
      </c>
      <c r="B1444" s="13">
        <v>2013</v>
      </c>
      <c r="C1444" s="13" t="s">
        <v>182</v>
      </c>
      <c r="D1444" s="13" t="s">
        <v>157</v>
      </c>
      <c r="E1444" s="13">
        <v>81</v>
      </c>
      <c r="F1444" s="13">
        <v>164</v>
      </c>
      <c r="G1444" s="13">
        <v>26</v>
      </c>
      <c r="H1444" s="13">
        <v>40</v>
      </c>
      <c r="I1444" s="13">
        <v>7</v>
      </c>
      <c r="J1444" s="13">
        <v>0</v>
      </c>
      <c r="K1444" s="13">
        <v>7</v>
      </c>
      <c r="L1444" s="13">
        <v>30</v>
      </c>
      <c r="M1444" s="13">
        <v>0</v>
      </c>
      <c r="N1444" s="13">
        <v>0</v>
      </c>
      <c r="O1444" s="13">
        <v>25</v>
      </c>
      <c r="P1444" s="13">
        <v>57</v>
      </c>
    </row>
    <row r="1445" spans="1:16" x14ac:dyDescent="0.25">
      <c r="A1445" s="13" t="s">
        <v>1707</v>
      </c>
      <c r="B1445" s="13">
        <v>2013</v>
      </c>
      <c r="C1445" s="13" t="s">
        <v>158</v>
      </c>
      <c r="D1445" s="13" t="s">
        <v>157</v>
      </c>
      <c r="E1445" s="13">
        <v>60</v>
      </c>
      <c r="F1445" s="13">
        <v>165</v>
      </c>
      <c r="G1445" s="13">
        <v>18</v>
      </c>
      <c r="H1445" s="13">
        <v>36</v>
      </c>
      <c r="I1445" s="13">
        <v>7</v>
      </c>
      <c r="J1445" s="13">
        <v>1</v>
      </c>
      <c r="K1445" s="13">
        <v>1</v>
      </c>
      <c r="L1445" s="13">
        <v>13</v>
      </c>
      <c r="M1445" s="13">
        <v>6</v>
      </c>
      <c r="N1445" s="13">
        <v>1</v>
      </c>
      <c r="O1445" s="13">
        <v>16</v>
      </c>
      <c r="P1445" s="13">
        <v>39</v>
      </c>
    </row>
    <row r="1446" spans="1:16" x14ac:dyDescent="0.25">
      <c r="A1446" s="13" t="s">
        <v>1834</v>
      </c>
      <c r="B1446" s="13">
        <v>2013</v>
      </c>
      <c r="C1446" s="13" t="s">
        <v>175</v>
      </c>
      <c r="D1446" s="13" t="s">
        <v>157</v>
      </c>
      <c r="E1446" s="13">
        <v>66</v>
      </c>
      <c r="F1446" s="13">
        <v>165</v>
      </c>
      <c r="G1446" s="13">
        <v>23</v>
      </c>
      <c r="H1446" s="13">
        <v>39</v>
      </c>
      <c r="I1446" s="13">
        <v>5</v>
      </c>
      <c r="J1446" s="13">
        <v>2</v>
      </c>
      <c r="K1446" s="13">
        <v>3</v>
      </c>
      <c r="L1446" s="13">
        <v>10</v>
      </c>
      <c r="M1446" s="13">
        <v>0</v>
      </c>
      <c r="N1446" s="13">
        <v>2</v>
      </c>
      <c r="O1446" s="13">
        <v>11</v>
      </c>
      <c r="P1446" s="13">
        <v>34</v>
      </c>
    </row>
    <row r="1447" spans="1:16" x14ac:dyDescent="0.25">
      <c r="A1447" s="13" t="s">
        <v>1383</v>
      </c>
      <c r="B1447" s="13">
        <v>2013</v>
      </c>
      <c r="C1447" s="13" t="s">
        <v>188</v>
      </c>
      <c r="D1447" s="13" t="s">
        <v>161</v>
      </c>
      <c r="E1447" s="13">
        <v>57</v>
      </c>
      <c r="F1447" s="13">
        <v>165</v>
      </c>
      <c r="G1447" s="13">
        <v>22</v>
      </c>
      <c r="H1447" s="13">
        <v>40</v>
      </c>
      <c r="I1447" s="13">
        <v>9</v>
      </c>
      <c r="J1447" s="13">
        <v>3</v>
      </c>
      <c r="K1447" s="13">
        <v>1</v>
      </c>
      <c r="L1447" s="13">
        <v>6</v>
      </c>
      <c r="M1447" s="13">
        <v>8</v>
      </c>
      <c r="N1447" s="13">
        <v>4</v>
      </c>
      <c r="O1447" s="13">
        <v>11</v>
      </c>
      <c r="P1447" s="13">
        <v>33</v>
      </c>
    </row>
    <row r="1448" spans="1:16" x14ac:dyDescent="0.25">
      <c r="A1448" s="13" t="s">
        <v>1915</v>
      </c>
      <c r="B1448" s="13">
        <v>2013</v>
      </c>
      <c r="C1448" s="13" t="s">
        <v>158</v>
      </c>
      <c r="D1448" s="13" t="s">
        <v>157</v>
      </c>
      <c r="E1448" s="13">
        <v>46</v>
      </c>
      <c r="F1448" s="13">
        <v>167</v>
      </c>
      <c r="G1448" s="13">
        <v>24</v>
      </c>
      <c r="H1448" s="13">
        <v>48</v>
      </c>
      <c r="I1448" s="13">
        <v>7</v>
      </c>
      <c r="J1448" s="13">
        <v>2</v>
      </c>
      <c r="K1448" s="13">
        <v>1</v>
      </c>
      <c r="L1448" s="13">
        <v>10</v>
      </c>
      <c r="M1448" s="13">
        <v>7</v>
      </c>
      <c r="N1448" s="13">
        <v>1</v>
      </c>
      <c r="O1448" s="13">
        <v>12</v>
      </c>
      <c r="P1448" s="13">
        <v>34</v>
      </c>
    </row>
    <row r="1449" spans="1:16" x14ac:dyDescent="0.25">
      <c r="A1449" s="13" t="s">
        <v>1927</v>
      </c>
      <c r="B1449" s="13">
        <v>2013</v>
      </c>
      <c r="C1449" s="13" t="s">
        <v>183</v>
      </c>
      <c r="D1449" s="13" t="s">
        <v>161</v>
      </c>
      <c r="E1449" s="13">
        <v>63</v>
      </c>
      <c r="F1449" s="13">
        <v>167</v>
      </c>
      <c r="G1449" s="13">
        <v>16</v>
      </c>
      <c r="H1449" s="13">
        <v>37</v>
      </c>
      <c r="I1449" s="13">
        <v>9</v>
      </c>
      <c r="J1449" s="13">
        <v>0</v>
      </c>
      <c r="K1449" s="13">
        <v>4</v>
      </c>
      <c r="L1449" s="13">
        <v>21</v>
      </c>
      <c r="M1449" s="13">
        <v>0</v>
      </c>
      <c r="N1449" s="13">
        <v>0</v>
      </c>
      <c r="O1449" s="13">
        <v>8</v>
      </c>
      <c r="P1449" s="13">
        <v>58</v>
      </c>
    </row>
    <row r="1450" spans="1:16" x14ac:dyDescent="0.25">
      <c r="A1450" s="13" t="s">
        <v>2014</v>
      </c>
      <c r="B1450" s="13">
        <v>2013</v>
      </c>
      <c r="C1450" s="13" t="s">
        <v>159</v>
      </c>
      <c r="D1450" s="13" t="s">
        <v>157</v>
      </c>
      <c r="E1450" s="13">
        <v>52</v>
      </c>
      <c r="F1450" s="13">
        <v>173</v>
      </c>
      <c r="G1450" s="13">
        <v>22</v>
      </c>
      <c r="H1450" s="13">
        <v>37</v>
      </c>
      <c r="I1450" s="13">
        <v>5</v>
      </c>
      <c r="J1450" s="13">
        <v>0</v>
      </c>
      <c r="K1450" s="13">
        <v>5</v>
      </c>
      <c r="L1450" s="13">
        <v>14</v>
      </c>
      <c r="M1450" s="13">
        <v>1</v>
      </c>
      <c r="N1450" s="13">
        <v>0</v>
      </c>
      <c r="O1450" s="13">
        <v>16</v>
      </c>
      <c r="P1450" s="13">
        <v>49</v>
      </c>
    </row>
    <row r="1451" spans="1:16" x14ac:dyDescent="0.25">
      <c r="A1451" s="13" t="s">
        <v>1753</v>
      </c>
      <c r="B1451" s="13">
        <v>2013</v>
      </c>
      <c r="C1451" s="13" t="s">
        <v>181</v>
      </c>
      <c r="D1451" s="13" t="s">
        <v>157</v>
      </c>
      <c r="E1451" s="13">
        <v>55</v>
      </c>
      <c r="F1451" s="13">
        <v>175</v>
      </c>
      <c r="G1451" s="13">
        <v>26</v>
      </c>
      <c r="H1451" s="13">
        <v>48</v>
      </c>
      <c r="I1451" s="13">
        <v>3</v>
      </c>
      <c r="J1451" s="13">
        <v>3</v>
      </c>
      <c r="K1451" s="13">
        <v>3</v>
      </c>
      <c r="L1451" s="13">
        <v>12</v>
      </c>
      <c r="M1451" s="13">
        <v>6</v>
      </c>
      <c r="N1451" s="13">
        <v>0</v>
      </c>
      <c r="O1451" s="13">
        <v>10</v>
      </c>
      <c r="P1451" s="13">
        <v>43</v>
      </c>
    </row>
    <row r="1452" spans="1:16" x14ac:dyDescent="0.25">
      <c r="A1452" s="13" t="s">
        <v>1606</v>
      </c>
      <c r="B1452" s="13">
        <v>2013</v>
      </c>
      <c r="C1452" s="13" t="s">
        <v>167</v>
      </c>
      <c r="D1452" s="13" t="s">
        <v>157</v>
      </c>
      <c r="E1452" s="13">
        <v>119</v>
      </c>
      <c r="F1452" s="13">
        <v>176</v>
      </c>
      <c r="G1452" s="13">
        <v>25</v>
      </c>
      <c r="H1452" s="13">
        <v>35</v>
      </c>
      <c r="I1452" s="13">
        <v>0</v>
      </c>
      <c r="J1452" s="13">
        <v>3</v>
      </c>
      <c r="K1452" s="13">
        <v>2</v>
      </c>
      <c r="L1452" s="13">
        <v>17</v>
      </c>
      <c r="M1452" s="13">
        <v>8</v>
      </c>
      <c r="N1452" s="13">
        <v>2</v>
      </c>
      <c r="O1452" s="13">
        <v>17</v>
      </c>
      <c r="P1452" s="13">
        <v>28</v>
      </c>
    </row>
    <row r="1453" spans="1:16" x14ac:dyDescent="0.25">
      <c r="A1453" s="13" t="s">
        <v>1407</v>
      </c>
      <c r="B1453" s="13">
        <v>2013</v>
      </c>
      <c r="C1453" s="13" t="s">
        <v>188</v>
      </c>
      <c r="D1453" s="13" t="s">
        <v>161</v>
      </c>
      <c r="E1453" s="13">
        <v>61</v>
      </c>
      <c r="F1453" s="13">
        <v>179</v>
      </c>
      <c r="G1453" s="13">
        <v>10</v>
      </c>
      <c r="H1453" s="13">
        <v>43</v>
      </c>
      <c r="I1453" s="13">
        <v>8</v>
      </c>
      <c r="J1453" s="13">
        <v>0</v>
      </c>
      <c r="K1453" s="13">
        <v>0</v>
      </c>
      <c r="L1453" s="13">
        <v>16</v>
      </c>
      <c r="M1453" s="13">
        <v>0</v>
      </c>
      <c r="N1453" s="13">
        <v>0</v>
      </c>
      <c r="O1453" s="13">
        <v>13</v>
      </c>
      <c r="P1453" s="13">
        <v>24</v>
      </c>
    </row>
    <row r="1454" spans="1:16" x14ac:dyDescent="0.25">
      <c r="A1454" s="13" t="s">
        <v>1515</v>
      </c>
      <c r="B1454" s="13">
        <v>2013</v>
      </c>
      <c r="C1454" s="13" t="s">
        <v>178</v>
      </c>
      <c r="D1454" s="13" t="s">
        <v>157</v>
      </c>
      <c r="E1454" s="13">
        <v>59</v>
      </c>
      <c r="F1454" s="13">
        <v>183</v>
      </c>
      <c r="G1454" s="13">
        <v>19</v>
      </c>
      <c r="H1454" s="13">
        <v>38</v>
      </c>
      <c r="I1454" s="13">
        <v>8</v>
      </c>
      <c r="J1454" s="13">
        <v>2</v>
      </c>
      <c r="K1454" s="13">
        <v>3</v>
      </c>
      <c r="L1454" s="13">
        <v>13</v>
      </c>
      <c r="M1454" s="13">
        <v>2</v>
      </c>
      <c r="N1454" s="13">
        <v>0</v>
      </c>
      <c r="O1454" s="13">
        <v>8</v>
      </c>
      <c r="P1454" s="13">
        <v>49</v>
      </c>
    </row>
    <row r="1455" spans="1:16" x14ac:dyDescent="0.25">
      <c r="A1455" s="13" t="s">
        <v>1855</v>
      </c>
      <c r="B1455" s="13">
        <v>2013</v>
      </c>
      <c r="C1455" s="13" t="s">
        <v>166</v>
      </c>
      <c r="D1455" s="13" t="s">
        <v>161</v>
      </c>
      <c r="E1455" s="13">
        <v>67</v>
      </c>
      <c r="F1455" s="13">
        <v>183</v>
      </c>
      <c r="G1455" s="13">
        <v>13</v>
      </c>
      <c r="H1455" s="13">
        <v>31</v>
      </c>
      <c r="I1455" s="13">
        <v>7</v>
      </c>
      <c r="J1455" s="13">
        <v>1</v>
      </c>
      <c r="K1455" s="13">
        <v>4</v>
      </c>
      <c r="L1455" s="13">
        <v>22</v>
      </c>
      <c r="M1455" s="13">
        <v>0</v>
      </c>
      <c r="N1455" s="13">
        <v>0</v>
      </c>
      <c r="O1455" s="13">
        <v>13</v>
      </c>
      <c r="P1455" s="13">
        <v>53</v>
      </c>
    </row>
    <row r="1456" spans="1:16" x14ac:dyDescent="0.25">
      <c r="A1456" s="13" t="s">
        <v>1326</v>
      </c>
      <c r="B1456" s="13">
        <v>2013</v>
      </c>
      <c r="C1456" s="13" t="s">
        <v>176</v>
      </c>
      <c r="D1456" s="13" t="s">
        <v>157</v>
      </c>
      <c r="E1456" s="13">
        <v>71</v>
      </c>
      <c r="F1456" s="13">
        <v>186</v>
      </c>
      <c r="G1456" s="13">
        <v>21</v>
      </c>
      <c r="H1456" s="13">
        <v>34</v>
      </c>
      <c r="I1456" s="13">
        <v>8</v>
      </c>
      <c r="J1456" s="13">
        <v>0</v>
      </c>
      <c r="K1456" s="13">
        <v>9</v>
      </c>
      <c r="L1456" s="13">
        <v>31</v>
      </c>
      <c r="M1456" s="13">
        <v>0</v>
      </c>
      <c r="N1456" s="13">
        <v>1</v>
      </c>
      <c r="O1456" s="13">
        <v>23</v>
      </c>
      <c r="P1456" s="13">
        <v>56</v>
      </c>
    </row>
    <row r="1457" spans="1:16" x14ac:dyDescent="0.25">
      <c r="A1457" s="13" t="s">
        <v>1490</v>
      </c>
      <c r="B1457" s="13">
        <v>2013</v>
      </c>
      <c r="C1457" s="13" t="s">
        <v>184</v>
      </c>
      <c r="D1457" s="13" t="s">
        <v>157</v>
      </c>
      <c r="E1457" s="13">
        <v>47</v>
      </c>
      <c r="F1457" s="13">
        <v>186</v>
      </c>
      <c r="G1457" s="13">
        <v>26</v>
      </c>
      <c r="H1457" s="13">
        <v>52</v>
      </c>
      <c r="I1457" s="13">
        <v>11</v>
      </c>
      <c r="J1457" s="13">
        <v>2</v>
      </c>
      <c r="K1457" s="13">
        <v>6</v>
      </c>
      <c r="L1457" s="13">
        <v>26</v>
      </c>
      <c r="M1457" s="13">
        <v>16</v>
      </c>
      <c r="N1457" s="13">
        <v>1</v>
      </c>
      <c r="O1457" s="13">
        <v>9</v>
      </c>
      <c r="P1457" s="13">
        <v>30</v>
      </c>
    </row>
    <row r="1458" spans="1:16" x14ac:dyDescent="0.25">
      <c r="A1458" s="13" t="s">
        <v>1970</v>
      </c>
      <c r="B1458" s="13">
        <v>2013</v>
      </c>
      <c r="C1458" s="13" t="s">
        <v>170</v>
      </c>
      <c r="D1458" s="13" t="s">
        <v>157</v>
      </c>
      <c r="E1458" s="13">
        <v>80</v>
      </c>
      <c r="F1458" s="13">
        <v>190</v>
      </c>
      <c r="G1458" s="13">
        <v>10</v>
      </c>
      <c r="H1458" s="13">
        <v>52</v>
      </c>
      <c r="I1458" s="13">
        <v>8</v>
      </c>
      <c r="J1458" s="13">
        <v>1</v>
      </c>
      <c r="K1458" s="13">
        <v>4</v>
      </c>
      <c r="L1458" s="13">
        <v>24</v>
      </c>
      <c r="M1458" s="13">
        <v>0</v>
      </c>
      <c r="N1458" s="13">
        <v>0</v>
      </c>
      <c r="O1458" s="13">
        <v>14</v>
      </c>
      <c r="P1458" s="13">
        <v>31</v>
      </c>
    </row>
    <row r="1459" spans="1:16" x14ac:dyDescent="0.25">
      <c r="A1459" s="13" t="s">
        <v>1881</v>
      </c>
      <c r="B1459" s="13">
        <v>2013</v>
      </c>
      <c r="C1459" s="13" t="s">
        <v>173</v>
      </c>
      <c r="D1459" s="13" t="s">
        <v>161</v>
      </c>
      <c r="E1459" s="13">
        <v>75</v>
      </c>
      <c r="F1459" s="13">
        <v>190</v>
      </c>
      <c r="G1459" s="13">
        <v>23</v>
      </c>
      <c r="H1459" s="13">
        <v>53</v>
      </c>
      <c r="I1459" s="13">
        <v>15</v>
      </c>
      <c r="J1459" s="13">
        <v>0</v>
      </c>
      <c r="K1459" s="13">
        <v>3</v>
      </c>
      <c r="L1459" s="13">
        <v>17</v>
      </c>
      <c r="M1459" s="13">
        <v>1</v>
      </c>
      <c r="N1459" s="13">
        <v>1</v>
      </c>
      <c r="O1459" s="13">
        <v>30</v>
      </c>
      <c r="P1459" s="13">
        <v>56</v>
      </c>
    </row>
    <row r="1460" spans="1:16" x14ac:dyDescent="0.25">
      <c r="A1460" s="13" t="s">
        <v>1414</v>
      </c>
      <c r="B1460" s="13">
        <v>2013</v>
      </c>
      <c r="C1460" s="13" t="s">
        <v>175</v>
      </c>
      <c r="D1460" s="13" t="s">
        <v>157</v>
      </c>
      <c r="E1460" s="13">
        <v>59</v>
      </c>
      <c r="F1460" s="13">
        <v>191</v>
      </c>
      <c r="G1460" s="13">
        <v>21</v>
      </c>
      <c r="H1460" s="13">
        <v>44</v>
      </c>
      <c r="I1460" s="13">
        <v>6</v>
      </c>
      <c r="J1460" s="13">
        <v>0</v>
      </c>
      <c r="K1460" s="13">
        <v>0</v>
      </c>
      <c r="L1460" s="13">
        <v>9</v>
      </c>
      <c r="M1460" s="13">
        <v>2</v>
      </c>
      <c r="N1460" s="13">
        <v>0</v>
      </c>
      <c r="O1460" s="13">
        <v>13</v>
      </c>
      <c r="P1460" s="13">
        <v>35</v>
      </c>
    </row>
    <row r="1461" spans="1:16" x14ac:dyDescent="0.25">
      <c r="A1461" s="13" t="s">
        <v>1706</v>
      </c>
      <c r="B1461" s="13">
        <v>2013</v>
      </c>
      <c r="C1461" s="13" t="s">
        <v>158</v>
      </c>
      <c r="D1461" s="13" t="s">
        <v>157</v>
      </c>
      <c r="E1461" s="13">
        <v>64</v>
      </c>
      <c r="F1461" s="13">
        <v>191</v>
      </c>
      <c r="G1461" s="13">
        <v>16</v>
      </c>
      <c r="H1461" s="13">
        <v>43</v>
      </c>
      <c r="I1461" s="13">
        <v>5</v>
      </c>
      <c r="J1461" s="13">
        <v>0</v>
      </c>
      <c r="K1461" s="13">
        <v>7</v>
      </c>
      <c r="L1461" s="13">
        <v>20</v>
      </c>
      <c r="M1461" s="13">
        <v>0</v>
      </c>
      <c r="N1461" s="13">
        <v>0</v>
      </c>
      <c r="O1461" s="13">
        <v>10</v>
      </c>
      <c r="P1461" s="13">
        <v>60</v>
      </c>
    </row>
    <row r="1462" spans="1:16" x14ac:dyDescent="0.25">
      <c r="A1462" s="13" t="s">
        <v>2006</v>
      </c>
      <c r="B1462" s="13">
        <v>2013</v>
      </c>
      <c r="C1462" s="13" t="s">
        <v>179</v>
      </c>
      <c r="D1462" s="13" t="s">
        <v>161</v>
      </c>
      <c r="E1462" s="13">
        <v>102</v>
      </c>
      <c r="F1462" s="13">
        <v>192</v>
      </c>
      <c r="G1462" s="13">
        <v>21</v>
      </c>
      <c r="H1462" s="13">
        <v>49</v>
      </c>
      <c r="I1462" s="13">
        <v>7</v>
      </c>
      <c r="J1462" s="13">
        <v>3</v>
      </c>
      <c r="K1462" s="13">
        <v>0</v>
      </c>
      <c r="L1462" s="13">
        <v>8</v>
      </c>
      <c r="M1462" s="13">
        <v>4</v>
      </c>
      <c r="N1462" s="13">
        <v>5</v>
      </c>
      <c r="O1462" s="13">
        <v>18</v>
      </c>
      <c r="P1462" s="13">
        <v>44</v>
      </c>
    </row>
    <row r="1463" spans="1:16" x14ac:dyDescent="0.25">
      <c r="A1463" s="13" t="s">
        <v>1585</v>
      </c>
      <c r="B1463" s="13">
        <v>2013</v>
      </c>
      <c r="C1463" s="13" t="s">
        <v>162</v>
      </c>
      <c r="D1463" s="13" t="s">
        <v>161</v>
      </c>
      <c r="E1463" s="13">
        <v>70</v>
      </c>
      <c r="F1463" s="13">
        <v>192</v>
      </c>
      <c r="G1463" s="13">
        <v>19</v>
      </c>
      <c r="H1463" s="13">
        <v>51</v>
      </c>
      <c r="I1463" s="13">
        <v>13</v>
      </c>
      <c r="J1463" s="13">
        <v>2</v>
      </c>
      <c r="K1463" s="13">
        <v>6</v>
      </c>
      <c r="L1463" s="13">
        <v>19</v>
      </c>
      <c r="M1463" s="13">
        <v>1</v>
      </c>
      <c r="N1463" s="13">
        <v>0</v>
      </c>
      <c r="O1463" s="13">
        <v>17</v>
      </c>
      <c r="P1463" s="13">
        <v>31</v>
      </c>
    </row>
    <row r="1464" spans="1:16" x14ac:dyDescent="0.25">
      <c r="A1464" s="13" t="s">
        <v>1966</v>
      </c>
      <c r="B1464" s="13">
        <v>2013</v>
      </c>
      <c r="C1464" s="13" t="s">
        <v>188</v>
      </c>
      <c r="D1464" s="13" t="s">
        <v>161</v>
      </c>
      <c r="E1464" s="13">
        <v>69</v>
      </c>
      <c r="F1464" s="13">
        <v>194</v>
      </c>
      <c r="G1464" s="13">
        <v>32</v>
      </c>
      <c r="H1464" s="13">
        <v>51</v>
      </c>
      <c r="I1464" s="13">
        <v>13</v>
      </c>
      <c r="J1464" s="13">
        <v>5</v>
      </c>
      <c r="K1464" s="13">
        <v>5</v>
      </c>
      <c r="L1464" s="13">
        <v>17</v>
      </c>
      <c r="M1464" s="13">
        <v>2</v>
      </c>
      <c r="N1464" s="13">
        <v>2</v>
      </c>
      <c r="O1464" s="13">
        <v>16</v>
      </c>
      <c r="P1464" s="13">
        <v>41</v>
      </c>
    </row>
    <row r="1465" spans="1:16" x14ac:dyDescent="0.25">
      <c r="A1465" s="13" t="s">
        <v>1896</v>
      </c>
      <c r="B1465" s="13">
        <v>2013</v>
      </c>
      <c r="C1465" s="13" t="s">
        <v>181</v>
      </c>
      <c r="D1465" s="13" t="s">
        <v>157</v>
      </c>
      <c r="E1465" s="13">
        <v>58</v>
      </c>
      <c r="F1465" s="13">
        <v>195</v>
      </c>
      <c r="G1465" s="13">
        <v>29</v>
      </c>
      <c r="H1465" s="13">
        <v>55</v>
      </c>
      <c r="I1465" s="13">
        <v>7</v>
      </c>
      <c r="J1465" s="13">
        <v>2</v>
      </c>
      <c r="K1465" s="13">
        <v>8</v>
      </c>
      <c r="L1465" s="13">
        <v>32</v>
      </c>
      <c r="M1465" s="13">
        <v>2</v>
      </c>
      <c r="N1465" s="13">
        <v>2</v>
      </c>
      <c r="O1465" s="13">
        <v>21</v>
      </c>
      <c r="P1465" s="13">
        <v>41</v>
      </c>
    </row>
    <row r="1466" spans="1:16" x14ac:dyDescent="0.25">
      <c r="A1466" s="13" t="s">
        <v>1704</v>
      </c>
      <c r="B1466" s="13">
        <v>2013</v>
      </c>
      <c r="C1466" s="13" t="s">
        <v>163</v>
      </c>
      <c r="D1466" s="13" t="s">
        <v>161</v>
      </c>
      <c r="E1466" s="13">
        <v>70</v>
      </c>
      <c r="F1466" s="13">
        <v>195</v>
      </c>
      <c r="G1466" s="13">
        <v>10</v>
      </c>
      <c r="H1466" s="13">
        <v>50</v>
      </c>
      <c r="I1466" s="13">
        <v>10</v>
      </c>
      <c r="J1466" s="13">
        <v>3</v>
      </c>
      <c r="K1466" s="13">
        <v>1</v>
      </c>
      <c r="L1466" s="13">
        <v>10</v>
      </c>
      <c r="M1466" s="13">
        <v>2</v>
      </c>
      <c r="N1466" s="13">
        <v>0</v>
      </c>
      <c r="O1466" s="13">
        <v>17</v>
      </c>
      <c r="P1466" s="13">
        <v>43</v>
      </c>
    </row>
    <row r="1467" spans="1:16" x14ac:dyDescent="0.25">
      <c r="A1467" s="13" t="s">
        <v>1661</v>
      </c>
      <c r="B1467" s="13">
        <v>2013</v>
      </c>
      <c r="C1467" s="13" t="s">
        <v>188</v>
      </c>
      <c r="D1467" s="13" t="s">
        <v>161</v>
      </c>
      <c r="E1467" s="13">
        <v>81</v>
      </c>
      <c r="F1467" s="13">
        <v>195</v>
      </c>
      <c r="G1467" s="13">
        <v>16</v>
      </c>
      <c r="H1467" s="13">
        <v>57</v>
      </c>
      <c r="I1467" s="13">
        <v>7</v>
      </c>
      <c r="J1467" s="13">
        <v>2</v>
      </c>
      <c r="K1467" s="13">
        <v>1</v>
      </c>
      <c r="L1467" s="13">
        <v>16</v>
      </c>
      <c r="M1467" s="13">
        <v>3</v>
      </c>
      <c r="N1467" s="13">
        <v>2</v>
      </c>
      <c r="O1467" s="13">
        <v>14</v>
      </c>
      <c r="P1467" s="13">
        <v>24</v>
      </c>
    </row>
    <row r="1468" spans="1:16" x14ac:dyDescent="0.25">
      <c r="A1468" s="13" t="s">
        <v>1428</v>
      </c>
      <c r="B1468" s="13">
        <v>2013</v>
      </c>
      <c r="C1468" s="13" t="s">
        <v>169</v>
      </c>
      <c r="D1468" s="13" t="s">
        <v>161</v>
      </c>
      <c r="E1468" s="13">
        <v>71</v>
      </c>
      <c r="F1468" s="13">
        <v>195</v>
      </c>
      <c r="G1468" s="13">
        <v>16</v>
      </c>
      <c r="H1468" s="13">
        <v>58</v>
      </c>
      <c r="I1468" s="13">
        <v>11</v>
      </c>
      <c r="J1468" s="13">
        <v>0</v>
      </c>
      <c r="K1468" s="13">
        <v>1</v>
      </c>
      <c r="L1468" s="13">
        <v>22</v>
      </c>
      <c r="M1468" s="13">
        <v>0</v>
      </c>
      <c r="N1468" s="13">
        <v>0</v>
      </c>
      <c r="O1468" s="13">
        <v>8</v>
      </c>
      <c r="P1468" s="13">
        <v>32</v>
      </c>
    </row>
    <row r="1469" spans="1:16" x14ac:dyDescent="0.25">
      <c r="A1469" s="13" t="s">
        <v>1682</v>
      </c>
      <c r="B1469" s="13">
        <v>2013</v>
      </c>
      <c r="C1469" s="13" t="s">
        <v>167</v>
      </c>
      <c r="D1469" s="13" t="s">
        <v>157</v>
      </c>
      <c r="E1469" s="13">
        <v>96</v>
      </c>
      <c r="F1469" s="13">
        <v>195</v>
      </c>
      <c r="G1469" s="13">
        <v>21</v>
      </c>
      <c r="H1469" s="13">
        <v>48</v>
      </c>
      <c r="I1469" s="13">
        <v>10</v>
      </c>
      <c r="J1469" s="13">
        <v>1</v>
      </c>
      <c r="K1469" s="13">
        <v>5</v>
      </c>
      <c r="L1469" s="13">
        <v>23</v>
      </c>
      <c r="M1469" s="13">
        <v>1</v>
      </c>
      <c r="N1469" s="13">
        <v>3</v>
      </c>
      <c r="O1469" s="13">
        <v>17</v>
      </c>
      <c r="P1469" s="13">
        <v>59</v>
      </c>
    </row>
    <row r="1470" spans="1:16" x14ac:dyDescent="0.25">
      <c r="A1470" s="13" t="s">
        <v>1781</v>
      </c>
      <c r="B1470" s="13">
        <v>2013</v>
      </c>
      <c r="C1470" s="13" t="s">
        <v>186</v>
      </c>
      <c r="D1470" s="13" t="s">
        <v>161</v>
      </c>
      <c r="E1470" s="13">
        <v>68</v>
      </c>
      <c r="F1470" s="13">
        <v>197</v>
      </c>
      <c r="G1470" s="13">
        <v>21</v>
      </c>
      <c r="H1470" s="13">
        <v>42</v>
      </c>
      <c r="I1470" s="13">
        <v>7</v>
      </c>
      <c r="J1470" s="13">
        <v>0</v>
      </c>
      <c r="K1470" s="13">
        <v>9</v>
      </c>
      <c r="L1470" s="13">
        <v>26</v>
      </c>
      <c r="M1470" s="13">
        <v>0</v>
      </c>
      <c r="N1470" s="13">
        <v>0</v>
      </c>
      <c r="O1470" s="13">
        <v>18</v>
      </c>
      <c r="P1470" s="13">
        <v>45</v>
      </c>
    </row>
    <row r="1471" spans="1:16" x14ac:dyDescent="0.25">
      <c r="A1471" s="13" t="s">
        <v>1742</v>
      </c>
      <c r="B1471" s="13">
        <v>2013</v>
      </c>
      <c r="C1471" s="13" t="s">
        <v>173</v>
      </c>
      <c r="D1471" s="13" t="s">
        <v>161</v>
      </c>
      <c r="E1471" s="13">
        <v>86</v>
      </c>
      <c r="F1471" s="13">
        <v>200</v>
      </c>
      <c r="G1471" s="13">
        <v>12</v>
      </c>
      <c r="H1471" s="13">
        <v>56</v>
      </c>
      <c r="I1471" s="13">
        <v>13</v>
      </c>
      <c r="J1471" s="13">
        <v>1</v>
      </c>
      <c r="K1471" s="13">
        <v>2</v>
      </c>
      <c r="L1471" s="13">
        <v>16</v>
      </c>
      <c r="M1471" s="13">
        <v>0</v>
      </c>
      <c r="N1471" s="13">
        <v>1</v>
      </c>
      <c r="O1471" s="13">
        <v>11</v>
      </c>
      <c r="P1471" s="13">
        <v>34</v>
      </c>
    </row>
    <row r="1472" spans="1:16" x14ac:dyDescent="0.25">
      <c r="A1472" s="13" t="s">
        <v>1319</v>
      </c>
      <c r="B1472" s="13">
        <v>2013</v>
      </c>
      <c r="C1472" s="13" t="s">
        <v>164</v>
      </c>
      <c r="D1472" s="13" t="s">
        <v>157</v>
      </c>
      <c r="E1472" s="13">
        <v>88</v>
      </c>
      <c r="F1472" s="13">
        <v>204</v>
      </c>
      <c r="G1472" s="13">
        <v>23</v>
      </c>
      <c r="H1472" s="13">
        <v>48</v>
      </c>
      <c r="I1472" s="13">
        <v>12</v>
      </c>
      <c r="J1472" s="13">
        <v>1</v>
      </c>
      <c r="K1472" s="13">
        <v>7</v>
      </c>
      <c r="L1472" s="13">
        <v>36</v>
      </c>
      <c r="M1472" s="13">
        <v>0</v>
      </c>
      <c r="N1472" s="13">
        <v>0</v>
      </c>
      <c r="O1472" s="13">
        <v>28</v>
      </c>
      <c r="P1472" s="13">
        <v>49</v>
      </c>
    </row>
    <row r="1473" spans="1:16" x14ac:dyDescent="0.25">
      <c r="A1473" s="13" t="s">
        <v>1907</v>
      </c>
      <c r="B1473" s="13">
        <v>2013</v>
      </c>
      <c r="C1473" s="13" t="s">
        <v>158</v>
      </c>
      <c r="D1473" s="13" t="s">
        <v>157</v>
      </c>
      <c r="E1473" s="13">
        <v>72</v>
      </c>
      <c r="F1473" s="13">
        <v>204</v>
      </c>
      <c r="G1473" s="13">
        <v>22</v>
      </c>
      <c r="H1473" s="13">
        <v>45</v>
      </c>
      <c r="I1473" s="13">
        <v>8</v>
      </c>
      <c r="J1473" s="13">
        <v>0</v>
      </c>
      <c r="K1473" s="13">
        <v>4</v>
      </c>
      <c r="L1473" s="13">
        <v>14</v>
      </c>
      <c r="M1473" s="13">
        <v>6</v>
      </c>
      <c r="N1473" s="13">
        <v>2</v>
      </c>
      <c r="O1473" s="13">
        <v>9</v>
      </c>
      <c r="P1473" s="13">
        <v>37</v>
      </c>
    </row>
    <row r="1474" spans="1:16" x14ac:dyDescent="0.25">
      <c r="A1474" s="13" t="s">
        <v>1336</v>
      </c>
      <c r="B1474" s="13">
        <v>2013</v>
      </c>
      <c r="C1474" s="13" t="s">
        <v>177</v>
      </c>
      <c r="D1474" s="13" t="s">
        <v>161</v>
      </c>
      <c r="E1474" s="13">
        <v>96</v>
      </c>
      <c r="F1474" s="13">
        <v>204</v>
      </c>
      <c r="G1474" s="13">
        <v>17</v>
      </c>
      <c r="H1474" s="13">
        <v>43</v>
      </c>
      <c r="I1474" s="13">
        <v>7</v>
      </c>
      <c r="J1474" s="13">
        <v>0</v>
      </c>
      <c r="K1474" s="13">
        <v>2</v>
      </c>
      <c r="L1474" s="13">
        <v>22</v>
      </c>
      <c r="M1474" s="13">
        <v>0</v>
      </c>
      <c r="N1474" s="13">
        <v>0</v>
      </c>
      <c r="O1474" s="13">
        <v>14</v>
      </c>
      <c r="P1474" s="13">
        <v>22</v>
      </c>
    </row>
    <row r="1475" spans="1:16" x14ac:dyDescent="0.25">
      <c r="A1475" s="13" t="s">
        <v>2000</v>
      </c>
      <c r="B1475" s="13">
        <v>2013</v>
      </c>
      <c r="C1475" s="13" t="s">
        <v>156</v>
      </c>
      <c r="D1475" s="13" t="s">
        <v>157</v>
      </c>
      <c r="E1475" s="13">
        <v>65</v>
      </c>
      <c r="F1475" s="13">
        <v>204</v>
      </c>
      <c r="G1475" s="13">
        <v>14</v>
      </c>
      <c r="H1475" s="13">
        <v>42</v>
      </c>
      <c r="I1475" s="13">
        <v>7</v>
      </c>
      <c r="J1475" s="13">
        <v>0</v>
      </c>
      <c r="K1475" s="13">
        <v>4</v>
      </c>
      <c r="L1475" s="13">
        <v>22</v>
      </c>
      <c r="M1475" s="13">
        <v>2</v>
      </c>
      <c r="N1475" s="13">
        <v>0</v>
      </c>
      <c r="O1475" s="13">
        <v>5</v>
      </c>
      <c r="P1475" s="13">
        <v>41</v>
      </c>
    </row>
    <row r="1476" spans="1:16" x14ac:dyDescent="0.25">
      <c r="A1476" s="13" t="s">
        <v>1903</v>
      </c>
      <c r="B1476" s="13">
        <v>2013</v>
      </c>
      <c r="C1476" s="13" t="s">
        <v>186</v>
      </c>
      <c r="D1476" s="13" t="s">
        <v>161</v>
      </c>
      <c r="E1476" s="13">
        <v>70</v>
      </c>
      <c r="F1476" s="13">
        <v>205</v>
      </c>
      <c r="G1476" s="13">
        <v>13</v>
      </c>
      <c r="H1476" s="13">
        <v>48</v>
      </c>
      <c r="I1476" s="13">
        <v>5</v>
      </c>
      <c r="J1476" s="13">
        <v>4</v>
      </c>
      <c r="K1476" s="13">
        <v>6</v>
      </c>
      <c r="L1476" s="13">
        <v>19</v>
      </c>
      <c r="M1476" s="13">
        <v>1</v>
      </c>
      <c r="N1476" s="13">
        <v>0</v>
      </c>
      <c r="O1476" s="13">
        <v>13</v>
      </c>
      <c r="P1476" s="13">
        <v>45</v>
      </c>
    </row>
    <row r="1477" spans="1:16" x14ac:dyDescent="0.25">
      <c r="A1477" s="13" t="s">
        <v>1434</v>
      </c>
      <c r="B1477" s="13">
        <v>2013</v>
      </c>
      <c r="C1477" s="13" t="s">
        <v>182</v>
      </c>
      <c r="D1477" s="13" t="s">
        <v>157</v>
      </c>
      <c r="E1477" s="13">
        <v>80</v>
      </c>
      <c r="F1477" s="13">
        <v>205</v>
      </c>
      <c r="G1477" s="13">
        <v>27</v>
      </c>
      <c r="H1477" s="13">
        <v>46</v>
      </c>
      <c r="I1477" s="13">
        <v>8</v>
      </c>
      <c r="J1477" s="13">
        <v>1</v>
      </c>
      <c r="K1477" s="13">
        <v>1</v>
      </c>
      <c r="L1477" s="13">
        <v>14</v>
      </c>
      <c r="M1477" s="13">
        <v>0</v>
      </c>
      <c r="N1477" s="13">
        <v>1</v>
      </c>
      <c r="O1477" s="13">
        <v>21</v>
      </c>
      <c r="P1477" s="13">
        <v>32</v>
      </c>
    </row>
    <row r="1478" spans="1:16" x14ac:dyDescent="0.25">
      <c r="A1478" s="13" t="s">
        <v>1442</v>
      </c>
      <c r="B1478" s="13">
        <v>2013</v>
      </c>
      <c r="C1478" s="13" t="s">
        <v>159</v>
      </c>
      <c r="D1478" s="13" t="s">
        <v>157</v>
      </c>
      <c r="E1478" s="13">
        <v>68</v>
      </c>
      <c r="F1478" s="13">
        <v>206</v>
      </c>
      <c r="G1478" s="13">
        <v>30</v>
      </c>
      <c r="H1478" s="13">
        <v>42</v>
      </c>
      <c r="I1478" s="13">
        <v>6</v>
      </c>
      <c r="J1478" s="13">
        <v>0</v>
      </c>
      <c r="K1478" s="13">
        <v>11</v>
      </c>
      <c r="L1478" s="13">
        <v>20</v>
      </c>
      <c r="M1478" s="13">
        <v>3</v>
      </c>
      <c r="N1478" s="13">
        <v>1</v>
      </c>
      <c r="O1478" s="13">
        <v>26</v>
      </c>
      <c r="P1478" s="13">
        <v>62</v>
      </c>
    </row>
    <row r="1479" spans="1:16" x14ac:dyDescent="0.25">
      <c r="A1479" s="13" t="s">
        <v>1664</v>
      </c>
      <c r="B1479" s="13">
        <v>2013</v>
      </c>
      <c r="C1479" s="13" t="s">
        <v>170</v>
      </c>
      <c r="D1479" s="13" t="s">
        <v>157</v>
      </c>
      <c r="E1479" s="13">
        <v>70</v>
      </c>
      <c r="F1479" s="13">
        <v>207</v>
      </c>
      <c r="G1479" s="13">
        <v>31</v>
      </c>
      <c r="H1479" s="13">
        <v>56</v>
      </c>
      <c r="I1479" s="13">
        <v>12</v>
      </c>
      <c r="J1479" s="13">
        <v>0</v>
      </c>
      <c r="K1479" s="13">
        <v>3</v>
      </c>
      <c r="L1479" s="13">
        <v>21</v>
      </c>
      <c r="M1479" s="13">
        <v>2</v>
      </c>
      <c r="N1479" s="13">
        <v>1</v>
      </c>
      <c r="O1479" s="13">
        <v>38</v>
      </c>
      <c r="P1479" s="13">
        <v>45</v>
      </c>
    </row>
    <row r="1480" spans="1:16" x14ac:dyDescent="0.25">
      <c r="A1480" s="13" t="s">
        <v>1804</v>
      </c>
      <c r="B1480" s="13">
        <v>2013</v>
      </c>
      <c r="C1480" s="13" t="s">
        <v>173</v>
      </c>
      <c r="D1480" s="13" t="s">
        <v>161</v>
      </c>
      <c r="E1480" s="13">
        <v>57</v>
      </c>
      <c r="F1480" s="13">
        <v>208</v>
      </c>
      <c r="G1480" s="13">
        <v>20</v>
      </c>
      <c r="H1480" s="13">
        <v>42</v>
      </c>
      <c r="I1480" s="13">
        <v>12</v>
      </c>
      <c r="J1480" s="13">
        <v>0</v>
      </c>
      <c r="K1480" s="13">
        <v>0</v>
      </c>
      <c r="L1480" s="13">
        <v>10</v>
      </c>
      <c r="M1480" s="13">
        <v>2</v>
      </c>
      <c r="N1480" s="13">
        <v>1</v>
      </c>
      <c r="O1480" s="13">
        <v>15</v>
      </c>
      <c r="P1480" s="13">
        <v>24</v>
      </c>
    </row>
    <row r="1481" spans="1:16" x14ac:dyDescent="0.25">
      <c r="A1481" s="13" t="s">
        <v>1659</v>
      </c>
      <c r="B1481" s="13">
        <v>2013</v>
      </c>
      <c r="C1481" s="13" t="s">
        <v>178</v>
      </c>
      <c r="D1481" s="13" t="s">
        <v>157</v>
      </c>
      <c r="E1481" s="13">
        <v>78</v>
      </c>
      <c r="F1481" s="13">
        <v>209</v>
      </c>
      <c r="G1481" s="13">
        <v>29</v>
      </c>
      <c r="H1481" s="13">
        <v>46</v>
      </c>
      <c r="I1481" s="13">
        <v>6</v>
      </c>
      <c r="J1481" s="13">
        <v>1</v>
      </c>
      <c r="K1481" s="13">
        <v>1</v>
      </c>
      <c r="L1481" s="13">
        <v>18</v>
      </c>
      <c r="M1481" s="13">
        <v>16</v>
      </c>
      <c r="N1481" s="13">
        <v>3</v>
      </c>
      <c r="O1481" s="13">
        <v>20</v>
      </c>
      <c r="P1481" s="13">
        <v>24</v>
      </c>
    </row>
    <row r="1482" spans="1:16" x14ac:dyDescent="0.25">
      <c r="A1482" s="13" t="s">
        <v>1728</v>
      </c>
      <c r="B1482" s="13">
        <v>2013</v>
      </c>
      <c r="C1482" s="13" t="s">
        <v>179</v>
      </c>
      <c r="D1482" s="13" t="s">
        <v>161</v>
      </c>
      <c r="E1482" s="13">
        <v>97</v>
      </c>
      <c r="F1482" s="13">
        <v>209</v>
      </c>
      <c r="G1482" s="13">
        <v>24</v>
      </c>
      <c r="H1482" s="13">
        <v>51</v>
      </c>
      <c r="I1482" s="13">
        <v>12</v>
      </c>
      <c r="J1482" s="13">
        <v>0</v>
      </c>
      <c r="K1482" s="13">
        <v>7</v>
      </c>
      <c r="L1482" s="13">
        <v>32</v>
      </c>
      <c r="M1482" s="13">
        <v>0</v>
      </c>
      <c r="N1482" s="13">
        <v>1</v>
      </c>
      <c r="O1482" s="13">
        <v>27</v>
      </c>
      <c r="P1482" s="13">
        <v>53</v>
      </c>
    </row>
    <row r="1483" spans="1:16" x14ac:dyDescent="0.25">
      <c r="A1483" s="13" t="s">
        <v>2011</v>
      </c>
      <c r="B1483" s="13">
        <v>2013</v>
      </c>
      <c r="C1483" s="13" t="s">
        <v>158</v>
      </c>
      <c r="D1483" s="13" t="s">
        <v>157</v>
      </c>
      <c r="E1483" s="13">
        <v>58</v>
      </c>
      <c r="F1483" s="13">
        <v>210</v>
      </c>
      <c r="G1483" s="13">
        <v>26</v>
      </c>
      <c r="H1483" s="13">
        <v>51</v>
      </c>
      <c r="I1483" s="13">
        <v>9</v>
      </c>
      <c r="J1483" s="13">
        <v>2</v>
      </c>
      <c r="K1483" s="13">
        <v>1</v>
      </c>
      <c r="L1483" s="13">
        <v>8</v>
      </c>
      <c r="M1483" s="13">
        <v>18</v>
      </c>
      <c r="N1483" s="13">
        <v>8</v>
      </c>
      <c r="O1483" s="13">
        <v>24</v>
      </c>
      <c r="P1483" s="13">
        <v>71</v>
      </c>
    </row>
    <row r="1484" spans="1:16" x14ac:dyDescent="0.25">
      <c r="A1484" s="13" t="s">
        <v>1768</v>
      </c>
      <c r="B1484" s="13">
        <v>2013</v>
      </c>
      <c r="C1484" s="13" t="s">
        <v>178</v>
      </c>
      <c r="D1484" s="13" t="s">
        <v>157</v>
      </c>
      <c r="E1484" s="13">
        <v>87</v>
      </c>
      <c r="F1484" s="13">
        <v>213</v>
      </c>
      <c r="G1484" s="13">
        <v>30</v>
      </c>
      <c r="H1484" s="13">
        <v>55</v>
      </c>
      <c r="I1484" s="13">
        <v>9</v>
      </c>
      <c r="J1484" s="13">
        <v>4</v>
      </c>
      <c r="K1484" s="13">
        <v>2</v>
      </c>
      <c r="L1484" s="13">
        <v>17</v>
      </c>
      <c r="M1484" s="13">
        <v>34</v>
      </c>
      <c r="N1484" s="13">
        <v>6</v>
      </c>
      <c r="O1484" s="13">
        <v>21</v>
      </c>
      <c r="P1484" s="13">
        <v>45</v>
      </c>
    </row>
    <row r="1485" spans="1:16" x14ac:dyDescent="0.25">
      <c r="A1485" s="13" t="s">
        <v>1973</v>
      </c>
      <c r="B1485" s="13">
        <v>2013</v>
      </c>
      <c r="C1485" s="13" t="s">
        <v>166</v>
      </c>
      <c r="D1485" s="13" t="s">
        <v>161</v>
      </c>
      <c r="E1485" s="13">
        <v>69</v>
      </c>
      <c r="F1485" s="13">
        <v>213</v>
      </c>
      <c r="G1485" s="13">
        <v>29</v>
      </c>
      <c r="H1485" s="13">
        <v>69</v>
      </c>
      <c r="I1485" s="13">
        <v>11</v>
      </c>
      <c r="J1485" s="13">
        <v>2</v>
      </c>
      <c r="K1485" s="13">
        <v>6</v>
      </c>
      <c r="L1485" s="13">
        <v>21</v>
      </c>
      <c r="M1485" s="13">
        <v>2</v>
      </c>
      <c r="N1485" s="13">
        <v>1</v>
      </c>
      <c r="O1485" s="13">
        <v>10</v>
      </c>
      <c r="P1485" s="13">
        <v>42</v>
      </c>
    </row>
    <row r="1486" spans="1:16" x14ac:dyDescent="0.25">
      <c r="A1486" s="13" t="s">
        <v>1470</v>
      </c>
      <c r="B1486" s="13">
        <v>2013</v>
      </c>
      <c r="C1486" s="13" t="s">
        <v>171</v>
      </c>
      <c r="D1486" s="13" t="s">
        <v>157</v>
      </c>
      <c r="E1486" s="13">
        <v>61</v>
      </c>
      <c r="F1486" s="13">
        <v>214</v>
      </c>
      <c r="G1486" s="13">
        <v>31</v>
      </c>
      <c r="H1486" s="13">
        <v>49</v>
      </c>
      <c r="I1486" s="13">
        <v>13</v>
      </c>
      <c r="J1486" s="13">
        <v>2</v>
      </c>
      <c r="K1486" s="13">
        <v>7</v>
      </c>
      <c r="L1486" s="13">
        <v>15</v>
      </c>
      <c r="M1486" s="13">
        <v>8</v>
      </c>
      <c r="N1486" s="13">
        <v>2</v>
      </c>
      <c r="O1486" s="13">
        <v>27</v>
      </c>
      <c r="P1486" s="13">
        <v>69</v>
      </c>
    </row>
    <row r="1487" spans="1:16" x14ac:dyDescent="0.25">
      <c r="A1487" s="13" t="s">
        <v>1967</v>
      </c>
      <c r="B1487" s="13">
        <v>2013</v>
      </c>
      <c r="C1487" s="13" t="s">
        <v>163</v>
      </c>
      <c r="D1487" s="13" t="s">
        <v>161</v>
      </c>
      <c r="E1487" s="13">
        <v>57</v>
      </c>
      <c r="F1487" s="13">
        <v>215</v>
      </c>
      <c r="G1487" s="13">
        <v>32</v>
      </c>
      <c r="H1487" s="13">
        <v>46</v>
      </c>
      <c r="I1487" s="13">
        <v>10</v>
      </c>
      <c r="J1487" s="13">
        <v>2</v>
      </c>
      <c r="K1487" s="13">
        <v>9</v>
      </c>
      <c r="L1487" s="13">
        <v>23</v>
      </c>
      <c r="M1487" s="13">
        <v>1</v>
      </c>
      <c r="N1487" s="13">
        <v>0</v>
      </c>
      <c r="O1487" s="13">
        <v>11</v>
      </c>
      <c r="P1487" s="13">
        <v>56</v>
      </c>
    </row>
    <row r="1488" spans="1:16" x14ac:dyDescent="0.25">
      <c r="A1488" s="13" t="s">
        <v>1847</v>
      </c>
      <c r="B1488" s="13">
        <v>2013</v>
      </c>
      <c r="C1488" s="13" t="s">
        <v>168</v>
      </c>
      <c r="D1488" s="13" t="s">
        <v>157</v>
      </c>
      <c r="E1488" s="13">
        <v>63</v>
      </c>
      <c r="F1488" s="13">
        <v>215</v>
      </c>
      <c r="G1488" s="13">
        <v>27</v>
      </c>
      <c r="H1488" s="13">
        <v>71</v>
      </c>
      <c r="I1488" s="13">
        <v>10</v>
      </c>
      <c r="J1488" s="13">
        <v>2</v>
      </c>
      <c r="K1488" s="13">
        <v>1</v>
      </c>
      <c r="L1488" s="13">
        <v>19</v>
      </c>
      <c r="M1488" s="13">
        <v>3</v>
      </c>
      <c r="N1488" s="13">
        <v>1</v>
      </c>
      <c r="O1488" s="13">
        <v>11</v>
      </c>
      <c r="P1488" s="13">
        <v>30</v>
      </c>
    </row>
    <row r="1489" spans="1:16" x14ac:dyDescent="0.25">
      <c r="A1489" s="13" t="s">
        <v>1703</v>
      </c>
      <c r="B1489" s="13">
        <v>2013</v>
      </c>
      <c r="C1489" s="13" t="s">
        <v>168</v>
      </c>
      <c r="D1489" s="13" t="s">
        <v>157</v>
      </c>
      <c r="E1489" s="13">
        <v>86</v>
      </c>
      <c r="F1489" s="13">
        <v>216</v>
      </c>
      <c r="G1489" s="13">
        <v>34</v>
      </c>
      <c r="H1489" s="13">
        <v>64</v>
      </c>
      <c r="I1489" s="13">
        <v>18</v>
      </c>
      <c r="J1489" s="13">
        <v>2</v>
      </c>
      <c r="K1489" s="13">
        <v>9</v>
      </c>
      <c r="L1489" s="13">
        <v>43</v>
      </c>
      <c r="M1489" s="13">
        <v>1</v>
      </c>
      <c r="N1489" s="13">
        <v>0</v>
      </c>
      <c r="O1489" s="13">
        <v>22</v>
      </c>
      <c r="P1489" s="13">
        <v>67</v>
      </c>
    </row>
    <row r="1490" spans="1:16" x14ac:dyDescent="0.25">
      <c r="A1490" s="13" t="s">
        <v>1616</v>
      </c>
      <c r="B1490" s="13">
        <v>2013</v>
      </c>
      <c r="C1490" s="13" t="s">
        <v>182</v>
      </c>
      <c r="D1490" s="13" t="s">
        <v>157</v>
      </c>
      <c r="E1490" s="13">
        <v>112</v>
      </c>
      <c r="F1490" s="13">
        <v>216</v>
      </c>
      <c r="G1490" s="13">
        <v>33</v>
      </c>
      <c r="H1490" s="13">
        <v>48</v>
      </c>
      <c r="I1490" s="13">
        <v>6</v>
      </c>
      <c r="J1490" s="13">
        <v>1</v>
      </c>
      <c r="K1490" s="13">
        <v>6</v>
      </c>
      <c r="L1490" s="13">
        <v>23</v>
      </c>
      <c r="M1490" s="13">
        <v>2</v>
      </c>
      <c r="N1490" s="13">
        <v>0</v>
      </c>
      <c r="O1490" s="13">
        <v>27</v>
      </c>
      <c r="P1490" s="13">
        <v>28</v>
      </c>
    </row>
    <row r="1491" spans="1:16" x14ac:dyDescent="0.25">
      <c r="A1491" s="13" t="s">
        <v>1375</v>
      </c>
      <c r="B1491" s="13">
        <v>2013</v>
      </c>
      <c r="C1491" s="13" t="s">
        <v>171</v>
      </c>
      <c r="D1491" s="13" t="s">
        <v>157</v>
      </c>
      <c r="E1491" s="13">
        <v>58</v>
      </c>
      <c r="F1491" s="13">
        <v>219</v>
      </c>
      <c r="G1491" s="13">
        <v>37</v>
      </c>
      <c r="H1491" s="13">
        <v>56</v>
      </c>
      <c r="I1491" s="13">
        <v>8</v>
      </c>
      <c r="J1491" s="13">
        <v>0</v>
      </c>
      <c r="K1491" s="13">
        <v>17</v>
      </c>
      <c r="L1491" s="13">
        <v>50</v>
      </c>
      <c r="M1491" s="13">
        <v>8</v>
      </c>
      <c r="N1491" s="13">
        <v>4</v>
      </c>
      <c r="O1491" s="13">
        <v>21</v>
      </c>
      <c r="P1491" s="13">
        <v>67</v>
      </c>
    </row>
    <row r="1492" spans="1:16" x14ac:dyDescent="0.25">
      <c r="A1492" s="13" t="s">
        <v>1837</v>
      </c>
      <c r="B1492" s="13">
        <v>2013</v>
      </c>
      <c r="C1492" s="13" t="s">
        <v>172</v>
      </c>
      <c r="D1492" s="13" t="s">
        <v>161</v>
      </c>
      <c r="E1492" s="13">
        <v>75</v>
      </c>
      <c r="F1492" s="13">
        <v>220</v>
      </c>
      <c r="G1492" s="13">
        <v>22</v>
      </c>
      <c r="H1492" s="13">
        <v>47</v>
      </c>
      <c r="I1492" s="13">
        <v>6</v>
      </c>
      <c r="J1492" s="13">
        <v>1</v>
      </c>
      <c r="K1492" s="13">
        <v>6</v>
      </c>
      <c r="L1492" s="13">
        <v>19</v>
      </c>
      <c r="M1492" s="13">
        <v>6</v>
      </c>
      <c r="N1492" s="13">
        <v>1</v>
      </c>
      <c r="O1492" s="13">
        <v>19</v>
      </c>
      <c r="P1492" s="13">
        <v>54</v>
      </c>
    </row>
    <row r="1493" spans="1:16" x14ac:dyDescent="0.25">
      <c r="A1493" s="13" t="s">
        <v>1611</v>
      </c>
      <c r="B1493" s="13">
        <v>2013</v>
      </c>
      <c r="C1493" s="13" t="s">
        <v>179</v>
      </c>
      <c r="D1493" s="13" t="s">
        <v>161</v>
      </c>
      <c r="E1493" s="13">
        <v>75</v>
      </c>
      <c r="F1493" s="13">
        <v>222</v>
      </c>
      <c r="G1493" s="13">
        <v>17</v>
      </c>
      <c r="H1493" s="13">
        <v>44</v>
      </c>
      <c r="I1493" s="13">
        <v>8</v>
      </c>
      <c r="J1493" s="13">
        <v>0</v>
      </c>
      <c r="K1493" s="13">
        <v>2</v>
      </c>
      <c r="L1493" s="13">
        <v>21</v>
      </c>
      <c r="M1493" s="13">
        <v>0</v>
      </c>
      <c r="N1493" s="13">
        <v>1</v>
      </c>
      <c r="O1493" s="13">
        <v>29</v>
      </c>
      <c r="P1493" s="13">
        <v>27</v>
      </c>
    </row>
    <row r="1494" spans="1:16" x14ac:dyDescent="0.25">
      <c r="A1494" s="13" t="s">
        <v>1895</v>
      </c>
      <c r="B1494" s="13">
        <v>2013</v>
      </c>
      <c r="C1494" s="13" t="s">
        <v>163</v>
      </c>
      <c r="D1494" s="13" t="s">
        <v>161</v>
      </c>
      <c r="E1494" s="13">
        <v>67</v>
      </c>
      <c r="F1494" s="13">
        <v>223</v>
      </c>
      <c r="G1494" s="13">
        <v>11</v>
      </c>
      <c r="H1494" s="13">
        <v>47</v>
      </c>
      <c r="I1494" s="13">
        <v>9</v>
      </c>
      <c r="J1494" s="13">
        <v>0</v>
      </c>
      <c r="K1494" s="13">
        <v>1</v>
      </c>
      <c r="L1494" s="13">
        <v>18</v>
      </c>
      <c r="M1494" s="13">
        <v>0</v>
      </c>
      <c r="N1494" s="13">
        <v>0</v>
      </c>
      <c r="O1494" s="13">
        <v>15</v>
      </c>
      <c r="P1494" s="13">
        <v>53</v>
      </c>
    </row>
    <row r="1495" spans="1:16" x14ac:dyDescent="0.25">
      <c r="A1495" s="13" t="s">
        <v>1773</v>
      </c>
      <c r="B1495" s="13">
        <v>2013</v>
      </c>
      <c r="C1495" s="13" t="s">
        <v>179</v>
      </c>
      <c r="D1495" s="13" t="s">
        <v>161</v>
      </c>
      <c r="E1495" s="13">
        <v>87</v>
      </c>
      <c r="F1495" s="13">
        <v>224</v>
      </c>
      <c r="G1495" s="13">
        <v>29</v>
      </c>
      <c r="H1495" s="13">
        <v>53</v>
      </c>
      <c r="I1495" s="13">
        <v>11</v>
      </c>
      <c r="J1495" s="13">
        <v>1</v>
      </c>
      <c r="K1495" s="13">
        <v>9</v>
      </c>
      <c r="L1495" s="13">
        <v>23</v>
      </c>
      <c r="M1495" s="13">
        <v>3</v>
      </c>
      <c r="N1495" s="13">
        <v>0</v>
      </c>
      <c r="O1495" s="13">
        <v>9</v>
      </c>
      <c r="P1495" s="13">
        <v>51</v>
      </c>
    </row>
    <row r="1496" spans="1:16" x14ac:dyDescent="0.25">
      <c r="A1496" s="13" t="s">
        <v>1544</v>
      </c>
      <c r="B1496" s="13">
        <v>2013</v>
      </c>
      <c r="C1496" s="13" t="s">
        <v>185</v>
      </c>
      <c r="D1496" s="13" t="s">
        <v>161</v>
      </c>
      <c r="E1496" s="13">
        <v>102</v>
      </c>
      <c r="F1496" s="13">
        <v>225</v>
      </c>
      <c r="G1496" s="13">
        <v>17</v>
      </c>
      <c r="H1496" s="13">
        <v>61</v>
      </c>
      <c r="I1496" s="13">
        <v>9</v>
      </c>
      <c r="J1496" s="13">
        <v>2</v>
      </c>
      <c r="K1496" s="13">
        <v>1</v>
      </c>
      <c r="L1496" s="13">
        <v>19</v>
      </c>
      <c r="M1496" s="13">
        <v>1</v>
      </c>
      <c r="N1496" s="13">
        <v>0</v>
      </c>
      <c r="O1496" s="13">
        <v>4</v>
      </c>
      <c r="P1496" s="13">
        <v>33</v>
      </c>
    </row>
    <row r="1497" spans="1:16" x14ac:dyDescent="0.25">
      <c r="A1497" s="13" t="s">
        <v>1547</v>
      </c>
      <c r="B1497" s="13">
        <v>2013</v>
      </c>
      <c r="C1497" s="13" t="s">
        <v>166</v>
      </c>
      <c r="D1497" s="13" t="s">
        <v>161</v>
      </c>
      <c r="E1497" s="13">
        <v>61</v>
      </c>
      <c r="F1497" s="13">
        <v>225</v>
      </c>
      <c r="G1497" s="13">
        <v>30</v>
      </c>
      <c r="H1497" s="13">
        <v>67</v>
      </c>
      <c r="I1497" s="13">
        <v>14</v>
      </c>
      <c r="J1497" s="13">
        <v>2</v>
      </c>
      <c r="K1497" s="13">
        <v>9</v>
      </c>
      <c r="L1497" s="13">
        <v>38</v>
      </c>
      <c r="M1497" s="13">
        <v>4</v>
      </c>
      <c r="N1497" s="13">
        <v>5</v>
      </c>
      <c r="O1497" s="13">
        <v>27</v>
      </c>
      <c r="P1497" s="13">
        <v>56</v>
      </c>
    </row>
    <row r="1498" spans="1:16" x14ac:dyDescent="0.25">
      <c r="A1498" s="13" t="s">
        <v>1315</v>
      </c>
      <c r="B1498" s="13">
        <v>2013</v>
      </c>
      <c r="C1498" s="13" t="s">
        <v>169</v>
      </c>
      <c r="D1498" s="13" t="s">
        <v>161</v>
      </c>
      <c r="E1498" s="13">
        <v>80</v>
      </c>
      <c r="F1498" s="13">
        <v>228</v>
      </c>
      <c r="G1498" s="13">
        <v>28</v>
      </c>
      <c r="H1498" s="13">
        <v>64</v>
      </c>
      <c r="I1498" s="13">
        <v>14</v>
      </c>
      <c r="J1498" s="13">
        <v>2</v>
      </c>
      <c r="K1498" s="13">
        <v>9</v>
      </c>
      <c r="L1498" s="13">
        <v>44</v>
      </c>
      <c r="M1498" s="13">
        <v>1</v>
      </c>
      <c r="N1498" s="13">
        <v>0</v>
      </c>
      <c r="O1498" s="13">
        <v>19</v>
      </c>
      <c r="P1498" s="13">
        <v>45</v>
      </c>
    </row>
    <row r="1499" spans="1:16" x14ac:dyDescent="0.25">
      <c r="A1499" s="13" t="s">
        <v>1529</v>
      </c>
      <c r="B1499" s="13">
        <v>2013</v>
      </c>
      <c r="C1499" s="13" t="s">
        <v>182</v>
      </c>
      <c r="D1499" s="13" t="s">
        <v>157</v>
      </c>
      <c r="E1499" s="13">
        <v>71</v>
      </c>
      <c r="F1499" s="13">
        <v>229</v>
      </c>
      <c r="G1499" s="13">
        <v>19</v>
      </c>
      <c r="H1499" s="13">
        <v>68</v>
      </c>
      <c r="I1499" s="13">
        <v>11</v>
      </c>
      <c r="J1499" s="13">
        <v>0</v>
      </c>
      <c r="K1499" s="13">
        <v>4</v>
      </c>
      <c r="L1499" s="13">
        <v>22</v>
      </c>
      <c r="M1499" s="13">
        <v>0</v>
      </c>
      <c r="N1499" s="13">
        <v>2</v>
      </c>
      <c r="O1499" s="13">
        <v>6</v>
      </c>
      <c r="P1499" s="13">
        <v>26</v>
      </c>
    </row>
    <row r="1500" spans="1:16" x14ac:dyDescent="0.25">
      <c r="A1500" s="13" t="s">
        <v>1738</v>
      </c>
      <c r="B1500" s="13">
        <v>2013</v>
      </c>
      <c r="C1500" s="13" t="s">
        <v>160</v>
      </c>
      <c r="D1500" s="13" t="s">
        <v>161</v>
      </c>
      <c r="E1500" s="13">
        <v>94</v>
      </c>
      <c r="F1500" s="13">
        <v>231</v>
      </c>
      <c r="G1500" s="13">
        <v>32</v>
      </c>
      <c r="H1500" s="13">
        <v>57</v>
      </c>
      <c r="I1500" s="13">
        <v>8</v>
      </c>
      <c r="J1500" s="13">
        <v>3</v>
      </c>
      <c r="K1500" s="13">
        <v>3</v>
      </c>
      <c r="L1500" s="13">
        <v>21</v>
      </c>
      <c r="M1500" s="13">
        <v>22</v>
      </c>
      <c r="N1500" s="13">
        <v>6</v>
      </c>
      <c r="O1500" s="13">
        <v>29</v>
      </c>
      <c r="P1500" s="13">
        <v>73</v>
      </c>
    </row>
    <row r="1501" spans="1:16" x14ac:dyDescent="0.25">
      <c r="A1501" s="13" t="s">
        <v>1524</v>
      </c>
      <c r="B1501" s="13">
        <v>2013</v>
      </c>
      <c r="C1501" s="13" t="s">
        <v>163</v>
      </c>
      <c r="D1501" s="13" t="s">
        <v>161</v>
      </c>
      <c r="E1501" s="13">
        <v>73</v>
      </c>
      <c r="F1501" s="13">
        <v>232</v>
      </c>
      <c r="G1501" s="13">
        <v>14</v>
      </c>
      <c r="H1501" s="13">
        <v>42</v>
      </c>
      <c r="I1501" s="13">
        <v>7</v>
      </c>
      <c r="J1501" s="13">
        <v>1</v>
      </c>
      <c r="K1501" s="13">
        <v>5</v>
      </c>
      <c r="L1501" s="13">
        <v>29</v>
      </c>
      <c r="M1501" s="13">
        <v>0</v>
      </c>
      <c r="N1501" s="13">
        <v>0</v>
      </c>
      <c r="O1501" s="13">
        <v>21</v>
      </c>
      <c r="P1501" s="13">
        <v>76</v>
      </c>
    </row>
    <row r="1502" spans="1:16" x14ac:dyDescent="0.25">
      <c r="A1502" s="13" t="s">
        <v>1761</v>
      </c>
      <c r="B1502" s="13">
        <v>2013</v>
      </c>
      <c r="C1502" s="13" t="s">
        <v>181</v>
      </c>
      <c r="D1502" s="13" t="s">
        <v>157</v>
      </c>
      <c r="E1502" s="13">
        <v>92</v>
      </c>
      <c r="F1502" s="13">
        <v>233</v>
      </c>
      <c r="G1502" s="13">
        <v>23</v>
      </c>
      <c r="H1502" s="13">
        <v>58</v>
      </c>
      <c r="I1502" s="13">
        <v>13</v>
      </c>
      <c r="J1502" s="13">
        <v>1</v>
      </c>
      <c r="K1502" s="13">
        <v>7</v>
      </c>
      <c r="L1502" s="13">
        <v>21</v>
      </c>
      <c r="M1502" s="13">
        <v>0</v>
      </c>
      <c r="N1502" s="13">
        <v>1</v>
      </c>
      <c r="O1502" s="13">
        <v>17</v>
      </c>
      <c r="P1502" s="13">
        <v>61</v>
      </c>
    </row>
    <row r="1503" spans="1:16" x14ac:dyDescent="0.25">
      <c r="A1503" s="13" t="s">
        <v>1894</v>
      </c>
      <c r="B1503" s="13">
        <v>2013</v>
      </c>
      <c r="C1503" s="13" t="s">
        <v>166</v>
      </c>
      <c r="D1503" s="13" t="s">
        <v>161</v>
      </c>
      <c r="E1503" s="13">
        <v>100</v>
      </c>
      <c r="F1503" s="13">
        <v>236</v>
      </c>
      <c r="G1503" s="13">
        <v>22</v>
      </c>
      <c r="H1503" s="13">
        <v>56</v>
      </c>
      <c r="I1503" s="13">
        <v>8</v>
      </c>
      <c r="J1503" s="13">
        <v>1</v>
      </c>
      <c r="K1503" s="13">
        <v>1</v>
      </c>
      <c r="L1503" s="13">
        <v>25</v>
      </c>
      <c r="M1503" s="13">
        <v>4</v>
      </c>
      <c r="N1503" s="13">
        <v>4</v>
      </c>
      <c r="O1503" s="13">
        <v>11</v>
      </c>
      <c r="P1503" s="13">
        <v>46</v>
      </c>
    </row>
    <row r="1504" spans="1:16" x14ac:dyDescent="0.25">
      <c r="A1504" s="13" t="s">
        <v>1988</v>
      </c>
      <c r="B1504" s="13">
        <v>2013</v>
      </c>
      <c r="C1504" s="13" t="s">
        <v>162</v>
      </c>
      <c r="D1504" s="13" t="s">
        <v>161</v>
      </c>
      <c r="E1504" s="13">
        <v>64</v>
      </c>
      <c r="F1504" s="13">
        <v>236</v>
      </c>
      <c r="G1504" s="13">
        <v>26</v>
      </c>
      <c r="H1504" s="13">
        <v>67</v>
      </c>
      <c r="I1504" s="13">
        <v>16</v>
      </c>
      <c r="J1504" s="13">
        <v>0</v>
      </c>
      <c r="K1504" s="13">
        <v>6</v>
      </c>
      <c r="L1504" s="13">
        <v>16</v>
      </c>
      <c r="M1504" s="13">
        <v>4</v>
      </c>
      <c r="N1504" s="13">
        <v>4</v>
      </c>
      <c r="O1504" s="13">
        <v>13</v>
      </c>
      <c r="P1504" s="13">
        <v>68</v>
      </c>
    </row>
    <row r="1505" spans="1:16" x14ac:dyDescent="0.25">
      <c r="A1505" s="13" t="s">
        <v>1468</v>
      </c>
      <c r="B1505" s="13">
        <v>2013</v>
      </c>
      <c r="C1505" s="13" t="s">
        <v>163</v>
      </c>
      <c r="D1505" s="13" t="s">
        <v>161</v>
      </c>
      <c r="E1505" s="13">
        <v>114</v>
      </c>
      <c r="F1505" s="13">
        <v>237</v>
      </c>
      <c r="G1505" s="13">
        <v>21</v>
      </c>
      <c r="H1505" s="13">
        <v>54</v>
      </c>
      <c r="I1505" s="13">
        <v>11</v>
      </c>
      <c r="J1505" s="13">
        <v>0</v>
      </c>
      <c r="K1505" s="13">
        <v>2</v>
      </c>
      <c r="L1505" s="13">
        <v>22</v>
      </c>
      <c r="M1505" s="13">
        <v>1</v>
      </c>
      <c r="N1505" s="13">
        <v>1</v>
      </c>
      <c r="O1505" s="13">
        <v>22</v>
      </c>
      <c r="P1505" s="13">
        <v>40</v>
      </c>
    </row>
    <row r="1506" spans="1:16" x14ac:dyDescent="0.25">
      <c r="A1506" s="13" t="s">
        <v>1711</v>
      </c>
      <c r="B1506" s="13">
        <v>2013</v>
      </c>
      <c r="C1506" s="13" t="s">
        <v>166</v>
      </c>
      <c r="D1506" s="13" t="s">
        <v>161</v>
      </c>
      <c r="E1506" s="13">
        <v>89</v>
      </c>
      <c r="F1506" s="13">
        <v>240</v>
      </c>
      <c r="G1506" s="13">
        <v>26</v>
      </c>
      <c r="H1506" s="13">
        <v>53</v>
      </c>
      <c r="I1506" s="13">
        <v>10</v>
      </c>
      <c r="J1506" s="13">
        <v>1</v>
      </c>
      <c r="K1506" s="13">
        <v>13</v>
      </c>
      <c r="L1506" s="13">
        <v>32</v>
      </c>
      <c r="M1506" s="13">
        <v>0</v>
      </c>
      <c r="N1506" s="13">
        <v>1</v>
      </c>
      <c r="O1506" s="13">
        <v>25</v>
      </c>
      <c r="P1506" s="13">
        <v>95</v>
      </c>
    </row>
    <row r="1507" spans="1:16" x14ac:dyDescent="0.25">
      <c r="A1507" s="13" t="s">
        <v>1920</v>
      </c>
      <c r="B1507" s="13">
        <v>2013</v>
      </c>
      <c r="C1507" s="13" t="s">
        <v>164</v>
      </c>
      <c r="D1507" s="13" t="s">
        <v>157</v>
      </c>
      <c r="E1507" s="13">
        <v>96</v>
      </c>
      <c r="F1507" s="13">
        <v>240</v>
      </c>
      <c r="G1507" s="13">
        <v>27</v>
      </c>
      <c r="H1507" s="13">
        <v>55</v>
      </c>
      <c r="I1507" s="13">
        <v>6</v>
      </c>
      <c r="J1507" s="13">
        <v>5</v>
      </c>
      <c r="K1507" s="13">
        <v>1</v>
      </c>
      <c r="L1507" s="13">
        <v>24</v>
      </c>
      <c r="M1507" s="13">
        <v>7</v>
      </c>
      <c r="N1507" s="13">
        <v>1</v>
      </c>
      <c r="O1507" s="13">
        <v>32</v>
      </c>
      <c r="P1507" s="13">
        <v>41</v>
      </c>
    </row>
    <row r="1508" spans="1:16" x14ac:dyDescent="0.25">
      <c r="A1508" s="13" t="s">
        <v>1488</v>
      </c>
      <c r="B1508" s="13">
        <v>2013</v>
      </c>
      <c r="C1508" s="13" t="s">
        <v>162</v>
      </c>
      <c r="D1508" s="13" t="s">
        <v>161</v>
      </c>
      <c r="E1508" s="13">
        <v>89</v>
      </c>
      <c r="F1508" s="13">
        <v>240</v>
      </c>
      <c r="G1508" s="13">
        <v>31</v>
      </c>
      <c r="H1508" s="13">
        <v>72</v>
      </c>
      <c r="I1508" s="13">
        <v>7</v>
      </c>
      <c r="J1508" s="13">
        <v>0</v>
      </c>
      <c r="K1508" s="13">
        <v>13</v>
      </c>
      <c r="L1508" s="13">
        <v>34</v>
      </c>
      <c r="M1508" s="13">
        <v>0</v>
      </c>
      <c r="N1508" s="13">
        <v>1</v>
      </c>
      <c r="O1508" s="13">
        <v>23</v>
      </c>
      <c r="P1508" s="13">
        <v>36</v>
      </c>
    </row>
    <row r="1509" spans="1:16" x14ac:dyDescent="0.25">
      <c r="A1509" s="13" t="s">
        <v>2013</v>
      </c>
      <c r="B1509" s="13">
        <v>2013</v>
      </c>
      <c r="C1509" s="13" t="s">
        <v>163</v>
      </c>
      <c r="D1509" s="13" t="s">
        <v>161</v>
      </c>
      <c r="E1509" s="13">
        <v>62</v>
      </c>
      <c r="F1509" s="13">
        <v>240</v>
      </c>
      <c r="G1509" s="13">
        <v>34</v>
      </c>
      <c r="H1509" s="13">
        <v>69</v>
      </c>
      <c r="I1509" s="13">
        <v>12</v>
      </c>
      <c r="J1509" s="13">
        <v>1</v>
      </c>
      <c r="K1509" s="13">
        <v>4</v>
      </c>
      <c r="L1509" s="13">
        <v>16</v>
      </c>
      <c r="M1509" s="13">
        <v>10</v>
      </c>
      <c r="N1509" s="13">
        <v>0</v>
      </c>
      <c r="O1509" s="13">
        <v>31</v>
      </c>
      <c r="P1509" s="13">
        <v>66</v>
      </c>
    </row>
    <row r="1510" spans="1:16" x14ac:dyDescent="0.25">
      <c r="A1510" s="13" t="s">
        <v>1481</v>
      </c>
      <c r="B1510" s="13">
        <v>2013</v>
      </c>
      <c r="C1510" s="13" t="s">
        <v>169</v>
      </c>
      <c r="D1510" s="13" t="s">
        <v>161</v>
      </c>
      <c r="E1510" s="13">
        <v>89</v>
      </c>
      <c r="F1510" s="13">
        <v>241</v>
      </c>
      <c r="G1510" s="13">
        <v>21</v>
      </c>
      <c r="H1510" s="13">
        <v>53</v>
      </c>
      <c r="I1510" s="13">
        <v>8</v>
      </c>
      <c r="J1510" s="13">
        <v>1</v>
      </c>
      <c r="K1510" s="13">
        <v>5</v>
      </c>
      <c r="L1510" s="13">
        <v>32</v>
      </c>
      <c r="M1510" s="13">
        <v>0</v>
      </c>
      <c r="N1510" s="13">
        <v>1</v>
      </c>
      <c r="O1510" s="13">
        <v>24</v>
      </c>
      <c r="P1510" s="13">
        <v>82</v>
      </c>
    </row>
    <row r="1511" spans="1:16" x14ac:dyDescent="0.25">
      <c r="A1511" s="13" t="s">
        <v>1489</v>
      </c>
      <c r="B1511" s="13">
        <v>2013</v>
      </c>
      <c r="C1511" s="13" t="s">
        <v>176</v>
      </c>
      <c r="D1511" s="13" t="s">
        <v>157</v>
      </c>
      <c r="E1511" s="13">
        <v>87</v>
      </c>
      <c r="F1511" s="13">
        <v>243</v>
      </c>
      <c r="G1511" s="13">
        <v>40</v>
      </c>
      <c r="H1511" s="13">
        <v>66</v>
      </c>
      <c r="I1511" s="13">
        <v>18</v>
      </c>
      <c r="J1511" s="13">
        <v>0</v>
      </c>
      <c r="K1511" s="13">
        <v>16</v>
      </c>
      <c r="L1511" s="13">
        <v>55</v>
      </c>
      <c r="M1511" s="13">
        <v>0</v>
      </c>
      <c r="N1511" s="13">
        <v>0</v>
      </c>
      <c r="O1511" s="13">
        <v>29</v>
      </c>
      <c r="P1511" s="13">
        <v>67</v>
      </c>
    </row>
    <row r="1512" spans="1:16" x14ac:dyDescent="0.25">
      <c r="A1512" s="13" t="s">
        <v>1817</v>
      </c>
      <c r="B1512" s="13">
        <v>2013</v>
      </c>
      <c r="C1512" s="13" t="s">
        <v>188</v>
      </c>
      <c r="D1512" s="13" t="s">
        <v>161</v>
      </c>
      <c r="E1512" s="13">
        <v>82</v>
      </c>
      <c r="F1512" s="13">
        <v>246</v>
      </c>
      <c r="G1512" s="13">
        <v>35</v>
      </c>
      <c r="H1512" s="13">
        <v>76</v>
      </c>
      <c r="I1512" s="13">
        <v>17</v>
      </c>
      <c r="J1512" s="13">
        <v>2</v>
      </c>
      <c r="K1512" s="13">
        <v>6</v>
      </c>
      <c r="L1512" s="13">
        <v>22</v>
      </c>
      <c r="M1512" s="13">
        <v>7</v>
      </c>
      <c r="N1512" s="13">
        <v>0</v>
      </c>
      <c r="O1512" s="13">
        <v>7</v>
      </c>
      <c r="P1512" s="13">
        <v>49</v>
      </c>
    </row>
    <row r="1513" spans="1:16" x14ac:dyDescent="0.25">
      <c r="A1513" s="13" t="s">
        <v>1902</v>
      </c>
      <c r="B1513" s="13">
        <v>2013</v>
      </c>
      <c r="C1513" s="13" t="s">
        <v>165</v>
      </c>
      <c r="D1513" s="13" t="s">
        <v>157</v>
      </c>
      <c r="E1513" s="13">
        <v>85</v>
      </c>
      <c r="F1513" s="13">
        <v>246</v>
      </c>
      <c r="G1513" s="13">
        <v>28</v>
      </c>
      <c r="H1513" s="13">
        <v>55</v>
      </c>
      <c r="I1513" s="13">
        <v>11</v>
      </c>
      <c r="J1513" s="13">
        <v>0</v>
      </c>
      <c r="K1513" s="13">
        <v>10</v>
      </c>
      <c r="L1513" s="13">
        <v>27</v>
      </c>
      <c r="M1513" s="13">
        <v>2</v>
      </c>
      <c r="N1513" s="13">
        <v>0</v>
      </c>
      <c r="O1513" s="13">
        <v>19</v>
      </c>
      <c r="P1513" s="13">
        <v>62</v>
      </c>
    </row>
    <row r="1514" spans="1:16" x14ac:dyDescent="0.25">
      <c r="A1514" s="13" t="s">
        <v>1713</v>
      </c>
      <c r="B1514" s="13">
        <v>2013</v>
      </c>
      <c r="C1514" s="13" t="s">
        <v>184</v>
      </c>
      <c r="D1514" s="13" t="s">
        <v>157</v>
      </c>
      <c r="E1514" s="13">
        <v>106</v>
      </c>
      <c r="F1514" s="13">
        <v>246</v>
      </c>
      <c r="G1514" s="13">
        <v>39</v>
      </c>
      <c r="H1514" s="13">
        <v>69</v>
      </c>
      <c r="I1514" s="13">
        <v>12</v>
      </c>
      <c r="J1514" s="13">
        <v>4</v>
      </c>
      <c r="K1514" s="13">
        <v>2</v>
      </c>
      <c r="L1514" s="13">
        <v>22</v>
      </c>
      <c r="M1514" s="13">
        <v>24</v>
      </c>
      <c r="N1514" s="13">
        <v>3</v>
      </c>
      <c r="O1514" s="13">
        <v>29</v>
      </c>
      <c r="P1514" s="13">
        <v>46</v>
      </c>
    </row>
    <row r="1515" spans="1:16" x14ac:dyDescent="0.25">
      <c r="A1515" s="13" t="s">
        <v>1866</v>
      </c>
      <c r="B1515" s="13">
        <v>2013</v>
      </c>
      <c r="C1515" s="13" t="s">
        <v>188</v>
      </c>
      <c r="D1515" s="13" t="s">
        <v>161</v>
      </c>
      <c r="E1515" s="13">
        <v>95</v>
      </c>
      <c r="F1515" s="13">
        <v>247</v>
      </c>
      <c r="G1515" s="13">
        <v>23</v>
      </c>
      <c r="H1515" s="13">
        <v>59</v>
      </c>
      <c r="I1515" s="13">
        <v>15</v>
      </c>
      <c r="J1515" s="13">
        <v>0</v>
      </c>
      <c r="K1515" s="13">
        <v>1</v>
      </c>
      <c r="L1515" s="13">
        <v>22</v>
      </c>
      <c r="M1515" s="13">
        <v>0</v>
      </c>
      <c r="N1515" s="13">
        <v>0</v>
      </c>
      <c r="O1515" s="13">
        <v>10</v>
      </c>
      <c r="P1515" s="13">
        <v>38</v>
      </c>
    </row>
    <row r="1516" spans="1:16" x14ac:dyDescent="0.25">
      <c r="A1516" s="13" t="s">
        <v>1322</v>
      </c>
      <c r="B1516" s="13">
        <v>2013</v>
      </c>
      <c r="C1516" s="13" t="s">
        <v>169</v>
      </c>
      <c r="D1516" s="13" t="s">
        <v>161</v>
      </c>
      <c r="E1516" s="13">
        <v>66</v>
      </c>
      <c r="F1516" s="13">
        <v>250</v>
      </c>
      <c r="G1516" s="13">
        <v>40</v>
      </c>
      <c r="H1516" s="13">
        <v>63</v>
      </c>
      <c r="I1516" s="13">
        <v>10</v>
      </c>
      <c r="J1516" s="13">
        <v>4</v>
      </c>
      <c r="K1516" s="13">
        <v>3</v>
      </c>
      <c r="L1516" s="13">
        <v>22</v>
      </c>
      <c r="M1516" s="13">
        <v>5</v>
      </c>
      <c r="N1516" s="13">
        <v>2</v>
      </c>
      <c r="O1516" s="13">
        <v>17</v>
      </c>
      <c r="P1516" s="13">
        <v>44</v>
      </c>
    </row>
    <row r="1517" spans="1:16" x14ac:dyDescent="0.25">
      <c r="A1517" s="13" t="s">
        <v>1938</v>
      </c>
      <c r="B1517" s="13">
        <v>2013</v>
      </c>
      <c r="C1517" s="13" t="s">
        <v>186</v>
      </c>
      <c r="D1517" s="13" t="s">
        <v>161</v>
      </c>
      <c r="E1517" s="13">
        <v>73</v>
      </c>
      <c r="F1517" s="13">
        <v>251</v>
      </c>
      <c r="G1517" s="13">
        <v>36</v>
      </c>
      <c r="H1517" s="13">
        <v>62</v>
      </c>
      <c r="I1517" s="13">
        <v>11</v>
      </c>
      <c r="J1517" s="13">
        <v>0</v>
      </c>
      <c r="K1517" s="13">
        <v>14</v>
      </c>
      <c r="L1517" s="13">
        <v>30</v>
      </c>
      <c r="M1517" s="13">
        <v>0</v>
      </c>
      <c r="N1517" s="13">
        <v>0</v>
      </c>
      <c r="O1517" s="13">
        <v>33</v>
      </c>
      <c r="P1517" s="13">
        <v>91</v>
      </c>
    </row>
    <row r="1518" spans="1:16" x14ac:dyDescent="0.25">
      <c r="A1518" s="13" t="s">
        <v>1554</v>
      </c>
      <c r="B1518" s="13">
        <v>2013</v>
      </c>
      <c r="C1518" s="13" t="s">
        <v>186</v>
      </c>
      <c r="D1518" s="13" t="s">
        <v>161</v>
      </c>
      <c r="E1518" s="13">
        <v>119</v>
      </c>
      <c r="F1518" s="13">
        <v>252</v>
      </c>
      <c r="G1518" s="13">
        <v>27</v>
      </c>
      <c r="H1518" s="13">
        <v>59</v>
      </c>
      <c r="I1518" s="13">
        <v>10</v>
      </c>
      <c r="J1518" s="13">
        <v>1</v>
      </c>
      <c r="K1518" s="13">
        <v>5</v>
      </c>
      <c r="L1518" s="13">
        <v>26</v>
      </c>
      <c r="M1518" s="13">
        <v>1</v>
      </c>
      <c r="N1518" s="13">
        <v>0</v>
      </c>
      <c r="O1518" s="13">
        <v>12</v>
      </c>
      <c r="P1518" s="13">
        <v>29</v>
      </c>
    </row>
    <row r="1519" spans="1:16" x14ac:dyDescent="0.25">
      <c r="A1519" s="13" t="s">
        <v>1633</v>
      </c>
      <c r="B1519" s="13">
        <v>2013</v>
      </c>
      <c r="C1519" s="13" t="s">
        <v>183</v>
      </c>
      <c r="D1519" s="13" t="s">
        <v>161</v>
      </c>
      <c r="E1519" s="13">
        <v>79</v>
      </c>
      <c r="F1519" s="13">
        <v>252</v>
      </c>
      <c r="G1519" s="13">
        <v>19</v>
      </c>
      <c r="H1519" s="13">
        <v>56</v>
      </c>
      <c r="I1519" s="13">
        <v>11</v>
      </c>
      <c r="J1519" s="13">
        <v>1</v>
      </c>
      <c r="K1519" s="13">
        <v>3</v>
      </c>
      <c r="L1519" s="13">
        <v>25</v>
      </c>
      <c r="M1519" s="13">
        <v>2</v>
      </c>
      <c r="N1519" s="13">
        <v>0</v>
      </c>
      <c r="O1519" s="13">
        <v>20</v>
      </c>
      <c r="P1519" s="13">
        <v>32</v>
      </c>
    </row>
    <row r="1520" spans="1:16" x14ac:dyDescent="0.25">
      <c r="A1520" s="13" t="s">
        <v>1535</v>
      </c>
      <c r="B1520" s="13">
        <v>2013</v>
      </c>
      <c r="C1520" s="13" t="s">
        <v>167</v>
      </c>
      <c r="D1520" s="13" t="s">
        <v>157</v>
      </c>
      <c r="E1520" s="13">
        <v>91</v>
      </c>
      <c r="F1520" s="13">
        <v>253</v>
      </c>
      <c r="G1520" s="13">
        <v>27</v>
      </c>
      <c r="H1520" s="13">
        <v>61</v>
      </c>
      <c r="I1520" s="13">
        <v>13</v>
      </c>
      <c r="J1520" s="13">
        <v>2</v>
      </c>
      <c r="K1520" s="13">
        <v>9</v>
      </c>
      <c r="L1520" s="13">
        <v>40</v>
      </c>
      <c r="M1520" s="13">
        <v>1</v>
      </c>
      <c r="N1520" s="13">
        <v>1</v>
      </c>
      <c r="O1520" s="13">
        <v>30</v>
      </c>
      <c r="P1520" s="13">
        <v>63</v>
      </c>
    </row>
    <row r="1521" spans="1:16" x14ac:dyDescent="0.25">
      <c r="A1521" s="13" t="s">
        <v>1302</v>
      </c>
      <c r="B1521" s="13">
        <v>2013</v>
      </c>
      <c r="C1521" s="13" t="s">
        <v>184</v>
      </c>
      <c r="D1521" s="13" t="s">
        <v>157</v>
      </c>
      <c r="E1521" s="13">
        <v>73</v>
      </c>
      <c r="F1521" s="13">
        <v>256</v>
      </c>
      <c r="G1521" s="13">
        <v>27</v>
      </c>
      <c r="H1521" s="13">
        <v>62</v>
      </c>
      <c r="I1521" s="13">
        <v>10</v>
      </c>
      <c r="J1521" s="13">
        <v>1</v>
      </c>
      <c r="K1521" s="13">
        <v>6</v>
      </c>
      <c r="L1521" s="13">
        <v>34</v>
      </c>
      <c r="M1521" s="13">
        <v>0</v>
      </c>
      <c r="N1521" s="13">
        <v>0</v>
      </c>
      <c r="O1521" s="13">
        <v>38</v>
      </c>
      <c r="P1521" s="13">
        <v>52</v>
      </c>
    </row>
    <row r="1522" spans="1:16" x14ac:dyDescent="0.25">
      <c r="A1522" s="13" t="s">
        <v>1710</v>
      </c>
      <c r="B1522" s="13">
        <v>2013</v>
      </c>
      <c r="C1522" s="13" t="s">
        <v>156</v>
      </c>
      <c r="D1522" s="13" t="s">
        <v>157</v>
      </c>
      <c r="E1522" s="13">
        <v>84</v>
      </c>
      <c r="F1522" s="13">
        <v>256</v>
      </c>
      <c r="G1522" s="13">
        <v>24</v>
      </c>
      <c r="H1522" s="13">
        <v>50</v>
      </c>
      <c r="I1522" s="13">
        <v>11</v>
      </c>
      <c r="J1522" s="13">
        <v>0</v>
      </c>
      <c r="K1522" s="13">
        <v>10</v>
      </c>
      <c r="L1522" s="13">
        <v>24</v>
      </c>
      <c r="M1522" s="13">
        <v>0</v>
      </c>
      <c r="N1522" s="13">
        <v>1</v>
      </c>
      <c r="O1522" s="13">
        <v>14</v>
      </c>
      <c r="P1522" s="13">
        <v>94</v>
      </c>
    </row>
    <row r="1523" spans="1:16" x14ac:dyDescent="0.25">
      <c r="A1523" s="13" t="s">
        <v>1979</v>
      </c>
      <c r="B1523" s="13">
        <v>2013</v>
      </c>
      <c r="C1523" s="13" t="s">
        <v>158</v>
      </c>
      <c r="D1523" s="13" t="s">
        <v>157</v>
      </c>
      <c r="E1523" s="13">
        <v>63</v>
      </c>
      <c r="F1523" s="13">
        <v>257</v>
      </c>
      <c r="G1523" s="13">
        <v>29</v>
      </c>
      <c r="H1523" s="13">
        <v>69</v>
      </c>
      <c r="I1523" s="13">
        <v>14</v>
      </c>
      <c r="J1523" s="13">
        <v>0</v>
      </c>
      <c r="K1523" s="13">
        <v>4</v>
      </c>
      <c r="L1523" s="13">
        <v>21</v>
      </c>
      <c r="M1523" s="13">
        <v>6</v>
      </c>
      <c r="N1523" s="13">
        <v>7</v>
      </c>
      <c r="O1523" s="13">
        <v>23</v>
      </c>
      <c r="P1523" s="13">
        <v>70</v>
      </c>
    </row>
    <row r="1524" spans="1:16" x14ac:dyDescent="0.25">
      <c r="A1524" s="13" t="s">
        <v>1628</v>
      </c>
      <c r="B1524" s="13">
        <v>2013</v>
      </c>
      <c r="C1524" s="13" t="s">
        <v>159</v>
      </c>
      <c r="D1524" s="13" t="s">
        <v>157</v>
      </c>
      <c r="E1524" s="13">
        <v>87</v>
      </c>
      <c r="F1524" s="13">
        <v>260</v>
      </c>
      <c r="G1524" s="13">
        <v>23</v>
      </c>
      <c r="H1524" s="13">
        <v>50</v>
      </c>
      <c r="I1524" s="13">
        <v>10</v>
      </c>
      <c r="J1524" s="13">
        <v>0</v>
      </c>
      <c r="K1524" s="13">
        <v>3</v>
      </c>
      <c r="L1524" s="13">
        <v>21</v>
      </c>
      <c r="M1524" s="13">
        <v>4</v>
      </c>
      <c r="N1524" s="13">
        <v>2</v>
      </c>
      <c r="O1524" s="13">
        <v>21</v>
      </c>
      <c r="P1524" s="13">
        <v>60</v>
      </c>
    </row>
    <row r="1525" spans="1:16" x14ac:dyDescent="0.25">
      <c r="A1525" s="13" t="s">
        <v>1686</v>
      </c>
      <c r="B1525" s="13">
        <v>2013</v>
      </c>
      <c r="C1525" s="13" t="s">
        <v>174</v>
      </c>
      <c r="D1525" s="13" t="s">
        <v>161</v>
      </c>
      <c r="E1525" s="13">
        <v>111</v>
      </c>
      <c r="F1525" s="13">
        <v>261</v>
      </c>
      <c r="G1525" s="13">
        <v>28</v>
      </c>
      <c r="H1525" s="13">
        <v>56</v>
      </c>
      <c r="I1525" s="13">
        <v>12</v>
      </c>
      <c r="J1525" s="13">
        <v>2</v>
      </c>
      <c r="K1525" s="13">
        <v>5</v>
      </c>
      <c r="L1525" s="13">
        <v>25</v>
      </c>
      <c r="M1525" s="13">
        <v>2</v>
      </c>
      <c r="N1525" s="13">
        <v>3</v>
      </c>
      <c r="O1525" s="13">
        <v>24</v>
      </c>
      <c r="P1525" s="13">
        <v>75</v>
      </c>
    </row>
    <row r="1526" spans="1:16" x14ac:dyDescent="0.25">
      <c r="A1526" s="13" t="s">
        <v>1594</v>
      </c>
      <c r="B1526" s="13">
        <v>2013</v>
      </c>
      <c r="C1526" s="13" t="s">
        <v>164</v>
      </c>
      <c r="D1526" s="13" t="s">
        <v>157</v>
      </c>
      <c r="E1526" s="13">
        <v>94</v>
      </c>
      <c r="F1526" s="13">
        <v>262</v>
      </c>
      <c r="G1526" s="13">
        <v>33</v>
      </c>
      <c r="H1526" s="13">
        <v>57</v>
      </c>
      <c r="I1526" s="13">
        <v>16</v>
      </c>
      <c r="J1526" s="13">
        <v>1</v>
      </c>
      <c r="K1526" s="13">
        <v>3</v>
      </c>
      <c r="L1526" s="13">
        <v>20</v>
      </c>
      <c r="M1526" s="13">
        <v>12</v>
      </c>
      <c r="N1526" s="13">
        <v>6</v>
      </c>
      <c r="O1526" s="13">
        <v>13</v>
      </c>
      <c r="P1526" s="13">
        <v>66</v>
      </c>
    </row>
    <row r="1527" spans="1:16" x14ac:dyDescent="0.25">
      <c r="A1527" s="13" t="s">
        <v>1419</v>
      </c>
      <c r="B1527" s="13">
        <v>2013</v>
      </c>
      <c r="C1527" s="13" t="s">
        <v>171</v>
      </c>
      <c r="D1527" s="13" t="s">
        <v>157</v>
      </c>
      <c r="E1527" s="13">
        <v>82</v>
      </c>
      <c r="F1527" s="13">
        <v>262</v>
      </c>
      <c r="G1527" s="13">
        <v>31</v>
      </c>
      <c r="H1527" s="13">
        <v>53</v>
      </c>
      <c r="I1527" s="13">
        <v>8</v>
      </c>
      <c r="J1527" s="13">
        <v>1</v>
      </c>
      <c r="K1527" s="13">
        <v>12</v>
      </c>
      <c r="L1527" s="13">
        <v>37</v>
      </c>
      <c r="M1527" s="13">
        <v>2</v>
      </c>
      <c r="N1527" s="13">
        <v>0</v>
      </c>
      <c r="O1527" s="13">
        <v>32</v>
      </c>
      <c r="P1527" s="13">
        <v>79</v>
      </c>
    </row>
    <row r="1528" spans="1:16" x14ac:dyDescent="0.25">
      <c r="A1528" s="13" t="s">
        <v>1810</v>
      </c>
      <c r="B1528" s="13">
        <v>2013</v>
      </c>
      <c r="C1528" s="13" t="s">
        <v>158</v>
      </c>
      <c r="D1528" s="13" t="s">
        <v>157</v>
      </c>
      <c r="E1528" s="13">
        <v>79</v>
      </c>
      <c r="F1528" s="13">
        <v>262</v>
      </c>
      <c r="G1528" s="13">
        <v>35</v>
      </c>
      <c r="H1528" s="13">
        <v>58</v>
      </c>
      <c r="I1528" s="13">
        <v>14</v>
      </c>
      <c r="J1528" s="13">
        <v>1</v>
      </c>
      <c r="K1528" s="13">
        <v>13</v>
      </c>
      <c r="L1528" s="13">
        <v>36</v>
      </c>
      <c r="M1528" s="13">
        <v>1</v>
      </c>
      <c r="N1528" s="13">
        <v>1</v>
      </c>
      <c r="O1528" s="13">
        <v>18</v>
      </c>
      <c r="P1528" s="13">
        <v>104</v>
      </c>
    </row>
    <row r="1529" spans="1:16" x14ac:dyDescent="0.25">
      <c r="A1529" s="13" t="s">
        <v>1560</v>
      </c>
      <c r="B1529" s="13">
        <v>2013</v>
      </c>
      <c r="C1529" s="13" t="s">
        <v>177</v>
      </c>
      <c r="D1529" s="13" t="s">
        <v>161</v>
      </c>
      <c r="E1529" s="13">
        <v>73</v>
      </c>
      <c r="F1529" s="13">
        <v>263</v>
      </c>
      <c r="G1529" s="13">
        <v>35</v>
      </c>
      <c r="H1529" s="13">
        <v>71</v>
      </c>
      <c r="I1529" s="13">
        <v>15</v>
      </c>
      <c r="J1529" s="13">
        <v>0</v>
      </c>
      <c r="K1529" s="13">
        <v>6</v>
      </c>
      <c r="L1529" s="13">
        <v>33</v>
      </c>
      <c r="M1529" s="13">
        <v>9</v>
      </c>
      <c r="N1529" s="13">
        <v>0</v>
      </c>
      <c r="O1529" s="13">
        <v>22</v>
      </c>
      <c r="P1529" s="13">
        <v>76</v>
      </c>
    </row>
    <row r="1530" spans="1:16" x14ac:dyDescent="0.25">
      <c r="A1530" s="13" t="s">
        <v>1930</v>
      </c>
      <c r="B1530" s="13">
        <v>2013</v>
      </c>
      <c r="C1530" s="13" t="s">
        <v>170</v>
      </c>
      <c r="D1530" s="13" t="s">
        <v>157</v>
      </c>
      <c r="E1530" s="13">
        <v>98</v>
      </c>
      <c r="F1530" s="13">
        <v>264</v>
      </c>
      <c r="G1530" s="13">
        <v>41</v>
      </c>
      <c r="H1530" s="13">
        <v>65</v>
      </c>
      <c r="I1530" s="13">
        <v>16</v>
      </c>
      <c r="J1530" s="13">
        <v>0</v>
      </c>
      <c r="K1530" s="13">
        <v>9</v>
      </c>
      <c r="L1530" s="13">
        <v>30</v>
      </c>
      <c r="M1530" s="13">
        <v>5</v>
      </c>
      <c r="N1530" s="13">
        <v>0</v>
      </c>
      <c r="O1530" s="13">
        <v>37</v>
      </c>
      <c r="P1530" s="13">
        <v>71</v>
      </c>
    </row>
    <row r="1531" spans="1:16" x14ac:dyDescent="0.25">
      <c r="A1531" s="13" t="s">
        <v>1684</v>
      </c>
      <c r="B1531" s="13">
        <v>2013</v>
      </c>
      <c r="C1531" s="13" t="s">
        <v>174</v>
      </c>
      <c r="D1531" s="13" t="s">
        <v>161</v>
      </c>
      <c r="E1531" s="13">
        <v>136</v>
      </c>
      <c r="F1531" s="13">
        <v>264</v>
      </c>
      <c r="G1531" s="13">
        <v>29</v>
      </c>
      <c r="H1531" s="13">
        <v>67</v>
      </c>
      <c r="I1531" s="13">
        <v>18</v>
      </c>
      <c r="J1531" s="13">
        <v>0</v>
      </c>
      <c r="K1531" s="13">
        <v>7</v>
      </c>
      <c r="L1531" s="13">
        <v>36</v>
      </c>
      <c r="M1531" s="13">
        <v>1</v>
      </c>
      <c r="N1531" s="13">
        <v>0</v>
      </c>
      <c r="O1531" s="13">
        <v>44</v>
      </c>
      <c r="P1531" s="13">
        <v>51</v>
      </c>
    </row>
    <row r="1532" spans="1:16" x14ac:dyDescent="0.25">
      <c r="A1532" s="13" t="s">
        <v>1404</v>
      </c>
      <c r="B1532" s="13">
        <v>2013</v>
      </c>
      <c r="C1532" s="13" t="s">
        <v>165</v>
      </c>
      <c r="D1532" s="13" t="s">
        <v>157</v>
      </c>
      <c r="E1532" s="13">
        <v>77</v>
      </c>
      <c r="F1532" s="13">
        <v>265</v>
      </c>
      <c r="G1532" s="13">
        <v>33</v>
      </c>
      <c r="H1532" s="13">
        <v>66</v>
      </c>
      <c r="I1532" s="13">
        <v>12</v>
      </c>
      <c r="J1532" s="13">
        <v>1</v>
      </c>
      <c r="K1532" s="13">
        <v>8</v>
      </c>
      <c r="L1532" s="13">
        <v>39</v>
      </c>
      <c r="M1532" s="13">
        <v>3</v>
      </c>
      <c r="N1532" s="13">
        <v>1</v>
      </c>
      <c r="O1532" s="13">
        <v>26</v>
      </c>
      <c r="P1532" s="13">
        <v>44</v>
      </c>
    </row>
    <row r="1533" spans="1:16" x14ac:dyDescent="0.25">
      <c r="A1533" s="13" t="s">
        <v>1387</v>
      </c>
      <c r="B1533" s="13">
        <v>2013</v>
      </c>
      <c r="C1533" s="13" t="s">
        <v>159</v>
      </c>
      <c r="D1533" s="13" t="s">
        <v>157</v>
      </c>
      <c r="E1533" s="13">
        <v>97</v>
      </c>
      <c r="F1533" s="13">
        <v>266</v>
      </c>
      <c r="G1533" s="13">
        <v>22</v>
      </c>
      <c r="H1533" s="13">
        <v>71</v>
      </c>
      <c r="I1533" s="13">
        <v>10</v>
      </c>
      <c r="J1533" s="13">
        <v>0</v>
      </c>
      <c r="K1533" s="13">
        <v>2</v>
      </c>
      <c r="L1533" s="13">
        <v>14</v>
      </c>
      <c r="M1533" s="13">
        <v>1</v>
      </c>
      <c r="N1533" s="13">
        <v>3</v>
      </c>
      <c r="O1533" s="13">
        <v>9</v>
      </c>
      <c r="P1533" s="13">
        <v>31</v>
      </c>
    </row>
    <row r="1534" spans="1:16" x14ac:dyDescent="0.25">
      <c r="A1534" s="13" t="s">
        <v>1678</v>
      </c>
      <c r="B1534" s="13">
        <v>2013</v>
      </c>
      <c r="C1534" s="13" t="s">
        <v>171</v>
      </c>
      <c r="D1534" s="13" t="s">
        <v>157</v>
      </c>
      <c r="E1534" s="13">
        <v>87</v>
      </c>
      <c r="F1534" s="13">
        <v>267</v>
      </c>
      <c r="G1534" s="13">
        <v>32</v>
      </c>
      <c r="H1534" s="13">
        <v>63</v>
      </c>
      <c r="I1534" s="13">
        <v>9</v>
      </c>
      <c r="J1534" s="13">
        <v>1</v>
      </c>
      <c r="K1534" s="13">
        <v>3</v>
      </c>
      <c r="L1534" s="13">
        <v>24</v>
      </c>
      <c r="M1534" s="13">
        <v>13</v>
      </c>
      <c r="N1534" s="13">
        <v>1</v>
      </c>
      <c r="O1534" s="13">
        <v>24</v>
      </c>
      <c r="P1534" s="13">
        <v>80</v>
      </c>
    </row>
    <row r="1535" spans="1:16" x14ac:dyDescent="0.25">
      <c r="A1535" s="13" t="s">
        <v>1679</v>
      </c>
      <c r="B1535" s="13">
        <v>2013</v>
      </c>
      <c r="C1535" s="13" t="s">
        <v>169</v>
      </c>
      <c r="D1535" s="13" t="s">
        <v>161</v>
      </c>
      <c r="E1535" s="13">
        <v>96</v>
      </c>
      <c r="F1535" s="13">
        <v>269</v>
      </c>
      <c r="G1535" s="13">
        <v>25</v>
      </c>
      <c r="H1535" s="13">
        <v>65</v>
      </c>
      <c r="I1535" s="13">
        <v>13</v>
      </c>
      <c r="J1535" s="13">
        <v>1</v>
      </c>
      <c r="K1535" s="13">
        <v>1</v>
      </c>
      <c r="L1535" s="13">
        <v>18</v>
      </c>
      <c r="M1535" s="13">
        <v>2</v>
      </c>
      <c r="N1535" s="13">
        <v>0</v>
      </c>
      <c r="O1535" s="13">
        <v>26</v>
      </c>
      <c r="P1535" s="13">
        <v>54</v>
      </c>
    </row>
    <row r="1536" spans="1:16" x14ac:dyDescent="0.25">
      <c r="A1536" s="13" t="s">
        <v>1437</v>
      </c>
      <c r="B1536" s="13">
        <v>2013</v>
      </c>
      <c r="C1536" s="13" t="s">
        <v>185</v>
      </c>
      <c r="D1536" s="13" t="s">
        <v>161</v>
      </c>
      <c r="E1536" s="13">
        <v>103</v>
      </c>
      <c r="F1536" s="13">
        <v>272</v>
      </c>
      <c r="G1536" s="13">
        <v>33</v>
      </c>
      <c r="H1536" s="13">
        <v>68</v>
      </c>
      <c r="I1536" s="13">
        <v>17</v>
      </c>
      <c r="J1536" s="13">
        <v>1</v>
      </c>
      <c r="K1536" s="13">
        <v>2</v>
      </c>
      <c r="L1536" s="13">
        <v>21</v>
      </c>
      <c r="M1536" s="13">
        <v>4</v>
      </c>
      <c r="N1536" s="13">
        <v>3</v>
      </c>
      <c r="O1536" s="13">
        <v>22</v>
      </c>
      <c r="P1536" s="13">
        <v>61</v>
      </c>
    </row>
    <row r="1537" spans="1:16" x14ac:dyDescent="0.25">
      <c r="A1537" s="13" t="s">
        <v>1589</v>
      </c>
      <c r="B1537" s="13">
        <v>2013</v>
      </c>
      <c r="C1537" s="13" t="s">
        <v>186</v>
      </c>
      <c r="D1537" s="13" t="s">
        <v>161</v>
      </c>
      <c r="E1537" s="13">
        <v>80</v>
      </c>
      <c r="F1537" s="13">
        <v>272</v>
      </c>
      <c r="G1537" s="13">
        <v>22</v>
      </c>
      <c r="H1537" s="13">
        <v>71</v>
      </c>
      <c r="I1537" s="13">
        <v>13</v>
      </c>
      <c r="J1537" s="13">
        <v>0</v>
      </c>
      <c r="K1537" s="13">
        <v>8</v>
      </c>
      <c r="L1537" s="13">
        <v>31</v>
      </c>
      <c r="M1537" s="13">
        <v>0</v>
      </c>
      <c r="N1537" s="13">
        <v>0</v>
      </c>
      <c r="O1537" s="13">
        <v>14</v>
      </c>
      <c r="P1537" s="13">
        <v>69</v>
      </c>
    </row>
    <row r="1538" spans="1:16" x14ac:dyDescent="0.25">
      <c r="A1538" s="13" t="s">
        <v>1998</v>
      </c>
      <c r="B1538" s="13">
        <v>2013</v>
      </c>
      <c r="C1538" s="13" t="s">
        <v>163</v>
      </c>
      <c r="D1538" s="13" t="s">
        <v>161</v>
      </c>
      <c r="E1538" s="13">
        <v>70</v>
      </c>
      <c r="F1538" s="13">
        <v>275</v>
      </c>
      <c r="G1538" s="13">
        <v>31</v>
      </c>
      <c r="H1538" s="13">
        <v>73</v>
      </c>
      <c r="I1538" s="13">
        <v>17</v>
      </c>
      <c r="J1538" s="13">
        <v>4</v>
      </c>
      <c r="K1538" s="13">
        <v>3</v>
      </c>
      <c r="L1538" s="13">
        <v>32</v>
      </c>
      <c r="M1538" s="13">
        <v>5</v>
      </c>
      <c r="N1538" s="13">
        <v>1</v>
      </c>
      <c r="O1538" s="13">
        <v>13</v>
      </c>
      <c r="P1538" s="13">
        <v>57</v>
      </c>
    </row>
    <row r="1539" spans="1:16" x14ac:dyDescent="0.25">
      <c r="A1539" s="13" t="s">
        <v>1580</v>
      </c>
      <c r="B1539" s="13">
        <v>2013</v>
      </c>
      <c r="C1539" s="13" t="s">
        <v>172</v>
      </c>
      <c r="D1539" s="13" t="s">
        <v>161</v>
      </c>
      <c r="E1539" s="13">
        <v>82</v>
      </c>
      <c r="F1539" s="13">
        <v>276</v>
      </c>
      <c r="G1539" s="13">
        <v>42</v>
      </c>
      <c r="H1539" s="13">
        <v>76</v>
      </c>
      <c r="I1539" s="13">
        <v>21</v>
      </c>
      <c r="J1539" s="13">
        <v>0</v>
      </c>
      <c r="K1539" s="13">
        <v>13</v>
      </c>
      <c r="L1539" s="13">
        <v>44</v>
      </c>
      <c r="M1539" s="13">
        <v>0</v>
      </c>
      <c r="N1539" s="13">
        <v>0</v>
      </c>
      <c r="O1539" s="13">
        <v>31</v>
      </c>
      <c r="P1539" s="13">
        <v>55</v>
      </c>
    </row>
    <row r="1540" spans="1:16" x14ac:dyDescent="0.25">
      <c r="A1540" s="13" t="s">
        <v>1720</v>
      </c>
      <c r="B1540" s="13">
        <v>2013</v>
      </c>
      <c r="C1540" s="13" t="s">
        <v>167</v>
      </c>
      <c r="D1540" s="13" t="s">
        <v>157</v>
      </c>
      <c r="E1540" s="13">
        <v>100</v>
      </c>
      <c r="F1540" s="13">
        <v>277</v>
      </c>
      <c r="G1540" s="13">
        <v>38</v>
      </c>
      <c r="H1540" s="13">
        <v>69</v>
      </c>
      <c r="I1540" s="13">
        <v>15</v>
      </c>
      <c r="J1540" s="13">
        <v>2</v>
      </c>
      <c r="K1540" s="13">
        <v>7</v>
      </c>
      <c r="L1540" s="13">
        <v>32</v>
      </c>
      <c r="M1540" s="13">
        <v>0</v>
      </c>
      <c r="N1540" s="13">
        <v>1</v>
      </c>
      <c r="O1540" s="13">
        <v>30</v>
      </c>
      <c r="P1540" s="13">
        <v>65</v>
      </c>
    </row>
    <row r="1541" spans="1:16" x14ac:dyDescent="0.25">
      <c r="A1541" s="13" t="s">
        <v>1399</v>
      </c>
      <c r="B1541" s="13">
        <v>2013</v>
      </c>
      <c r="C1541" s="13" t="s">
        <v>158</v>
      </c>
      <c r="D1541" s="13" t="s">
        <v>157</v>
      </c>
      <c r="E1541" s="13">
        <v>85</v>
      </c>
      <c r="F1541" s="13">
        <v>277</v>
      </c>
      <c r="G1541" s="13">
        <v>38</v>
      </c>
      <c r="H1541" s="13">
        <v>58</v>
      </c>
      <c r="I1541" s="13">
        <v>13</v>
      </c>
      <c r="J1541" s="13">
        <v>1</v>
      </c>
      <c r="K1541" s="13">
        <v>8</v>
      </c>
      <c r="L1541" s="13">
        <v>25</v>
      </c>
      <c r="M1541" s="13">
        <v>1</v>
      </c>
      <c r="N1541" s="13">
        <v>3</v>
      </c>
      <c r="O1541" s="13">
        <v>43</v>
      </c>
      <c r="P1541" s="13">
        <v>89</v>
      </c>
    </row>
    <row r="1542" spans="1:16" x14ac:dyDescent="0.25">
      <c r="A1542" s="13" t="s">
        <v>1699</v>
      </c>
      <c r="B1542" s="13">
        <v>2013</v>
      </c>
      <c r="C1542" s="13" t="s">
        <v>172</v>
      </c>
      <c r="D1542" s="13" t="s">
        <v>161</v>
      </c>
      <c r="E1542" s="13">
        <v>88</v>
      </c>
      <c r="F1542" s="13">
        <v>280</v>
      </c>
      <c r="G1542" s="13">
        <v>31</v>
      </c>
      <c r="H1542" s="13">
        <v>68</v>
      </c>
      <c r="I1542" s="13">
        <v>14</v>
      </c>
      <c r="J1542" s="13">
        <v>0</v>
      </c>
      <c r="K1542" s="13">
        <v>8</v>
      </c>
      <c r="L1542" s="13">
        <v>35</v>
      </c>
      <c r="M1542" s="13">
        <v>1</v>
      </c>
      <c r="N1542" s="13">
        <v>1</v>
      </c>
      <c r="O1542" s="13">
        <v>21</v>
      </c>
      <c r="P1542" s="13">
        <v>85</v>
      </c>
    </row>
    <row r="1543" spans="1:16" x14ac:dyDescent="0.25">
      <c r="A1543" s="13" t="s">
        <v>1576</v>
      </c>
      <c r="B1543" s="13">
        <v>2013</v>
      </c>
      <c r="C1543" s="13" t="s">
        <v>185</v>
      </c>
      <c r="D1543" s="13" t="s">
        <v>161</v>
      </c>
      <c r="E1543" s="13">
        <v>71</v>
      </c>
      <c r="F1543" s="13">
        <v>280</v>
      </c>
      <c r="G1543" s="13">
        <v>44</v>
      </c>
      <c r="H1543" s="13">
        <v>79</v>
      </c>
      <c r="I1543" s="13">
        <v>16</v>
      </c>
      <c r="J1543" s="13">
        <v>3</v>
      </c>
      <c r="K1543" s="13">
        <v>5</v>
      </c>
      <c r="L1543" s="13">
        <v>30</v>
      </c>
      <c r="M1543" s="13">
        <v>9</v>
      </c>
      <c r="N1543" s="13">
        <v>4</v>
      </c>
      <c r="O1543" s="13">
        <v>23</v>
      </c>
      <c r="P1543" s="13">
        <v>36</v>
      </c>
    </row>
    <row r="1544" spans="1:16" x14ac:dyDescent="0.25">
      <c r="A1544" s="13" t="s">
        <v>1984</v>
      </c>
      <c r="B1544" s="13">
        <v>2013</v>
      </c>
      <c r="C1544" s="13" t="s">
        <v>175</v>
      </c>
      <c r="D1544" s="13" t="s">
        <v>157</v>
      </c>
      <c r="E1544" s="13">
        <v>81</v>
      </c>
      <c r="F1544" s="13">
        <v>281</v>
      </c>
      <c r="G1544" s="13">
        <v>37</v>
      </c>
      <c r="H1544" s="13">
        <v>54</v>
      </c>
      <c r="I1544" s="13">
        <v>11</v>
      </c>
      <c r="J1544" s="13">
        <v>3</v>
      </c>
      <c r="K1544" s="13">
        <v>8</v>
      </c>
      <c r="L1544" s="13">
        <v>27</v>
      </c>
      <c r="M1544" s="13">
        <v>9</v>
      </c>
      <c r="N1544" s="13">
        <v>3</v>
      </c>
      <c r="O1544" s="13">
        <v>24</v>
      </c>
      <c r="P1544" s="13">
        <v>84</v>
      </c>
    </row>
    <row r="1545" spans="1:16" x14ac:dyDescent="0.25">
      <c r="A1545" s="13" t="s">
        <v>1397</v>
      </c>
      <c r="B1545" s="13">
        <v>2013</v>
      </c>
      <c r="C1545" s="13" t="s">
        <v>167</v>
      </c>
      <c r="D1545" s="13" t="s">
        <v>157</v>
      </c>
      <c r="E1545" s="13">
        <v>99</v>
      </c>
      <c r="F1545" s="13">
        <v>283</v>
      </c>
      <c r="G1545" s="13">
        <v>26</v>
      </c>
      <c r="H1545" s="13">
        <v>66</v>
      </c>
      <c r="I1545" s="13">
        <v>14</v>
      </c>
      <c r="J1545" s="13">
        <v>0</v>
      </c>
      <c r="K1545" s="13">
        <v>2</v>
      </c>
      <c r="L1545" s="13">
        <v>18</v>
      </c>
      <c r="M1545" s="13">
        <v>2</v>
      </c>
      <c r="N1545" s="13">
        <v>1</v>
      </c>
      <c r="O1545" s="13">
        <v>22</v>
      </c>
      <c r="P1545" s="13">
        <v>63</v>
      </c>
    </row>
    <row r="1546" spans="1:16" x14ac:dyDescent="0.25">
      <c r="A1546" s="13" t="s">
        <v>1527</v>
      </c>
      <c r="B1546" s="13">
        <v>2013</v>
      </c>
      <c r="C1546" s="13" t="s">
        <v>159</v>
      </c>
      <c r="D1546" s="13" t="s">
        <v>157</v>
      </c>
      <c r="E1546" s="13">
        <v>76</v>
      </c>
      <c r="F1546" s="13">
        <v>283</v>
      </c>
      <c r="G1546" s="13">
        <v>31</v>
      </c>
      <c r="H1546" s="13">
        <v>64</v>
      </c>
      <c r="I1546" s="13">
        <v>13</v>
      </c>
      <c r="J1546" s="13">
        <v>0</v>
      </c>
      <c r="K1546" s="13">
        <v>13</v>
      </c>
      <c r="L1546" s="13">
        <v>27</v>
      </c>
      <c r="M1546" s="13">
        <v>0</v>
      </c>
      <c r="N1546" s="13">
        <v>0</v>
      </c>
      <c r="O1546" s="13">
        <v>20</v>
      </c>
      <c r="P1546" s="13">
        <v>80</v>
      </c>
    </row>
    <row r="1547" spans="1:16" x14ac:dyDescent="0.25">
      <c r="A1547" s="13" t="s">
        <v>1445</v>
      </c>
      <c r="B1547" s="13">
        <v>2013</v>
      </c>
      <c r="C1547" s="13" t="s">
        <v>162</v>
      </c>
      <c r="D1547" s="13" t="s">
        <v>161</v>
      </c>
      <c r="E1547" s="13">
        <v>84</v>
      </c>
      <c r="F1547" s="13">
        <v>284</v>
      </c>
      <c r="G1547" s="13">
        <v>39</v>
      </c>
      <c r="H1547" s="13">
        <v>71</v>
      </c>
      <c r="I1547" s="13">
        <v>19</v>
      </c>
      <c r="J1547" s="13">
        <v>3</v>
      </c>
      <c r="K1547" s="13">
        <v>6</v>
      </c>
      <c r="L1547" s="13">
        <v>27</v>
      </c>
      <c r="M1547" s="13">
        <v>3</v>
      </c>
      <c r="N1547" s="13">
        <v>0</v>
      </c>
      <c r="O1547" s="13">
        <v>29</v>
      </c>
      <c r="P1547" s="13">
        <v>55</v>
      </c>
    </row>
    <row r="1548" spans="1:16" x14ac:dyDescent="0.25">
      <c r="A1548" s="13" t="s">
        <v>1939</v>
      </c>
      <c r="B1548" s="13">
        <v>2013</v>
      </c>
      <c r="C1548" s="13" t="s">
        <v>188</v>
      </c>
      <c r="D1548" s="13" t="s">
        <v>161</v>
      </c>
      <c r="E1548" s="13">
        <v>88</v>
      </c>
      <c r="F1548" s="13">
        <v>285</v>
      </c>
      <c r="G1548" s="13">
        <v>45</v>
      </c>
      <c r="H1548" s="13">
        <v>67</v>
      </c>
      <c r="I1548" s="13">
        <v>6</v>
      </c>
      <c r="J1548" s="13">
        <v>1</v>
      </c>
      <c r="K1548" s="13">
        <v>7</v>
      </c>
      <c r="L1548" s="13">
        <v>19</v>
      </c>
      <c r="M1548" s="13">
        <v>12</v>
      </c>
      <c r="N1548" s="13">
        <v>0</v>
      </c>
      <c r="O1548" s="13">
        <v>22</v>
      </c>
      <c r="P1548" s="13">
        <v>62</v>
      </c>
    </row>
    <row r="1549" spans="1:16" x14ac:dyDescent="0.25">
      <c r="A1549" s="13" t="s">
        <v>1477</v>
      </c>
      <c r="B1549" s="13">
        <v>2013</v>
      </c>
      <c r="C1549" s="13" t="s">
        <v>186</v>
      </c>
      <c r="D1549" s="13" t="s">
        <v>161</v>
      </c>
      <c r="E1549" s="13">
        <v>80</v>
      </c>
      <c r="F1549" s="13">
        <v>286</v>
      </c>
      <c r="G1549" s="13">
        <v>34</v>
      </c>
      <c r="H1549" s="13">
        <v>76</v>
      </c>
      <c r="I1549" s="13">
        <v>20</v>
      </c>
      <c r="J1549" s="13">
        <v>2</v>
      </c>
      <c r="K1549" s="13">
        <v>11</v>
      </c>
      <c r="L1549" s="13">
        <v>43</v>
      </c>
      <c r="M1549" s="13">
        <v>0</v>
      </c>
      <c r="N1549" s="13">
        <v>0</v>
      </c>
      <c r="O1549" s="13">
        <v>23</v>
      </c>
      <c r="P1549" s="13">
        <v>95</v>
      </c>
    </row>
    <row r="1550" spans="1:16" x14ac:dyDescent="0.25">
      <c r="A1550" s="13" t="s">
        <v>1936</v>
      </c>
      <c r="B1550" s="13">
        <v>2013</v>
      </c>
      <c r="C1550" s="13" t="s">
        <v>184</v>
      </c>
      <c r="D1550" s="13" t="s">
        <v>157</v>
      </c>
      <c r="E1550" s="13">
        <v>85</v>
      </c>
      <c r="F1550" s="13">
        <v>286</v>
      </c>
      <c r="G1550" s="13">
        <v>30</v>
      </c>
      <c r="H1550" s="13">
        <v>67</v>
      </c>
      <c r="I1550" s="13">
        <v>11</v>
      </c>
      <c r="J1550" s="13">
        <v>0</v>
      </c>
      <c r="K1550" s="13">
        <v>6</v>
      </c>
      <c r="L1550" s="13">
        <v>26</v>
      </c>
      <c r="M1550" s="13">
        <v>2</v>
      </c>
      <c r="N1550" s="13">
        <v>4</v>
      </c>
      <c r="O1550" s="13">
        <v>26</v>
      </c>
      <c r="P1550" s="13">
        <v>63</v>
      </c>
    </row>
    <row r="1551" spans="1:16" x14ac:dyDescent="0.25">
      <c r="A1551" s="13" t="s">
        <v>1794</v>
      </c>
      <c r="B1551" s="13">
        <v>2013</v>
      </c>
      <c r="C1551" s="13" t="s">
        <v>183</v>
      </c>
      <c r="D1551" s="13" t="s">
        <v>161</v>
      </c>
      <c r="E1551" s="13">
        <v>78</v>
      </c>
      <c r="F1551" s="13">
        <v>287</v>
      </c>
      <c r="G1551" s="13">
        <v>29</v>
      </c>
      <c r="H1551" s="13">
        <v>78</v>
      </c>
      <c r="I1551" s="13">
        <v>9</v>
      </c>
      <c r="J1551" s="13">
        <v>0</v>
      </c>
      <c r="K1551" s="13">
        <v>16</v>
      </c>
      <c r="L1551" s="13">
        <v>59</v>
      </c>
      <c r="M1551" s="13">
        <v>0</v>
      </c>
      <c r="N1551" s="13">
        <v>1</v>
      </c>
      <c r="O1551" s="13">
        <v>15</v>
      </c>
      <c r="P1551" s="13">
        <v>42</v>
      </c>
    </row>
    <row r="1552" spans="1:16" x14ac:dyDescent="0.25">
      <c r="A1552" s="13" t="s">
        <v>1716</v>
      </c>
      <c r="B1552" s="13">
        <v>2013</v>
      </c>
      <c r="C1552" s="13" t="s">
        <v>172</v>
      </c>
      <c r="D1552" s="13" t="s">
        <v>161</v>
      </c>
      <c r="E1552" s="13">
        <v>126</v>
      </c>
      <c r="F1552" s="13">
        <v>288</v>
      </c>
      <c r="G1552" s="13">
        <v>33</v>
      </c>
      <c r="H1552" s="13">
        <v>65</v>
      </c>
      <c r="I1552" s="13">
        <v>17</v>
      </c>
      <c r="J1552" s="13">
        <v>0</v>
      </c>
      <c r="K1552" s="13">
        <v>9</v>
      </c>
      <c r="L1552" s="13">
        <v>35</v>
      </c>
      <c r="M1552" s="13">
        <v>3</v>
      </c>
      <c r="N1552" s="13">
        <v>0</v>
      </c>
      <c r="O1552" s="13">
        <v>27</v>
      </c>
      <c r="P1552" s="13">
        <v>79</v>
      </c>
    </row>
    <row r="1553" spans="1:16" x14ac:dyDescent="0.25">
      <c r="A1553" s="13" t="s">
        <v>1822</v>
      </c>
      <c r="B1553" s="13">
        <v>2013</v>
      </c>
      <c r="C1553" s="13" t="s">
        <v>176</v>
      </c>
      <c r="D1553" s="13" t="s">
        <v>157</v>
      </c>
      <c r="E1553" s="13">
        <v>94</v>
      </c>
      <c r="F1553" s="13">
        <v>289</v>
      </c>
      <c r="G1553" s="13">
        <v>30</v>
      </c>
      <c r="H1553" s="13">
        <v>65</v>
      </c>
      <c r="I1553" s="13">
        <v>17</v>
      </c>
      <c r="J1553" s="13">
        <v>0</v>
      </c>
      <c r="K1553" s="13">
        <v>11</v>
      </c>
      <c r="L1553" s="13">
        <v>36</v>
      </c>
      <c r="M1553" s="13">
        <v>1</v>
      </c>
      <c r="N1553" s="13">
        <v>0</v>
      </c>
      <c r="O1553" s="13">
        <v>16</v>
      </c>
      <c r="P1553" s="13">
        <v>56</v>
      </c>
    </row>
    <row r="1554" spans="1:16" x14ac:dyDescent="0.25">
      <c r="A1554" s="13" t="s">
        <v>1854</v>
      </c>
      <c r="B1554" s="13">
        <v>2013</v>
      </c>
      <c r="C1554" s="13" t="s">
        <v>183</v>
      </c>
      <c r="D1554" s="13" t="s">
        <v>161</v>
      </c>
      <c r="E1554" s="13">
        <v>118</v>
      </c>
      <c r="F1554" s="13">
        <v>290</v>
      </c>
      <c r="G1554" s="13">
        <v>25</v>
      </c>
      <c r="H1554" s="13">
        <v>75</v>
      </c>
      <c r="I1554" s="13">
        <v>15</v>
      </c>
      <c r="J1554" s="13">
        <v>1</v>
      </c>
      <c r="K1554" s="13">
        <v>2</v>
      </c>
      <c r="L1554" s="13">
        <v>22</v>
      </c>
      <c r="M1554" s="13">
        <v>4</v>
      </c>
      <c r="N1554" s="13">
        <v>3</v>
      </c>
      <c r="O1554" s="13">
        <v>8</v>
      </c>
      <c r="P1554" s="13">
        <v>34</v>
      </c>
    </row>
    <row r="1555" spans="1:16" x14ac:dyDescent="0.25">
      <c r="A1555" s="13" t="s">
        <v>1689</v>
      </c>
      <c r="B1555" s="13">
        <v>2013</v>
      </c>
      <c r="C1555" s="13" t="s">
        <v>175</v>
      </c>
      <c r="D1555" s="13" t="s">
        <v>157</v>
      </c>
      <c r="E1555" s="13">
        <v>92</v>
      </c>
      <c r="F1555" s="13">
        <v>290</v>
      </c>
      <c r="G1555" s="13">
        <v>39</v>
      </c>
      <c r="H1555" s="13">
        <v>62</v>
      </c>
      <c r="I1555" s="13">
        <v>15</v>
      </c>
      <c r="J1555" s="13">
        <v>0</v>
      </c>
      <c r="K1555" s="13">
        <v>4</v>
      </c>
      <c r="L1555" s="13">
        <v>13</v>
      </c>
      <c r="M1555" s="13">
        <v>1</v>
      </c>
      <c r="N1555" s="13">
        <v>3</v>
      </c>
      <c r="O1555" s="13">
        <v>30</v>
      </c>
      <c r="P1555" s="13">
        <v>92</v>
      </c>
    </row>
    <row r="1556" spans="1:16" x14ac:dyDescent="0.25">
      <c r="A1556" s="13" t="s">
        <v>1905</v>
      </c>
      <c r="B1556" s="13">
        <v>2013</v>
      </c>
      <c r="C1556" s="13" t="s">
        <v>176</v>
      </c>
      <c r="D1556" s="13" t="s">
        <v>157</v>
      </c>
      <c r="E1556" s="13">
        <v>88</v>
      </c>
      <c r="F1556" s="13">
        <v>293</v>
      </c>
      <c r="G1556" s="13">
        <v>45</v>
      </c>
      <c r="H1556" s="13">
        <v>86</v>
      </c>
      <c r="I1556" s="13">
        <v>18</v>
      </c>
      <c r="J1556" s="13">
        <v>2</v>
      </c>
      <c r="K1556" s="13">
        <v>11</v>
      </c>
      <c r="L1556" s="13">
        <v>38</v>
      </c>
      <c r="M1556" s="13">
        <v>2</v>
      </c>
      <c r="N1556" s="13">
        <v>0</v>
      </c>
      <c r="O1556" s="13">
        <v>18</v>
      </c>
      <c r="P1556" s="13">
        <v>67</v>
      </c>
    </row>
    <row r="1557" spans="1:16" x14ac:dyDescent="0.25">
      <c r="A1557" s="13" t="s">
        <v>1786</v>
      </c>
      <c r="B1557" s="13">
        <v>2013</v>
      </c>
      <c r="C1557" s="13" t="s">
        <v>163</v>
      </c>
      <c r="D1557" s="13" t="s">
        <v>161</v>
      </c>
      <c r="E1557" s="13">
        <v>85</v>
      </c>
      <c r="F1557" s="13">
        <v>293</v>
      </c>
      <c r="G1557" s="13">
        <v>32</v>
      </c>
      <c r="H1557" s="13">
        <v>71</v>
      </c>
      <c r="I1557" s="13">
        <v>13</v>
      </c>
      <c r="J1557" s="13">
        <v>4</v>
      </c>
      <c r="K1557" s="13">
        <v>6</v>
      </c>
      <c r="L1557" s="13">
        <v>36</v>
      </c>
      <c r="M1557" s="13">
        <v>0</v>
      </c>
      <c r="N1557" s="13">
        <v>0</v>
      </c>
      <c r="O1557" s="13">
        <v>38</v>
      </c>
      <c r="P1557" s="13">
        <v>56</v>
      </c>
    </row>
    <row r="1558" spans="1:16" x14ac:dyDescent="0.25">
      <c r="A1558" s="13" t="s">
        <v>1549</v>
      </c>
      <c r="B1558" s="13">
        <v>2013</v>
      </c>
      <c r="C1558" s="13" t="s">
        <v>181</v>
      </c>
      <c r="D1558" s="13" t="s">
        <v>157</v>
      </c>
      <c r="E1558" s="13">
        <v>86</v>
      </c>
      <c r="F1558" s="13">
        <v>294</v>
      </c>
      <c r="G1558" s="13">
        <v>32</v>
      </c>
      <c r="H1558" s="13">
        <v>74</v>
      </c>
      <c r="I1558" s="13">
        <v>13</v>
      </c>
      <c r="J1558" s="13">
        <v>0</v>
      </c>
      <c r="K1558" s="13">
        <v>5</v>
      </c>
      <c r="L1558" s="13">
        <v>36</v>
      </c>
      <c r="M1558" s="13">
        <v>0</v>
      </c>
      <c r="N1558" s="13">
        <v>2</v>
      </c>
      <c r="O1558" s="13">
        <v>34</v>
      </c>
      <c r="P1558" s="13">
        <v>22</v>
      </c>
    </row>
    <row r="1559" spans="1:16" x14ac:dyDescent="0.25">
      <c r="A1559" s="13" t="s">
        <v>1868</v>
      </c>
      <c r="B1559" s="13">
        <v>2013</v>
      </c>
      <c r="C1559" s="13" t="s">
        <v>175</v>
      </c>
      <c r="D1559" s="13" t="s">
        <v>157</v>
      </c>
      <c r="E1559" s="13">
        <v>101</v>
      </c>
      <c r="F1559" s="13">
        <v>294</v>
      </c>
      <c r="G1559" s="13">
        <v>21</v>
      </c>
      <c r="H1559" s="13">
        <v>67</v>
      </c>
      <c r="I1559" s="13">
        <v>13</v>
      </c>
      <c r="J1559" s="13">
        <v>0</v>
      </c>
      <c r="K1559" s="13">
        <v>8</v>
      </c>
      <c r="L1559" s="13">
        <v>24</v>
      </c>
      <c r="M1559" s="13">
        <v>1</v>
      </c>
      <c r="N1559" s="13">
        <v>1</v>
      </c>
      <c r="O1559" s="13">
        <v>33</v>
      </c>
      <c r="P1559" s="13">
        <v>81</v>
      </c>
    </row>
    <row r="1560" spans="1:16" x14ac:dyDescent="0.25">
      <c r="A1560" s="13" t="s">
        <v>1401</v>
      </c>
      <c r="B1560" s="13">
        <v>2013</v>
      </c>
      <c r="C1560" s="13" t="s">
        <v>177</v>
      </c>
      <c r="D1560" s="13" t="s">
        <v>161</v>
      </c>
      <c r="E1560" s="13">
        <v>116</v>
      </c>
      <c r="F1560" s="13">
        <v>294</v>
      </c>
      <c r="G1560" s="13">
        <v>34</v>
      </c>
      <c r="H1560" s="13">
        <v>75</v>
      </c>
      <c r="I1560" s="13">
        <v>15</v>
      </c>
      <c r="J1560" s="13">
        <v>0</v>
      </c>
      <c r="K1560" s="13">
        <v>2</v>
      </c>
      <c r="L1560" s="13">
        <v>21</v>
      </c>
      <c r="M1560" s="13">
        <v>3</v>
      </c>
      <c r="N1560" s="13">
        <v>3</v>
      </c>
      <c r="O1560" s="13">
        <v>33</v>
      </c>
      <c r="P1560" s="13">
        <v>67</v>
      </c>
    </row>
    <row r="1561" spans="1:16" x14ac:dyDescent="0.25">
      <c r="A1561" s="13" t="s">
        <v>1584</v>
      </c>
      <c r="B1561" s="13">
        <v>2013</v>
      </c>
      <c r="C1561" s="13" t="s">
        <v>171</v>
      </c>
      <c r="D1561" s="13" t="s">
        <v>157</v>
      </c>
      <c r="E1561" s="13">
        <v>109</v>
      </c>
      <c r="F1561" s="13">
        <v>294</v>
      </c>
      <c r="G1561" s="13">
        <v>28</v>
      </c>
      <c r="H1561" s="13">
        <v>62</v>
      </c>
      <c r="I1561" s="13">
        <v>6</v>
      </c>
      <c r="J1561" s="13">
        <v>0</v>
      </c>
      <c r="K1561" s="13">
        <v>4</v>
      </c>
      <c r="L1561" s="13">
        <v>25</v>
      </c>
      <c r="M1561" s="13">
        <v>4</v>
      </c>
      <c r="N1561" s="13">
        <v>0</v>
      </c>
      <c r="O1561" s="13">
        <v>30</v>
      </c>
      <c r="P1561" s="13">
        <v>49</v>
      </c>
    </row>
    <row r="1562" spans="1:16" x14ac:dyDescent="0.25">
      <c r="A1562" s="13" t="s">
        <v>1890</v>
      </c>
      <c r="B1562" s="13">
        <v>2013</v>
      </c>
      <c r="C1562" s="13" t="s">
        <v>180</v>
      </c>
      <c r="D1562" s="13" t="s">
        <v>161</v>
      </c>
      <c r="E1562" s="13">
        <v>108</v>
      </c>
      <c r="F1562" s="13">
        <v>296</v>
      </c>
      <c r="G1562" s="13">
        <v>46</v>
      </c>
      <c r="H1562" s="13">
        <v>84</v>
      </c>
      <c r="I1562" s="13">
        <v>14</v>
      </c>
      <c r="J1562" s="13">
        <v>0</v>
      </c>
      <c r="K1562" s="13">
        <v>17</v>
      </c>
      <c r="L1562" s="13">
        <v>51</v>
      </c>
      <c r="M1562" s="13">
        <v>0</v>
      </c>
      <c r="N1562" s="13">
        <v>1</v>
      </c>
      <c r="O1562" s="13">
        <v>23</v>
      </c>
      <c r="P1562" s="13">
        <v>80</v>
      </c>
    </row>
    <row r="1563" spans="1:16" x14ac:dyDescent="0.25">
      <c r="A1563" s="13" t="s">
        <v>1857</v>
      </c>
      <c r="B1563" s="13">
        <v>2013</v>
      </c>
      <c r="C1563" s="13" t="s">
        <v>158</v>
      </c>
      <c r="D1563" s="13" t="s">
        <v>157</v>
      </c>
      <c r="E1563" s="13">
        <v>86</v>
      </c>
      <c r="F1563" s="13">
        <v>296</v>
      </c>
      <c r="G1563" s="13">
        <v>24</v>
      </c>
      <c r="H1563" s="13">
        <v>74</v>
      </c>
      <c r="I1563" s="13">
        <v>17</v>
      </c>
      <c r="J1563" s="13">
        <v>0</v>
      </c>
      <c r="K1563" s="13">
        <v>7</v>
      </c>
      <c r="L1563" s="13">
        <v>36</v>
      </c>
      <c r="M1563" s="13">
        <v>2</v>
      </c>
      <c r="N1563" s="13">
        <v>0</v>
      </c>
      <c r="O1563" s="13">
        <v>10</v>
      </c>
      <c r="P1563" s="13">
        <v>82</v>
      </c>
    </row>
    <row r="1564" spans="1:16" x14ac:dyDescent="0.25">
      <c r="A1564" s="13" t="s">
        <v>1882</v>
      </c>
      <c r="B1564" s="13">
        <v>2013</v>
      </c>
      <c r="C1564" s="13" t="s">
        <v>166</v>
      </c>
      <c r="D1564" s="13" t="s">
        <v>161</v>
      </c>
      <c r="E1564" s="13">
        <v>134</v>
      </c>
      <c r="F1564" s="13">
        <v>298</v>
      </c>
      <c r="G1564" s="13">
        <v>29</v>
      </c>
      <c r="H1564" s="13">
        <v>63</v>
      </c>
      <c r="I1564" s="13">
        <v>15</v>
      </c>
      <c r="J1564" s="13">
        <v>3</v>
      </c>
      <c r="K1564" s="13">
        <v>4</v>
      </c>
      <c r="L1564" s="13">
        <v>33</v>
      </c>
      <c r="M1564" s="13">
        <v>7</v>
      </c>
      <c r="N1564" s="13">
        <v>1</v>
      </c>
      <c r="O1564" s="13">
        <v>25</v>
      </c>
      <c r="P1564" s="13">
        <v>60</v>
      </c>
    </row>
    <row r="1565" spans="1:16" x14ac:dyDescent="0.25">
      <c r="A1565" s="13" t="s">
        <v>1441</v>
      </c>
      <c r="B1565" s="13">
        <v>2013</v>
      </c>
      <c r="C1565" s="13" t="s">
        <v>174</v>
      </c>
      <c r="D1565" s="13" t="s">
        <v>161</v>
      </c>
      <c r="E1565" s="13">
        <v>108</v>
      </c>
      <c r="F1565" s="13">
        <v>304</v>
      </c>
      <c r="G1565" s="13">
        <v>22</v>
      </c>
      <c r="H1565" s="13">
        <v>64</v>
      </c>
      <c r="I1565" s="13">
        <v>15</v>
      </c>
      <c r="J1565" s="13">
        <v>0</v>
      </c>
      <c r="K1565" s="13">
        <v>5</v>
      </c>
      <c r="L1565" s="13">
        <v>23</v>
      </c>
      <c r="M1565" s="13">
        <v>0</v>
      </c>
      <c r="N1565" s="13">
        <v>0</v>
      </c>
      <c r="O1565" s="13">
        <v>14</v>
      </c>
      <c r="P1565" s="13">
        <v>70</v>
      </c>
    </row>
    <row r="1566" spans="1:16" x14ac:dyDescent="0.25">
      <c r="A1566" s="13" t="s">
        <v>1790</v>
      </c>
      <c r="B1566" s="13">
        <v>2013</v>
      </c>
      <c r="C1566" s="13" t="s">
        <v>171</v>
      </c>
      <c r="D1566" s="13" t="s">
        <v>157</v>
      </c>
      <c r="E1566" s="13">
        <v>90</v>
      </c>
      <c r="F1566" s="13">
        <v>304</v>
      </c>
      <c r="G1566" s="13">
        <v>38</v>
      </c>
      <c r="H1566" s="13">
        <v>79</v>
      </c>
      <c r="I1566" s="13">
        <v>17</v>
      </c>
      <c r="J1566" s="13">
        <v>4</v>
      </c>
      <c r="K1566" s="13">
        <v>3</v>
      </c>
      <c r="L1566" s="13">
        <v>28</v>
      </c>
      <c r="M1566" s="13">
        <v>10</v>
      </c>
      <c r="N1566" s="13">
        <v>3</v>
      </c>
      <c r="O1566" s="13">
        <v>20</v>
      </c>
      <c r="P1566" s="13">
        <v>51</v>
      </c>
    </row>
    <row r="1567" spans="1:16" x14ac:dyDescent="0.25">
      <c r="A1567" s="13" t="s">
        <v>1367</v>
      </c>
      <c r="B1567" s="13">
        <v>2013</v>
      </c>
      <c r="C1567" s="13" t="s">
        <v>166</v>
      </c>
      <c r="D1567" s="13" t="s">
        <v>161</v>
      </c>
      <c r="E1567" s="13">
        <v>92</v>
      </c>
      <c r="F1567" s="13">
        <v>304</v>
      </c>
      <c r="G1567" s="13">
        <v>43</v>
      </c>
      <c r="H1567" s="13">
        <v>86</v>
      </c>
      <c r="I1567" s="13">
        <v>18</v>
      </c>
      <c r="J1567" s="13">
        <v>0</v>
      </c>
      <c r="K1567" s="13">
        <v>12</v>
      </c>
      <c r="L1567" s="13">
        <v>49</v>
      </c>
      <c r="M1567" s="13">
        <v>0</v>
      </c>
      <c r="N1567" s="13">
        <v>1</v>
      </c>
      <c r="O1567" s="13">
        <v>36</v>
      </c>
      <c r="P1567" s="13">
        <v>55</v>
      </c>
    </row>
    <row r="1568" spans="1:16" x14ac:dyDescent="0.25">
      <c r="A1568" s="13" t="s">
        <v>1531</v>
      </c>
      <c r="B1568" s="13">
        <v>2013</v>
      </c>
      <c r="C1568" s="13" t="s">
        <v>177</v>
      </c>
      <c r="D1568" s="13" t="s">
        <v>161</v>
      </c>
      <c r="E1568" s="13">
        <v>86</v>
      </c>
      <c r="F1568" s="13">
        <v>304</v>
      </c>
      <c r="G1568" s="13">
        <v>62</v>
      </c>
      <c r="H1568" s="13">
        <v>105</v>
      </c>
      <c r="I1568" s="13">
        <v>25</v>
      </c>
      <c r="J1568" s="13">
        <v>2</v>
      </c>
      <c r="K1568" s="13">
        <v>20</v>
      </c>
      <c r="L1568" s="13">
        <v>57</v>
      </c>
      <c r="M1568" s="13">
        <v>10</v>
      </c>
      <c r="N1568" s="13">
        <v>2</v>
      </c>
      <c r="O1568" s="13">
        <v>27</v>
      </c>
      <c r="P1568" s="13">
        <v>52</v>
      </c>
    </row>
    <row r="1569" spans="1:16" x14ac:dyDescent="0.25">
      <c r="A1569" s="13" t="s">
        <v>1993</v>
      </c>
      <c r="B1569" s="13">
        <v>2013</v>
      </c>
      <c r="C1569" s="13" t="s">
        <v>159</v>
      </c>
      <c r="D1569" s="13" t="s">
        <v>157</v>
      </c>
      <c r="E1569" s="13">
        <v>76</v>
      </c>
      <c r="F1569" s="13">
        <v>306</v>
      </c>
      <c r="G1569" s="13">
        <v>41</v>
      </c>
      <c r="H1569" s="13">
        <v>81</v>
      </c>
      <c r="I1569" s="13">
        <v>11</v>
      </c>
      <c r="J1569" s="13">
        <v>6</v>
      </c>
      <c r="K1569" s="13">
        <v>8</v>
      </c>
      <c r="L1569" s="13">
        <v>36</v>
      </c>
      <c r="M1569" s="13">
        <v>5</v>
      </c>
      <c r="N1569" s="13">
        <v>3</v>
      </c>
      <c r="O1569" s="13">
        <v>24</v>
      </c>
      <c r="P1569" s="13">
        <v>52</v>
      </c>
    </row>
    <row r="1570" spans="1:16" x14ac:dyDescent="0.25">
      <c r="A1570" s="13" t="s">
        <v>1363</v>
      </c>
      <c r="B1570" s="13">
        <v>2013</v>
      </c>
      <c r="C1570" s="13" t="s">
        <v>163</v>
      </c>
      <c r="D1570" s="13" t="s">
        <v>161</v>
      </c>
      <c r="E1570" s="13">
        <v>113</v>
      </c>
      <c r="F1570" s="13">
        <v>308</v>
      </c>
      <c r="G1570" s="13">
        <v>36</v>
      </c>
      <c r="H1570" s="13">
        <v>76</v>
      </c>
      <c r="I1570" s="13">
        <v>11</v>
      </c>
      <c r="J1570" s="13">
        <v>2</v>
      </c>
      <c r="K1570" s="13">
        <v>1</v>
      </c>
      <c r="L1570" s="13">
        <v>8</v>
      </c>
      <c r="M1570" s="13">
        <v>23</v>
      </c>
      <c r="N1570" s="13">
        <v>6</v>
      </c>
      <c r="O1570" s="13">
        <v>13</v>
      </c>
      <c r="P1570" s="13">
        <v>27</v>
      </c>
    </row>
    <row r="1571" spans="1:16" x14ac:dyDescent="0.25">
      <c r="A1571" s="13" t="s">
        <v>1803</v>
      </c>
      <c r="B1571" s="13">
        <v>2013</v>
      </c>
      <c r="C1571" s="13" t="s">
        <v>174</v>
      </c>
      <c r="D1571" s="13" t="s">
        <v>161</v>
      </c>
      <c r="E1571" s="13">
        <v>106</v>
      </c>
      <c r="F1571" s="13">
        <v>308</v>
      </c>
      <c r="G1571" s="13">
        <v>35</v>
      </c>
      <c r="H1571" s="13">
        <v>87</v>
      </c>
      <c r="I1571" s="13">
        <v>17</v>
      </c>
      <c r="J1571" s="13">
        <v>5</v>
      </c>
      <c r="K1571" s="13">
        <v>6</v>
      </c>
      <c r="L1571" s="13">
        <v>33</v>
      </c>
      <c r="M1571" s="13">
        <v>3</v>
      </c>
      <c r="N1571" s="13">
        <v>1</v>
      </c>
      <c r="O1571" s="13">
        <v>23</v>
      </c>
      <c r="P1571" s="13">
        <v>45</v>
      </c>
    </row>
    <row r="1572" spans="1:16" x14ac:dyDescent="0.25">
      <c r="A1572" s="13" t="s">
        <v>1582</v>
      </c>
      <c r="B1572" s="13">
        <v>2013</v>
      </c>
      <c r="C1572" s="13" t="s">
        <v>186</v>
      </c>
      <c r="D1572" s="13" t="s">
        <v>161</v>
      </c>
      <c r="E1572" s="13">
        <v>92</v>
      </c>
      <c r="F1572" s="13">
        <v>310</v>
      </c>
      <c r="G1572" s="13">
        <v>30</v>
      </c>
      <c r="H1572" s="13">
        <v>83</v>
      </c>
      <c r="I1572" s="13">
        <v>16</v>
      </c>
      <c r="J1572" s="13">
        <v>0</v>
      </c>
      <c r="K1572" s="13">
        <v>5</v>
      </c>
      <c r="L1572" s="13">
        <v>37</v>
      </c>
      <c r="M1572" s="13">
        <v>1</v>
      </c>
      <c r="N1572" s="13">
        <v>0</v>
      </c>
      <c r="O1572" s="13">
        <v>18</v>
      </c>
      <c r="P1572" s="13">
        <v>39</v>
      </c>
    </row>
    <row r="1573" spans="1:16" x14ac:dyDescent="0.25">
      <c r="A1573" s="13" t="s">
        <v>1447</v>
      </c>
      <c r="B1573" s="13">
        <v>2013</v>
      </c>
      <c r="C1573" s="13" t="s">
        <v>168</v>
      </c>
      <c r="D1573" s="13" t="s">
        <v>157</v>
      </c>
      <c r="E1573" s="13">
        <v>116</v>
      </c>
      <c r="F1573" s="13">
        <v>312</v>
      </c>
      <c r="G1573" s="13">
        <v>49</v>
      </c>
      <c r="H1573" s="13">
        <v>77</v>
      </c>
      <c r="I1573" s="13">
        <v>17</v>
      </c>
      <c r="J1573" s="13">
        <v>0</v>
      </c>
      <c r="K1573" s="13">
        <v>13</v>
      </c>
      <c r="L1573" s="13">
        <v>52</v>
      </c>
      <c r="M1573" s="13">
        <v>1</v>
      </c>
      <c r="N1573" s="13">
        <v>0</v>
      </c>
      <c r="O1573" s="13">
        <v>43</v>
      </c>
      <c r="P1573" s="13">
        <v>89</v>
      </c>
    </row>
    <row r="1574" spans="1:16" x14ac:dyDescent="0.25">
      <c r="A1574" s="13" t="s">
        <v>1922</v>
      </c>
      <c r="B1574" s="13">
        <v>2013</v>
      </c>
      <c r="C1574" s="13" t="s">
        <v>178</v>
      </c>
      <c r="D1574" s="13" t="s">
        <v>157</v>
      </c>
      <c r="E1574" s="13">
        <v>96</v>
      </c>
      <c r="F1574" s="13">
        <v>315</v>
      </c>
      <c r="G1574" s="13">
        <v>35</v>
      </c>
      <c r="H1574" s="13">
        <v>90</v>
      </c>
      <c r="I1574" s="13">
        <v>17</v>
      </c>
      <c r="J1574" s="13">
        <v>4</v>
      </c>
      <c r="K1574" s="13">
        <v>5</v>
      </c>
      <c r="L1574" s="13">
        <v>33</v>
      </c>
      <c r="M1574" s="13">
        <v>5</v>
      </c>
      <c r="N1574" s="13">
        <v>2</v>
      </c>
      <c r="O1574" s="13">
        <v>10</v>
      </c>
      <c r="P1574" s="13">
        <v>52</v>
      </c>
    </row>
    <row r="1575" spans="1:16" x14ac:dyDescent="0.25">
      <c r="A1575" s="13" t="s">
        <v>1530</v>
      </c>
      <c r="B1575" s="13">
        <v>2013</v>
      </c>
      <c r="C1575" s="13" t="s">
        <v>173</v>
      </c>
      <c r="D1575" s="13" t="s">
        <v>161</v>
      </c>
      <c r="E1575" s="13">
        <v>95</v>
      </c>
      <c r="F1575" s="13">
        <v>315</v>
      </c>
      <c r="G1575" s="13">
        <v>28</v>
      </c>
      <c r="H1575" s="13">
        <v>70</v>
      </c>
      <c r="I1575" s="13">
        <v>9</v>
      </c>
      <c r="J1575" s="13">
        <v>2</v>
      </c>
      <c r="K1575" s="13">
        <v>2</v>
      </c>
      <c r="L1575" s="13">
        <v>21</v>
      </c>
      <c r="M1575" s="13">
        <v>2</v>
      </c>
      <c r="N1575" s="13">
        <v>0</v>
      </c>
      <c r="O1575" s="13">
        <v>38</v>
      </c>
      <c r="P1575" s="13">
        <v>70</v>
      </c>
    </row>
    <row r="1576" spans="1:16" x14ac:dyDescent="0.25">
      <c r="A1576" s="13" t="s">
        <v>1795</v>
      </c>
      <c r="B1576" s="13">
        <v>2013</v>
      </c>
      <c r="C1576" s="13" t="s">
        <v>186</v>
      </c>
      <c r="D1576" s="13" t="s">
        <v>161</v>
      </c>
      <c r="E1576" s="13">
        <v>88</v>
      </c>
      <c r="F1576" s="13">
        <v>315</v>
      </c>
      <c r="G1576" s="13">
        <v>37</v>
      </c>
      <c r="H1576" s="13">
        <v>96</v>
      </c>
      <c r="I1576" s="13">
        <v>9</v>
      </c>
      <c r="J1576" s="13">
        <v>3</v>
      </c>
      <c r="K1576" s="13">
        <v>0</v>
      </c>
      <c r="L1576" s="13">
        <v>17</v>
      </c>
      <c r="M1576" s="13">
        <v>22</v>
      </c>
      <c r="N1576" s="13">
        <v>8</v>
      </c>
      <c r="O1576" s="13">
        <v>16</v>
      </c>
      <c r="P1576" s="13">
        <v>36</v>
      </c>
    </row>
    <row r="1577" spans="1:16" x14ac:dyDescent="0.25">
      <c r="A1577" s="13" t="s">
        <v>1764</v>
      </c>
      <c r="B1577" s="13">
        <v>2013</v>
      </c>
      <c r="C1577" s="13" t="s">
        <v>173</v>
      </c>
      <c r="D1577" s="13" t="s">
        <v>161</v>
      </c>
      <c r="E1577" s="13">
        <v>103</v>
      </c>
      <c r="F1577" s="13">
        <v>317</v>
      </c>
      <c r="G1577" s="13">
        <v>37</v>
      </c>
      <c r="H1577" s="13">
        <v>65</v>
      </c>
      <c r="I1577" s="13">
        <v>14</v>
      </c>
      <c r="J1577" s="13">
        <v>0</v>
      </c>
      <c r="K1577" s="13">
        <v>9</v>
      </c>
      <c r="L1577" s="13">
        <v>33</v>
      </c>
      <c r="M1577" s="13">
        <v>4</v>
      </c>
      <c r="N1577" s="13">
        <v>0</v>
      </c>
      <c r="O1577" s="13">
        <v>57</v>
      </c>
      <c r="P1577" s="13">
        <v>101</v>
      </c>
    </row>
    <row r="1578" spans="1:16" x14ac:dyDescent="0.25">
      <c r="A1578" s="13" t="s">
        <v>1458</v>
      </c>
      <c r="B1578" s="13">
        <v>2013</v>
      </c>
      <c r="C1578" s="13" t="s">
        <v>169</v>
      </c>
      <c r="D1578" s="13" t="s">
        <v>161</v>
      </c>
      <c r="E1578" s="13">
        <v>94</v>
      </c>
      <c r="F1578" s="13">
        <v>317</v>
      </c>
      <c r="G1578" s="13">
        <v>33</v>
      </c>
      <c r="H1578" s="13">
        <v>88</v>
      </c>
      <c r="I1578" s="13">
        <v>17</v>
      </c>
      <c r="J1578" s="13">
        <v>1</v>
      </c>
      <c r="K1578" s="13">
        <v>8</v>
      </c>
      <c r="L1578" s="13">
        <v>38</v>
      </c>
      <c r="M1578" s="13">
        <v>3</v>
      </c>
      <c r="N1578" s="13">
        <v>2</v>
      </c>
      <c r="O1578" s="13">
        <v>25</v>
      </c>
      <c r="P1578" s="13">
        <v>50</v>
      </c>
    </row>
    <row r="1579" spans="1:16" x14ac:dyDescent="0.25">
      <c r="A1579" s="13" t="s">
        <v>1767</v>
      </c>
      <c r="B1579" s="13">
        <v>2013</v>
      </c>
      <c r="C1579" s="13" t="s">
        <v>173</v>
      </c>
      <c r="D1579" s="13" t="s">
        <v>161</v>
      </c>
      <c r="E1579" s="13">
        <v>100</v>
      </c>
      <c r="F1579" s="13">
        <v>318</v>
      </c>
      <c r="G1579" s="13">
        <v>42</v>
      </c>
      <c r="H1579" s="13">
        <v>71</v>
      </c>
      <c r="I1579" s="13">
        <v>16</v>
      </c>
      <c r="J1579" s="13">
        <v>0</v>
      </c>
      <c r="K1579" s="13">
        <v>15</v>
      </c>
      <c r="L1579" s="13">
        <v>33</v>
      </c>
      <c r="M1579" s="13">
        <v>0</v>
      </c>
      <c r="N1579" s="13">
        <v>3</v>
      </c>
      <c r="O1579" s="13">
        <v>55</v>
      </c>
      <c r="P1579" s="13">
        <v>102</v>
      </c>
    </row>
    <row r="1580" spans="1:16" x14ac:dyDescent="0.25">
      <c r="A1580" s="13" t="s">
        <v>1534</v>
      </c>
      <c r="B1580" s="13">
        <v>2013</v>
      </c>
      <c r="C1580" s="13" t="s">
        <v>177</v>
      </c>
      <c r="D1580" s="13" t="s">
        <v>161</v>
      </c>
      <c r="E1580" s="13">
        <v>125</v>
      </c>
      <c r="F1580" s="13">
        <v>319</v>
      </c>
      <c r="G1580" s="13">
        <v>31</v>
      </c>
      <c r="H1580" s="13">
        <v>84</v>
      </c>
      <c r="I1580" s="13">
        <v>16</v>
      </c>
      <c r="J1580" s="13">
        <v>0</v>
      </c>
      <c r="K1580" s="13">
        <v>2</v>
      </c>
      <c r="L1580" s="13">
        <v>30</v>
      </c>
      <c r="M1580" s="13">
        <v>2</v>
      </c>
      <c r="N1580" s="13">
        <v>2</v>
      </c>
      <c r="O1580" s="13">
        <v>28</v>
      </c>
      <c r="P1580" s="13">
        <v>54</v>
      </c>
    </row>
    <row r="1581" spans="1:16" x14ac:dyDescent="0.25">
      <c r="A1581" s="13" t="s">
        <v>1861</v>
      </c>
      <c r="B1581" s="13">
        <v>2013</v>
      </c>
      <c r="C1581" s="13" t="s">
        <v>179</v>
      </c>
      <c r="D1581" s="13" t="s">
        <v>161</v>
      </c>
      <c r="E1581" s="13">
        <v>103</v>
      </c>
      <c r="F1581" s="13">
        <v>323</v>
      </c>
      <c r="G1581" s="13">
        <v>31</v>
      </c>
      <c r="H1581" s="13">
        <v>77</v>
      </c>
      <c r="I1581" s="13">
        <v>13</v>
      </c>
      <c r="J1581" s="13">
        <v>0</v>
      </c>
      <c r="K1581" s="13">
        <v>9</v>
      </c>
      <c r="L1581" s="13">
        <v>42</v>
      </c>
      <c r="M1581" s="13">
        <v>0</v>
      </c>
      <c r="N1581" s="13">
        <v>2</v>
      </c>
      <c r="O1581" s="13">
        <v>24</v>
      </c>
      <c r="P1581" s="13">
        <v>61</v>
      </c>
    </row>
    <row r="1582" spans="1:16" x14ac:dyDescent="0.25">
      <c r="A1582" s="13" t="s">
        <v>1556</v>
      </c>
      <c r="B1582" s="13">
        <v>2013</v>
      </c>
      <c r="C1582" s="13" t="s">
        <v>181</v>
      </c>
      <c r="D1582" s="13" t="s">
        <v>157</v>
      </c>
      <c r="E1582" s="13">
        <v>115</v>
      </c>
      <c r="F1582" s="13">
        <v>325</v>
      </c>
      <c r="G1582" s="13">
        <v>40</v>
      </c>
      <c r="H1582" s="13">
        <v>73</v>
      </c>
      <c r="I1582" s="13">
        <v>15</v>
      </c>
      <c r="J1582" s="13">
        <v>0</v>
      </c>
      <c r="K1582" s="13">
        <v>11</v>
      </c>
      <c r="L1582" s="13">
        <v>39</v>
      </c>
      <c r="M1582" s="13">
        <v>0</v>
      </c>
      <c r="N1582" s="13">
        <v>1</v>
      </c>
      <c r="O1582" s="13">
        <v>68</v>
      </c>
      <c r="P1582" s="13">
        <v>100</v>
      </c>
    </row>
    <row r="1583" spans="1:16" x14ac:dyDescent="0.25">
      <c r="A1583" s="13" t="s">
        <v>1519</v>
      </c>
      <c r="B1583" s="13">
        <v>2013</v>
      </c>
      <c r="C1583" s="13" t="s">
        <v>169</v>
      </c>
      <c r="D1583" s="13" t="s">
        <v>161</v>
      </c>
      <c r="E1583" s="13">
        <v>87</v>
      </c>
      <c r="F1583" s="13">
        <v>327</v>
      </c>
      <c r="G1583" s="13">
        <v>45</v>
      </c>
      <c r="H1583" s="13">
        <v>95</v>
      </c>
      <c r="I1583" s="13">
        <v>21</v>
      </c>
      <c r="J1583" s="13">
        <v>1</v>
      </c>
      <c r="K1583" s="13">
        <v>11</v>
      </c>
      <c r="L1583" s="13">
        <v>41</v>
      </c>
      <c r="M1583" s="13">
        <v>1</v>
      </c>
      <c r="N1583" s="13">
        <v>4</v>
      </c>
      <c r="O1583" s="13">
        <v>29</v>
      </c>
      <c r="P1583" s="13">
        <v>48</v>
      </c>
    </row>
    <row r="1584" spans="1:16" x14ac:dyDescent="0.25">
      <c r="A1584" s="13" t="s">
        <v>1765</v>
      </c>
      <c r="B1584" s="13">
        <v>2013</v>
      </c>
      <c r="C1584" s="13" t="s">
        <v>180</v>
      </c>
      <c r="D1584" s="13" t="s">
        <v>161</v>
      </c>
      <c r="E1584" s="13">
        <v>123</v>
      </c>
      <c r="F1584" s="13">
        <v>328</v>
      </c>
      <c r="G1584" s="13">
        <v>43</v>
      </c>
      <c r="H1584" s="13">
        <v>78</v>
      </c>
      <c r="I1584" s="13">
        <v>25</v>
      </c>
      <c r="J1584" s="13">
        <v>1</v>
      </c>
      <c r="K1584" s="13">
        <v>5</v>
      </c>
      <c r="L1584" s="13">
        <v>43</v>
      </c>
      <c r="M1584" s="13">
        <v>6</v>
      </c>
      <c r="N1584" s="13">
        <v>3</v>
      </c>
      <c r="O1584" s="13">
        <v>22</v>
      </c>
      <c r="P1584" s="13">
        <v>56</v>
      </c>
    </row>
    <row r="1585" spans="1:16" x14ac:dyDescent="0.25">
      <c r="A1585" s="13" t="s">
        <v>1697</v>
      </c>
      <c r="B1585" s="13">
        <v>2013</v>
      </c>
      <c r="C1585" s="13" t="s">
        <v>182</v>
      </c>
      <c r="D1585" s="13" t="s">
        <v>157</v>
      </c>
      <c r="E1585" s="13">
        <v>102</v>
      </c>
      <c r="F1585" s="13">
        <v>330</v>
      </c>
      <c r="G1585" s="13">
        <v>39</v>
      </c>
      <c r="H1585" s="13">
        <v>75</v>
      </c>
      <c r="I1585" s="13">
        <v>14</v>
      </c>
      <c r="J1585" s="13">
        <v>1</v>
      </c>
      <c r="K1585" s="13">
        <v>11</v>
      </c>
      <c r="L1585" s="13">
        <v>47</v>
      </c>
      <c r="M1585" s="13">
        <v>0</v>
      </c>
      <c r="N1585" s="13">
        <v>0</v>
      </c>
      <c r="O1585" s="13">
        <v>44</v>
      </c>
      <c r="P1585" s="13">
        <v>112</v>
      </c>
    </row>
    <row r="1586" spans="1:16" x14ac:dyDescent="0.25">
      <c r="A1586" s="13" t="s">
        <v>1551</v>
      </c>
      <c r="B1586" s="13">
        <v>2013</v>
      </c>
      <c r="C1586" s="13" t="s">
        <v>164</v>
      </c>
      <c r="D1586" s="13" t="s">
        <v>157</v>
      </c>
      <c r="E1586" s="13">
        <v>108</v>
      </c>
      <c r="F1586" s="13">
        <v>331</v>
      </c>
      <c r="G1586" s="13">
        <v>49</v>
      </c>
      <c r="H1586" s="13">
        <v>86</v>
      </c>
      <c r="I1586" s="13">
        <v>16</v>
      </c>
      <c r="J1586" s="13">
        <v>2</v>
      </c>
      <c r="K1586" s="13">
        <v>6</v>
      </c>
      <c r="L1586" s="13">
        <v>24</v>
      </c>
      <c r="M1586" s="13">
        <v>45</v>
      </c>
      <c r="N1586" s="13">
        <v>6</v>
      </c>
      <c r="O1586" s="13">
        <v>21</v>
      </c>
      <c r="P1586" s="13">
        <v>67</v>
      </c>
    </row>
    <row r="1587" spans="1:16" x14ac:dyDescent="0.25">
      <c r="A1587" s="13" t="s">
        <v>1692</v>
      </c>
      <c r="B1587" s="13">
        <v>2013</v>
      </c>
      <c r="C1587" s="13" t="s">
        <v>162</v>
      </c>
      <c r="D1587" s="13" t="s">
        <v>161</v>
      </c>
      <c r="E1587" s="13">
        <v>108</v>
      </c>
      <c r="F1587" s="13">
        <v>331</v>
      </c>
      <c r="G1587" s="13">
        <v>34</v>
      </c>
      <c r="H1587" s="13">
        <v>72</v>
      </c>
      <c r="I1587" s="13">
        <v>15</v>
      </c>
      <c r="J1587" s="13">
        <v>1</v>
      </c>
      <c r="K1587" s="13">
        <v>12</v>
      </c>
      <c r="L1587" s="13">
        <v>37</v>
      </c>
      <c r="M1587" s="13">
        <v>1</v>
      </c>
      <c r="N1587" s="13">
        <v>4</v>
      </c>
      <c r="O1587" s="13">
        <v>53</v>
      </c>
      <c r="P1587" s="13">
        <v>63</v>
      </c>
    </row>
    <row r="1588" spans="1:16" x14ac:dyDescent="0.25">
      <c r="A1588" s="13" t="s">
        <v>1925</v>
      </c>
      <c r="B1588" s="13">
        <v>2013</v>
      </c>
      <c r="C1588" s="13" t="s">
        <v>174</v>
      </c>
      <c r="D1588" s="13" t="s">
        <v>161</v>
      </c>
      <c r="E1588" s="13">
        <v>103</v>
      </c>
      <c r="F1588" s="13">
        <v>333</v>
      </c>
      <c r="G1588" s="13">
        <v>33</v>
      </c>
      <c r="H1588" s="13">
        <v>95</v>
      </c>
      <c r="I1588" s="13">
        <v>22</v>
      </c>
      <c r="J1588" s="13">
        <v>2</v>
      </c>
      <c r="K1588" s="13">
        <v>8</v>
      </c>
      <c r="L1588" s="13">
        <v>27</v>
      </c>
      <c r="M1588" s="13">
        <v>3</v>
      </c>
      <c r="N1588" s="13">
        <v>2</v>
      </c>
      <c r="O1588" s="13">
        <v>22</v>
      </c>
      <c r="P1588" s="13">
        <v>62</v>
      </c>
    </row>
    <row r="1589" spans="1:16" x14ac:dyDescent="0.25">
      <c r="A1589" s="13" t="s">
        <v>1745</v>
      </c>
      <c r="B1589" s="13">
        <v>2013</v>
      </c>
      <c r="C1589" s="13" t="s">
        <v>172</v>
      </c>
      <c r="D1589" s="13" t="s">
        <v>161</v>
      </c>
      <c r="E1589" s="13">
        <v>97</v>
      </c>
      <c r="F1589" s="13">
        <v>334</v>
      </c>
      <c r="G1589" s="13">
        <v>34</v>
      </c>
      <c r="H1589" s="13">
        <v>94</v>
      </c>
      <c r="I1589" s="13">
        <v>11</v>
      </c>
      <c r="J1589" s="13">
        <v>0</v>
      </c>
      <c r="K1589" s="13">
        <v>6</v>
      </c>
      <c r="L1589" s="13">
        <v>45</v>
      </c>
      <c r="M1589" s="13">
        <v>6</v>
      </c>
      <c r="N1589" s="13">
        <v>0</v>
      </c>
      <c r="O1589" s="13">
        <v>32</v>
      </c>
      <c r="P1589" s="13">
        <v>47</v>
      </c>
    </row>
    <row r="1590" spans="1:16" x14ac:dyDescent="0.25">
      <c r="A1590" s="13" t="s">
        <v>1995</v>
      </c>
      <c r="B1590" s="13">
        <v>2013</v>
      </c>
      <c r="C1590" s="13" t="s">
        <v>167</v>
      </c>
      <c r="D1590" s="13" t="s">
        <v>157</v>
      </c>
      <c r="E1590" s="13">
        <v>88</v>
      </c>
      <c r="F1590" s="13">
        <v>335</v>
      </c>
      <c r="G1590" s="13">
        <v>50</v>
      </c>
      <c r="H1590" s="13">
        <v>98</v>
      </c>
      <c r="I1590" s="13">
        <v>23</v>
      </c>
      <c r="J1590" s="13">
        <v>0</v>
      </c>
      <c r="K1590" s="13">
        <v>13</v>
      </c>
      <c r="L1590" s="13">
        <v>53</v>
      </c>
      <c r="M1590" s="13">
        <v>5</v>
      </c>
      <c r="N1590" s="13">
        <v>2</v>
      </c>
      <c r="O1590" s="13">
        <v>33</v>
      </c>
      <c r="P1590" s="13">
        <v>91</v>
      </c>
    </row>
    <row r="1591" spans="1:16" x14ac:dyDescent="0.25">
      <c r="A1591" s="13" t="s">
        <v>1626</v>
      </c>
      <c r="B1591" s="13">
        <v>2013</v>
      </c>
      <c r="C1591" s="13" t="s">
        <v>176</v>
      </c>
      <c r="D1591" s="13" t="s">
        <v>157</v>
      </c>
      <c r="E1591" s="13">
        <v>99</v>
      </c>
      <c r="F1591" s="13">
        <v>335</v>
      </c>
      <c r="G1591" s="13">
        <v>40</v>
      </c>
      <c r="H1591" s="13">
        <v>72</v>
      </c>
      <c r="I1591" s="13">
        <v>8</v>
      </c>
      <c r="J1591" s="13">
        <v>0</v>
      </c>
      <c r="K1591" s="13">
        <v>15</v>
      </c>
      <c r="L1591" s="13">
        <v>48</v>
      </c>
      <c r="M1591" s="13">
        <v>3</v>
      </c>
      <c r="N1591" s="13">
        <v>0</v>
      </c>
      <c r="O1591" s="13">
        <v>43</v>
      </c>
      <c r="P1591" s="13">
        <v>123</v>
      </c>
    </row>
    <row r="1592" spans="1:16" x14ac:dyDescent="0.25">
      <c r="A1592" s="13" t="s">
        <v>1502</v>
      </c>
      <c r="B1592" s="13">
        <v>2013</v>
      </c>
      <c r="C1592" s="13" t="s">
        <v>170</v>
      </c>
      <c r="D1592" s="13" t="s">
        <v>157</v>
      </c>
      <c r="E1592" s="13">
        <v>107</v>
      </c>
      <c r="F1592" s="13">
        <v>335</v>
      </c>
      <c r="G1592" s="13">
        <v>46</v>
      </c>
      <c r="H1592" s="13">
        <v>67</v>
      </c>
      <c r="I1592" s="13">
        <v>18</v>
      </c>
      <c r="J1592" s="13">
        <v>3</v>
      </c>
      <c r="K1592" s="13">
        <v>12</v>
      </c>
      <c r="L1592" s="13">
        <v>40</v>
      </c>
      <c r="M1592" s="13">
        <v>10</v>
      </c>
      <c r="N1592" s="13">
        <v>3</v>
      </c>
      <c r="O1592" s="13">
        <v>36</v>
      </c>
      <c r="P1592" s="13">
        <v>93</v>
      </c>
    </row>
    <row r="1593" spans="1:16" x14ac:dyDescent="0.25">
      <c r="A1593" s="13" t="s">
        <v>1507</v>
      </c>
      <c r="B1593" s="13">
        <v>2013</v>
      </c>
      <c r="C1593" s="13" t="s">
        <v>164</v>
      </c>
      <c r="D1593" s="13" t="s">
        <v>157</v>
      </c>
      <c r="E1593" s="13">
        <v>88</v>
      </c>
      <c r="F1593" s="13">
        <v>344</v>
      </c>
      <c r="G1593" s="13">
        <v>39</v>
      </c>
      <c r="H1593" s="13">
        <v>96</v>
      </c>
      <c r="I1593" s="13">
        <v>15</v>
      </c>
      <c r="J1593" s="13">
        <v>2</v>
      </c>
      <c r="K1593" s="13">
        <v>3</v>
      </c>
      <c r="L1593" s="13">
        <v>30</v>
      </c>
      <c r="M1593" s="13">
        <v>2</v>
      </c>
      <c r="N1593" s="13">
        <v>2</v>
      </c>
      <c r="O1593" s="13">
        <v>23</v>
      </c>
      <c r="P1593" s="13">
        <v>47</v>
      </c>
    </row>
    <row r="1594" spans="1:16" x14ac:dyDescent="0.25">
      <c r="A1594" s="13" t="s">
        <v>1926</v>
      </c>
      <c r="B1594" s="13">
        <v>2013</v>
      </c>
      <c r="C1594" s="13" t="s">
        <v>168</v>
      </c>
      <c r="D1594" s="13" t="s">
        <v>157</v>
      </c>
      <c r="E1594" s="13">
        <v>94</v>
      </c>
      <c r="F1594" s="13">
        <v>348</v>
      </c>
      <c r="G1594" s="13">
        <v>41</v>
      </c>
      <c r="H1594" s="13">
        <v>79</v>
      </c>
      <c r="I1594" s="13">
        <v>18</v>
      </c>
      <c r="J1594" s="13">
        <v>0</v>
      </c>
      <c r="K1594" s="13">
        <v>17</v>
      </c>
      <c r="L1594" s="13">
        <v>49</v>
      </c>
      <c r="M1594" s="13">
        <v>3</v>
      </c>
      <c r="N1594" s="13">
        <v>1</v>
      </c>
      <c r="O1594" s="13">
        <v>20</v>
      </c>
      <c r="P1594" s="13">
        <v>98</v>
      </c>
    </row>
    <row r="1595" spans="1:16" x14ac:dyDescent="0.25">
      <c r="A1595" s="13" t="s">
        <v>1462</v>
      </c>
      <c r="B1595" s="13">
        <v>2013</v>
      </c>
      <c r="C1595" s="13" t="s">
        <v>166</v>
      </c>
      <c r="D1595" s="13" t="s">
        <v>161</v>
      </c>
      <c r="E1595" s="13">
        <v>104</v>
      </c>
      <c r="F1595" s="13">
        <v>350</v>
      </c>
      <c r="G1595" s="13">
        <v>40</v>
      </c>
      <c r="H1595" s="13">
        <v>73</v>
      </c>
      <c r="I1595" s="13">
        <v>20</v>
      </c>
      <c r="J1595" s="13">
        <v>1</v>
      </c>
      <c r="K1595" s="13">
        <v>10</v>
      </c>
      <c r="L1595" s="13">
        <v>24</v>
      </c>
      <c r="M1595" s="13">
        <v>7</v>
      </c>
      <c r="N1595" s="13">
        <v>3</v>
      </c>
      <c r="O1595" s="13">
        <v>40</v>
      </c>
      <c r="P1595" s="13">
        <v>105</v>
      </c>
    </row>
    <row r="1596" spans="1:16" x14ac:dyDescent="0.25">
      <c r="A1596" s="13" t="s">
        <v>1953</v>
      </c>
      <c r="B1596" s="13">
        <v>2013</v>
      </c>
      <c r="C1596" s="13" t="s">
        <v>175</v>
      </c>
      <c r="D1596" s="13" t="s">
        <v>157</v>
      </c>
      <c r="E1596" s="13">
        <v>97</v>
      </c>
      <c r="F1596" s="13">
        <v>351</v>
      </c>
      <c r="G1596" s="13">
        <v>34</v>
      </c>
      <c r="H1596" s="13">
        <v>88</v>
      </c>
      <c r="I1596" s="13">
        <v>17</v>
      </c>
      <c r="J1596" s="13">
        <v>2</v>
      </c>
      <c r="K1596" s="13">
        <v>14</v>
      </c>
      <c r="L1596" s="13">
        <v>43</v>
      </c>
      <c r="M1596" s="13">
        <v>1</v>
      </c>
      <c r="N1596" s="13">
        <v>2</v>
      </c>
      <c r="O1596" s="13">
        <v>23</v>
      </c>
      <c r="P1596" s="13">
        <v>117</v>
      </c>
    </row>
    <row r="1597" spans="1:16" x14ac:dyDescent="0.25">
      <c r="A1597" s="13" t="s">
        <v>1989</v>
      </c>
      <c r="B1597" s="13">
        <v>2013</v>
      </c>
      <c r="C1597" s="13" t="s">
        <v>163</v>
      </c>
      <c r="D1597" s="13" t="s">
        <v>161</v>
      </c>
      <c r="E1597" s="13">
        <v>94</v>
      </c>
      <c r="F1597" s="13">
        <v>351</v>
      </c>
      <c r="G1597" s="13">
        <v>43</v>
      </c>
      <c r="H1597" s="13">
        <v>90</v>
      </c>
      <c r="I1597" s="13">
        <v>14</v>
      </c>
      <c r="J1597" s="13">
        <v>1</v>
      </c>
      <c r="K1597" s="13">
        <v>4</v>
      </c>
      <c r="L1597" s="13">
        <v>28</v>
      </c>
      <c r="M1597" s="13">
        <v>1</v>
      </c>
      <c r="N1597" s="13">
        <v>1</v>
      </c>
      <c r="O1597" s="13">
        <v>26</v>
      </c>
      <c r="P1597" s="13">
        <v>78</v>
      </c>
    </row>
    <row r="1598" spans="1:16" x14ac:dyDescent="0.25">
      <c r="A1598" s="13" t="s">
        <v>2005</v>
      </c>
      <c r="B1598" s="13">
        <v>2013</v>
      </c>
      <c r="C1598" s="13" t="s">
        <v>183</v>
      </c>
      <c r="D1598" s="13" t="s">
        <v>161</v>
      </c>
      <c r="E1598" s="13">
        <v>98</v>
      </c>
      <c r="F1598" s="13">
        <v>351</v>
      </c>
      <c r="G1598" s="13">
        <v>40</v>
      </c>
      <c r="H1598" s="13">
        <v>93</v>
      </c>
      <c r="I1598" s="13">
        <v>23</v>
      </c>
      <c r="J1598" s="13">
        <v>1</v>
      </c>
      <c r="K1598" s="13">
        <v>7</v>
      </c>
      <c r="L1598" s="13">
        <v>35</v>
      </c>
      <c r="M1598" s="13">
        <v>1</v>
      </c>
      <c r="N1598" s="13">
        <v>1</v>
      </c>
      <c r="O1598" s="13">
        <v>31</v>
      </c>
      <c r="P1598" s="13">
        <v>69</v>
      </c>
    </row>
    <row r="1599" spans="1:16" x14ac:dyDescent="0.25">
      <c r="A1599" s="13" t="s">
        <v>1723</v>
      </c>
      <c r="B1599" s="13">
        <v>2013</v>
      </c>
      <c r="C1599" s="13" t="s">
        <v>186</v>
      </c>
      <c r="D1599" s="13" t="s">
        <v>161</v>
      </c>
      <c r="E1599" s="13">
        <v>134</v>
      </c>
      <c r="F1599" s="13">
        <v>353</v>
      </c>
      <c r="G1599" s="13">
        <v>47</v>
      </c>
      <c r="H1599" s="13">
        <v>80</v>
      </c>
      <c r="I1599" s="13">
        <v>23</v>
      </c>
      <c r="J1599" s="13">
        <v>1</v>
      </c>
      <c r="K1599" s="13">
        <v>11</v>
      </c>
      <c r="L1599" s="13">
        <v>39</v>
      </c>
      <c r="M1599" s="13">
        <v>5</v>
      </c>
      <c r="N1599" s="13">
        <v>3</v>
      </c>
      <c r="O1599" s="13">
        <v>27</v>
      </c>
      <c r="P1599" s="13">
        <v>90</v>
      </c>
    </row>
    <row r="1600" spans="1:16" x14ac:dyDescent="0.25">
      <c r="A1600" s="13" t="s">
        <v>1972</v>
      </c>
      <c r="B1600" s="13">
        <v>2013</v>
      </c>
      <c r="C1600" s="13" t="s">
        <v>160</v>
      </c>
      <c r="D1600" s="13" t="s">
        <v>161</v>
      </c>
      <c r="E1600" s="13">
        <v>105</v>
      </c>
      <c r="F1600" s="13">
        <v>354</v>
      </c>
      <c r="G1600" s="13">
        <v>44</v>
      </c>
      <c r="H1600" s="13">
        <v>86</v>
      </c>
      <c r="I1600" s="13">
        <v>21</v>
      </c>
      <c r="J1600" s="13">
        <v>0</v>
      </c>
      <c r="K1600" s="13">
        <v>21</v>
      </c>
      <c r="L1600" s="13">
        <v>65</v>
      </c>
      <c r="M1600" s="13">
        <v>0</v>
      </c>
      <c r="N1600" s="13">
        <v>0</v>
      </c>
      <c r="O1600" s="13">
        <v>21</v>
      </c>
      <c r="P1600" s="13">
        <v>81</v>
      </c>
    </row>
    <row r="1601" spans="1:16" x14ac:dyDescent="0.25">
      <c r="A1601" s="13" t="s">
        <v>1525</v>
      </c>
      <c r="B1601" s="13">
        <v>2013</v>
      </c>
      <c r="C1601" s="13" t="s">
        <v>160</v>
      </c>
      <c r="D1601" s="13" t="s">
        <v>161</v>
      </c>
      <c r="E1601" s="13">
        <v>102</v>
      </c>
      <c r="F1601" s="13">
        <v>356</v>
      </c>
      <c r="G1601" s="13">
        <v>43</v>
      </c>
      <c r="H1601" s="13">
        <v>91</v>
      </c>
      <c r="I1601" s="13">
        <v>13</v>
      </c>
      <c r="J1601" s="13">
        <v>0</v>
      </c>
      <c r="K1601" s="13">
        <v>20</v>
      </c>
      <c r="L1601" s="13">
        <v>57</v>
      </c>
      <c r="M1601" s="13">
        <v>0</v>
      </c>
      <c r="N1601" s="13">
        <v>1</v>
      </c>
      <c r="O1601" s="13">
        <v>39</v>
      </c>
      <c r="P1601" s="13">
        <v>66</v>
      </c>
    </row>
    <row r="1602" spans="1:16" x14ac:dyDescent="0.25">
      <c r="A1602" s="13" t="s">
        <v>1910</v>
      </c>
      <c r="B1602" s="13">
        <v>2013</v>
      </c>
      <c r="C1602" s="13" t="s">
        <v>169</v>
      </c>
      <c r="D1602" s="13" t="s">
        <v>161</v>
      </c>
      <c r="E1602" s="13">
        <v>103</v>
      </c>
      <c r="F1602" s="13">
        <v>357</v>
      </c>
      <c r="G1602" s="13">
        <v>47</v>
      </c>
      <c r="H1602" s="13">
        <v>90</v>
      </c>
      <c r="I1602" s="13">
        <v>16</v>
      </c>
      <c r="J1602" s="13">
        <v>3</v>
      </c>
      <c r="K1602" s="13">
        <v>7</v>
      </c>
      <c r="L1602" s="13">
        <v>28</v>
      </c>
      <c r="M1602" s="13">
        <v>0</v>
      </c>
      <c r="N1602" s="13">
        <v>2</v>
      </c>
      <c r="O1602" s="13">
        <v>37</v>
      </c>
      <c r="P1602" s="13">
        <v>65</v>
      </c>
    </row>
    <row r="1603" spans="1:16" x14ac:dyDescent="0.25">
      <c r="A1603" s="13" t="s">
        <v>1638</v>
      </c>
      <c r="B1603" s="13">
        <v>2013</v>
      </c>
      <c r="C1603" s="13" t="s">
        <v>176</v>
      </c>
      <c r="D1603" s="13" t="s">
        <v>157</v>
      </c>
      <c r="E1603" s="13">
        <v>124</v>
      </c>
      <c r="F1603" s="13">
        <v>361</v>
      </c>
      <c r="G1603" s="13">
        <v>54</v>
      </c>
      <c r="H1603" s="13">
        <v>91</v>
      </c>
      <c r="I1603" s="13">
        <v>15</v>
      </c>
      <c r="J1603" s="13">
        <v>0</v>
      </c>
      <c r="K1603" s="13">
        <v>9</v>
      </c>
      <c r="L1603" s="13">
        <v>46</v>
      </c>
      <c r="M1603" s="13">
        <v>8</v>
      </c>
      <c r="N1603" s="13">
        <v>5</v>
      </c>
      <c r="O1603" s="13">
        <v>15</v>
      </c>
      <c r="P1603" s="13">
        <v>41</v>
      </c>
    </row>
    <row r="1604" spans="1:16" x14ac:dyDescent="0.25">
      <c r="A1604" s="13" t="s">
        <v>1943</v>
      </c>
      <c r="B1604" s="13">
        <v>2013</v>
      </c>
      <c r="C1604" s="13" t="s">
        <v>163</v>
      </c>
      <c r="D1604" s="13" t="s">
        <v>161</v>
      </c>
      <c r="E1604" s="13">
        <v>102</v>
      </c>
      <c r="F1604" s="13">
        <v>361</v>
      </c>
      <c r="G1604" s="13">
        <v>33</v>
      </c>
      <c r="H1604" s="13">
        <v>90</v>
      </c>
      <c r="I1604" s="13">
        <v>13</v>
      </c>
      <c r="J1604" s="13">
        <v>1</v>
      </c>
      <c r="K1604" s="13">
        <v>3</v>
      </c>
      <c r="L1604" s="13">
        <v>34</v>
      </c>
      <c r="M1604" s="13">
        <v>3</v>
      </c>
      <c r="N1604" s="13">
        <v>1</v>
      </c>
      <c r="O1604" s="13">
        <v>23</v>
      </c>
      <c r="P1604" s="13">
        <v>57</v>
      </c>
    </row>
    <row r="1605" spans="1:16" x14ac:dyDescent="0.25">
      <c r="A1605" s="13" t="s">
        <v>1375</v>
      </c>
      <c r="B1605" s="13">
        <v>2013</v>
      </c>
      <c r="C1605" s="13" t="s">
        <v>162</v>
      </c>
      <c r="D1605" s="13" t="s">
        <v>161</v>
      </c>
      <c r="E1605" s="13">
        <v>93</v>
      </c>
      <c r="F1605" s="13">
        <v>362</v>
      </c>
      <c r="G1605" s="13">
        <v>47</v>
      </c>
      <c r="H1605" s="13">
        <v>92</v>
      </c>
      <c r="I1605" s="13">
        <v>24</v>
      </c>
      <c r="J1605" s="13">
        <v>1</v>
      </c>
      <c r="K1605" s="13">
        <v>17</v>
      </c>
      <c r="L1605" s="13">
        <v>51</v>
      </c>
      <c r="M1605" s="13">
        <v>10</v>
      </c>
      <c r="N1605" s="13">
        <v>5</v>
      </c>
      <c r="O1605" s="13">
        <v>15</v>
      </c>
      <c r="P1605" s="13">
        <v>89</v>
      </c>
    </row>
    <row r="1606" spans="1:16" x14ac:dyDescent="0.25">
      <c r="A1606" s="13" t="s">
        <v>1478</v>
      </c>
      <c r="B1606" s="13">
        <v>2013</v>
      </c>
      <c r="C1606" s="13" t="s">
        <v>164</v>
      </c>
      <c r="D1606" s="13" t="s">
        <v>157</v>
      </c>
      <c r="E1606" s="13">
        <v>107</v>
      </c>
      <c r="F1606" s="13">
        <v>365</v>
      </c>
      <c r="G1606" s="13">
        <v>33</v>
      </c>
      <c r="H1606" s="13">
        <v>86</v>
      </c>
      <c r="I1606" s="13">
        <v>12</v>
      </c>
      <c r="J1606" s="13">
        <v>0</v>
      </c>
      <c r="K1606" s="13">
        <v>5</v>
      </c>
      <c r="L1606" s="13">
        <v>32</v>
      </c>
      <c r="M1606" s="13">
        <v>1</v>
      </c>
      <c r="N1606" s="13">
        <v>5</v>
      </c>
      <c r="O1606" s="13">
        <v>27</v>
      </c>
      <c r="P1606" s="13">
        <v>38</v>
      </c>
    </row>
    <row r="1607" spans="1:16" x14ac:dyDescent="0.25">
      <c r="A1607" s="13" t="s">
        <v>1522</v>
      </c>
      <c r="B1607" s="13">
        <v>2013</v>
      </c>
      <c r="C1607" s="13" t="s">
        <v>167</v>
      </c>
      <c r="D1607" s="13" t="s">
        <v>157</v>
      </c>
      <c r="E1607" s="13">
        <v>118</v>
      </c>
      <c r="F1607" s="13">
        <v>366</v>
      </c>
      <c r="G1607" s="13">
        <v>41</v>
      </c>
      <c r="H1607" s="13">
        <v>86</v>
      </c>
      <c r="I1607" s="13">
        <v>12</v>
      </c>
      <c r="J1607" s="13">
        <v>2</v>
      </c>
      <c r="K1607" s="13">
        <v>16</v>
      </c>
      <c r="L1607" s="13">
        <v>52</v>
      </c>
      <c r="M1607" s="13">
        <v>7</v>
      </c>
      <c r="N1607" s="13">
        <v>4</v>
      </c>
      <c r="O1607" s="13">
        <v>35</v>
      </c>
      <c r="P1607" s="13">
        <v>99</v>
      </c>
    </row>
    <row r="1608" spans="1:16" x14ac:dyDescent="0.25">
      <c r="A1608" s="13" t="s">
        <v>1815</v>
      </c>
      <c r="B1608" s="13">
        <v>2013</v>
      </c>
      <c r="C1608" s="13" t="s">
        <v>172</v>
      </c>
      <c r="D1608" s="13" t="s">
        <v>161</v>
      </c>
      <c r="E1608" s="13">
        <v>146</v>
      </c>
      <c r="F1608" s="13">
        <v>368</v>
      </c>
      <c r="G1608" s="13">
        <v>35</v>
      </c>
      <c r="H1608" s="13">
        <v>87</v>
      </c>
      <c r="I1608" s="13">
        <v>14</v>
      </c>
      <c r="J1608" s="13">
        <v>4</v>
      </c>
      <c r="K1608" s="13">
        <v>5</v>
      </c>
      <c r="L1608" s="13">
        <v>32</v>
      </c>
      <c r="M1608" s="13">
        <v>4</v>
      </c>
      <c r="N1608" s="13">
        <v>2</v>
      </c>
      <c r="O1608" s="13">
        <v>22</v>
      </c>
      <c r="P1608" s="13">
        <v>57</v>
      </c>
    </row>
    <row r="1609" spans="1:16" x14ac:dyDescent="0.25">
      <c r="A1609" s="13" t="s">
        <v>1465</v>
      </c>
      <c r="B1609" s="13">
        <v>2013</v>
      </c>
      <c r="C1609" s="13" t="s">
        <v>173</v>
      </c>
      <c r="D1609" s="13" t="s">
        <v>161</v>
      </c>
      <c r="E1609" s="13">
        <v>101</v>
      </c>
      <c r="F1609" s="13">
        <v>368</v>
      </c>
      <c r="G1609" s="13">
        <v>38</v>
      </c>
      <c r="H1609" s="13">
        <v>79</v>
      </c>
      <c r="I1609" s="13">
        <v>11</v>
      </c>
      <c r="J1609" s="13">
        <v>0</v>
      </c>
      <c r="K1609" s="13">
        <v>15</v>
      </c>
      <c r="L1609" s="13">
        <v>60</v>
      </c>
      <c r="M1609" s="13">
        <v>2</v>
      </c>
      <c r="N1609" s="13">
        <v>1</v>
      </c>
      <c r="O1609" s="13">
        <v>29</v>
      </c>
      <c r="P1609" s="13">
        <v>99</v>
      </c>
    </row>
    <row r="1610" spans="1:16" x14ac:dyDescent="0.25">
      <c r="A1610" s="13" t="s">
        <v>1631</v>
      </c>
      <c r="B1610" s="13">
        <v>2013</v>
      </c>
      <c r="C1610" s="13" t="s">
        <v>170</v>
      </c>
      <c r="D1610" s="13" t="s">
        <v>157</v>
      </c>
      <c r="E1610" s="13">
        <v>117</v>
      </c>
      <c r="F1610" s="13">
        <v>368</v>
      </c>
      <c r="G1610" s="13">
        <v>49</v>
      </c>
      <c r="H1610" s="13">
        <v>93</v>
      </c>
      <c r="I1610" s="13">
        <v>27</v>
      </c>
      <c r="J1610" s="13">
        <v>0</v>
      </c>
      <c r="K1610" s="13">
        <v>8</v>
      </c>
      <c r="L1610" s="13">
        <v>40</v>
      </c>
      <c r="M1610" s="13">
        <v>0</v>
      </c>
      <c r="N1610" s="13">
        <v>0</v>
      </c>
      <c r="O1610" s="13">
        <v>39</v>
      </c>
      <c r="P1610" s="13">
        <v>94</v>
      </c>
    </row>
    <row r="1611" spans="1:16" x14ac:dyDescent="0.25">
      <c r="A1611" s="13" t="s">
        <v>1801</v>
      </c>
      <c r="B1611" s="13">
        <v>2013</v>
      </c>
      <c r="C1611" s="13" t="s">
        <v>170</v>
      </c>
      <c r="D1611" s="13" t="s">
        <v>157</v>
      </c>
      <c r="E1611" s="13">
        <v>130</v>
      </c>
      <c r="F1611" s="13">
        <v>368</v>
      </c>
      <c r="G1611" s="13">
        <v>45</v>
      </c>
      <c r="H1611" s="13">
        <v>98</v>
      </c>
      <c r="I1611" s="13">
        <v>24</v>
      </c>
      <c r="J1611" s="13">
        <v>3</v>
      </c>
      <c r="K1611" s="13">
        <v>2</v>
      </c>
      <c r="L1611" s="13">
        <v>35</v>
      </c>
      <c r="M1611" s="13">
        <v>10</v>
      </c>
      <c r="N1611" s="13">
        <v>5</v>
      </c>
      <c r="O1611" s="13">
        <v>27</v>
      </c>
      <c r="P1611" s="13">
        <v>51</v>
      </c>
    </row>
    <row r="1612" spans="1:16" x14ac:dyDescent="0.25">
      <c r="A1612" s="13" t="s">
        <v>1969</v>
      </c>
      <c r="B1612" s="13">
        <v>2013</v>
      </c>
      <c r="C1612" s="13" t="s">
        <v>159</v>
      </c>
      <c r="D1612" s="13" t="s">
        <v>157</v>
      </c>
      <c r="E1612" s="13">
        <v>102</v>
      </c>
      <c r="F1612" s="13">
        <v>369</v>
      </c>
      <c r="G1612" s="13">
        <v>38</v>
      </c>
      <c r="H1612" s="13">
        <v>83</v>
      </c>
      <c r="I1612" s="13">
        <v>20</v>
      </c>
      <c r="J1612" s="13">
        <v>1</v>
      </c>
      <c r="K1612" s="13">
        <v>12</v>
      </c>
      <c r="L1612" s="13">
        <v>45</v>
      </c>
      <c r="M1612" s="13">
        <v>6</v>
      </c>
      <c r="N1612" s="13">
        <v>1</v>
      </c>
      <c r="O1612" s="13">
        <v>42</v>
      </c>
      <c r="P1612" s="13">
        <v>113</v>
      </c>
    </row>
    <row r="1613" spans="1:16" x14ac:dyDescent="0.25">
      <c r="A1613" s="13" t="s">
        <v>1698</v>
      </c>
      <c r="B1613" s="13">
        <v>2013</v>
      </c>
      <c r="C1613" s="13" t="s">
        <v>156</v>
      </c>
      <c r="D1613" s="13" t="s">
        <v>157</v>
      </c>
      <c r="E1613" s="13">
        <v>103</v>
      </c>
      <c r="F1613" s="13">
        <v>371</v>
      </c>
      <c r="G1613" s="13">
        <v>46</v>
      </c>
      <c r="H1613" s="13">
        <v>99</v>
      </c>
      <c r="I1613" s="13">
        <v>22</v>
      </c>
      <c r="J1613" s="13">
        <v>1</v>
      </c>
      <c r="K1613" s="13">
        <v>5</v>
      </c>
      <c r="L1613" s="13">
        <v>24</v>
      </c>
      <c r="M1613" s="13">
        <v>5</v>
      </c>
      <c r="N1613" s="13">
        <v>1</v>
      </c>
      <c r="O1613" s="13">
        <v>28</v>
      </c>
      <c r="P1613" s="13">
        <v>56</v>
      </c>
    </row>
    <row r="1614" spans="1:16" x14ac:dyDescent="0.25">
      <c r="A1614" s="13" t="s">
        <v>1662</v>
      </c>
      <c r="B1614" s="13">
        <v>2013</v>
      </c>
      <c r="C1614" s="13" t="s">
        <v>172</v>
      </c>
      <c r="D1614" s="13" t="s">
        <v>161</v>
      </c>
      <c r="E1614" s="13">
        <v>114</v>
      </c>
      <c r="F1614" s="13">
        <v>373</v>
      </c>
      <c r="G1614" s="13">
        <v>35</v>
      </c>
      <c r="H1614" s="13">
        <v>87</v>
      </c>
      <c r="I1614" s="13">
        <v>19</v>
      </c>
      <c r="J1614" s="13">
        <v>0</v>
      </c>
      <c r="K1614" s="13">
        <v>13</v>
      </c>
      <c r="L1614" s="13">
        <v>44</v>
      </c>
      <c r="M1614" s="13">
        <v>1</v>
      </c>
      <c r="N1614" s="13">
        <v>0</v>
      </c>
      <c r="O1614" s="13">
        <v>26</v>
      </c>
      <c r="P1614" s="13">
        <v>98</v>
      </c>
    </row>
    <row r="1615" spans="1:16" x14ac:dyDescent="0.25">
      <c r="A1615" s="13" t="s">
        <v>1383</v>
      </c>
      <c r="B1615" s="13">
        <v>2013</v>
      </c>
      <c r="C1615" s="13" t="s">
        <v>173</v>
      </c>
      <c r="D1615" s="13" t="s">
        <v>161</v>
      </c>
      <c r="E1615" s="13">
        <v>91</v>
      </c>
      <c r="F1615" s="13">
        <v>374</v>
      </c>
      <c r="G1615" s="13">
        <v>48</v>
      </c>
      <c r="H1615" s="13">
        <v>94</v>
      </c>
      <c r="I1615" s="13">
        <v>18</v>
      </c>
      <c r="J1615" s="13">
        <v>4</v>
      </c>
      <c r="K1615" s="13">
        <v>1</v>
      </c>
      <c r="L1615" s="13">
        <v>26</v>
      </c>
      <c r="M1615" s="13">
        <v>38</v>
      </c>
      <c r="N1615" s="13">
        <v>7</v>
      </c>
      <c r="O1615" s="13">
        <v>35</v>
      </c>
      <c r="P1615" s="13">
        <v>67</v>
      </c>
    </row>
    <row r="1616" spans="1:16" x14ac:dyDescent="0.25">
      <c r="A1616" s="13" t="s">
        <v>1365</v>
      </c>
      <c r="B1616" s="13">
        <v>2013</v>
      </c>
      <c r="C1616" s="13" t="s">
        <v>163</v>
      </c>
      <c r="D1616" s="13" t="s">
        <v>161</v>
      </c>
      <c r="E1616" s="13">
        <v>118</v>
      </c>
      <c r="F1616" s="13">
        <v>377</v>
      </c>
      <c r="G1616" s="13">
        <v>33</v>
      </c>
      <c r="H1616" s="13">
        <v>98</v>
      </c>
      <c r="I1616" s="13">
        <v>13</v>
      </c>
      <c r="J1616" s="13">
        <v>0</v>
      </c>
      <c r="K1616" s="13">
        <v>1</v>
      </c>
      <c r="L1616" s="13">
        <v>23</v>
      </c>
      <c r="M1616" s="13">
        <v>2</v>
      </c>
      <c r="N1616" s="13">
        <v>0</v>
      </c>
      <c r="O1616" s="13">
        <v>23</v>
      </c>
      <c r="P1616" s="13">
        <v>31</v>
      </c>
    </row>
    <row r="1617" spans="1:16" x14ac:dyDescent="0.25">
      <c r="A1617" s="13" t="s">
        <v>1757</v>
      </c>
      <c r="B1617" s="13">
        <v>2013</v>
      </c>
      <c r="C1617" s="13" t="s">
        <v>162</v>
      </c>
      <c r="D1617" s="13" t="s">
        <v>161</v>
      </c>
      <c r="E1617" s="13">
        <v>113</v>
      </c>
      <c r="F1617" s="13">
        <v>380</v>
      </c>
      <c r="G1617" s="13">
        <v>41</v>
      </c>
      <c r="H1617" s="13">
        <v>104</v>
      </c>
      <c r="I1617" s="13">
        <v>23</v>
      </c>
      <c r="J1617" s="13">
        <v>0</v>
      </c>
      <c r="K1617" s="13">
        <v>8</v>
      </c>
      <c r="L1617" s="13">
        <v>32</v>
      </c>
      <c r="M1617" s="13">
        <v>2</v>
      </c>
      <c r="N1617" s="13">
        <v>0</v>
      </c>
      <c r="O1617" s="13">
        <v>34</v>
      </c>
      <c r="P1617" s="13">
        <v>97</v>
      </c>
    </row>
    <row r="1618" spans="1:16" x14ac:dyDescent="0.25">
      <c r="A1618" s="13" t="s">
        <v>1702</v>
      </c>
      <c r="B1618" s="13">
        <v>2013</v>
      </c>
      <c r="C1618" s="13" t="s">
        <v>172</v>
      </c>
      <c r="D1618" s="13" t="s">
        <v>161</v>
      </c>
      <c r="E1618" s="13">
        <v>95</v>
      </c>
      <c r="F1618" s="13">
        <v>381</v>
      </c>
      <c r="G1618" s="13">
        <v>54</v>
      </c>
      <c r="H1618" s="13">
        <v>108</v>
      </c>
      <c r="I1618" s="13">
        <v>15</v>
      </c>
      <c r="J1618" s="13">
        <v>5</v>
      </c>
      <c r="K1618" s="13">
        <v>4</v>
      </c>
      <c r="L1618" s="13">
        <v>31</v>
      </c>
      <c r="M1618" s="13">
        <v>37</v>
      </c>
      <c r="N1618" s="13">
        <v>12</v>
      </c>
      <c r="O1618" s="13">
        <v>41</v>
      </c>
      <c r="P1618" s="13">
        <v>69</v>
      </c>
    </row>
    <row r="1619" spans="1:16" x14ac:dyDescent="0.25">
      <c r="A1619" s="13" t="s">
        <v>1774</v>
      </c>
      <c r="B1619" s="13">
        <v>2013</v>
      </c>
      <c r="C1619" s="13" t="s">
        <v>160</v>
      </c>
      <c r="D1619" s="13" t="s">
        <v>161</v>
      </c>
      <c r="E1619" s="13">
        <v>104</v>
      </c>
      <c r="F1619" s="13">
        <v>382</v>
      </c>
      <c r="G1619" s="13">
        <v>67</v>
      </c>
      <c r="H1619" s="13">
        <v>97</v>
      </c>
      <c r="I1619" s="13">
        <v>22</v>
      </c>
      <c r="J1619" s="13">
        <v>1</v>
      </c>
      <c r="K1619" s="13">
        <v>14</v>
      </c>
      <c r="L1619" s="13">
        <v>38</v>
      </c>
      <c r="M1619" s="13">
        <v>2</v>
      </c>
      <c r="N1619" s="13">
        <v>4</v>
      </c>
      <c r="O1619" s="13">
        <v>48</v>
      </c>
      <c r="P1619" s="13">
        <v>73</v>
      </c>
    </row>
    <row r="1620" spans="1:16" x14ac:dyDescent="0.25">
      <c r="A1620" s="13" t="s">
        <v>2003</v>
      </c>
      <c r="B1620" s="13">
        <v>2013</v>
      </c>
      <c r="C1620" s="13" t="s">
        <v>177</v>
      </c>
      <c r="D1620" s="13" t="s">
        <v>161</v>
      </c>
      <c r="E1620" s="13">
        <v>104</v>
      </c>
      <c r="F1620" s="13">
        <v>382</v>
      </c>
      <c r="G1620" s="13">
        <v>66</v>
      </c>
      <c r="H1620" s="13">
        <v>122</v>
      </c>
      <c r="I1620" s="13">
        <v>21</v>
      </c>
      <c r="J1620" s="13">
        <v>2</v>
      </c>
      <c r="K1620" s="13">
        <v>19</v>
      </c>
      <c r="L1620" s="13">
        <v>42</v>
      </c>
      <c r="M1620" s="13">
        <v>11</v>
      </c>
      <c r="N1620" s="13">
        <v>8</v>
      </c>
      <c r="O1620" s="13">
        <v>36</v>
      </c>
      <c r="P1620" s="13">
        <v>97</v>
      </c>
    </row>
    <row r="1621" spans="1:16" x14ac:dyDescent="0.25">
      <c r="A1621" s="13" t="s">
        <v>1457</v>
      </c>
      <c r="B1621" s="13">
        <v>2013</v>
      </c>
      <c r="C1621" s="13" t="s">
        <v>164</v>
      </c>
      <c r="D1621" s="13" t="s">
        <v>157</v>
      </c>
      <c r="E1621" s="13">
        <v>93</v>
      </c>
      <c r="F1621" s="13">
        <v>382</v>
      </c>
      <c r="G1621" s="13">
        <v>58</v>
      </c>
      <c r="H1621" s="13">
        <v>113</v>
      </c>
      <c r="I1621" s="13">
        <v>20</v>
      </c>
      <c r="J1621" s="13">
        <v>0</v>
      </c>
      <c r="K1621" s="13">
        <v>10</v>
      </c>
      <c r="L1621" s="13">
        <v>37</v>
      </c>
      <c r="M1621" s="13">
        <v>15</v>
      </c>
      <c r="N1621" s="13">
        <v>6</v>
      </c>
      <c r="O1621" s="13">
        <v>34</v>
      </c>
      <c r="P1621" s="13">
        <v>47</v>
      </c>
    </row>
    <row r="1622" spans="1:16" x14ac:dyDescent="0.25">
      <c r="A1622" s="13" t="s">
        <v>1813</v>
      </c>
      <c r="B1622" s="13">
        <v>2013</v>
      </c>
      <c r="C1622" s="13" t="s">
        <v>159</v>
      </c>
      <c r="D1622" s="13" t="s">
        <v>157</v>
      </c>
      <c r="E1622" s="13">
        <v>113</v>
      </c>
      <c r="F1622" s="13">
        <v>384</v>
      </c>
      <c r="G1622" s="13">
        <v>40</v>
      </c>
      <c r="H1622" s="13">
        <v>97</v>
      </c>
      <c r="I1622" s="13">
        <v>18</v>
      </c>
      <c r="J1622" s="13">
        <v>2</v>
      </c>
      <c r="K1622" s="13">
        <v>4</v>
      </c>
      <c r="L1622" s="13">
        <v>31</v>
      </c>
      <c r="M1622" s="13">
        <v>2</v>
      </c>
      <c r="N1622" s="13">
        <v>3</v>
      </c>
      <c r="O1622" s="13">
        <v>37</v>
      </c>
      <c r="P1622" s="13">
        <v>72</v>
      </c>
    </row>
    <row r="1623" spans="1:16" x14ac:dyDescent="0.25">
      <c r="A1623" s="13" t="s">
        <v>1733</v>
      </c>
      <c r="B1623" s="13">
        <v>2013</v>
      </c>
      <c r="C1623" s="13" t="s">
        <v>170</v>
      </c>
      <c r="D1623" s="13" t="s">
        <v>157</v>
      </c>
      <c r="E1623" s="13">
        <v>114</v>
      </c>
      <c r="F1623" s="13">
        <v>385</v>
      </c>
      <c r="G1623" s="13">
        <v>54</v>
      </c>
      <c r="H1623" s="13">
        <v>87</v>
      </c>
      <c r="I1623" s="13">
        <v>19</v>
      </c>
      <c r="J1623" s="13">
        <v>2</v>
      </c>
      <c r="K1623" s="13">
        <v>12</v>
      </c>
      <c r="L1623" s="13">
        <v>56</v>
      </c>
      <c r="M1623" s="13">
        <v>9</v>
      </c>
      <c r="N1623" s="13">
        <v>2</v>
      </c>
      <c r="O1623" s="13">
        <v>46</v>
      </c>
      <c r="P1623" s="13">
        <v>86</v>
      </c>
    </row>
    <row r="1624" spans="1:16" x14ac:dyDescent="0.25">
      <c r="A1624" s="13" t="s">
        <v>1408</v>
      </c>
      <c r="B1624" s="13">
        <v>2013</v>
      </c>
      <c r="C1624" s="13" t="s">
        <v>177</v>
      </c>
      <c r="D1624" s="13" t="s">
        <v>161</v>
      </c>
      <c r="E1624" s="13">
        <v>132</v>
      </c>
      <c r="F1624" s="13">
        <v>388</v>
      </c>
      <c r="G1624" s="13">
        <v>47</v>
      </c>
      <c r="H1624" s="13">
        <v>108</v>
      </c>
      <c r="I1624" s="13">
        <v>22</v>
      </c>
      <c r="J1624" s="13">
        <v>2</v>
      </c>
      <c r="K1624" s="13">
        <v>12</v>
      </c>
      <c r="L1624" s="13">
        <v>50</v>
      </c>
      <c r="M1624" s="13">
        <v>5</v>
      </c>
      <c r="N1624" s="13">
        <v>0</v>
      </c>
      <c r="O1624" s="13">
        <v>30</v>
      </c>
      <c r="P1624" s="13">
        <v>81</v>
      </c>
    </row>
    <row r="1625" spans="1:16" x14ac:dyDescent="0.25">
      <c r="A1625" s="13" t="s">
        <v>1499</v>
      </c>
      <c r="B1625" s="13">
        <v>2013</v>
      </c>
      <c r="C1625" s="13" t="s">
        <v>175</v>
      </c>
      <c r="D1625" s="13" t="s">
        <v>157</v>
      </c>
      <c r="E1625" s="13">
        <v>111</v>
      </c>
      <c r="F1625" s="13">
        <v>389</v>
      </c>
      <c r="G1625" s="13">
        <v>42</v>
      </c>
      <c r="H1625" s="13">
        <v>81</v>
      </c>
      <c r="I1625" s="13">
        <v>20</v>
      </c>
      <c r="J1625" s="13">
        <v>0</v>
      </c>
      <c r="K1625" s="13">
        <v>14</v>
      </c>
      <c r="L1625" s="13">
        <v>48</v>
      </c>
      <c r="M1625" s="13">
        <v>1</v>
      </c>
      <c r="N1625" s="13">
        <v>0</v>
      </c>
      <c r="O1625" s="13">
        <v>66</v>
      </c>
      <c r="P1625" s="13">
        <v>128</v>
      </c>
    </row>
    <row r="1626" spans="1:16" x14ac:dyDescent="0.25">
      <c r="A1626" s="13" t="s">
        <v>1653</v>
      </c>
      <c r="B1626" s="13">
        <v>2013</v>
      </c>
      <c r="C1626" s="13" t="s">
        <v>177</v>
      </c>
      <c r="D1626" s="13" t="s">
        <v>161</v>
      </c>
      <c r="E1626" s="13">
        <v>115</v>
      </c>
      <c r="F1626" s="13">
        <v>390</v>
      </c>
      <c r="G1626" s="13">
        <v>43</v>
      </c>
      <c r="H1626" s="13">
        <v>93</v>
      </c>
      <c r="I1626" s="13">
        <v>17</v>
      </c>
      <c r="J1626" s="13">
        <v>1</v>
      </c>
      <c r="K1626" s="13">
        <v>10</v>
      </c>
      <c r="L1626" s="13">
        <v>52</v>
      </c>
      <c r="M1626" s="13">
        <v>0</v>
      </c>
      <c r="N1626" s="13">
        <v>2</v>
      </c>
      <c r="O1626" s="13">
        <v>45</v>
      </c>
      <c r="P1626" s="13">
        <v>78</v>
      </c>
    </row>
    <row r="1627" spans="1:16" x14ac:dyDescent="0.25">
      <c r="A1627" s="13" t="s">
        <v>1506</v>
      </c>
      <c r="B1627" s="13">
        <v>2013</v>
      </c>
      <c r="C1627" s="13" t="s">
        <v>166</v>
      </c>
      <c r="D1627" s="13" t="s">
        <v>161</v>
      </c>
      <c r="E1627" s="13">
        <v>137</v>
      </c>
      <c r="F1627" s="13">
        <v>391</v>
      </c>
      <c r="G1627" s="13">
        <v>35</v>
      </c>
      <c r="H1627" s="13">
        <v>83</v>
      </c>
      <c r="I1627" s="13">
        <v>15</v>
      </c>
      <c r="J1627" s="13">
        <v>1</v>
      </c>
      <c r="K1627" s="13">
        <v>13</v>
      </c>
      <c r="L1627" s="13">
        <v>46</v>
      </c>
      <c r="M1627" s="13">
        <v>0</v>
      </c>
      <c r="N1627" s="13">
        <v>0</v>
      </c>
      <c r="O1627" s="13">
        <v>14</v>
      </c>
      <c r="P1627" s="13">
        <v>71</v>
      </c>
    </row>
    <row r="1628" spans="1:16" x14ac:dyDescent="0.25">
      <c r="A1628" s="13" t="s">
        <v>114</v>
      </c>
      <c r="B1628" s="13">
        <v>2013</v>
      </c>
      <c r="C1628" s="13" t="s">
        <v>188</v>
      </c>
      <c r="D1628" s="13" t="s">
        <v>161</v>
      </c>
      <c r="E1628" s="13">
        <v>110</v>
      </c>
      <c r="F1628" s="13">
        <v>391</v>
      </c>
      <c r="G1628" s="13">
        <v>72</v>
      </c>
      <c r="H1628" s="13">
        <v>118</v>
      </c>
      <c r="I1628" s="13">
        <v>23</v>
      </c>
      <c r="J1628" s="13">
        <v>6</v>
      </c>
      <c r="K1628" s="13">
        <v>26</v>
      </c>
      <c r="L1628" s="13">
        <v>70</v>
      </c>
      <c r="M1628" s="13">
        <v>21</v>
      </c>
      <c r="N1628" s="13">
        <v>3</v>
      </c>
      <c r="O1628" s="13">
        <v>41</v>
      </c>
      <c r="P1628" s="13">
        <v>118</v>
      </c>
    </row>
    <row r="1629" spans="1:16" x14ac:dyDescent="0.25">
      <c r="A1629" s="13" t="s">
        <v>113</v>
      </c>
      <c r="B1629" s="13">
        <v>2013</v>
      </c>
      <c r="C1629" s="13" t="s">
        <v>181</v>
      </c>
      <c r="D1629" s="13" t="s">
        <v>157</v>
      </c>
      <c r="E1629" s="13">
        <v>99</v>
      </c>
      <c r="F1629" s="13">
        <v>391</v>
      </c>
      <c r="G1629" s="13">
        <v>49</v>
      </c>
      <c r="H1629" s="13">
        <v>101</v>
      </c>
      <c r="I1629" s="13">
        <v>19</v>
      </c>
      <c r="J1629" s="13">
        <v>0</v>
      </c>
      <c r="K1629" s="13">
        <v>17</v>
      </c>
      <c r="L1629" s="13">
        <v>64</v>
      </c>
      <c r="M1629" s="13">
        <v>1</v>
      </c>
      <c r="N1629" s="13">
        <v>1</v>
      </c>
      <c r="O1629" s="13">
        <v>40</v>
      </c>
      <c r="P1629" s="13">
        <v>55</v>
      </c>
    </row>
    <row r="1630" spans="1:16" x14ac:dyDescent="0.25">
      <c r="A1630" s="13" t="s">
        <v>1497</v>
      </c>
      <c r="B1630" s="13">
        <v>2013</v>
      </c>
      <c r="C1630" s="13" t="s">
        <v>160</v>
      </c>
      <c r="D1630" s="13" t="s">
        <v>161</v>
      </c>
      <c r="E1630" s="13">
        <v>126</v>
      </c>
      <c r="F1630" s="13">
        <v>391</v>
      </c>
      <c r="G1630" s="13">
        <v>30</v>
      </c>
      <c r="H1630" s="13">
        <v>72</v>
      </c>
      <c r="I1630" s="13">
        <v>14</v>
      </c>
      <c r="J1630" s="13">
        <v>0</v>
      </c>
      <c r="K1630" s="13">
        <v>9</v>
      </c>
      <c r="L1630" s="13">
        <v>26</v>
      </c>
      <c r="M1630" s="13">
        <v>12</v>
      </c>
      <c r="N1630" s="13">
        <v>5</v>
      </c>
      <c r="O1630" s="13">
        <v>44</v>
      </c>
      <c r="P1630" s="13">
        <v>151</v>
      </c>
    </row>
    <row r="1631" spans="1:16" x14ac:dyDescent="0.25">
      <c r="A1631" s="13" t="s">
        <v>1987</v>
      </c>
      <c r="B1631" s="13">
        <v>2013</v>
      </c>
      <c r="C1631" s="13" t="s">
        <v>173</v>
      </c>
      <c r="D1631" s="13" t="s">
        <v>161</v>
      </c>
      <c r="E1631" s="13">
        <v>121</v>
      </c>
      <c r="F1631" s="13">
        <v>392</v>
      </c>
      <c r="G1631" s="13">
        <v>35</v>
      </c>
      <c r="H1631" s="13">
        <v>95</v>
      </c>
      <c r="I1631" s="13">
        <v>21</v>
      </c>
      <c r="J1631" s="13">
        <v>5</v>
      </c>
      <c r="K1631" s="13">
        <v>4</v>
      </c>
      <c r="L1631" s="13">
        <v>34</v>
      </c>
      <c r="M1631" s="13">
        <v>6</v>
      </c>
      <c r="N1631" s="13">
        <v>3</v>
      </c>
      <c r="O1631" s="13">
        <v>20</v>
      </c>
      <c r="P1631" s="13">
        <v>96</v>
      </c>
    </row>
    <row r="1632" spans="1:16" x14ac:dyDescent="0.25">
      <c r="A1632" s="13" t="s">
        <v>1338</v>
      </c>
      <c r="B1632" s="13">
        <v>2013</v>
      </c>
      <c r="C1632" s="13" t="s">
        <v>188</v>
      </c>
      <c r="D1632" s="13" t="s">
        <v>161</v>
      </c>
      <c r="E1632" s="13">
        <v>124</v>
      </c>
      <c r="F1632" s="13">
        <v>397</v>
      </c>
      <c r="G1632" s="13">
        <v>41</v>
      </c>
      <c r="H1632" s="13">
        <v>99</v>
      </c>
      <c r="I1632" s="13">
        <v>22</v>
      </c>
      <c r="J1632" s="13">
        <v>1</v>
      </c>
      <c r="K1632" s="13">
        <v>15</v>
      </c>
      <c r="L1632" s="13">
        <v>61</v>
      </c>
      <c r="M1632" s="13">
        <v>0</v>
      </c>
      <c r="N1632" s="13">
        <v>0</v>
      </c>
      <c r="O1632" s="13">
        <v>40</v>
      </c>
      <c r="P1632" s="13">
        <v>87</v>
      </c>
    </row>
    <row r="1633" spans="1:16" x14ac:dyDescent="0.25">
      <c r="A1633" s="13" t="s">
        <v>1756</v>
      </c>
      <c r="B1633" s="13">
        <v>2013</v>
      </c>
      <c r="C1633" s="13" t="s">
        <v>178</v>
      </c>
      <c r="D1633" s="13" t="s">
        <v>157</v>
      </c>
      <c r="E1633" s="13">
        <v>115</v>
      </c>
      <c r="F1633" s="13">
        <v>399</v>
      </c>
      <c r="G1633" s="13">
        <v>54</v>
      </c>
      <c r="H1633" s="13">
        <v>100</v>
      </c>
      <c r="I1633" s="13">
        <v>21</v>
      </c>
      <c r="J1633" s="13">
        <v>3</v>
      </c>
      <c r="K1633" s="13">
        <v>4</v>
      </c>
      <c r="L1633" s="13">
        <v>46</v>
      </c>
      <c r="M1633" s="13">
        <v>14</v>
      </c>
      <c r="N1633" s="13">
        <v>6</v>
      </c>
      <c r="O1633" s="13">
        <v>33</v>
      </c>
      <c r="P1633" s="13">
        <v>90</v>
      </c>
    </row>
    <row r="1634" spans="1:16" x14ac:dyDescent="0.25">
      <c r="A1634" s="13" t="s">
        <v>1851</v>
      </c>
      <c r="B1634" s="13">
        <v>2013</v>
      </c>
      <c r="C1634" s="13" t="s">
        <v>164</v>
      </c>
      <c r="D1634" s="13" t="s">
        <v>157</v>
      </c>
      <c r="E1634" s="13">
        <v>107</v>
      </c>
      <c r="F1634" s="13">
        <v>401</v>
      </c>
      <c r="G1634" s="13">
        <v>41</v>
      </c>
      <c r="H1634" s="13">
        <v>102</v>
      </c>
      <c r="I1634" s="13">
        <v>18</v>
      </c>
      <c r="J1634" s="13">
        <v>3</v>
      </c>
      <c r="K1634" s="13">
        <v>11</v>
      </c>
      <c r="L1634" s="13">
        <v>46</v>
      </c>
      <c r="M1634" s="13">
        <v>9</v>
      </c>
      <c r="N1634" s="13">
        <v>5</v>
      </c>
      <c r="O1634" s="13">
        <v>30</v>
      </c>
      <c r="P1634" s="13">
        <v>68</v>
      </c>
    </row>
    <row r="1635" spans="1:16" x14ac:dyDescent="0.25">
      <c r="A1635" s="13" t="s">
        <v>1836</v>
      </c>
      <c r="B1635" s="13">
        <v>2013</v>
      </c>
      <c r="C1635" s="13" t="s">
        <v>175</v>
      </c>
      <c r="D1635" s="13" t="s">
        <v>157</v>
      </c>
      <c r="E1635" s="13">
        <v>134</v>
      </c>
      <c r="F1635" s="13">
        <v>403</v>
      </c>
      <c r="G1635" s="13">
        <v>44</v>
      </c>
      <c r="H1635" s="13">
        <v>89</v>
      </c>
      <c r="I1635" s="13">
        <v>17</v>
      </c>
      <c r="J1635" s="13">
        <v>0</v>
      </c>
      <c r="K1635" s="13">
        <v>9</v>
      </c>
      <c r="L1635" s="13">
        <v>44</v>
      </c>
      <c r="M1635" s="13">
        <v>15</v>
      </c>
      <c r="N1635" s="13">
        <v>6</v>
      </c>
      <c r="O1635" s="13">
        <v>33</v>
      </c>
      <c r="P1635" s="13">
        <v>115</v>
      </c>
    </row>
    <row r="1636" spans="1:16" x14ac:dyDescent="0.25">
      <c r="A1636" s="13" t="s">
        <v>1615</v>
      </c>
      <c r="B1636" s="13">
        <v>2013</v>
      </c>
      <c r="C1636" s="13" t="s">
        <v>174</v>
      </c>
      <c r="D1636" s="13" t="s">
        <v>161</v>
      </c>
      <c r="E1636" s="13">
        <v>144</v>
      </c>
      <c r="F1636" s="13">
        <v>403</v>
      </c>
      <c r="G1636" s="13">
        <v>41</v>
      </c>
      <c r="H1636" s="13">
        <v>94</v>
      </c>
      <c r="I1636" s="13">
        <v>26</v>
      </c>
      <c r="J1636" s="13">
        <v>2</v>
      </c>
      <c r="K1636" s="13">
        <v>15</v>
      </c>
      <c r="L1636" s="13">
        <v>51</v>
      </c>
      <c r="M1636" s="13">
        <v>2</v>
      </c>
      <c r="N1636" s="13">
        <v>0</v>
      </c>
      <c r="O1636" s="13">
        <v>31</v>
      </c>
      <c r="P1636" s="13">
        <v>101</v>
      </c>
    </row>
    <row r="1637" spans="1:16" x14ac:dyDescent="0.25">
      <c r="A1637" s="13" t="s">
        <v>1852</v>
      </c>
      <c r="B1637" s="13">
        <v>2013</v>
      </c>
      <c r="C1637" s="13" t="s">
        <v>188</v>
      </c>
      <c r="D1637" s="13" t="s">
        <v>161</v>
      </c>
      <c r="E1637" s="13">
        <v>109</v>
      </c>
      <c r="F1637" s="13">
        <v>404</v>
      </c>
      <c r="G1637" s="13">
        <v>39</v>
      </c>
      <c r="H1637" s="13">
        <v>113</v>
      </c>
      <c r="I1637" s="13">
        <v>21</v>
      </c>
      <c r="J1637" s="13">
        <v>3</v>
      </c>
      <c r="K1637" s="13">
        <v>2</v>
      </c>
      <c r="L1637" s="13">
        <v>28</v>
      </c>
      <c r="M1637" s="13">
        <v>18</v>
      </c>
      <c r="N1637" s="13">
        <v>7</v>
      </c>
      <c r="O1637" s="13">
        <v>19</v>
      </c>
      <c r="P1637" s="13">
        <v>67</v>
      </c>
    </row>
    <row r="1638" spans="1:16" x14ac:dyDescent="0.25">
      <c r="A1638" s="13" t="s">
        <v>1737</v>
      </c>
      <c r="B1638" s="13">
        <v>2013</v>
      </c>
      <c r="C1638" s="13" t="s">
        <v>159</v>
      </c>
      <c r="D1638" s="13" t="s">
        <v>157</v>
      </c>
      <c r="E1638" s="13">
        <v>132</v>
      </c>
      <c r="F1638" s="13">
        <v>406</v>
      </c>
      <c r="G1638" s="13">
        <v>59</v>
      </c>
      <c r="H1638" s="13">
        <v>96</v>
      </c>
      <c r="I1638" s="13">
        <v>23</v>
      </c>
      <c r="J1638" s="13">
        <v>3</v>
      </c>
      <c r="K1638" s="13">
        <v>12</v>
      </c>
      <c r="L1638" s="13">
        <v>46</v>
      </c>
      <c r="M1638" s="13">
        <v>13</v>
      </c>
      <c r="N1638" s="13">
        <v>5</v>
      </c>
      <c r="O1638" s="13">
        <v>54</v>
      </c>
      <c r="P1638" s="13">
        <v>118</v>
      </c>
    </row>
    <row r="1639" spans="1:16" x14ac:dyDescent="0.25">
      <c r="A1639" s="13" t="s">
        <v>1892</v>
      </c>
      <c r="B1639" s="13">
        <v>2013</v>
      </c>
      <c r="C1639" s="13" t="s">
        <v>158</v>
      </c>
      <c r="D1639" s="13" t="s">
        <v>157</v>
      </c>
      <c r="E1639" s="13">
        <v>136</v>
      </c>
      <c r="F1639" s="13">
        <v>408</v>
      </c>
      <c r="G1639" s="13">
        <v>46</v>
      </c>
      <c r="H1639" s="13">
        <v>98</v>
      </c>
      <c r="I1639" s="13">
        <v>17</v>
      </c>
      <c r="J1639" s="13">
        <v>1</v>
      </c>
      <c r="K1639" s="13">
        <v>8</v>
      </c>
      <c r="L1639" s="13">
        <v>41</v>
      </c>
      <c r="M1639" s="13">
        <v>11</v>
      </c>
      <c r="N1639" s="13">
        <v>11</v>
      </c>
      <c r="O1639" s="13">
        <v>21</v>
      </c>
      <c r="P1639" s="13">
        <v>127</v>
      </c>
    </row>
    <row r="1640" spans="1:16" x14ac:dyDescent="0.25">
      <c r="A1640" s="13" t="s">
        <v>1660</v>
      </c>
      <c r="B1640" s="13">
        <v>2013</v>
      </c>
      <c r="C1640" s="13" t="s">
        <v>156</v>
      </c>
      <c r="D1640" s="13" t="s">
        <v>157</v>
      </c>
      <c r="E1640" s="13">
        <v>134</v>
      </c>
      <c r="F1640" s="13">
        <v>408</v>
      </c>
      <c r="G1640" s="13">
        <v>46</v>
      </c>
      <c r="H1640" s="13">
        <v>100</v>
      </c>
      <c r="I1640" s="13">
        <v>14</v>
      </c>
      <c r="J1640" s="13">
        <v>3</v>
      </c>
      <c r="K1640" s="13">
        <v>13</v>
      </c>
      <c r="L1640" s="13">
        <v>40</v>
      </c>
      <c r="M1640" s="13">
        <v>0</v>
      </c>
      <c r="N1640" s="13">
        <v>1</v>
      </c>
      <c r="O1640" s="13">
        <v>37</v>
      </c>
      <c r="P1640" s="13">
        <v>79</v>
      </c>
    </row>
    <row r="1641" spans="1:16" x14ac:dyDescent="0.25">
      <c r="A1641" s="13" t="s">
        <v>1455</v>
      </c>
      <c r="B1641" s="13">
        <v>2013</v>
      </c>
      <c r="C1641" s="13" t="s">
        <v>182</v>
      </c>
      <c r="D1641" s="13" t="s">
        <v>157</v>
      </c>
      <c r="E1641" s="13">
        <v>107</v>
      </c>
      <c r="F1641" s="13">
        <v>409</v>
      </c>
      <c r="G1641" s="13">
        <v>50</v>
      </c>
      <c r="H1641" s="13">
        <v>124</v>
      </c>
      <c r="I1641" s="13">
        <v>30</v>
      </c>
      <c r="J1641" s="13">
        <v>0</v>
      </c>
      <c r="K1641" s="13">
        <v>11</v>
      </c>
      <c r="L1641" s="13">
        <v>55</v>
      </c>
      <c r="M1641" s="13">
        <v>3</v>
      </c>
      <c r="N1641" s="13">
        <v>3</v>
      </c>
      <c r="O1641" s="13">
        <v>35</v>
      </c>
      <c r="P1641" s="13">
        <v>98</v>
      </c>
    </row>
    <row r="1642" spans="1:16" x14ac:dyDescent="0.25">
      <c r="A1642" s="13" t="s">
        <v>1849</v>
      </c>
      <c r="B1642" s="13">
        <v>2013</v>
      </c>
      <c r="C1642" s="13" t="s">
        <v>180</v>
      </c>
      <c r="D1642" s="13" t="s">
        <v>161</v>
      </c>
      <c r="E1642" s="13">
        <v>143</v>
      </c>
      <c r="F1642" s="13">
        <v>410</v>
      </c>
      <c r="G1642" s="13">
        <v>44</v>
      </c>
      <c r="H1642" s="13">
        <v>89</v>
      </c>
      <c r="I1642" s="13">
        <v>20</v>
      </c>
      <c r="J1642" s="13">
        <v>0</v>
      </c>
      <c r="K1642" s="13">
        <v>1</v>
      </c>
      <c r="L1642" s="13">
        <v>35</v>
      </c>
      <c r="M1642" s="13">
        <v>3</v>
      </c>
      <c r="N1642" s="13">
        <v>1</v>
      </c>
      <c r="O1642" s="13">
        <v>34</v>
      </c>
      <c r="P1642" s="13">
        <v>91</v>
      </c>
    </row>
    <row r="1643" spans="1:16" x14ac:dyDescent="0.25">
      <c r="A1643" s="13" t="s">
        <v>107</v>
      </c>
      <c r="B1643" s="13">
        <v>2013</v>
      </c>
      <c r="C1643" s="13" t="s">
        <v>184</v>
      </c>
      <c r="D1643" s="13" t="s">
        <v>157</v>
      </c>
      <c r="E1643" s="13">
        <v>109</v>
      </c>
      <c r="F1643" s="13">
        <v>413</v>
      </c>
      <c r="G1643" s="13">
        <v>49</v>
      </c>
      <c r="H1643" s="13">
        <v>110</v>
      </c>
      <c r="I1643" s="13">
        <v>18</v>
      </c>
      <c r="J1643" s="13">
        <v>0</v>
      </c>
      <c r="K1643" s="13">
        <v>27</v>
      </c>
      <c r="L1643" s="13">
        <v>76</v>
      </c>
      <c r="M1643" s="13">
        <v>5</v>
      </c>
      <c r="N1643" s="13">
        <v>1</v>
      </c>
      <c r="O1643" s="13">
        <v>35</v>
      </c>
      <c r="P1643" s="13">
        <v>109</v>
      </c>
    </row>
    <row r="1644" spans="1:16" x14ac:dyDescent="0.25">
      <c r="A1644" s="13" t="s">
        <v>1666</v>
      </c>
      <c r="B1644" s="13">
        <v>2013</v>
      </c>
      <c r="C1644" s="13" t="s">
        <v>167</v>
      </c>
      <c r="D1644" s="13" t="s">
        <v>157</v>
      </c>
      <c r="E1644" s="13">
        <v>140</v>
      </c>
      <c r="F1644" s="13">
        <v>413</v>
      </c>
      <c r="G1644" s="13">
        <v>61</v>
      </c>
      <c r="H1644" s="13">
        <v>97</v>
      </c>
      <c r="I1644" s="13">
        <v>22</v>
      </c>
      <c r="J1644" s="13">
        <v>0</v>
      </c>
      <c r="K1644" s="13">
        <v>18</v>
      </c>
      <c r="L1644" s="13">
        <v>47</v>
      </c>
      <c r="M1644" s="13">
        <v>7</v>
      </c>
      <c r="N1644" s="13">
        <v>3</v>
      </c>
      <c r="O1644" s="13">
        <v>59</v>
      </c>
      <c r="P1644" s="13">
        <v>87</v>
      </c>
    </row>
    <row r="1645" spans="1:16" x14ac:dyDescent="0.25">
      <c r="A1645" s="13" t="s">
        <v>1571</v>
      </c>
      <c r="B1645" s="13">
        <v>2013</v>
      </c>
      <c r="C1645" s="13" t="s">
        <v>169</v>
      </c>
      <c r="D1645" s="13" t="s">
        <v>161</v>
      </c>
      <c r="E1645" s="13">
        <v>116</v>
      </c>
      <c r="F1645" s="13">
        <v>413</v>
      </c>
      <c r="G1645" s="13">
        <v>44</v>
      </c>
      <c r="H1645" s="13">
        <v>95</v>
      </c>
      <c r="I1645" s="13">
        <v>14</v>
      </c>
      <c r="J1645" s="13">
        <v>0</v>
      </c>
      <c r="K1645" s="13">
        <v>11</v>
      </c>
      <c r="L1645" s="13">
        <v>42</v>
      </c>
      <c r="M1645" s="13">
        <v>0</v>
      </c>
      <c r="N1645" s="13">
        <v>0</v>
      </c>
      <c r="O1645" s="13">
        <v>51</v>
      </c>
      <c r="P1645" s="13">
        <v>110</v>
      </c>
    </row>
    <row r="1646" spans="1:16" x14ac:dyDescent="0.25">
      <c r="A1646" s="13" t="s">
        <v>1656</v>
      </c>
      <c r="B1646" s="13">
        <v>2013</v>
      </c>
      <c r="C1646" s="13" t="s">
        <v>188</v>
      </c>
      <c r="D1646" s="13" t="s">
        <v>161</v>
      </c>
      <c r="E1646" s="13">
        <v>119</v>
      </c>
      <c r="F1646" s="13">
        <v>415</v>
      </c>
      <c r="G1646" s="13">
        <v>71</v>
      </c>
      <c r="H1646" s="13">
        <v>109</v>
      </c>
      <c r="I1646" s="13">
        <v>18</v>
      </c>
      <c r="J1646" s="13">
        <v>3</v>
      </c>
      <c r="K1646" s="13">
        <v>12</v>
      </c>
      <c r="L1646" s="13">
        <v>42</v>
      </c>
      <c r="M1646" s="13">
        <v>19</v>
      </c>
      <c r="N1646" s="13">
        <v>9</v>
      </c>
      <c r="O1646" s="13">
        <v>65</v>
      </c>
      <c r="P1646" s="13">
        <v>105</v>
      </c>
    </row>
    <row r="1647" spans="1:16" x14ac:dyDescent="0.25">
      <c r="A1647" s="13" t="s">
        <v>1732</v>
      </c>
      <c r="B1647" s="13">
        <v>2013</v>
      </c>
      <c r="C1647" s="13" t="s">
        <v>164</v>
      </c>
      <c r="D1647" s="13" t="s">
        <v>157</v>
      </c>
      <c r="E1647" s="13">
        <v>118</v>
      </c>
      <c r="F1647" s="13">
        <v>417</v>
      </c>
      <c r="G1647" s="13">
        <v>57</v>
      </c>
      <c r="H1647" s="13">
        <v>115</v>
      </c>
      <c r="I1647" s="13">
        <v>26</v>
      </c>
      <c r="J1647" s="13">
        <v>1</v>
      </c>
      <c r="K1647" s="13">
        <v>22</v>
      </c>
      <c r="L1647" s="13">
        <v>66</v>
      </c>
      <c r="M1647" s="13">
        <v>0</v>
      </c>
      <c r="N1647" s="13">
        <v>1</v>
      </c>
      <c r="O1647" s="13">
        <v>37</v>
      </c>
      <c r="P1647" s="13">
        <v>135</v>
      </c>
    </row>
    <row r="1648" spans="1:16" x14ac:dyDescent="0.25">
      <c r="A1648" s="13" t="s">
        <v>1479</v>
      </c>
      <c r="B1648" s="13">
        <v>2013</v>
      </c>
      <c r="C1648" s="13" t="s">
        <v>156</v>
      </c>
      <c r="D1648" s="13" t="s">
        <v>157</v>
      </c>
      <c r="E1648" s="13">
        <v>117</v>
      </c>
      <c r="F1648" s="13">
        <v>423</v>
      </c>
      <c r="G1648" s="13">
        <v>38</v>
      </c>
      <c r="H1648" s="13">
        <v>107</v>
      </c>
      <c r="I1648" s="13">
        <v>13</v>
      </c>
      <c r="J1648" s="13">
        <v>1</v>
      </c>
      <c r="K1648" s="13">
        <v>4</v>
      </c>
      <c r="L1648" s="13">
        <v>40</v>
      </c>
      <c r="M1648" s="13">
        <v>0</v>
      </c>
      <c r="N1648" s="13">
        <v>1</v>
      </c>
      <c r="O1648" s="13">
        <v>20</v>
      </c>
      <c r="P1648" s="13">
        <v>41</v>
      </c>
    </row>
    <row r="1649" spans="1:16" x14ac:dyDescent="0.25">
      <c r="A1649" s="13" t="s">
        <v>109</v>
      </c>
      <c r="B1649" s="13">
        <v>2013</v>
      </c>
      <c r="C1649" s="13" t="s">
        <v>183</v>
      </c>
      <c r="D1649" s="13" t="s">
        <v>161</v>
      </c>
      <c r="E1649" s="13">
        <v>118</v>
      </c>
      <c r="F1649" s="13">
        <v>424</v>
      </c>
      <c r="G1649" s="13">
        <v>71</v>
      </c>
      <c r="H1649" s="13">
        <v>116</v>
      </c>
      <c r="I1649" s="13">
        <v>24</v>
      </c>
      <c r="J1649" s="13">
        <v>3</v>
      </c>
      <c r="K1649" s="13">
        <v>20</v>
      </c>
      <c r="L1649" s="13">
        <v>58</v>
      </c>
      <c r="M1649" s="13">
        <v>11</v>
      </c>
      <c r="N1649" s="13">
        <v>4</v>
      </c>
      <c r="O1649" s="13">
        <v>61</v>
      </c>
      <c r="P1649" s="13">
        <v>94</v>
      </c>
    </row>
    <row r="1650" spans="1:16" x14ac:dyDescent="0.25">
      <c r="A1650" s="13" t="s">
        <v>1627</v>
      </c>
      <c r="B1650" s="13">
        <v>2013</v>
      </c>
      <c r="C1650" s="13" t="s">
        <v>163</v>
      </c>
      <c r="D1650" s="13" t="s">
        <v>161</v>
      </c>
      <c r="E1650" s="13">
        <v>128</v>
      </c>
      <c r="F1650" s="13">
        <v>424</v>
      </c>
      <c r="G1650" s="13">
        <v>49</v>
      </c>
      <c r="H1650" s="13">
        <v>94</v>
      </c>
      <c r="I1650" s="13">
        <v>18</v>
      </c>
      <c r="J1650" s="13">
        <v>1</v>
      </c>
      <c r="K1650" s="13">
        <v>18</v>
      </c>
      <c r="L1650" s="13">
        <v>50</v>
      </c>
      <c r="M1650" s="13">
        <v>15</v>
      </c>
      <c r="N1650" s="13">
        <v>8</v>
      </c>
      <c r="O1650" s="13">
        <v>41</v>
      </c>
      <c r="P1650" s="13">
        <v>114</v>
      </c>
    </row>
    <row r="1651" spans="1:16" x14ac:dyDescent="0.25">
      <c r="A1651" s="13" t="s">
        <v>1380</v>
      </c>
      <c r="B1651" s="13">
        <v>2013</v>
      </c>
      <c r="C1651" s="13" t="s">
        <v>171</v>
      </c>
      <c r="D1651" s="13" t="s">
        <v>157</v>
      </c>
      <c r="E1651" s="13">
        <v>130</v>
      </c>
      <c r="F1651" s="13">
        <v>424</v>
      </c>
      <c r="G1651" s="13">
        <v>45</v>
      </c>
      <c r="H1651" s="13">
        <v>99</v>
      </c>
      <c r="I1651" s="13">
        <v>16</v>
      </c>
      <c r="J1651" s="13">
        <v>0</v>
      </c>
      <c r="K1651" s="13">
        <v>11</v>
      </c>
      <c r="L1651" s="13">
        <v>50</v>
      </c>
      <c r="M1651" s="13">
        <v>7</v>
      </c>
      <c r="N1651" s="13">
        <v>3</v>
      </c>
      <c r="O1651" s="13">
        <v>30</v>
      </c>
      <c r="P1651" s="13">
        <v>73</v>
      </c>
    </row>
    <row r="1652" spans="1:16" x14ac:dyDescent="0.25">
      <c r="A1652" s="13" t="s">
        <v>1413</v>
      </c>
      <c r="B1652" s="13">
        <v>2013</v>
      </c>
      <c r="C1652" s="13" t="s">
        <v>173</v>
      </c>
      <c r="D1652" s="13" t="s">
        <v>161</v>
      </c>
      <c r="E1652" s="13">
        <v>117</v>
      </c>
      <c r="F1652" s="13">
        <v>425</v>
      </c>
      <c r="G1652" s="13">
        <v>61</v>
      </c>
      <c r="H1652" s="13">
        <v>121</v>
      </c>
      <c r="I1652" s="13">
        <v>26</v>
      </c>
      <c r="J1652" s="13">
        <v>5</v>
      </c>
      <c r="K1652" s="13">
        <v>21</v>
      </c>
      <c r="L1652" s="13">
        <v>71</v>
      </c>
      <c r="M1652" s="13">
        <v>2</v>
      </c>
      <c r="N1652" s="13">
        <v>4</v>
      </c>
      <c r="O1652" s="13">
        <v>25</v>
      </c>
      <c r="P1652" s="13">
        <v>124</v>
      </c>
    </row>
    <row r="1653" spans="1:16" x14ac:dyDescent="0.25">
      <c r="A1653" s="13" t="s">
        <v>1629</v>
      </c>
      <c r="B1653" s="13">
        <v>2013</v>
      </c>
      <c r="C1653" s="13" t="s">
        <v>168</v>
      </c>
      <c r="D1653" s="13" t="s">
        <v>157</v>
      </c>
      <c r="E1653" s="13">
        <v>121</v>
      </c>
      <c r="F1653" s="13">
        <v>425</v>
      </c>
      <c r="G1653" s="13">
        <v>68</v>
      </c>
      <c r="H1653" s="13">
        <v>116</v>
      </c>
      <c r="I1653" s="13">
        <v>40</v>
      </c>
      <c r="J1653" s="13">
        <v>0</v>
      </c>
      <c r="K1653" s="13">
        <v>14</v>
      </c>
      <c r="L1653" s="13">
        <v>65</v>
      </c>
      <c r="M1653" s="13">
        <v>4</v>
      </c>
      <c r="N1653" s="13">
        <v>1</v>
      </c>
      <c r="O1653" s="13">
        <v>43</v>
      </c>
      <c r="P1653" s="13">
        <v>139</v>
      </c>
    </row>
    <row r="1654" spans="1:16" x14ac:dyDescent="0.25">
      <c r="A1654" s="13" t="s">
        <v>1802</v>
      </c>
      <c r="B1654" s="13">
        <v>2013</v>
      </c>
      <c r="C1654" s="13" t="s">
        <v>163</v>
      </c>
      <c r="D1654" s="13" t="s">
        <v>161</v>
      </c>
      <c r="E1654" s="13">
        <v>116</v>
      </c>
      <c r="F1654" s="13">
        <v>425</v>
      </c>
      <c r="G1654" s="13">
        <v>62</v>
      </c>
      <c r="H1654" s="13">
        <v>106</v>
      </c>
      <c r="I1654" s="13">
        <v>26</v>
      </c>
      <c r="J1654" s="13">
        <v>0</v>
      </c>
      <c r="K1654" s="13">
        <v>24</v>
      </c>
      <c r="L1654" s="13">
        <v>62</v>
      </c>
      <c r="M1654" s="13">
        <v>1</v>
      </c>
      <c r="N1654" s="13">
        <v>0</v>
      </c>
      <c r="O1654" s="13">
        <v>74</v>
      </c>
      <c r="P1654" s="13">
        <v>140</v>
      </c>
    </row>
    <row r="1655" spans="1:16" x14ac:dyDescent="0.25">
      <c r="A1655" s="13" t="s">
        <v>1490</v>
      </c>
      <c r="B1655" s="13">
        <v>2013</v>
      </c>
      <c r="C1655" s="13" t="s">
        <v>156</v>
      </c>
      <c r="D1655" s="13" t="s">
        <v>157</v>
      </c>
      <c r="E1655" s="13">
        <v>109</v>
      </c>
      <c r="F1655" s="13">
        <v>430</v>
      </c>
      <c r="G1655" s="13">
        <v>57</v>
      </c>
      <c r="H1655" s="13">
        <v>119</v>
      </c>
      <c r="I1655" s="13">
        <v>22</v>
      </c>
      <c r="J1655" s="13">
        <v>2</v>
      </c>
      <c r="K1655" s="13">
        <v>12</v>
      </c>
      <c r="L1655" s="13">
        <v>55</v>
      </c>
      <c r="M1655" s="13">
        <v>26</v>
      </c>
      <c r="N1655" s="13">
        <v>6</v>
      </c>
      <c r="O1655" s="13">
        <v>32</v>
      </c>
      <c r="P1655" s="13">
        <v>78</v>
      </c>
    </row>
    <row r="1656" spans="1:16" x14ac:dyDescent="0.25">
      <c r="A1656" s="13" t="s">
        <v>1739</v>
      </c>
      <c r="B1656" s="13">
        <v>2013</v>
      </c>
      <c r="C1656" s="13" t="s">
        <v>176</v>
      </c>
      <c r="D1656" s="13" t="s">
        <v>157</v>
      </c>
      <c r="E1656" s="13">
        <v>146</v>
      </c>
      <c r="F1656" s="13">
        <v>430</v>
      </c>
      <c r="G1656" s="13">
        <v>59</v>
      </c>
      <c r="H1656" s="13">
        <v>100</v>
      </c>
      <c r="I1656" s="13">
        <v>21</v>
      </c>
      <c r="J1656" s="13">
        <v>2</v>
      </c>
      <c r="K1656" s="13">
        <v>10</v>
      </c>
      <c r="L1656" s="13">
        <v>45</v>
      </c>
      <c r="M1656" s="13">
        <v>17</v>
      </c>
      <c r="N1656" s="13">
        <v>2</v>
      </c>
      <c r="O1656" s="13">
        <v>44</v>
      </c>
      <c r="P1656" s="13">
        <v>141</v>
      </c>
    </row>
    <row r="1657" spans="1:16" x14ac:dyDescent="0.25">
      <c r="A1657" s="13" t="s">
        <v>1500</v>
      </c>
      <c r="B1657" s="13">
        <v>2013</v>
      </c>
      <c r="C1657" s="13" t="s">
        <v>173</v>
      </c>
      <c r="D1657" s="13" t="s">
        <v>161</v>
      </c>
      <c r="E1657" s="13">
        <v>112</v>
      </c>
      <c r="F1657" s="13">
        <v>430</v>
      </c>
      <c r="G1657" s="13">
        <v>63</v>
      </c>
      <c r="H1657" s="13">
        <v>132</v>
      </c>
      <c r="I1657" s="13">
        <v>23</v>
      </c>
      <c r="J1657" s="13">
        <v>6</v>
      </c>
      <c r="K1657" s="13">
        <v>18</v>
      </c>
      <c r="L1657" s="13">
        <v>58</v>
      </c>
      <c r="M1657" s="13">
        <v>17</v>
      </c>
      <c r="N1657" s="13">
        <v>3</v>
      </c>
      <c r="O1657" s="13">
        <v>55</v>
      </c>
      <c r="P1657" s="13">
        <v>79</v>
      </c>
    </row>
    <row r="1658" spans="1:16" x14ac:dyDescent="0.25">
      <c r="A1658" s="13" t="s">
        <v>1417</v>
      </c>
      <c r="B1658" s="13">
        <v>2013</v>
      </c>
      <c r="C1658" s="13" t="s">
        <v>177</v>
      </c>
      <c r="D1658" s="13" t="s">
        <v>161</v>
      </c>
      <c r="E1658" s="13">
        <v>126</v>
      </c>
      <c r="F1658" s="13">
        <v>433</v>
      </c>
      <c r="G1658" s="13">
        <v>46</v>
      </c>
      <c r="H1658" s="13">
        <v>117</v>
      </c>
      <c r="I1658" s="13">
        <v>13</v>
      </c>
      <c r="J1658" s="13">
        <v>2</v>
      </c>
      <c r="K1658" s="13">
        <v>6</v>
      </c>
      <c r="L1658" s="13">
        <v>48</v>
      </c>
      <c r="M1658" s="13">
        <v>4</v>
      </c>
      <c r="N1658" s="13">
        <v>1</v>
      </c>
      <c r="O1658" s="13">
        <v>26</v>
      </c>
      <c r="P1658" s="13">
        <v>74</v>
      </c>
    </row>
    <row r="1659" spans="1:16" x14ac:dyDescent="0.25">
      <c r="A1659" s="13" t="s">
        <v>1758</v>
      </c>
      <c r="B1659" s="13">
        <v>2013</v>
      </c>
      <c r="C1659" s="13" t="s">
        <v>158</v>
      </c>
      <c r="D1659" s="13" t="s">
        <v>157</v>
      </c>
      <c r="E1659" s="13">
        <v>120</v>
      </c>
      <c r="F1659" s="13">
        <v>435</v>
      </c>
      <c r="G1659" s="13">
        <v>63</v>
      </c>
      <c r="H1659" s="13">
        <v>120</v>
      </c>
      <c r="I1659" s="13">
        <v>35</v>
      </c>
      <c r="J1659" s="13">
        <v>1</v>
      </c>
      <c r="K1659" s="13">
        <v>18</v>
      </c>
      <c r="L1659" s="13">
        <v>56</v>
      </c>
      <c r="M1659" s="13">
        <v>2</v>
      </c>
      <c r="N1659" s="13">
        <v>1</v>
      </c>
      <c r="O1659" s="13">
        <v>50</v>
      </c>
      <c r="P1659" s="13">
        <v>130</v>
      </c>
    </row>
    <row r="1660" spans="1:16" x14ac:dyDescent="0.25">
      <c r="A1660" s="13" t="s">
        <v>1415</v>
      </c>
      <c r="B1660" s="13">
        <v>2013</v>
      </c>
      <c r="C1660" s="13" t="s">
        <v>177</v>
      </c>
      <c r="D1660" s="13" t="s">
        <v>161</v>
      </c>
      <c r="E1660" s="13">
        <v>116</v>
      </c>
      <c r="F1660" s="13">
        <v>435</v>
      </c>
      <c r="G1660" s="13">
        <v>62</v>
      </c>
      <c r="H1660" s="13">
        <v>123</v>
      </c>
      <c r="I1660" s="13">
        <v>30</v>
      </c>
      <c r="J1660" s="13">
        <v>3</v>
      </c>
      <c r="K1660" s="13">
        <v>6</v>
      </c>
      <c r="L1660" s="13">
        <v>31</v>
      </c>
      <c r="M1660" s="13">
        <v>15</v>
      </c>
      <c r="N1660" s="13">
        <v>4</v>
      </c>
      <c r="O1660" s="13">
        <v>28</v>
      </c>
      <c r="P1660" s="13">
        <v>66</v>
      </c>
    </row>
    <row r="1661" spans="1:16" x14ac:dyDescent="0.25">
      <c r="A1661" s="13" t="s">
        <v>1574</v>
      </c>
      <c r="B1661" s="13">
        <v>2013</v>
      </c>
      <c r="C1661" s="13" t="s">
        <v>184</v>
      </c>
      <c r="D1661" s="13" t="s">
        <v>157</v>
      </c>
      <c r="E1661" s="13">
        <v>142</v>
      </c>
      <c r="F1661" s="13">
        <v>436</v>
      </c>
      <c r="G1661" s="13">
        <v>51</v>
      </c>
      <c r="H1661" s="13">
        <v>96</v>
      </c>
      <c r="I1661" s="13">
        <v>26</v>
      </c>
      <c r="J1661" s="13">
        <v>1</v>
      </c>
      <c r="K1661" s="13">
        <v>13</v>
      </c>
      <c r="L1661" s="13">
        <v>45</v>
      </c>
      <c r="M1661" s="13">
        <v>1</v>
      </c>
      <c r="N1661" s="13">
        <v>4</v>
      </c>
      <c r="O1661" s="13">
        <v>37</v>
      </c>
      <c r="P1661" s="13">
        <v>59</v>
      </c>
    </row>
    <row r="1662" spans="1:16" x14ac:dyDescent="0.25">
      <c r="A1662" s="13" t="s">
        <v>1885</v>
      </c>
      <c r="B1662" s="13">
        <v>2013</v>
      </c>
      <c r="C1662" s="13" t="s">
        <v>181</v>
      </c>
      <c r="D1662" s="13" t="s">
        <v>157</v>
      </c>
      <c r="E1662" s="13">
        <v>129</v>
      </c>
      <c r="F1662" s="13">
        <v>437</v>
      </c>
      <c r="G1662" s="13">
        <v>60</v>
      </c>
      <c r="H1662" s="13">
        <v>128</v>
      </c>
      <c r="I1662" s="13">
        <v>20</v>
      </c>
      <c r="J1662" s="13">
        <v>3</v>
      </c>
      <c r="K1662" s="13">
        <v>2</v>
      </c>
      <c r="L1662" s="13">
        <v>39</v>
      </c>
      <c r="M1662" s="13">
        <v>8</v>
      </c>
      <c r="N1662" s="13">
        <v>4</v>
      </c>
      <c r="O1662" s="13">
        <v>27</v>
      </c>
      <c r="P1662" s="13">
        <v>54</v>
      </c>
    </row>
    <row r="1663" spans="1:16" x14ac:dyDescent="0.25">
      <c r="A1663" s="13" t="s">
        <v>1832</v>
      </c>
      <c r="B1663" s="13">
        <v>2013</v>
      </c>
      <c r="C1663" s="13" t="s">
        <v>182</v>
      </c>
      <c r="D1663" s="13" t="s">
        <v>157</v>
      </c>
      <c r="E1663" s="13">
        <v>131</v>
      </c>
      <c r="F1663" s="13">
        <v>438</v>
      </c>
      <c r="G1663" s="13">
        <v>60</v>
      </c>
      <c r="H1663" s="13">
        <v>112</v>
      </c>
      <c r="I1663" s="13">
        <v>16</v>
      </c>
      <c r="J1663" s="13">
        <v>2</v>
      </c>
      <c r="K1663" s="13">
        <v>9</v>
      </c>
      <c r="L1663" s="13">
        <v>37</v>
      </c>
      <c r="M1663" s="13">
        <v>7</v>
      </c>
      <c r="N1663" s="13">
        <v>1</v>
      </c>
      <c r="O1663" s="13">
        <v>42</v>
      </c>
      <c r="P1663" s="13">
        <v>84</v>
      </c>
    </row>
    <row r="1664" spans="1:16" x14ac:dyDescent="0.25">
      <c r="A1664" s="13" t="s">
        <v>1569</v>
      </c>
      <c r="B1664" s="13">
        <v>2013</v>
      </c>
      <c r="C1664" s="13" t="s">
        <v>174</v>
      </c>
      <c r="D1664" s="13" t="s">
        <v>161</v>
      </c>
      <c r="E1664" s="13">
        <v>127</v>
      </c>
      <c r="F1664" s="13">
        <v>438</v>
      </c>
      <c r="G1664" s="13">
        <v>51</v>
      </c>
      <c r="H1664" s="13">
        <v>99</v>
      </c>
      <c r="I1664" s="13">
        <v>21</v>
      </c>
      <c r="J1664" s="13">
        <v>0</v>
      </c>
      <c r="K1664" s="13">
        <v>15</v>
      </c>
      <c r="L1664" s="13">
        <v>55</v>
      </c>
      <c r="M1664" s="13">
        <v>9</v>
      </c>
      <c r="N1664" s="13">
        <v>5</v>
      </c>
      <c r="O1664" s="13">
        <v>58</v>
      </c>
      <c r="P1664" s="13">
        <v>108</v>
      </c>
    </row>
    <row r="1665" spans="1:16" x14ac:dyDescent="0.25">
      <c r="A1665" s="13" t="s">
        <v>1809</v>
      </c>
      <c r="B1665" s="13">
        <v>2013</v>
      </c>
      <c r="C1665" s="13" t="s">
        <v>156</v>
      </c>
      <c r="D1665" s="13" t="s">
        <v>157</v>
      </c>
      <c r="E1665" s="13">
        <v>124</v>
      </c>
      <c r="F1665" s="13">
        <v>441</v>
      </c>
      <c r="G1665" s="13">
        <v>43</v>
      </c>
      <c r="H1665" s="13">
        <v>117</v>
      </c>
      <c r="I1665" s="13">
        <v>23</v>
      </c>
      <c r="J1665" s="13">
        <v>3</v>
      </c>
      <c r="K1665" s="13">
        <v>14</v>
      </c>
      <c r="L1665" s="13">
        <v>56</v>
      </c>
      <c r="M1665" s="13">
        <v>0</v>
      </c>
      <c r="N1665" s="13">
        <v>0</v>
      </c>
      <c r="O1665" s="13">
        <v>24</v>
      </c>
      <c r="P1665" s="13">
        <v>98</v>
      </c>
    </row>
    <row r="1666" spans="1:16" x14ac:dyDescent="0.25">
      <c r="A1666" s="13" t="s">
        <v>1552</v>
      </c>
      <c r="B1666" s="13">
        <v>2013</v>
      </c>
      <c r="C1666" s="13" t="s">
        <v>168</v>
      </c>
      <c r="D1666" s="13" t="s">
        <v>157</v>
      </c>
      <c r="E1666" s="13">
        <v>124</v>
      </c>
      <c r="F1666" s="13">
        <v>442</v>
      </c>
      <c r="G1666" s="13">
        <v>57</v>
      </c>
      <c r="H1666" s="13">
        <v>112</v>
      </c>
      <c r="I1666" s="13">
        <v>29</v>
      </c>
      <c r="J1666" s="13">
        <v>8</v>
      </c>
      <c r="K1666" s="13">
        <v>13</v>
      </c>
      <c r="L1666" s="13">
        <v>67</v>
      </c>
      <c r="M1666" s="13">
        <v>6</v>
      </c>
      <c r="N1666" s="13">
        <v>0</v>
      </c>
      <c r="O1666" s="13">
        <v>54</v>
      </c>
      <c r="P1666" s="13">
        <v>124</v>
      </c>
    </row>
    <row r="1667" spans="1:16" x14ac:dyDescent="0.25">
      <c r="A1667" s="13" t="s">
        <v>1935</v>
      </c>
      <c r="B1667" s="13">
        <v>2013</v>
      </c>
      <c r="C1667" s="13" t="s">
        <v>169</v>
      </c>
      <c r="D1667" s="13" t="s">
        <v>161</v>
      </c>
      <c r="E1667" s="13">
        <v>137</v>
      </c>
      <c r="F1667" s="13">
        <v>443</v>
      </c>
      <c r="G1667" s="13">
        <v>64</v>
      </c>
      <c r="H1667" s="13">
        <v>119</v>
      </c>
      <c r="I1667" s="13">
        <v>28</v>
      </c>
      <c r="J1667" s="13">
        <v>5</v>
      </c>
      <c r="K1667" s="13">
        <v>8</v>
      </c>
      <c r="L1667" s="13">
        <v>38</v>
      </c>
      <c r="M1667" s="13">
        <v>12</v>
      </c>
      <c r="N1667" s="13">
        <v>3</v>
      </c>
      <c r="O1667" s="13">
        <v>33</v>
      </c>
      <c r="P1667" s="13">
        <v>82</v>
      </c>
    </row>
    <row r="1668" spans="1:16" x14ac:dyDescent="0.25">
      <c r="A1668" s="13" t="s">
        <v>1484</v>
      </c>
      <c r="B1668" s="13">
        <v>2013</v>
      </c>
      <c r="C1668" s="13" t="s">
        <v>175</v>
      </c>
      <c r="D1668" s="13" t="s">
        <v>157</v>
      </c>
      <c r="E1668" s="13">
        <v>113</v>
      </c>
      <c r="F1668" s="13">
        <v>445</v>
      </c>
      <c r="G1668" s="13">
        <v>62</v>
      </c>
      <c r="H1668" s="13">
        <v>144</v>
      </c>
      <c r="I1668" s="13">
        <v>35</v>
      </c>
      <c r="J1668" s="13">
        <v>0</v>
      </c>
      <c r="K1668" s="13">
        <v>11</v>
      </c>
      <c r="L1668" s="13">
        <v>47</v>
      </c>
      <c r="M1668" s="13">
        <v>0</v>
      </c>
      <c r="N1668" s="13">
        <v>1</v>
      </c>
      <c r="O1668" s="13">
        <v>61</v>
      </c>
      <c r="P1668" s="13">
        <v>89</v>
      </c>
    </row>
    <row r="1669" spans="1:16" x14ac:dyDescent="0.25">
      <c r="A1669" s="13" t="s">
        <v>1398</v>
      </c>
      <c r="B1669" s="13">
        <v>2013</v>
      </c>
      <c r="C1669" s="13" t="s">
        <v>171</v>
      </c>
      <c r="D1669" s="13" t="s">
        <v>157</v>
      </c>
      <c r="E1669" s="13">
        <v>142</v>
      </c>
      <c r="F1669" s="13">
        <v>445</v>
      </c>
      <c r="G1669" s="13">
        <v>43</v>
      </c>
      <c r="H1669" s="13">
        <v>107</v>
      </c>
      <c r="I1669" s="13">
        <v>24</v>
      </c>
      <c r="J1669" s="13">
        <v>1</v>
      </c>
      <c r="K1669" s="13">
        <v>14</v>
      </c>
      <c r="L1669" s="13">
        <v>59</v>
      </c>
      <c r="M1669" s="13">
        <v>2</v>
      </c>
      <c r="N1669" s="13">
        <v>0</v>
      </c>
      <c r="O1669" s="13">
        <v>36</v>
      </c>
      <c r="P1669" s="13">
        <v>111</v>
      </c>
    </row>
    <row r="1670" spans="1:16" x14ac:dyDescent="0.25">
      <c r="A1670" s="13" t="s">
        <v>1621</v>
      </c>
      <c r="B1670" s="13">
        <v>2013</v>
      </c>
      <c r="C1670" s="13" t="s">
        <v>170</v>
      </c>
      <c r="D1670" s="13" t="s">
        <v>157</v>
      </c>
      <c r="E1670" s="13">
        <v>145</v>
      </c>
      <c r="F1670" s="13">
        <v>446</v>
      </c>
      <c r="G1670" s="13">
        <v>73</v>
      </c>
      <c r="H1670" s="13">
        <v>114</v>
      </c>
      <c r="I1670" s="13">
        <v>23</v>
      </c>
      <c r="J1670" s="13">
        <v>3</v>
      </c>
      <c r="K1670" s="13">
        <v>30</v>
      </c>
      <c r="L1670" s="13">
        <v>87</v>
      </c>
      <c r="M1670" s="13">
        <v>4</v>
      </c>
      <c r="N1670" s="13">
        <v>2</v>
      </c>
      <c r="O1670" s="13">
        <v>50</v>
      </c>
      <c r="P1670" s="13">
        <v>140</v>
      </c>
    </row>
    <row r="1671" spans="1:16" x14ac:dyDescent="0.25">
      <c r="A1671" s="13" t="s">
        <v>1586</v>
      </c>
      <c r="B1671" s="13">
        <v>2013</v>
      </c>
      <c r="C1671" s="13" t="s">
        <v>188</v>
      </c>
      <c r="D1671" s="13" t="s">
        <v>161</v>
      </c>
      <c r="E1671" s="13">
        <v>126</v>
      </c>
      <c r="F1671" s="13">
        <v>446</v>
      </c>
      <c r="G1671" s="13">
        <v>72</v>
      </c>
      <c r="H1671" s="13">
        <v>139</v>
      </c>
      <c r="I1671" s="13">
        <v>27</v>
      </c>
      <c r="J1671" s="13">
        <v>0</v>
      </c>
      <c r="K1671" s="13">
        <v>25</v>
      </c>
      <c r="L1671" s="13">
        <v>82</v>
      </c>
      <c r="M1671" s="13">
        <v>1</v>
      </c>
      <c r="N1671" s="13">
        <v>0</v>
      </c>
      <c r="O1671" s="13">
        <v>57</v>
      </c>
      <c r="P1671" s="13">
        <v>85</v>
      </c>
    </row>
    <row r="1672" spans="1:16" x14ac:dyDescent="0.25">
      <c r="A1672" s="13" t="s">
        <v>1587</v>
      </c>
      <c r="B1672" s="13">
        <v>2013</v>
      </c>
      <c r="C1672" s="13" t="s">
        <v>160</v>
      </c>
      <c r="D1672" s="13" t="s">
        <v>161</v>
      </c>
      <c r="E1672" s="13">
        <v>136</v>
      </c>
      <c r="F1672" s="13">
        <v>448</v>
      </c>
      <c r="G1672" s="13">
        <v>60</v>
      </c>
      <c r="H1672" s="13">
        <v>80</v>
      </c>
      <c r="I1672" s="13">
        <v>10</v>
      </c>
      <c r="J1672" s="13">
        <v>3</v>
      </c>
      <c r="K1672" s="13">
        <v>22</v>
      </c>
      <c r="L1672" s="13">
        <v>55</v>
      </c>
      <c r="M1672" s="13">
        <v>2</v>
      </c>
      <c r="N1672" s="13">
        <v>0</v>
      </c>
      <c r="O1672" s="13">
        <v>77</v>
      </c>
      <c r="P1672" s="13">
        <v>171</v>
      </c>
    </row>
    <row r="1673" spans="1:16" x14ac:dyDescent="0.25">
      <c r="A1673" s="13" t="s">
        <v>1877</v>
      </c>
      <c r="B1673" s="13">
        <v>2013</v>
      </c>
      <c r="C1673" s="13" t="s">
        <v>188</v>
      </c>
      <c r="D1673" s="13" t="s">
        <v>161</v>
      </c>
      <c r="E1673" s="13">
        <v>121</v>
      </c>
      <c r="F1673" s="13">
        <v>449</v>
      </c>
      <c r="G1673" s="13">
        <v>63</v>
      </c>
      <c r="H1673" s="13">
        <v>131</v>
      </c>
      <c r="I1673" s="13">
        <v>22</v>
      </c>
      <c r="J1673" s="13">
        <v>1</v>
      </c>
      <c r="K1673" s="13">
        <v>21</v>
      </c>
      <c r="L1673" s="13">
        <v>79</v>
      </c>
      <c r="M1673" s="13">
        <v>4</v>
      </c>
      <c r="N1673" s="13">
        <v>1</v>
      </c>
      <c r="O1673" s="13">
        <v>15</v>
      </c>
      <c r="P1673" s="13">
        <v>109</v>
      </c>
    </row>
    <row r="1674" spans="1:16" x14ac:dyDescent="0.25">
      <c r="A1674" s="13" t="s">
        <v>112</v>
      </c>
      <c r="B1674" s="13">
        <v>2013</v>
      </c>
      <c r="C1674" s="13" t="s">
        <v>164</v>
      </c>
      <c r="D1674" s="13" t="s">
        <v>157</v>
      </c>
      <c r="E1674" s="13">
        <v>118</v>
      </c>
      <c r="F1674" s="13">
        <v>452</v>
      </c>
      <c r="G1674" s="13">
        <v>82</v>
      </c>
      <c r="H1674" s="13">
        <v>117</v>
      </c>
      <c r="I1674" s="13">
        <v>24</v>
      </c>
      <c r="J1674" s="13">
        <v>0</v>
      </c>
      <c r="K1674" s="13">
        <v>28</v>
      </c>
      <c r="L1674" s="13">
        <v>73</v>
      </c>
      <c r="M1674" s="13">
        <v>7</v>
      </c>
      <c r="N1674" s="13">
        <v>2</v>
      </c>
      <c r="O1674" s="13">
        <v>69</v>
      </c>
      <c r="P1674" s="13">
        <v>84</v>
      </c>
    </row>
    <row r="1675" spans="1:16" x14ac:dyDescent="0.25">
      <c r="A1675" s="13" t="s">
        <v>1641</v>
      </c>
      <c r="B1675" s="13">
        <v>2013</v>
      </c>
      <c r="C1675" s="13" t="s">
        <v>185</v>
      </c>
      <c r="D1675" s="13" t="s">
        <v>161</v>
      </c>
      <c r="E1675" s="13">
        <v>141</v>
      </c>
      <c r="F1675" s="13">
        <v>452</v>
      </c>
      <c r="G1675" s="13">
        <v>50</v>
      </c>
      <c r="H1675" s="13">
        <v>120</v>
      </c>
      <c r="I1675" s="13">
        <v>17</v>
      </c>
      <c r="J1675" s="13">
        <v>6</v>
      </c>
      <c r="K1675" s="13">
        <v>3</v>
      </c>
      <c r="L1675" s="13">
        <v>41</v>
      </c>
      <c r="M1675" s="13">
        <v>14</v>
      </c>
      <c r="N1675" s="13">
        <v>9</v>
      </c>
      <c r="O1675" s="13">
        <v>52</v>
      </c>
      <c r="P1675" s="13">
        <v>95</v>
      </c>
    </row>
    <row r="1676" spans="1:16" x14ac:dyDescent="0.25">
      <c r="A1676" s="13" t="s">
        <v>1423</v>
      </c>
      <c r="B1676" s="13">
        <v>2013</v>
      </c>
      <c r="C1676" s="13" t="s">
        <v>182</v>
      </c>
      <c r="D1676" s="13" t="s">
        <v>157</v>
      </c>
      <c r="E1676" s="13">
        <v>118</v>
      </c>
      <c r="F1676" s="13">
        <v>453</v>
      </c>
      <c r="G1676" s="13">
        <v>54</v>
      </c>
      <c r="H1676" s="13">
        <v>144</v>
      </c>
      <c r="I1676" s="13">
        <v>24</v>
      </c>
      <c r="J1676" s="13">
        <v>3</v>
      </c>
      <c r="K1676" s="13">
        <v>10</v>
      </c>
      <c r="L1676" s="13">
        <v>51</v>
      </c>
      <c r="M1676" s="13">
        <v>5</v>
      </c>
      <c r="N1676" s="13">
        <v>2</v>
      </c>
      <c r="O1676" s="13">
        <v>20</v>
      </c>
      <c r="P1676" s="13">
        <v>44</v>
      </c>
    </row>
    <row r="1677" spans="1:16" x14ac:dyDescent="0.25">
      <c r="A1677" s="13" t="s">
        <v>1342</v>
      </c>
      <c r="B1677" s="13">
        <v>2013</v>
      </c>
      <c r="C1677" s="13" t="s">
        <v>159</v>
      </c>
      <c r="D1677" s="13" t="s">
        <v>157</v>
      </c>
      <c r="E1677" s="13">
        <v>124</v>
      </c>
      <c r="F1677" s="13">
        <v>454</v>
      </c>
      <c r="G1677" s="13">
        <v>54</v>
      </c>
      <c r="H1677" s="13">
        <v>110</v>
      </c>
      <c r="I1677" s="13">
        <v>20</v>
      </c>
      <c r="J1677" s="13">
        <v>2</v>
      </c>
      <c r="K1677" s="13">
        <v>29</v>
      </c>
      <c r="L1677" s="13">
        <v>65</v>
      </c>
      <c r="M1677" s="13">
        <v>0</v>
      </c>
      <c r="N1677" s="13">
        <v>0</v>
      </c>
      <c r="O1677" s="13">
        <v>42</v>
      </c>
      <c r="P1677" s="13">
        <v>128</v>
      </c>
    </row>
    <row r="1678" spans="1:16" x14ac:dyDescent="0.25">
      <c r="A1678" s="13" t="s">
        <v>1800</v>
      </c>
      <c r="B1678" s="13">
        <v>2013</v>
      </c>
      <c r="C1678" s="13" t="s">
        <v>159</v>
      </c>
      <c r="D1678" s="13" t="s">
        <v>157</v>
      </c>
      <c r="E1678" s="13">
        <v>131</v>
      </c>
      <c r="F1678" s="13">
        <v>454</v>
      </c>
      <c r="G1678" s="13">
        <v>53</v>
      </c>
      <c r="H1678" s="13">
        <v>108</v>
      </c>
      <c r="I1678" s="13">
        <v>19</v>
      </c>
      <c r="J1678" s="13">
        <v>0</v>
      </c>
      <c r="K1678" s="13">
        <v>20</v>
      </c>
      <c r="L1678" s="13">
        <v>50</v>
      </c>
      <c r="M1678" s="13">
        <v>0</v>
      </c>
      <c r="N1678" s="13">
        <v>0</v>
      </c>
      <c r="O1678" s="13">
        <v>64</v>
      </c>
      <c r="P1678" s="13">
        <v>119</v>
      </c>
    </row>
    <row r="1679" spans="1:16" x14ac:dyDescent="0.25">
      <c r="A1679" s="13" t="s">
        <v>1858</v>
      </c>
      <c r="B1679" s="13">
        <v>2013</v>
      </c>
      <c r="C1679" s="13" t="s">
        <v>184</v>
      </c>
      <c r="D1679" s="13" t="s">
        <v>157</v>
      </c>
      <c r="E1679" s="13">
        <v>147</v>
      </c>
      <c r="F1679" s="13">
        <v>457</v>
      </c>
      <c r="G1679" s="13">
        <v>66</v>
      </c>
      <c r="H1679" s="13">
        <v>119</v>
      </c>
      <c r="I1679" s="13">
        <v>21</v>
      </c>
      <c r="J1679" s="13">
        <v>6</v>
      </c>
      <c r="K1679" s="13">
        <v>8</v>
      </c>
      <c r="L1679" s="13">
        <v>49</v>
      </c>
      <c r="M1679" s="13">
        <v>36</v>
      </c>
      <c r="N1679" s="13">
        <v>9</v>
      </c>
      <c r="O1679" s="13">
        <v>28</v>
      </c>
      <c r="P1679" s="13">
        <v>104</v>
      </c>
    </row>
    <row r="1680" spans="1:16" x14ac:dyDescent="0.25">
      <c r="A1680" s="13" t="s">
        <v>1787</v>
      </c>
      <c r="B1680" s="13">
        <v>2013</v>
      </c>
      <c r="C1680" s="13" t="s">
        <v>168</v>
      </c>
      <c r="D1680" s="13" t="s">
        <v>157</v>
      </c>
      <c r="E1680" s="13">
        <v>134</v>
      </c>
      <c r="F1680" s="13">
        <v>458</v>
      </c>
      <c r="G1680" s="13">
        <v>77</v>
      </c>
      <c r="H1680" s="13">
        <v>139</v>
      </c>
      <c r="I1680" s="13">
        <v>29</v>
      </c>
      <c r="J1680" s="13">
        <v>0</v>
      </c>
      <c r="K1680" s="13">
        <v>12</v>
      </c>
      <c r="L1680" s="13">
        <v>66</v>
      </c>
      <c r="M1680" s="13">
        <v>0</v>
      </c>
      <c r="N1680" s="13">
        <v>2</v>
      </c>
      <c r="O1680" s="13">
        <v>51</v>
      </c>
      <c r="P1680" s="13">
        <v>93</v>
      </c>
    </row>
    <row r="1681" spans="1:16" x14ac:dyDescent="0.25">
      <c r="A1681" s="13" t="s">
        <v>1712</v>
      </c>
      <c r="B1681" s="13">
        <v>2013</v>
      </c>
      <c r="C1681" s="13" t="s">
        <v>180</v>
      </c>
      <c r="D1681" s="13" t="s">
        <v>161</v>
      </c>
      <c r="E1681" s="13">
        <v>138</v>
      </c>
      <c r="F1681" s="13">
        <v>462</v>
      </c>
      <c r="G1681" s="13">
        <v>53</v>
      </c>
      <c r="H1681" s="13">
        <v>121</v>
      </c>
      <c r="I1681" s="13">
        <v>26</v>
      </c>
      <c r="J1681" s="13">
        <v>1</v>
      </c>
      <c r="K1681" s="13">
        <v>9</v>
      </c>
      <c r="L1681" s="13">
        <v>60</v>
      </c>
      <c r="M1681" s="13">
        <v>1</v>
      </c>
      <c r="N1681" s="13">
        <v>2</v>
      </c>
      <c r="O1681" s="13">
        <v>47</v>
      </c>
      <c r="P1681" s="13">
        <v>106</v>
      </c>
    </row>
    <row r="1682" spans="1:16" x14ac:dyDescent="0.25">
      <c r="A1682" s="13" t="s">
        <v>1785</v>
      </c>
      <c r="B1682" s="13">
        <v>2013</v>
      </c>
      <c r="C1682" s="13" t="s">
        <v>184</v>
      </c>
      <c r="D1682" s="13" t="s">
        <v>157</v>
      </c>
      <c r="E1682" s="13">
        <v>147</v>
      </c>
      <c r="F1682" s="13">
        <v>462</v>
      </c>
      <c r="G1682" s="13">
        <v>60</v>
      </c>
      <c r="H1682" s="13">
        <v>107</v>
      </c>
      <c r="I1682" s="13">
        <v>24</v>
      </c>
      <c r="J1682" s="13">
        <v>1</v>
      </c>
      <c r="K1682" s="13">
        <v>23</v>
      </c>
      <c r="L1682" s="13">
        <v>60</v>
      </c>
      <c r="M1682" s="13">
        <v>0</v>
      </c>
      <c r="N1682" s="13">
        <v>0</v>
      </c>
      <c r="O1682" s="13">
        <v>45</v>
      </c>
      <c r="P1682" s="13">
        <v>117</v>
      </c>
    </row>
    <row r="1683" spans="1:16" x14ac:dyDescent="0.25">
      <c r="A1683" s="13" t="s">
        <v>1630</v>
      </c>
      <c r="B1683" s="13">
        <v>2013</v>
      </c>
      <c r="C1683" s="13" t="s">
        <v>162</v>
      </c>
      <c r="D1683" s="13" t="s">
        <v>161</v>
      </c>
      <c r="E1683" s="13">
        <v>137</v>
      </c>
      <c r="F1683" s="13">
        <v>462</v>
      </c>
      <c r="G1683" s="13">
        <v>56</v>
      </c>
      <c r="H1683" s="13">
        <v>116</v>
      </c>
      <c r="I1683" s="13">
        <v>32</v>
      </c>
      <c r="J1683" s="13">
        <v>3</v>
      </c>
      <c r="K1683" s="13">
        <v>21</v>
      </c>
      <c r="L1683" s="13">
        <v>68</v>
      </c>
      <c r="M1683" s="13">
        <v>6</v>
      </c>
      <c r="N1683" s="13">
        <v>3</v>
      </c>
      <c r="O1683" s="13">
        <v>29</v>
      </c>
      <c r="P1683" s="13">
        <v>94</v>
      </c>
    </row>
    <row r="1684" spans="1:16" x14ac:dyDescent="0.25">
      <c r="A1684" s="13" t="s">
        <v>1438</v>
      </c>
      <c r="B1684" s="13">
        <v>2013</v>
      </c>
      <c r="C1684" s="13" t="s">
        <v>183</v>
      </c>
      <c r="D1684" s="13" t="s">
        <v>161</v>
      </c>
      <c r="E1684" s="13">
        <v>129</v>
      </c>
      <c r="F1684" s="13">
        <v>462</v>
      </c>
      <c r="G1684" s="13">
        <v>84</v>
      </c>
      <c r="H1684" s="13">
        <v>147</v>
      </c>
      <c r="I1684" s="13">
        <v>24</v>
      </c>
      <c r="J1684" s="13">
        <v>0</v>
      </c>
      <c r="K1684" s="13">
        <v>25</v>
      </c>
      <c r="L1684" s="13">
        <v>82</v>
      </c>
      <c r="M1684" s="13">
        <v>10</v>
      </c>
      <c r="N1684" s="13">
        <v>1</v>
      </c>
      <c r="O1684" s="13">
        <v>60</v>
      </c>
      <c r="P1684" s="13">
        <v>101</v>
      </c>
    </row>
    <row r="1685" spans="1:16" x14ac:dyDescent="0.25">
      <c r="A1685" s="13" t="s">
        <v>1565</v>
      </c>
      <c r="B1685" s="13">
        <v>2013</v>
      </c>
      <c r="C1685" s="13" t="s">
        <v>164</v>
      </c>
      <c r="D1685" s="13" t="s">
        <v>157</v>
      </c>
      <c r="E1685" s="13">
        <v>143</v>
      </c>
      <c r="F1685" s="13">
        <v>465</v>
      </c>
      <c r="G1685" s="13">
        <v>67</v>
      </c>
      <c r="H1685" s="13">
        <v>134</v>
      </c>
      <c r="I1685" s="13">
        <v>26</v>
      </c>
      <c r="J1685" s="13">
        <v>1</v>
      </c>
      <c r="K1685" s="13">
        <v>23</v>
      </c>
      <c r="L1685" s="13">
        <v>67</v>
      </c>
      <c r="M1685" s="13">
        <v>1</v>
      </c>
      <c r="N1685" s="13">
        <v>0</v>
      </c>
      <c r="O1685" s="13">
        <v>51</v>
      </c>
      <c r="P1685" s="13">
        <v>103</v>
      </c>
    </row>
    <row r="1686" spans="1:16" x14ac:dyDescent="0.25">
      <c r="A1686" s="13" t="s">
        <v>1349</v>
      </c>
      <c r="B1686" s="13">
        <v>2013</v>
      </c>
      <c r="C1686" s="13" t="s">
        <v>156</v>
      </c>
      <c r="D1686" s="13" t="s">
        <v>157</v>
      </c>
      <c r="E1686" s="13">
        <v>126</v>
      </c>
      <c r="F1686" s="13">
        <v>467</v>
      </c>
      <c r="G1686" s="13">
        <v>41</v>
      </c>
      <c r="H1686" s="13">
        <v>114</v>
      </c>
      <c r="I1686" s="13">
        <v>16</v>
      </c>
      <c r="J1686" s="13">
        <v>0</v>
      </c>
      <c r="K1686" s="13">
        <v>12</v>
      </c>
      <c r="L1686" s="13">
        <v>54</v>
      </c>
      <c r="M1686" s="13">
        <v>0</v>
      </c>
      <c r="N1686" s="13">
        <v>0</v>
      </c>
      <c r="O1686" s="13">
        <v>45</v>
      </c>
      <c r="P1686" s="13">
        <v>74</v>
      </c>
    </row>
    <row r="1687" spans="1:16" x14ac:dyDescent="0.25">
      <c r="A1687" s="13" t="s">
        <v>1384</v>
      </c>
      <c r="B1687" s="13">
        <v>2013</v>
      </c>
      <c r="C1687" s="13" t="s">
        <v>186</v>
      </c>
      <c r="D1687" s="13" t="s">
        <v>161</v>
      </c>
      <c r="E1687" s="13">
        <v>126</v>
      </c>
      <c r="F1687" s="13">
        <v>468</v>
      </c>
      <c r="G1687" s="13">
        <v>49</v>
      </c>
      <c r="H1687" s="13">
        <v>129</v>
      </c>
      <c r="I1687" s="13">
        <v>24</v>
      </c>
      <c r="J1687" s="13">
        <v>4</v>
      </c>
      <c r="K1687" s="13">
        <v>8</v>
      </c>
      <c r="L1687" s="13">
        <v>42</v>
      </c>
      <c r="M1687" s="13">
        <v>1</v>
      </c>
      <c r="N1687" s="13">
        <v>0</v>
      </c>
      <c r="O1687" s="13">
        <v>42</v>
      </c>
      <c r="P1687" s="13">
        <v>78</v>
      </c>
    </row>
    <row r="1688" spans="1:16" x14ac:dyDescent="0.25">
      <c r="A1688" s="13" t="s">
        <v>1863</v>
      </c>
      <c r="B1688" s="13">
        <v>2013</v>
      </c>
      <c r="C1688" s="13" t="s">
        <v>178</v>
      </c>
      <c r="D1688" s="13" t="s">
        <v>157</v>
      </c>
      <c r="E1688" s="13">
        <v>136</v>
      </c>
      <c r="F1688" s="13">
        <v>472</v>
      </c>
      <c r="G1688" s="13">
        <v>42</v>
      </c>
      <c r="H1688" s="13">
        <v>110</v>
      </c>
      <c r="I1688" s="13">
        <v>26</v>
      </c>
      <c r="J1688" s="13">
        <v>0</v>
      </c>
      <c r="K1688" s="13">
        <v>12</v>
      </c>
      <c r="L1688" s="13">
        <v>42</v>
      </c>
      <c r="M1688" s="13">
        <v>2</v>
      </c>
      <c r="N1688" s="13">
        <v>4</v>
      </c>
      <c r="O1688" s="13">
        <v>32</v>
      </c>
      <c r="P1688" s="13">
        <v>83</v>
      </c>
    </row>
    <row r="1689" spans="1:16" x14ac:dyDescent="0.25">
      <c r="A1689" s="13" t="s">
        <v>1511</v>
      </c>
      <c r="B1689" s="13">
        <v>2013</v>
      </c>
      <c r="C1689" s="13" t="s">
        <v>172</v>
      </c>
      <c r="D1689" s="13" t="s">
        <v>161</v>
      </c>
      <c r="E1689" s="13">
        <v>144</v>
      </c>
      <c r="F1689" s="13">
        <v>473</v>
      </c>
      <c r="G1689" s="13">
        <v>67</v>
      </c>
      <c r="H1689" s="13">
        <v>132</v>
      </c>
      <c r="I1689" s="13">
        <v>21</v>
      </c>
      <c r="J1689" s="13">
        <v>2</v>
      </c>
      <c r="K1689" s="13">
        <v>10</v>
      </c>
      <c r="L1689" s="13">
        <v>47</v>
      </c>
      <c r="M1689" s="13">
        <v>11</v>
      </c>
      <c r="N1689" s="13">
        <v>0</v>
      </c>
      <c r="O1689" s="13">
        <v>42</v>
      </c>
      <c r="P1689" s="13">
        <v>84</v>
      </c>
    </row>
    <row r="1690" spans="1:16" x14ac:dyDescent="0.25">
      <c r="A1690" s="13" t="s">
        <v>1747</v>
      </c>
      <c r="B1690" s="13">
        <v>2013</v>
      </c>
      <c r="C1690" s="13" t="s">
        <v>164</v>
      </c>
      <c r="D1690" s="13" t="s">
        <v>157</v>
      </c>
      <c r="E1690" s="13">
        <v>138</v>
      </c>
      <c r="F1690" s="13">
        <v>474</v>
      </c>
      <c r="G1690" s="13">
        <v>45</v>
      </c>
      <c r="H1690" s="13">
        <v>92</v>
      </c>
      <c r="I1690" s="13">
        <v>18</v>
      </c>
      <c r="J1690" s="13">
        <v>0</v>
      </c>
      <c r="K1690" s="13">
        <v>21</v>
      </c>
      <c r="L1690" s="13">
        <v>55</v>
      </c>
      <c r="M1690" s="13">
        <v>0</v>
      </c>
      <c r="N1690" s="13">
        <v>2</v>
      </c>
      <c r="O1690" s="13">
        <v>18</v>
      </c>
      <c r="P1690" s="13">
        <v>148</v>
      </c>
    </row>
    <row r="1691" spans="1:16" x14ac:dyDescent="0.25">
      <c r="A1691" s="13" t="s">
        <v>1460</v>
      </c>
      <c r="B1691" s="13">
        <v>2013</v>
      </c>
      <c r="C1691" s="13" t="s">
        <v>186</v>
      </c>
      <c r="D1691" s="13" t="s">
        <v>161</v>
      </c>
      <c r="E1691" s="13">
        <v>131</v>
      </c>
      <c r="F1691" s="13">
        <v>476</v>
      </c>
      <c r="G1691" s="13">
        <v>73</v>
      </c>
      <c r="H1691" s="13">
        <v>135</v>
      </c>
      <c r="I1691" s="13">
        <v>25</v>
      </c>
      <c r="J1691" s="13">
        <v>6</v>
      </c>
      <c r="K1691" s="13">
        <v>18</v>
      </c>
      <c r="L1691" s="13">
        <v>69</v>
      </c>
      <c r="M1691" s="13">
        <v>8</v>
      </c>
      <c r="N1691" s="13">
        <v>3</v>
      </c>
      <c r="O1691" s="13">
        <v>45</v>
      </c>
      <c r="P1691" s="13">
        <v>79</v>
      </c>
    </row>
    <row r="1692" spans="1:16" x14ac:dyDescent="0.25">
      <c r="A1692" s="13" t="s">
        <v>1792</v>
      </c>
      <c r="B1692" s="13">
        <v>2013</v>
      </c>
      <c r="C1692" s="13" t="s">
        <v>175</v>
      </c>
      <c r="D1692" s="13" t="s">
        <v>157</v>
      </c>
      <c r="E1692" s="13">
        <v>129</v>
      </c>
      <c r="F1692" s="13">
        <v>477</v>
      </c>
      <c r="G1692" s="13">
        <v>44</v>
      </c>
      <c r="H1692" s="13">
        <v>121</v>
      </c>
      <c r="I1692" s="13">
        <v>22</v>
      </c>
      <c r="J1692" s="13">
        <v>1</v>
      </c>
      <c r="K1692" s="13">
        <v>14</v>
      </c>
      <c r="L1692" s="13">
        <v>52</v>
      </c>
      <c r="M1692" s="13">
        <v>2</v>
      </c>
      <c r="N1692" s="13">
        <v>1</v>
      </c>
      <c r="O1692" s="13">
        <v>34</v>
      </c>
      <c r="P1692" s="13">
        <v>112</v>
      </c>
    </row>
    <row r="1693" spans="1:16" x14ac:dyDescent="0.25">
      <c r="A1693" s="13" t="s">
        <v>1461</v>
      </c>
      <c r="B1693" s="13">
        <v>2013</v>
      </c>
      <c r="C1693" s="13" t="s">
        <v>168</v>
      </c>
      <c r="D1693" s="13" t="s">
        <v>157</v>
      </c>
      <c r="E1693" s="13">
        <v>122</v>
      </c>
      <c r="F1693" s="13">
        <v>477</v>
      </c>
      <c r="G1693" s="13">
        <v>82</v>
      </c>
      <c r="H1693" s="13">
        <v>140</v>
      </c>
      <c r="I1693" s="13">
        <v>26</v>
      </c>
      <c r="J1693" s="13">
        <v>2</v>
      </c>
      <c r="K1693" s="13">
        <v>15</v>
      </c>
      <c r="L1693" s="13">
        <v>61</v>
      </c>
      <c r="M1693" s="13">
        <v>21</v>
      </c>
      <c r="N1693" s="13">
        <v>3</v>
      </c>
      <c r="O1693" s="13">
        <v>25</v>
      </c>
      <c r="P1693" s="13">
        <v>75</v>
      </c>
    </row>
    <row r="1694" spans="1:16" x14ac:dyDescent="0.25">
      <c r="A1694" s="13" t="s">
        <v>1561</v>
      </c>
      <c r="B1694" s="13">
        <v>2013</v>
      </c>
      <c r="C1694" s="13" t="s">
        <v>181</v>
      </c>
      <c r="D1694" s="13" t="s">
        <v>157</v>
      </c>
      <c r="E1694" s="13">
        <v>122</v>
      </c>
      <c r="F1694" s="13">
        <v>478</v>
      </c>
      <c r="G1694" s="13">
        <v>55</v>
      </c>
      <c r="H1694" s="13">
        <v>142</v>
      </c>
      <c r="I1694" s="13">
        <v>21</v>
      </c>
      <c r="J1694" s="13">
        <v>4</v>
      </c>
      <c r="K1694" s="13">
        <v>13</v>
      </c>
      <c r="L1694" s="13">
        <v>54</v>
      </c>
      <c r="M1694" s="13">
        <v>6</v>
      </c>
      <c r="N1694" s="13">
        <v>3</v>
      </c>
      <c r="O1694" s="13">
        <v>23</v>
      </c>
      <c r="P1694" s="13">
        <v>89</v>
      </c>
    </row>
    <row r="1695" spans="1:16" x14ac:dyDescent="0.25">
      <c r="A1695" s="13" t="s">
        <v>1743</v>
      </c>
      <c r="B1695" s="13">
        <v>2013</v>
      </c>
      <c r="C1695" s="13" t="s">
        <v>174</v>
      </c>
      <c r="D1695" s="13" t="s">
        <v>161</v>
      </c>
      <c r="E1695" s="13">
        <v>133</v>
      </c>
      <c r="F1695" s="13">
        <v>478</v>
      </c>
      <c r="G1695" s="13">
        <v>62</v>
      </c>
      <c r="H1695" s="13">
        <v>120</v>
      </c>
      <c r="I1695" s="13">
        <v>24</v>
      </c>
      <c r="J1695" s="13">
        <v>4</v>
      </c>
      <c r="K1695" s="13">
        <v>16</v>
      </c>
      <c r="L1695" s="13">
        <v>53</v>
      </c>
      <c r="M1695" s="13">
        <v>1</v>
      </c>
      <c r="N1695" s="13">
        <v>2</v>
      </c>
      <c r="O1695" s="13">
        <v>50</v>
      </c>
      <c r="P1695" s="13">
        <v>85</v>
      </c>
    </row>
    <row r="1696" spans="1:16" x14ac:dyDescent="0.25">
      <c r="A1696" s="13" t="s">
        <v>1693</v>
      </c>
      <c r="B1696" s="13">
        <v>2013</v>
      </c>
      <c r="C1696" s="13" t="s">
        <v>172</v>
      </c>
      <c r="D1696" s="13" t="s">
        <v>161</v>
      </c>
      <c r="E1696" s="13">
        <v>151</v>
      </c>
      <c r="F1696" s="13">
        <v>481</v>
      </c>
      <c r="G1696" s="13">
        <v>64</v>
      </c>
      <c r="H1696" s="13">
        <v>129</v>
      </c>
      <c r="I1696" s="13">
        <v>22</v>
      </c>
      <c r="J1696" s="13">
        <v>8</v>
      </c>
      <c r="K1696" s="13">
        <v>22</v>
      </c>
      <c r="L1696" s="13">
        <v>53</v>
      </c>
      <c r="M1696" s="13">
        <v>22</v>
      </c>
      <c r="N1696" s="13">
        <v>6</v>
      </c>
      <c r="O1696" s="13">
        <v>29</v>
      </c>
      <c r="P1696" s="13">
        <v>118</v>
      </c>
    </row>
    <row r="1697" spans="1:16" x14ac:dyDescent="0.25">
      <c r="A1697" s="13" t="s">
        <v>1553</v>
      </c>
      <c r="B1697" s="13">
        <v>2013</v>
      </c>
      <c r="C1697" s="13" t="s">
        <v>177</v>
      </c>
      <c r="D1697" s="13" t="s">
        <v>161</v>
      </c>
      <c r="E1697" s="13">
        <v>142</v>
      </c>
      <c r="F1697" s="13">
        <v>482</v>
      </c>
      <c r="G1697" s="13">
        <v>54</v>
      </c>
      <c r="H1697" s="13">
        <v>131</v>
      </c>
      <c r="I1697" s="13">
        <v>33</v>
      </c>
      <c r="J1697" s="13">
        <v>2</v>
      </c>
      <c r="K1697" s="13">
        <v>12</v>
      </c>
      <c r="L1697" s="13">
        <v>52</v>
      </c>
      <c r="M1697" s="13">
        <v>4</v>
      </c>
      <c r="N1697" s="13">
        <v>3</v>
      </c>
      <c r="O1697" s="13">
        <v>61</v>
      </c>
      <c r="P1697" s="13">
        <v>95</v>
      </c>
    </row>
    <row r="1698" spans="1:16" x14ac:dyDescent="0.25">
      <c r="A1698" s="13" t="s">
        <v>1512</v>
      </c>
      <c r="B1698" s="13">
        <v>2013</v>
      </c>
      <c r="C1698" s="13" t="s">
        <v>175</v>
      </c>
      <c r="D1698" s="13" t="s">
        <v>157</v>
      </c>
      <c r="E1698" s="13">
        <v>135</v>
      </c>
      <c r="F1698" s="13">
        <v>485</v>
      </c>
      <c r="G1698" s="13">
        <v>49</v>
      </c>
      <c r="H1698" s="13">
        <v>120</v>
      </c>
      <c r="I1698" s="13">
        <v>28</v>
      </c>
      <c r="J1698" s="13">
        <v>1</v>
      </c>
      <c r="K1698" s="13">
        <v>14</v>
      </c>
      <c r="L1698" s="13">
        <v>55</v>
      </c>
      <c r="M1698" s="13">
        <v>1</v>
      </c>
      <c r="N1698" s="13">
        <v>0</v>
      </c>
      <c r="O1698" s="13">
        <v>48</v>
      </c>
      <c r="P1698" s="13">
        <v>99</v>
      </c>
    </row>
    <row r="1699" spans="1:16" x14ac:dyDescent="0.25">
      <c r="A1699" s="13" t="s">
        <v>108</v>
      </c>
      <c r="B1699" s="13">
        <v>2013</v>
      </c>
      <c r="C1699" s="13" t="s">
        <v>188</v>
      </c>
      <c r="D1699" s="13" t="s">
        <v>161</v>
      </c>
      <c r="E1699" s="13">
        <v>133</v>
      </c>
      <c r="F1699" s="13">
        <v>486</v>
      </c>
      <c r="G1699" s="13">
        <v>49</v>
      </c>
      <c r="H1699" s="13">
        <v>130</v>
      </c>
      <c r="I1699" s="13">
        <v>29</v>
      </c>
      <c r="J1699" s="13">
        <v>4</v>
      </c>
      <c r="K1699" s="13">
        <v>10</v>
      </c>
      <c r="L1699" s="13">
        <v>52</v>
      </c>
      <c r="M1699" s="13">
        <v>2</v>
      </c>
      <c r="N1699" s="13">
        <v>0</v>
      </c>
      <c r="O1699" s="13">
        <v>23</v>
      </c>
      <c r="P1699" s="13">
        <v>72</v>
      </c>
    </row>
    <row r="1700" spans="1:16" x14ac:dyDescent="0.25">
      <c r="A1700" s="13" t="s">
        <v>1980</v>
      </c>
      <c r="B1700" s="13">
        <v>2013</v>
      </c>
      <c r="C1700" s="13" t="s">
        <v>172</v>
      </c>
      <c r="D1700" s="13" t="s">
        <v>161</v>
      </c>
      <c r="E1700" s="13">
        <v>125</v>
      </c>
      <c r="F1700" s="13">
        <v>486</v>
      </c>
      <c r="G1700" s="13">
        <v>62</v>
      </c>
      <c r="H1700" s="13">
        <v>121</v>
      </c>
      <c r="I1700" s="13">
        <v>26</v>
      </c>
      <c r="J1700" s="13">
        <v>0</v>
      </c>
      <c r="K1700" s="13">
        <v>23</v>
      </c>
      <c r="L1700" s="13">
        <v>63</v>
      </c>
      <c r="M1700" s="13">
        <v>1</v>
      </c>
      <c r="N1700" s="13">
        <v>1</v>
      </c>
      <c r="O1700" s="13">
        <v>33</v>
      </c>
      <c r="P1700" s="13">
        <v>123</v>
      </c>
    </row>
    <row r="1701" spans="1:16" x14ac:dyDescent="0.25">
      <c r="A1701" s="13" t="s">
        <v>1435</v>
      </c>
      <c r="B1701" s="13">
        <v>2013</v>
      </c>
      <c r="C1701" s="13" t="s">
        <v>185</v>
      </c>
      <c r="D1701" s="13" t="s">
        <v>161</v>
      </c>
      <c r="E1701" s="13">
        <v>127</v>
      </c>
      <c r="F1701" s="13">
        <v>488</v>
      </c>
      <c r="G1701" s="13">
        <v>57</v>
      </c>
      <c r="H1701" s="13">
        <v>145</v>
      </c>
      <c r="I1701" s="13">
        <v>23</v>
      </c>
      <c r="J1701" s="13">
        <v>3</v>
      </c>
      <c r="K1701" s="13">
        <v>2</v>
      </c>
      <c r="L1701" s="13">
        <v>31</v>
      </c>
      <c r="M1701" s="13">
        <v>2</v>
      </c>
      <c r="N1701" s="13">
        <v>0</v>
      </c>
      <c r="O1701" s="13">
        <v>45</v>
      </c>
      <c r="P1701" s="13">
        <v>34</v>
      </c>
    </row>
    <row r="1702" spans="1:16" x14ac:dyDescent="0.25">
      <c r="A1702" s="13" t="s">
        <v>1388</v>
      </c>
      <c r="B1702" s="13">
        <v>2013</v>
      </c>
      <c r="C1702" s="13" t="s">
        <v>188</v>
      </c>
      <c r="D1702" s="13" t="s">
        <v>161</v>
      </c>
      <c r="E1702" s="13">
        <v>130</v>
      </c>
      <c r="F1702" s="13">
        <v>489</v>
      </c>
      <c r="G1702" s="13">
        <v>74</v>
      </c>
      <c r="H1702" s="13">
        <v>162</v>
      </c>
      <c r="I1702" s="13">
        <v>31</v>
      </c>
      <c r="J1702" s="13">
        <v>3</v>
      </c>
      <c r="K1702" s="13">
        <v>20</v>
      </c>
      <c r="L1702" s="13">
        <v>84</v>
      </c>
      <c r="M1702" s="13">
        <v>10</v>
      </c>
      <c r="N1702" s="13">
        <v>3</v>
      </c>
      <c r="O1702" s="13">
        <v>46</v>
      </c>
      <c r="P1702" s="13">
        <v>100</v>
      </c>
    </row>
    <row r="1703" spans="1:16" x14ac:dyDescent="0.25">
      <c r="A1703" s="13" t="s">
        <v>1453</v>
      </c>
      <c r="B1703" s="13">
        <v>2013</v>
      </c>
      <c r="C1703" s="13" t="s">
        <v>175</v>
      </c>
      <c r="D1703" s="13" t="s">
        <v>157</v>
      </c>
      <c r="E1703" s="13">
        <v>127</v>
      </c>
      <c r="F1703" s="13">
        <v>495</v>
      </c>
      <c r="G1703" s="13">
        <v>56</v>
      </c>
      <c r="H1703" s="13">
        <v>128</v>
      </c>
      <c r="I1703" s="13">
        <v>32</v>
      </c>
      <c r="J1703" s="13">
        <v>0</v>
      </c>
      <c r="K1703" s="13">
        <v>17</v>
      </c>
      <c r="L1703" s="13">
        <v>74</v>
      </c>
      <c r="M1703" s="13">
        <v>0</v>
      </c>
      <c r="N1703" s="13">
        <v>0</v>
      </c>
      <c r="O1703" s="13">
        <v>37</v>
      </c>
      <c r="P1703" s="13">
        <v>98</v>
      </c>
    </row>
    <row r="1704" spans="1:16" x14ac:dyDescent="0.25">
      <c r="A1704" s="13" t="s">
        <v>1754</v>
      </c>
      <c r="B1704" s="13">
        <v>2013</v>
      </c>
      <c r="C1704" s="13" t="s">
        <v>186</v>
      </c>
      <c r="D1704" s="13" t="s">
        <v>161</v>
      </c>
      <c r="E1704" s="13">
        <v>139</v>
      </c>
      <c r="F1704" s="13">
        <v>496</v>
      </c>
      <c r="G1704" s="13">
        <v>65</v>
      </c>
      <c r="H1704" s="13">
        <v>135</v>
      </c>
      <c r="I1704" s="13">
        <v>21</v>
      </c>
      <c r="J1704" s="13">
        <v>4</v>
      </c>
      <c r="K1704" s="13">
        <v>27</v>
      </c>
      <c r="L1704" s="13">
        <v>83</v>
      </c>
      <c r="M1704" s="13">
        <v>8</v>
      </c>
      <c r="N1704" s="13">
        <v>3</v>
      </c>
      <c r="O1704" s="13">
        <v>39</v>
      </c>
      <c r="P1704" s="13">
        <v>97</v>
      </c>
    </row>
    <row r="1705" spans="1:16" x14ac:dyDescent="0.25">
      <c r="A1705" s="13" t="s">
        <v>1871</v>
      </c>
      <c r="B1705" s="13">
        <v>2013</v>
      </c>
      <c r="C1705" s="13" t="s">
        <v>178</v>
      </c>
      <c r="D1705" s="13" t="s">
        <v>157</v>
      </c>
      <c r="E1705" s="13">
        <v>138</v>
      </c>
      <c r="F1705" s="13">
        <v>496</v>
      </c>
      <c r="G1705" s="13">
        <v>48</v>
      </c>
      <c r="H1705" s="13">
        <v>145</v>
      </c>
      <c r="I1705" s="13">
        <v>25</v>
      </c>
      <c r="J1705" s="13">
        <v>3</v>
      </c>
      <c r="K1705" s="13">
        <v>13</v>
      </c>
      <c r="L1705" s="13">
        <v>79</v>
      </c>
      <c r="M1705" s="13">
        <v>0</v>
      </c>
      <c r="N1705" s="13">
        <v>0</v>
      </c>
      <c r="O1705" s="13">
        <v>21</v>
      </c>
      <c r="P1705" s="13">
        <v>63</v>
      </c>
    </row>
    <row r="1706" spans="1:16" x14ac:dyDescent="0.25">
      <c r="A1706" s="13" t="s">
        <v>1575</v>
      </c>
      <c r="B1706" s="13">
        <v>2013</v>
      </c>
      <c r="C1706" s="13" t="s">
        <v>168</v>
      </c>
      <c r="D1706" s="13" t="s">
        <v>157</v>
      </c>
      <c r="E1706" s="13">
        <v>139</v>
      </c>
      <c r="F1706" s="13">
        <v>498</v>
      </c>
      <c r="G1706" s="13">
        <v>79</v>
      </c>
      <c r="H1706" s="13">
        <v>129</v>
      </c>
      <c r="I1706" s="13">
        <v>38</v>
      </c>
      <c r="J1706" s="13">
        <v>2</v>
      </c>
      <c r="K1706" s="13">
        <v>23</v>
      </c>
      <c r="L1706" s="13">
        <v>92</v>
      </c>
      <c r="M1706" s="13">
        <v>1</v>
      </c>
      <c r="N1706" s="13">
        <v>1</v>
      </c>
      <c r="O1706" s="13">
        <v>73</v>
      </c>
      <c r="P1706" s="13">
        <v>187</v>
      </c>
    </row>
    <row r="1707" spans="1:16" x14ac:dyDescent="0.25">
      <c r="A1707" s="13" t="s">
        <v>1828</v>
      </c>
      <c r="B1707" s="13">
        <v>2013</v>
      </c>
      <c r="C1707" s="13" t="s">
        <v>185</v>
      </c>
      <c r="D1707" s="13" t="s">
        <v>161</v>
      </c>
      <c r="E1707" s="13">
        <v>149</v>
      </c>
      <c r="F1707" s="13">
        <v>499</v>
      </c>
      <c r="G1707" s="13">
        <v>52</v>
      </c>
      <c r="H1707" s="13">
        <v>124</v>
      </c>
      <c r="I1707" s="13">
        <v>24</v>
      </c>
      <c r="J1707" s="13">
        <v>3</v>
      </c>
      <c r="K1707" s="13">
        <v>9</v>
      </c>
      <c r="L1707" s="13">
        <v>43</v>
      </c>
      <c r="M1707" s="13">
        <v>1</v>
      </c>
      <c r="N1707" s="13">
        <v>2</v>
      </c>
      <c r="O1707" s="13">
        <v>42</v>
      </c>
      <c r="P1707" s="13">
        <v>96</v>
      </c>
    </row>
    <row r="1708" spans="1:16" x14ac:dyDescent="0.25">
      <c r="A1708" s="13" t="s">
        <v>1748</v>
      </c>
      <c r="B1708" s="13">
        <v>2013</v>
      </c>
      <c r="C1708" s="13" t="s">
        <v>162</v>
      </c>
      <c r="D1708" s="13" t="s">
        <v>161</v>
      </c>
      <c r="E1708" s="13">
        <v>141</v>
      </c>
      <c r="F1708" s="13">
        <v>501</v>
      </c>
      <c r="G1708" s="13">
        <v>49</v>
      </c>
      <c r="H1708" s="13">
        <v>104</v>
      </c>
      <c r="I1708" s="13">
        <v>25</v>
      </c>
      <c r="J1708" s="13">
        <v>1</v>
      </c>
      <c r="K1708" s="13">
        <v>7</v>
      </c>
      <c r="L1708" s="13">
        <v>41</v>
      </c>
      <c r="M1708" s="13">
        <v>4</v>
      </c>
      <c r="N1708" s="13">
        <v>2</v>
      </c>
      <c r="O1708" s="13">
        <v>36</v>
      </c>
      <c r="P1708" s="13">
        <v>64</v>
      </c>
    </row>
    <row r="1709" spans="1:16" x14ac:dyDescent="0.25">
      <c r="A1709" s="13" t="s">
        <v>1364</v>
      </c>
      <c r="B1709" s="13">
        <v>2013</v>
      </c>
      <c r="C1709" s="13" t="s">
        <v>184</v>
      </c>
      <c r="D1709" s="13" t="s">
        <v>157</v>
      </c>
      <c r="E1709" s="13">
        <v>134</v>
      </c>
      <c r="F1709" s="13">
        <v>503</v>
      </c>
      <c r="G1709" s="13">
        <v>48</v>
      </c>
      <c r="H1709" s="13">
        <v>137</v>
      </c>
      <c r="I1709" s="13">
        <v>24</v>
      </c>
      <c r="J1709" s="13">
        <v>1</v>
      </c>
      <c r="K1709" s="13">
        <v>17</v>
      </c>
      <c r="L1709" s="13">
        <v>70</v>
      </c>
      <c r="M1709" s="13">
        <v>1</v>
      </c>
      <c r="N1709" s="13">
        <v>1</v>
      </c>
      <c r="O1709" s="13">
        <v>11</v>
      </c>
      <c r="P1709" s="13">
        <v>76</v>
      </c>
    </row>
    <row r="1710" spans="1:16" x14ac:dyDescent="0.25">
      <c r="A1710" s="13" t="s">
        <v>1486</v>
      </c>
      <c r="B1710" s="13">
        <v>2013</v>
      </c>
      <c r="C1710" s="13" t="s">
        <v>180</v>
      </c>
      <c r="D1710" s="13" t="s">
        <v>161</v>
      </c>
      <c r="E1710" s="13">
        <v>136</v>
      </c>
      <c r="F1710" s="13">
        <v>505</v>
      </c>
      <c r="G1710" s="13">
        <v>68</v>
      </c>
      <c r="H1710" s="13">
        <v>161</v>
      </c>
      <c r="I1710" s="13">
        <v>44</v>
      </c>
      <c r="J1710" s="13">
        <v>0</v>
      </c>
      <c r="K1710" s="13">
        <v>12</v>
      </c>
      <c r="L1710" s="13">
        <v>80</v>
      </c>
      <c r="M1710" s="13">
        <v>3</v>
      </c>
      <c r="N1710" s="13">
        <v>2</v>
      </c>
      <c r="O1710" s="13">
        <v>30</v>
      </c>
      <c r="P1710" s="13">
        <v>55</v>
      </c>
    </row>
    <row r="1711" spans="1:16" x14ac:dyDescent="0.25">
      <c r="A1711" s="13" t="s">
        <v>1646</v>
      </c>
      <c r="B1711" s="13">
        <v>2013</v>
      </c>
      <c r="C1711" s="13" t="s">
        <v>158</v>
      </c>
      <c r="D1711" s="13" t="s">
        <v>157</v>
      </c>
      <c r="E1711" s="13">
        <v>148</v>
      </c>
      <c r="F1711" s="13">
        <v>506</v>
      </c>
      <c r="G1711" s="13">
        <v>64</v>
      </c>
      <c r="H1711" s="13">
        <v>113</v>
      </c>
      <c r="I1711" s="13">
        <v>24</v>
      </c>
      <c r="J1711" s="13">
        <v>2</v>
      </c>
      <c r="K1711" s="13">
        <v>29</v>
      </c>
      <c r="L1711" s="13">
        <v>82</v>
      </c>
      <c r="M1711" s="13">
        <v>2</v>
      </c>
      <c r="N1711" s="13">
        <v>0</v>
      </c>
      <c r="O1711" s="13">
        <v>70</v>
      </c>
      <c r="P1711" s="13">
        <v>212</v>
      </c>
    </row>
    <row r="1712" spans="1:16" x14ac:dyDescent="0.25">
      <c r="A1712" s="13" t="s">
        <v>1597</v>
      </c>
      <c r="B1712" s="13">
        <v>2013</v>
      </c>
      <c r="C1712" s="13" t="s">
        <v>176</v>
      </c>
      <c r="D1712" s="13" t="s">
        <v>157</v>
      </c>
      <c r="E1712" s="13">
        <v>136</v>
      </c>
      <c r="F1712" s="13">
        <v>508</v>
      </c>
      <c r="G1712" s="13">
        <v>66</v>
      </c>
      <c r="H1712" s="13">
        <v>123</v>
      </c>
      <c r="I1712" s="13">
        <v>35</v>
      </c>
      <c r="J1712" s="13">
        <v>2</v>
      </c>
      <c r="K1712" s="13">
        <v>14</v>
      </c>
      <c r="L1712" s="13">
        <v>64</v>
      </c>
      <c r="M1712" s="13">
        <v>9</v>
      </c>
      <c r="N1712" s="13">
        <v>3</v>
      </c>
      <c r="O1712" s="13">
        <v>35</v>
      </c>
      <c r="P1712" s="13">
        <v>114</v>
      </c>
    </row>
    <row r="1713" spans="1:16" x14ac:dyDescent="0.25">
      <c r="A1713" s="13" t="s">
        <v>1762</v>
      </c>
      <c r="B1713" s="13">
        <v>2013</v>
      </c>
      <c r="C1713" s="13" t="s">
        <v>180</v>
      </c>
      <c r="D1713" s="13" t="s">
        <v>161</v>
      </c>
      <c r="E1713" s="13">
        <v>134</v>
      </c>
      <c r="F1713" s="13">
        <v>508</v>
      </c>
      <c r="G1713" s="13">
        <v>71</v>
      </c>
      <c r="H1713" s="13">
        <v>160</v>
      </c>
      <c r="I1713" s="13">
        <v>29</v>
      </c>
      <c r="J1713" s="13">
        <v>2</v>
      </c>
      <c r="K1713" s="13">
        <v>13</v>
      </c>
      <c r="L1713" s="13">
        <v>97</v>
      </c>
      <c r="M1713" s="13">
        <v>2</v>
      </c>
      <c r="N1713" s="13">
        <v>0</v>
      </c>
      <c r="O1713" s="13">
        <v>40</v>
      </c>
      <c r="P1713" s="13">
        <v>100</v>
      </c>
    </row>
    <row r="1714" spans="1:16" x14ac:dyDescent="0.25">
      <c r="A1714" s="13" t="s">
        <v>1602</v>
      </c>
      <c r="B1714" s="13">
        <v>2013</v>
      </c>
      <c r="C1714" s="13" t="s">
        <v>167</v>
      </c>
      <c r="D1714" s="13" t="s">
        <v>157</v>
      </c>
      <c r="E1714" s="13">
        <v>153</v>
      </c>
      <c r="F1714" s="13">
        <v>508</v>
      </c>
      <c r="G1714" s="13">
        <v>61</v>
      </c>
      <c r="H1714" s="13">
        <v>130</v>
      </c>
      <c r="I1714" s="13">
        <v>27</v>
      </c>
      <c r="J1714" s="13">
        <v>1</v>
      </c>
      <c r="K1714" s="13">
        <v>9</v>
      </c>
      <c r="L1714" s="13">
        <v>56</v>
      </c>
      <c r="M1714" s="13">
        <v>4</v>
      </c>
      <c r="N1714" s="13">
        <v>4</v>
      </c>
      <c r="O1714" s="13">
        <v>57</v>
      </c>
      <c r="P1714" s="13">
        <v>73</v>
      </c>
    </row>
    <row r="1715" spans="1:16" x14ac:dyDescent="0.25">
      <c r="A1715" s="13" t="s">
        <v>1816</v>
      </c>
      <c r="B1715" s="13">
        <v>2013</v>
      </c>
      <c r="C1715" s="13" t="s">
        <v>185</v>
      </c>
      <c r="D1715" s="13" t="s">
        <v>161</v>
      </c>
      <c r="E1715" s="13">
        <v>150</v>
      </c>
      <c r="F1715" s="13">
        <v>509</v>
      </c>
      <c r="G1715" s="13">
        <v>76</v>
      </c>
      <c r="H1715" s="13">
        <v>147</v>
      </c>
      <c r="I1715" s="13">
        <v>39</v>
      </c>
      <c r="J1715" s="13">
        <v>4</v>
      </c>
      <c r="K1715" s="13">
        <v>17</v>
      </c>
      <c r="L1715" s="13">
        <v>67</v>
      </c>
      <c r="M1715" s="13">
        <v>5</v>
      </c>
      <c r="N1715" s="13">
        <v>2</v>
      </c>
      <c r="O1715" s="13">
        <v>52</v>
      </c>
      <c r="P1715" s="13">
        <v>125</v>
      </c>
    </row>
    <row r="1716" spans="1:16" x14ac:dyDescent="0.25">
      <c r="A1716" s="13" t="s">
        <v>1924</v>
      </c>
      <c r="B1716" s="13">
        <v>2013</v>
      </c>
      <c r="C1716" s="13" t="s">
        <v>174</v>
      </c>
      <c r="D1716" s="13" t="s">
        <v>161</v>
      </c>
      <c r="E1716" s="13">
        <v>135</v>
      </c>
      <c r="F1716" s="13">
        <v>510</v>
      </c>
      <c r="G1716" s="13">
        <v>83</v>
      </c>
      <c r="H1716" s="13">
        <v>143</v>
      </c>
      <c r="I1716" s="13">
        <v>26</v>
      </c>
      <c r="J1716" s="13">
        <v>10</v>
      </c>
      <c r="K1716" s="13">
        <v>12</v>
      </c>
      <c r="L1716" s="13">
        <v>35</v>
      </c>
      <c r="M1716" s="13">
        <v>41</v>
      </c>
      <c r="N1716" s="13">
        <v>15</v>
      </c>
      <c r="O1716" s="13">
        <v>25</v>
      </c>
      <c r="P1716" s="13">
        <v>138</v>
      </c>
    </row>
    <row r="1717" spans="1:16" x14ac:dyDescent="0.25">
      <c r="A1717" s="13" t="s">
        <v>1482</v>
      </c>
      <c r="B1717" s="13">
        <v>2013</v>
      </c>
      <c r="C1717" s="13" t="s">
        <v>183</v>
      </c>
      <c r="D1717" s="13" t="s">
        <v>161</v>
      </c>
      <c r="E1717" s="13">
        <v>152</v>
      </c>
      <c r="F1717" s="13">
        <v>511</v>
      </c>
      <c r="G1717" s="13">
        <v>70</v>
      </c>
      <c r="H1717" s="13">
        <v>121</v>
      </c>
      <c r="I1717" s="13">
        <v>19</v>
      </c>
      <c r="J1717" s="13">
        <v>3</v>
      </c>
      <c r="K1717" s="13">
        <v>20</v>
      </c>
      <c r="L1717" s="13">
        <v>62</v>
      </c>
      <c r="M1717" s="13">
        <v>4</v>
      </c>
      <c r="N1717" s="13">
        <v>1</v>
      </c>
      <c r="O1717" s="13">
        <v>72</v>
      </c>
      <c r="P1717" s="13">
        <v>131</v>
      </c>
    </row>
    <row r="1718" spans="1:16" x14ac:dyDescent="0.25">
      <c r="A1718" s="13" t="s">
        <v>1416</v>
      </c>
      <c r="B1718" s="13">
        <v>2013</v>
      </c>
      <c r="C1718" s="13" t="s">
        <v>170</v>
      </c>
      <c r="D1718" s="13" t="s">
        <v>157</v>
      </c>
      <c r="E1718" s="13">
        <v>131</v>
      </c>
      <c r="F1718" s="13">
        <v>513</v>
      </c>
      <c r="G1718" s="13">
        <v>93</v>
      </c>
      <c r="H1718" s="13">
        <v>134</v>
      </c>
      <c r="I1718" s="13">
        <v>22</v>
      </c>
      <c r="J1718" s="13">
        <v>3</v>
      </c>
      <c r="K1718" s="13">
        <v>22</v>
      </c>
      <c r="L1718" s="13">
        <v>66</v>
      </c>
      <c r="M1718" s="13">
        <v>21</v>
      </c>
      <c r="N1718" s="13">
        <v>5</v>
      </c>
      <c r="O1718" s="13">
        <v>61</v>
      </c>
      <c r="P1718" s="13">
        <v>65</v>
      </c>
    </row>
    <row r="1719" spans="1:16" x14ac:dyDescent="0.25">
      <c r="A1719" s="13" t="s">
        <v>1718</v>
      </c>
      <c r="B1719" s="13">
        <v>2013</v>
      </c>
      <c r="C1719" s="13" t="s">
        <v>160</v>
      </c>
      <c r="D1719" s="13" t="s">
        <v>161</v>
      </c>
      <c r="E1719" s="13">
        <v>142</v>
      </c>
      <c r="F1719" s="13">
        <v>514</v>
      </c>
      <c r="G1719" s="13">
        <v>54</v>
      </c>
      <c r="H1719" s="13">
        <v>165</v>
      </c>
      <c r="I1719" s="13">
        <v>34</v>
      </c>
      <c r="J1719" s="13">
        <v>0</v>
      </c>
      <c r="K1719" s="13">
        <v>12</v>
      </c>
      <c r="L1719" s="13">
        <v>68</v>
      </c>
      <c r="M1719" s="13">
        <v>0</v>
      </c>
      <c r="N1719" s="13">
        <v>0</v>
      </c>
      <c r="O1719" s="13">
        <v>29</v>
      </c>
      <c r="P1719" s="13">
        <v>116</v>
      </c>
    </row>
    <row r="1720" spans="1:16" x14ac:dyDescent="0.25">
      <c r="A1720" s="13" t="s">
        <v>1360</v>
      </c>
      <c r="B1720" s="13">
        <v>2013</v>
      </c>
      <c r="C1720" s="13" t="s">
        <v>168</v>
      </c>
      <c r="D1720" s="13" t="s">
        <v>157</v>
      </c>
      <c r="E1720" s="13">
        <v>137</v>
      </c>
      <c r="F1720" s="13">
        <v>518</v>
      </c>
      <c r="G1720" s="13">
        <v>84</v>
      </c>
      <c r="H1720" s="13">
        <v>160</v>
      </c>
      <c r="I1720" s="13">
        <v>38</v>
      </c>
      <c r="J1720" s="13">
        <v>2</v>
      </c>
      <c r="K1720" s="13">
        <v>30</v>
      </c>
      <c r="L1720" s="13">
        <v>103</v>
      </c>
      <c r="M1720" s="13">
        <v>4</v>
      </c>
      <c r="N1720" s="13">
        <v>0</v>
      </c>
      <c r="O1720" s="13">
        <v>76</v>
      </c>
      <c r="P1720" s="13">
        <v>88</v>
      </c>
    </row>
    <row r="1721" spans="1:16" x14ac:dyDescent="0.25">
      <c r="A1721" s="13" t="s">
        <v>1612</v>
      </c>
      <c r="B1721" s="13">
        <v>2013</v>
      </c>
      <c r="C1721" s="13" t="s">
        <v>172</v>
      </c>
      <c r="D1721" s="13" t="s">
        <v>161</v>
      </c>
      <c r="E1721" s="13">
        <v>141</v>
      </c>
      <c r="F1721" s="13">
        <v>520</v>
      </c>
      <c r="G1721" s="13">
        <v>59</v>
      </c>
      <c r="H1721" s="13">
        <v>130</v>
      </c>
      <c r="I1721" s="13">
        <v>35</v>
      </c>
      <c r="J1721" s="13">
        <v>2</v>
      </c>
      <c r="K1721" s="13">
        <v>13</v>
      </c>
      <c r="L1721" s="13">
        <v>50</v>
      </c>
      <c r="M1721" s="13">
        <v>8</v>
      </c>
      <c r="N1721" s="13">
        <v>4</v>
      </c>
      <c r="O1721" s="13">
        <v>67</v>
      </c>
      <c r="P1721" s="13">
        <v>142</v>
      </c>
    </row>
    <row r="1722" spans="1:16" x14ac:dyDescent="0.25">
      <c r="A1722" s="13" t="s">
        <v>1476</v>
      </c>
      <c r="B1722" s="13">
        <v>2013</v>
      </c>
      <c r="C1722" s="13" t="s">
        <v>180</v>
      </c>
      <c r="D1722" s="13" t="s">
        <v>161</v>
      </c>
      <c r="E1722" s="13">
        <v>141</v>
      </c>
      <c r="F1722" s="13">
        <v>520</v>
      </c>
      <c r="G1722" s="13">
        <v>103</v>
      </c>
      <c r="H1722" s="13">
        <v>156</v>
      </c>
      <c r="I1722" s="13">
        <v>31</v>
      </c>
      <c r="J1722" s="13">
        <v>1</v>
      </c>
      <c r="K1722" s="13">
        <v>22</v>
      </c>
      <c r="L1722" s="13">
        <v>94</v>
      </c>
      <c r="M1722" s="13">
        <v>6</v>
      </c>
      <c r="N1722" s="13">
        <v>1</v>
      </c>
      <c r="O1722" s="13">
        <v>69</v>
      </c>
      <c r="P1722" s="13">
        <v>86</v>
      </c>
    </row>
    <row r="1723" spans="1:16" x14ac:dyDescent="0.25">
      <c r="A1723" s="13" t="s">
        <v>1730</v>
      </c>
      <c r="B1723" s="13">
        <v>2013</v>
      </c>
      <c r="C1723" s="13" t="s">
        <v>185</v>
      </c>
      <c r="D1723" s="13" t="s">
        <v>161</v>
      </c>
      <c r="E1723" s="13">
        <v>148</v>
      </c>
      <c r="F1723" s="13">
        <v>520</v>
      </c>
      <c r="G1723" s="13">
        <v>61</v>
      </c>
      <c r="H1723" s="13">
        <v>153</v>
      </c>
      <c r="I1723" s="13">
        <v>34</v>
      </c>
      <c r="J1723" s="13">
        <v>1</v>
      </c>
      <c r="K1723" s="13">
        <v>15</v>
      </c>
      <c r="L1723" s="13">
        <v>72</v>
      </c>
      <c r="M1723" s="13">
        <v>2</v>
      </c>
      <c r="N1723" s="13">
        <v>1</v>
      </c>
      <c r="O1723" s="13">
        <v>60</v>
      </c>
      <c r="P1723" s="13">
        <v>70</v>
      </c>
    </row>
    <row r="1724" spans="1:16" x14ac:dyDescent="0.25">
      <c r="A1724" s="13" t="s">
        <v>1406</v>
      </c>
      <c r="B1724" s="13">
        <v>2013</v>
      </c>
      <c r="C1724" s="13" t="s">
        <v>171</v>
      </c>
      <c r="D1724" s="13" t="s">
        <v>157</v>
      </c>
      <c r="E1724" s="13">
        <v>150</v>
      </c>
      <c r="F1724" s="13">
        <v>520</v>
      </c>
      <c r="G1724" s="13">
        <v>57</v>
      </c>
      <c r="H1724" s="13">
        <v>136</v>
      </c>
      <c r="I1724" s="13">
        <v>15</v>
      </c>
      <c r="J1724" s="13">
        <v>3</v>
      </c>
      <c r="K1724" s="13">
        <v>7</v>
      </c>
      <c r="L1724" s="13">
        <v>35</v>
      </c>
      <c r="M1724" s="13">
        <v>20</v>
      </c>
      <c r="N1724" s="13">
        <v>4</v>
      </c>
      <c r="O1724" s="13">
        <v>26</v>
      </c>
      <c r="P1724" s="13">
        <v>63</v>
      </c>
    </row>
    <row r="1725" spans="1:16" x14ac:dyDescent="0.25">
      <c r="A1725" s="13" t="s">
        <v>1782</v>
      </c>
      <c r="B1725" s="13">
        <v>2013</v>
      </c>
      <c r="C1725" s="13" t="s">
        <v>166</v>
      </c>
      <c r="D1725" s="13" t="s">
        <v>161</v>
      </c>
      <c r="E1725" s="13">
        <v>147</v>
      </c>
      <c r="F1725" s="13">
        <v>521</v>
      </c>
      <c r="G1725" s="13">
        <v>59</v>
      </c>
      <c r="H1725" s="13">
        <v>146</v>
      </c>
      <c r="I1725" s="13">
        <v>25</v>
      </c>
      <c r="J1725" s="13">
        <v>6</v>
      </c>
      <c r="K1725" s="13">
        <v>18</v>
      </c>
      <c r="L1725" s="13">
        <v>82</v>
      </c>
      <c r="M1725" s="13">
        <v>9</v>
      </c>
      <c r="N1725" s="13">
        <v>1</v>
      </c>
      <c r="O1725" s="13">
        <v>46</v>
      </c>
      <c r="P1725" s="13">
        <v>69</v>
      </c>
    </row>
    <row r="1726" spans="1:16" x14ac:dyDescent="0.25">
      <c r="A1726" s="13" t="s">
        <v>1744</v>
      </c>
      <c r="B1726" s="13">
        <v>2013</v>
      </c>
      <c r="C1726" s="13" t="s">
        <v>165</v>
      </c>
      <c r="D1726" s="13" t="s">
        <v>157</v>
      </c>
      <c r="E1726" s="13">
        <v>148</v>
      </c>
      <c r="F1726" s="13">
        <v>523</v>
      </c>
      <c r="G1726" s="13">
        <v>59</v>
      </c>
      <c r="H1726" s="13">
        <v>123</v>
      </c>
      <c r="I1726" s="13">
        <v>29</v>
      </c>
      <c r="J1726" s="13">
        <v>0</v>
      </c>
      <c r="K1726" s="13">
        <v>22</v>
      </c>
      <c r="L1726" s="13">
        <v>79</v>
      </c>
      <c r="M1726" s="13">
        <v>2</v>
      </c>
      <c r="N1726" s="13">
        <v>0</v>
      </c>
      <c r="O1726" s="13">
        <v>43</v>
      </c>
      <c r="P1726" s="13">
        <v>104</v>
      </c>
    </row>
    <row r="1727" spans="1:16" x14ac:dyDescent="0.25">
      <c r="A1727" s="13" t="s">
        <v>1546</v>
      </c>
      <c r="B1727" s="13">
        <v>2013</v>
      </c>
      <c r="C1727" s="13" t="s">
        <v>176</v>
      </c>
      <c r="D1727" s="13" t="s">
        <v>157</v>
      </c>
      <c r="E1727" s="13">
        <v>130</v>
      </c>
      <c r="F1727" s="13">
        <v>525</v>
      </c>
      <c r="G1727" s="13">
        <v>75</v>
      </c>
      <c r="H1727" s="13">
        <v>138</v>
      </c>
      <c r="I1727" s="13">
        <v>21</v>
      </c>
      <c r="J1727" s="13">
        <v>6</v>
      </c>
      <c r="K1727" s="13">
        <v>6</v>
      </c>
      <c r="L1727" s="13">
        <v>50</v>
      </c>
      <c r="M1727" s="13">
        <v>23</v>
      </c>
      <c r="N1727" s="13">
        <v>12</v>
      </c>
      <c r="O1727" s="13">
        <v>40</v>
      </c>
      <c r="P1727" s="13">
        <v>132</v>
      </c>
    </row>
    <row r="1728" spans="1:16" x14ac:dyDescent="0.25">
      <c r="A1728" s="13" t="s">
        <v>1390</v>
      </c>
      <c r="B1728" s="13">
        <v>2013</v>
      </c>
      <c r="C1728" s="13" t="s">
        <v>156</v>
      </c>
      <c r="D1728" s="13" t="s">
        <v>157</v>
      </c>
      <c r="E1728" s="13">
        <v>149</v>
      </c>
      <c r="F1728" s="13">
        <v>525</v>
      </c>
      <c r="G1728" s="13">
        <v>60</v>
      </c>
      <c r="H1728" s="13">
        <v>115</v>
      </c>
      <c r="I1728" s="13">
        <v>15</v>
      </c>
      <c r="J1728" s="13">
        <v>0</v>
      </c>
      <c r="K1728" s="13">
        <v>34</v>
      </c>
      <c r="L1728" s="13">
        <v>86</v>
      </c>
      <c r="M1728" s="13">
        <v>1</v>
      </c>
      <c r="N1728" s="13">
        <v>1</v>
      </c>
      <c r="O1728" s="13">
        <v>76</v>
      </c>
      <c r="P1728" s="13">
        <v>189</v>
      </c>
    </row>
    <row r="1729" spans="1:16" x14ac:dyDescent="0.25">
      <c r="A1729" s="13" t="s">
        <v>1685</v>
      </c>
      <c r="B1729" s="13">
        <v>2013</v>
      </c>
      <c r="C1729" s="13" t="s">
        <v>185</v>
      </c>
      <c r="D1729" s="13" t="s">
        <v>161</v>
      </c>
      <c r="E1729" s="13">
        <v>141</v>
      </c>
      <c r="F1729" s="13">
        <v>525</v>
      </c>
      <c r="G1729" s="13">
        <v>52</v>
      </c>
      <c r="H1729" s="13">
        <v>146</v>
      </c>
      <c r="I1729" s="13">
        <v>27</v>
      </c>
      <c r="J1729" s="13">
        <v>2</v>
      </c>
      <c r="K1729" s="13">
        <v>14</v>
      </c>
      <c r="L1729" s="13">
        <v>79</v>
      </c>
      <c r="M1729" s="13">
        <v>0</v>
      </c>
      <c r="N1729" s="13">
        <v>0</v>
      </c>
      <c r="O1729" s="13">
        <v>47</v>
      </c>
      <c r="P1729" s="13">
        <v>79</v>
      </c>
    </row>
    <row r="1730" spans="1:16" x14ac:dyDescent="0.25">
      <c r="A1730" s="13" t="s">
        <v>1779</v>
      </c>
      <c r="B1730" s="13">
        <v>2013</v>
      </c>
      <c r="C1730" s="13" t="s">
        <v>167</v>
      </c>
      <c r="D1730" s="13" t="s">
        <v>157</v>
      </c>
      <c r="E1730" s="13">
        <v>139</v>
      </c>
      <c r="F1730" s="13">
        <v>527</v>
      </c>
      <c r="G1730" s="13">
        <v>82</v>
      </c>
      <c r="H1730" s="13">
        <v>133</v>
      </c>
      <c r="I1730" s="13">
        <v>31</v>
      </c>
      <c r="J1730" s="13">
        <v>6</v>
      </c>
      <c r="K1730" s="13">
        <v>14</v>
      </c>
      <c r="L1730" s="13">
        <v>54</v>
      </c>
      <c r="M1730" s="13">
        <v>20</v>
      </c>
      <c r="N1730" s="13">
        <v>8</v>
      </c>
      <c r="O1730" s="13">
        <v>64</v>
      </c>
      <c r="P1730" s="13">
        <v>115</v>
      </c>
    </row>
    <row r="1731" spans="1:16" x14ac:dyDescent="0.25">
      <c r="A1731" s="13" t="s">
        <v>1897</v>
      </c>
      <c r="B1731" s="13">
        <v>2013</v>
      </c>
      <c r="C1731" s="13" t="s">
        <v>170</v>
      </c>
      <c r="D1731" s="13" t="s">
        <v>157</v>
      </c>
      <c r="E1731" s="13">
        <v>135</v>
      </c>
      <c r="F1731" s="13">
        <v>529</v>
      </c>
      <c r="G1731" s="13">
        <v>74</v>
      </c>
      <c r="H1731" s="13">
        <v>127</v>
      </c>
      <c r="I1731" s="13">
        <v>21</v>
      </c>
      <c r="J1731" s="13">
        <v>4</v>
      </c>
      <c r="K1731" s="13">
        <v>26</v>
      </c>
      <c r="L1731" s="13">
        <v>80</v>
      </c>
      <c r="M1731" s="13">
        <v>7</v>
      </c>
      <c r="N1731" s="13">
        <v>7</v>
      </c>
      <c r="O1731" s="13">
        <v>37</v>
      </c>
      <c r="P1731" s="13">
        <v>137</v>
      </c>
    </row>
    <row r="1732" spans="1:16" x14ac:dyDescent="0.25">
      <c r="A1732" s="13" t="s">
        <v>115</v>
      </c>
      <c r="B1732" s="13">
        <v>2013</v>
      </c>
      <c r="C1732" s="13" t="s">
        <v>164</v>
      </c>
      <c r="D1732" s="13" t="s">
        <v>157</v>
      </c>
      <c r="E1732" s="13">
        <v>142</v>
      </c>
      <c r="F1732" s="13">
        <v>530</v>
      </c>
      <c r="G1732" s="13">
        <v>90</v>
      </c>
      <c r="H1732" s="13">
        <v>144</v>
      </c>
      <c r="I1732" s="13">
        <v>29</v>
      </c>
      <c r="J1732" s="13">
        <v>1</v>
      </c>
      <c r="K1732" s="13">
        <v>36</v>
      </c>
      <c r="L1732" s="13">
        <v>104</v>
      </c>
      <c r="M1732" s="13">
        <v>7</v>
      </c>
      <c r="N1732" s="13">
        <v>1</v>
      </c>
      <c r="O1732" s="13">
        <v>82</v>
      </c>
      <c r="P1732" s="13">
        <v>62</v>
      </c>
    </row>
    <row r="1733" spans="1:16" x14ac:dyDescent="0.25">
      <c r="A1733" s="13" t="s">
        <v>1838</v>
      </c>
      <c r="B1733" s="13">
        <v>2013</v>
      </c>
      <c r="C1733" s="13" t="s">
        <v>179</v>
      </c>
      <c r="D1733" s="13" t="s">
        <v>161</v>
      </c>
      <c r="E1733" s="13">
        <v>150</v>
      </c>
      <c r="F1733" s="13">
        <v>531</v>
      </c>
      <c r="G1733" s="13">
        <v>63</v>
      </c>
      <c r="H1733" s="13">
        <v>124</v>
      </c>
      <c r="I1733" s="13">
        <v>29</v>
      </c>
      <c r="J1733" s="13">
        <v>3</v>
      </c>
      <c r="K1733" s="13">
        <v>19</v>
      </c>
      <c r="L1733" s="13">
        <v>73</v>
      </c>
      <c r="M1733" s="13">
        <v>6</v>
      </c>
      <c r="N1733" s="13">
        <v>5</v>
      </c>
      <c r="O1733" s="13">
        <v>50</v>
      </c>
      <c r="P1733" s="13">
        <v>125</v>
      </c>
    </row>
    <row r="1734" spans="1:16" x14ac:dyDescent="0.25">
      <c r="A1734" s="13" t="s">
        <v>1526</v>
      </c>
      <c r="B1734" s="13">
        <v>2013</v>
      </c>
      <c r="C1734" s="13" t="s">
        <v>165</v>
      </c>
      <c r="D1734" s="13" t="s">
        <v>157</v>
      </c>
      <c r="E1734" s="13">
        <v>146</v>
      </c>
      <c r="F1734" s="13">
        <v>531</v>
      </c>
      <c r="G1734" s="13">
        <v>76</v>
      </c>
      <c r="H1734" s="13">
        <v>137</v>
      </c>
      <c r="I1734" s="13">
        <v>31</v>
      </c>
      <c r="J1734" s="13">
        <v>4</v>
      </c>
      <c r="K1734" s="13">
        <v>12</v>
      </c>
      <c r="L1734" s="13">
        <v>36</v>
      </c>
      <c r="M1734" s="13">
        <v>30</v>
      </c>
      <c r="N1734" s="13">
        <v>7</v>
      </c>
      <c r="O1734" s="13">
        <v>53</v>
      </c>
      <c r="P1734" s="13">
        <v>86</v>
      </c>
    </row>
    <row r="1735" spans="1:16" x14ac:dyDescent="0.25">
      <c r="A1735" s="13" t="s">
        <v>1607</v>
      </c>
      <c r="B1735" s="13">
        <v>2013</v>
      </c>
      <c r="C1735" s="13" t="s">
        <v>166</v>
      </c>
      <c r="D1735" s="13" t="s">
        <v>161</v>
      </c>
      <c r="E1735" s="13">
        <v>147</v>
      </c>
      <c r="F1735" s="13">
        <v>536</v>
      </c>
      <c r="G1735" s="13">
        <v>80</v>
      </c>
      <c r="H1735" s="13">
        <v>152</v>
      </c>
      <c r="I1735" s="13">
        <v>27</v>
      </c>
      <c r="J1735" s="13">
        <v>10</v>
      </c>
      <c r="K1735" s="13">
        <v>24</v>
      </c>
      <c r="L1735" s="13">
        <v>73</v>
      </c>
      <c r="M1735" s="13">
        <v>40</v>
      </c>
      <c r="N1735" s="13">
        <v>7</v>
      </c>
      <c r="O1735" s="13">
        <v>37</v>
      </c>
      <c r="P1735" s="13">
        <v>146</v>
      </c>
    </row>
    <row r="1736" spans="1:16" x14ac:dyDescent="0.25">
      <c r="A1736" s="13" t="s">
        <v>1658</v>
      </c>
      <c r="B1736" s="13">
        <v>2013</v>
      </c>
      <c r="C1736" s="13" t="s">
        <v>171</v>
      </c>
      <c r="D1736" s="13" t="s">
        <v>157</v>
      </c>
      <c r="E1736" s="13">
        <v>145</v>
      </c>
      <c r="F1736" s="13">
        <v>539</v>
      </c>
      <c r="G1736" s="13">
        <v>81</v>
      </c>
      <c r="H1736" s="13">
        <v>147</v>
      </c>
      <c r="I1736" s="13">
        <v>33</v>
      </c>
      <c r="J1736" s="13">
        <v>10</v>
      </c>
      <c r="K1736" s="13">
        <v>8</v>
      </c>
      <c r="L1736" s="13">
        <v>52</v>
      </c>
      <c r="M1736" s="13">
        <v>24</v>
      </c>
      <c r="N1736" s="13">
        <v>8</v>
      </c>
      <c r="O1736" s="13">
        <v>52</v>
      </c>
      <c r="P1736" s="13">
        <v>127</v>
      </c>
    </row>
    <row r="1737" spans="1:16" x14ac:dyDescent="0.25">
      <c r="A1737" s="13" t="s">
        <v>1798</v>
      </c>
      <c r="B1737" s="13">
        <v>2013</v>
      </c>
      <c r="C1737" s="13" t="s">
        <v>176</v>
      </c>
      <c r="D1737" s="13" t="s">
        <v>157</v>
      </c>
      <c r="E1737" s="13">
        <v>154</v>
      </c>
      <c r="F1737" s="13">
        <v>541</v>
      </c>
      <c r="G1737" s="13">
        <v>75</v>
      </c>
      <c r="H1737" s="13">
        <v>145</v>
      </c>
      <c r="I1737" s="13">
        <v>39</v>
      </c>
      <c r="J1737" s="13">
        <v>1</v>
      </c>
      <c r="K1737" s="13">
        <v>20</v>
      </c>
      <c r="L1737" s="13">
        <v>74</v>
      </c>
      <c r="M1737" s="13">
        <v>3</v>
      </c>
      <c r="N1737" s="13">
        <v>1</v>
      </c>
      <c r="O1737" s="13">
        <v>93</v>
      </c>
      <c r="P1737" s="13">
        <v>110</v>
      </c>
    </row>
    <row r="1738" spans="1:16" x14ac:dyDescent="0.25">
      <c r="A1738" s="13" t="s">
        <v>1833</v>
      </c>
      <c r="B1738" s="13">
        <v>2013</v>
      </c>
      <c r="C1738" s="13" t="s">
        <v>158</v>
      </c>
      <c r="D1738" s="13" t="s">
        <v>157</v>
      </c>
      <c r="E1738" s="13">
        <v>152</v>
      </c>
      <c r="F1738" s="13">
        <v>543</v>
      </c>
      <c r="G1738" s="13">
        <v>56</v>
      </c>
      <c r="H1738" s="13">
        <v>131</v>
      </c>
      <c r="I1738" s="13">
        <v>25</v>
      </c>
      <c r="J1738" s="13">
        <v>0</v>
      </c>
      <c r="K1738" s="13">
        <v>21</v>
      </c>
      <c r="L1738" s="13">
        <v>77</v>
      </c>
      <c r="M1738" s="13">
        <v>0</v>
      </c>
      <c r="N1738" s="13">
        <v>1</v>
      </c>
      <c r="O1738" s="13">
        <v>30</v>
      </c>
      <c r="P1738" s="13">
        <v>96</v>
      </c>
    </row>
    <row r="1739" spans="1:16" x14ac:dyDescent="0.25">
      <c r="A1739" s="13" t="s">
        <v>1911</v>
      </c>
      <c r="B1739" s="13">
        <v>2013</v>
      </c>
      <c r="C1739" s="13" t="s">
        <v>163</v>
      </c>
      <c r="D1739" s="13" t="s">
        <v>161</v>
      </c>
      <c r="E1739" s="13">
        <v>148</v>
      </c>
      <c r="F1739" s="13">
        <v>543</v>
      </c>
      <c r="G1739" s="13">
        <v>30</v>
      </c>
      <c r="H1739" s="13">
        <v>123</v>
      </c>
      <c r="I1739" s="13">
        <v>14</v>
      </c>
      <c r="J1739" s="13">
        <v>8</v>
      </c>
      <c r="K1739" s="13">
        <v>3</v>
      </c>
      <c r="L1739" s="13">
        <v>42</v>
      </c>
      <c r="M1739" s="13">
        <v>11</v>
      </c>
      <c r="N1739" s="13">
        <v>10</v>
      </c>
      <c r="O1739" s="13">
        <v>30</v>
      </c>
      <c r="P1739" s="13">
        <v>96</v>
      </c>
    </row>
    <row r="1740" spans="1:16" x14ac:dyDescent="0.25">
      <c r="A1740" s="13" t="s">
        <v>1562</v>
      </c>
      <c r="B1740" s="13">
        <v>2013</v>
      </c>
      <c r="C1740" s="13" t="s">
        <v>184</v>
      </c>
      <c r="D1740" s="13" t="s">
        <v>157</v>
      </c>
      <c r="E1740" s="13">
        <v>136</v>
      </c>
      <c r="F1740" s="13">
        <v>545</v>
      </c>
      <c r="G1740" s="13">
        <v>85</v>
      </c>
      <c r="H1740" s="13">
        <v>151</v>
      </c>
      <c r="I1740" s="13">
        <v>31</v>
      </c>
      <c r="J1740" s="13">
        <v>2</v>
      </c>
      <c r="K1740" s="13">
        <v>13</v>
      </c>
      <c r="L1740" s="13">
        <v>72</v>
      </c>
      <c r="M1740" s="13">
        <v>15</v>
      </c>
      <c r="N1740" s="13">
        <v>11</v>
      </c>
      <c r="O1740" s="13">
        <v>51</v>
      </c>
      <c r="P1740" s="13">
        <v>59</v>
      </c>
    </row>
    <row r="1741" spans="1:16" x14ac:dyDescent="0.25">
      <c r="A1741" s="13" t="s">
        <v>1778</v>
      </c>
      <c r="B1741" s="13">
        <v>2013</v>
      </c>
      <c r="C1741" s="13" t="s">
        <v>180</v>
      </c>
      <c r="D1741" s="13" t="s">
        <v>161</v>
      </c>
      <c r="E1741" s="13">
        <v>157</v>
      </c>
      <c r="F1741" s="13">
        <v>548</v>
      </c>
      <c r="G1741" s="13">
        <v>75</v>
      </c>
      <c r="H1741" s="13">
        <v>151</v>
      </c>
      <c r="I1741" s="13">
        <v>27</v>
      </c>
      <c r="J1741" s="13">
        <v>2</v>
      </c>
      <c r="K1741" s="13">
        <v>7</v>
      </c>
      <c r="L1741" s="13">
        <v>67</v>
      </c>
      <c r="M1741" s="13">
        <v>10</v>
      </c>
      <c r="N1741" s="13">
        <v>5</v>
      </c>
      <c r="O1741" s="13">
        <v>52</v>
      </c>
      <c r="P1741" s="13">
        <v>103</v>
      </c>
    </row>
    <row r="1742" spans="1:16" x14ac:dyDescent="0.25">
      <c r="A1742" s="13" t="s">
        <v>1566</v>
      </c>
      <c r="B1742" s="13">
        <v>2013</v>
      </c>
      <c r="C1742" s="13" t="s">
        <v>167</v>
      </c>
      <c r="D1742" s="13" t="s">
        <v>157</v>
      </c>
      <c r="E1742" s="13">
        <v>158</v>
      </c>
      <c r="F1742" s="13">
        <v>549</v>
      </c>
      <c r="G1742" s="13">
        <v>54</v>
      </c>
      <c r="H1742" s="13">
        <v>164</v>
      </c>
      <c r="I1742" s="13">
        <v>33</v>
      </c>
      <c r="J1742" s="13">
        <v>0</v>
      </c>
      <c r="K1742" s="13">
        <v>13</v>
      </c>
      <c r="L1742" s="13">
        <v>75</v>
      </c>
      <c r="M1742" s="13">
        <v>3</v>
      </c>
      <c r="N1742" s="13">
        <v>1</v>
      </c>
      <c r="O1742" s="13">
        <v>44</v>
      </c>
      <c r="P1742" s="13">
        <v>77</v>
      </c>
    </row>
    <row r="1743" spans="1:16" x14ac:dyDescent="0.25">
      <c r="A1743" s="13" t="s">
        <v>1494</v>
      </c>
      <c r="B1743" s="13">
        <v>2013</v>
      </c>
      <c r="C1743" s="13" t="s">
        <v>176</v>
      </c>
      <c r="D1743" s="13" t="s">
        <v>157</v>
      </c>
      <c r="E1743" s="13">
        <v>145</v>
      </c>
      <c r="F1743" s="13">
        <v>549</v>
      </c>
      <c r="G1743" s="13">
        <v>74</v>
      </c>
      <c r="H1743" s="13">
        <v>135</v>
      </c>
      <c r="I1743" s="13">
        <v>27</v>
      </c>
      <c r="J1743" s="13">
        <v>2</v>
      </c>
      <c r="K1743" s="13">
        <v>22</v>
      </c>
      <c r="L1743" s="13">
        <v>63</v>
      </c>
      <c r="M1743" s="13">
        <v>1</v>
      </c>
      <c r="N1743" s="13">
        <v>0</v>
      </c>
      <c r="O1743" s="13">
        <v>77</v>
      </c>
      <c r="P1743" s="13">
        <v>138</v>
      </c>
    </row>
    <row r="1744" spans="1:16" x14ac:dyDescent="0.25">
      <c r="A1744" s="13" t="s">
        <v>1545</v>
      </c>
      <c r="B1744" s="13">
        <v>2013</v>
      </c>
      <c r="C1744" s="13" t="s">
        <v>181</v>
      </c>
      <c r="D1744" s="13" t="s">
        <v>157</v>
      </c>
      <c r="E1744" s="13">
        <v>138</v>
      </c>
      <c r="F1744" s="13">
        <v>550</v>
      </c>
      <c r="G1744" s="13">
        <v>68</v>
      </c>
      <c r="H1744" s="13">
        <v>149</v>
      </c>
      <c r="I1744" s="13">
        <v>33</v>
      </c>
      <c r="J1744" s="13">
        <v>5</v>
      </c>
      <c r="K1744" s="13">
        <v>6</v>
      </c>
      <c r="L1744" s="13">
        <v>54</v>
      </c>
      <c r="M1744" s="13">
        <v>12</v>
      </c>
      <c r="N1744" s="13">
        <v>7</v>
      </c>
      <c r="O1744" s="13">
        <v>23</v>
      </c>
      <c r="P1744" s="13">
        <v>59</v>
      </c>
    </row>
    <row r="1745" spans="1:16" x14ac:dyDescent="0.25">
      <c r="A1745" s="13" t="s">
        <v>1771</v>
      </c>
      <c r="B1745" s="13">
        <v>2013</v>
      </c>
      <c r="C1745" s="13" t="s">
        <v>160</v>
      </c>
      <c r="D1745" s="13" t="s">
        <v>161</v>
      </c>
      <c r="E1745" s="13">
        <v>147</v>
      </c>
      <c r="F1745" s="13">
        <v>551</v>
      </c>
      <c r="G1745" s="13">
        <v>89</v>
      </c>
      <c r="H1745" s="13">
        <v>176</v>
      </c>
      <c r="I1745" s="13">
        <v>27</v>
      </c>
      <c r="J1745" s="13">
        <v>2</v>
      </c>
      <c r="K1745" s="13">
        <v>23</v>
      </c>
      <c r="L1745" s="13">
        <v>109</v>
      </c>
      <c r="M1745" s="13">
        <v>1</v>
      </c>
      <c r="N1745" s="13">
        <v>0</v>
      </c>
      <c r="O1745" s="13">
        <v>66</v>
      </c>
      <c r="P1745" s="13">
        <v>121</v>
      </c>
    </row>
    <row r="1746" spans="1:16" x14ac:dyDescent="0.25">
      <c r="A1746" s="13" t="s">
        <v>1777</v>
      </c>
      <c r="B1746" s="13">
        <v>2013</v>
      </c>
      <c r="C1746" s="13" t="s">
        <v>182</v>
      </c>
      <c r="D1746" s="13" t="s">
        <v>157</v>
      </c>
      <c r="E1746" s="13">
        <v>129</v>
      </c>
      <c r="F1746" s="13">
        <v>552</v>
      </c>
      <c r="G1746" s="13">
        <v>99</v>
      </c>
      <c r="H1746" s="13">
        <v>150</v>
      </c>
      <c r="I1746" s="13">
        <v>30</v>
      </c>
      <c r="J1746" s="13">
        <v>7</v>
      </c>
      <c r="K1746" s="13">
        <v>12</v>
      </c>
      <c r="L1746" s="13">
        <v>49</v>
      </c>
      <c r="M1746" s="13">
        <v>8</v>
      </c>
      <c r="N1746" s="13">
        <v>4</v>
      </c>
      <c r="O1746" s="13">
        <v>52</v>
      </c>
      <c r="P1746" s="13">
        <v>129</v>
      </c>
    </row>
    <row r="1747" spans="1:16" x14ac:dyDescent="0.25">
      <c r="A1747" s="13" t="s">
        <v>1301</v>
      </c>
      <c r="B1747" s="13">
        <v>2013</v>
      </c>
      <c r="C1747" s="13" t="s">
        <v>180</v>
      </c>
      <c r="D1747" s="13" t="s">
        <v>161</v>
      </c>
      <c r="E1747" s="13">
        <v>145</v>
      </c>
      <c r="F1747" s="13">
        <v>554</v>
      </c>
      <c r="G1747" s="13">
        <v>79</v>
      </c>
      <c r="H1747" s="13">
        <v>164</v>
      </c>
      <c r="I1747" s="13">
        <v>30</v>
      </c>
      <c r="J1747" s="13">
        <v>3</v>
      </c>
      <c r="K1747" s="13">
        <v>24</v>
      </c>
      <c r="L1747" s="13">
        <v>84</v>
      </c>
      <c r="M1747" s="13">
        <v>2</v>
      </c>
      <c r="N1747" s="13">
        <v>1</v>
      </c>
      <c r="O1747" s="13">
        <v>38</v>
      </c>
      <c r="P1747" s="13">
        <v>90</v>
      </c>
    </row>
    <row r="1748" spans="1:16" x14ac:dyDescent="0.25">
      <c r="A1748" s="13" t="s">
        <v>1443</v>
      </c>
      <c r="B1748" s="13">
        <v>2013</v>
      </c>
      <c r="C1748" s="13" t="s">
        <v>182</v>
      </c>
      <c r="D1748" s="13" t="s">
        <v>157</v>
      </c>
      <c r="E1748" s="13">
        <v>148</v>
      </c>
      <c r="F1748" s="13">
        <v>555</v>
      </c>
      <c r="G1748" s="13">
        <v>103</v>
      </c>
      <c r="H1748" s="13">
        <v>193</v>
      </c>
      <c r="I1748" s="13">
        <v>26</v>
      </c>
      <c r="J1748" s="13">
        <v>1</v>
      </c>
      <c r="K1748" s="13">
        <v>44</v>
      </c>
      <c r="L1748" s="13">
        <v>137</v>
      </c>
      <c r="M1748" s="13">
        <v>3</v>
      </c>
      <c r="N1748" s="13">
        <v>0</v>
      </c>
      <c r="O1748" s="13">
        <v>90</v>
      </c>
      <c r="P1748" s="13">
        <v>94</v>
      </c>
    </row>
    <row r="1749" spans="1:16" x14ac:dyDescent="0.25">
      <c r="A1749" s="13" t="s">
        <v>1701</v>
      </c>
      <c r="B1749" s="13">
        <v>2013</v>
      </c>
      <c r="C1749" s="13" t="s">
        <v>176</v>
      </c>
      <c r="D1749" s="13" t="s">
        <v>157</v>
      </c>
      <c r="E1749" s="13">
        <v>151</v>
      </c>
      <c r="F1749" s="13">
        <v>556</v>
      </c>
      <c r="G1749" s="13">
        <v>66</v>
      </c>
      <c r="H1749" s="13">
        <v>158</v>
      </c>
      <c r="I1749" s="13">
        <v>26</v>
      </c>
      <c r="J1749" s="13">
        <v>3</v>
      </c>
      <c r="K1749" s="13">
        <v>10</v>
      </c>
      <c r="L1749" s="13">
        <v>73</v>
      </c>
      <c r="M1749" s="13">
        <v>17</v>
      </c>
      <c r="N1749" s="13">
        <v>4</v>
      </c>
      <c r="O1749" s="13">
        <v>40</v>
      </c>
      <c r="P1749" s="13">
        <v>67</v>
      </c>
    </row>
    <row r="1750" spans="1:16" x14ac:dyDescent="0.25">
      <c r="A1750" s="13" t="s">
        <v>1746</v>
      </c>
      <c r="B1750" s="13">
        <v>2013</v>
      </c>
      <c r="C1750" s="13" t="s">
        <v>174</v>
      </c>
      <c r="D1750" s="13" t="s">
        <v>161</v>
      </c>
      <c r="E1750" s="13">
        <v>152</v>
      </c>
      <c r="F1750" s="13">
        <v>558</v>
      </c>
      <c r="G1750" s="13">
        <v>70</v>
      </c>
      <c r="H1750" s="13">
        <v>130</v>
      </c>
      <c r="I1750" s="13">
        <v>22</v>
      </c>
      <c r="J1750" s="13">
        <v>2</v>
      </c>
      <c r="K1750" s="13">
        <v>36</v>
      </c>
      <c r="L1750" s="13">
        <v>100</v>
      </c>
      <c r="M1750" s="13">
        <v>2</v>
      </c>
      <c r="N1750" s="13">
        <v>0</v>
      </c>
      <c r="O1750" s="13">
        <v>48</v>
      </c>
      <c r="P1750" s="13">
        <v>186</v>
      </c>
    </row>
    <row r="1751" spans="1:16" x14ac:dyDescent="0.25">
      <c r="A1751" s="13" t="s">
        <v>1900</v>
      </c>
      <c r="B1751" s="13">
        <v>2013</v>
      </c>
      <c r="C1751" s="13" t="s">
        <v>175</v>
      </c>
      <c r="D1751" s="13" t="s">
        <v>157</v>
      </c>
      <c r="E1751" s="13">
        <v>147</v>
      </c>
      <c r="F1751" s="13">
        <v>558</v>
      </c>
      <c r="G1751" s="13">
        <v>72</v>
      </c>
      <c r="H1751" s="13">
        <v>136</v>
      </c>
      <c r="I1751" s="13">
        <v>33</v>
      </c>
      <c r="J1751" s="13">
        <v>4</v>
      </c>
      <c r="K1751" s="13">
        <v>18</v>
      </c>
      <c r="L1751" s="13">
        <v>66</v>
      </c>
      <c r="M1751" s="13">
        <v>14</v>
      </c>
      <c r="N1751" s="13">
        <v>7</v>
      </c>
      <c r="O1751" s="13">
        <v>51</v>
      </c>
      <c r="P1751" s="13">
        <v>120</v>
      </c>
    </row>
    <row r="1752" spans="1:16" x14ac:dyDescent="0.25">
      <c r="A1752" s="13" t="s">
        <v>1635</v>
      </c>
      <c r="B1752" s="13">
        <v>2013</v>
      </c>
      <c r="C1752" s="13" t="s">
        <v>160</v>
      </c>
      <c r="D1752" s="13" t="s">
        <v>161</v>
      </c>
      <c r="E1752" s="13">
        <v>149</v>
      </c>
      <c r="F1752" s="13">
        <v>558</v>
      </c>
      <c r="G1752" s="13">
        <v>94</v>
      </c>
      <c r="H1752" s="13">
        <v>147</v>
      </c>
      <c r="I1752" s="13">
        <v>27</v>
      </c>
      <c r="J1752" s="13">
        <v>2</v>
      </c>
      <c r="K1752" s="13">
        <v>27</v>
      </c>
      <c r="L1752" s="13">
        <v>70</v>
      </c>
      <c r="M1752" s="13">
        <v>8</v>
      </c>
      <c r="N1752" s="13">
        <v>1</v>
      </c>
      <c r="O1752" s="13">
        <v>75</v>
      </c>
      <c r="P1752" s="13">
        <v>161</v>
      </c>
    </row>
    <row r="1753" spans="1:16" x14ac:dyDescent="0.25">
      <c r="A1753" s="13" t="s">
        <v>1848</v>
      </c>
      <c r="B1753" s="13">
        <v>2013</v>
      </c>
      <c r="C1753" s="13" t="s">
        <v>176</v>
      </c>
      <c r="D1753" s="13" t="s">
        <v>157</v>
      </c>
      <c r="E1753" s="13">
        <v>149</v>
      </c>
      <c r="F1753" s="13">
        <v>564</v>
      </c>
      <c r="G1753" s="13">
        <v>86</v>
      </c>
      <c r="H1753" s="13">
        <v>160</v>
      </c>
      <c r="I1753" s="13">
        <v>36</v>
      </c>
      <c r="J1753" s="13">
        <v>4</v>
      </c>
      <c r="K1753" s="13">
        <v>17</v>
      </c>
      <c r="L1753" s="13">
        <v>84</v>
      </c>
      <c r="M1753" s="13">
        <v>30</v>
      </c>
      <c r="N1753" s="13">
        <v>7</v>
      </c>
      <c r="O1753" s="13">
        <v>76</v>
      </c>
      <c r="P1753" s="13">
        <v>143</v>
      </c>
    </row>
    <row r="1754" spans="1:16" x14ac:dyDescent="0.25">
      <c r="A1754" s="13" t="s">
        <v>1827</v>
      </c>
      <c r="B1754" s="13">
        <v>2013</v>
      </c>
      <c r="C1754" s="13" t="s">
        <v>179</v>
      </c>
      <c r="D1754" s="13" t="s">
        <v>161</v>
      </c>
      <c r="E1754" s="13">
        <v>151</v>
      </c>
      <c r="F1754" s="13">
        <v>567</v>
      </c>
      <c r="G1754" s="13">
        <v>74</v>
      </c>
      <c r="H1754" s="13">
        <v>144</v>
      </c>
      <c r="I1754" s="13">
        <v>30</v>
      </c>
      <c r="J1754" s="13">
        <v>3</v>
      </c>
      <c r="K1754" s="13">
        <v>12</v>
      </c>
      <c r="L1754" s="13">
        <v>63</v>
      </c>
      <c r="M1754" s="13">
        <v>0</v>
      </c>
      <c r="N1754" s="13">
        <v>0</v>
      </c>
      <c r="O1754" s="13">
        <v>26</v>
      </c>
      <c r="P1754" s="13">
        <v>102</v>
      </c>
    </row>
    <row r="1755" spans="1:16" x14ac:dyDescent="0.25">
      <c r="A1755" s="13" t="s">
        <v>1543</v>
      </c>
      <c r="B1755" s="13">
        <v>2013</v>
      </c>
      <c r="C1755" s="13" t="s">
        <v>183</v>
      </c>
      <c r="D1755" s="13" t="s">
        <v>161</v>
      </c>
      <c r="E1755" s="13">
        <v>147</v>
      </c>
      <c r="F1755" s="13">
        <v>568</v>
      </c>
      <c r="G1755" s="13">
        <v>84</v>
      </c>
      <c r="H1755" s="13">
        <v>156</v>
      </c>
      <c r="I1755" s="13">
        <v>26</v>
      </c>
      <c r="J1755" s="13">
        <v>2</v>
      </c>
      <c r="K1755" s="13">
        <v>26</v>
      </c>
      <c r="L1755" s="13">
        <v>79</v>
      </c>
      <c r="M1755" s="13">
        <v>6</v>
      </c>
      <c r="N1755" s="13">
        <v>0</v>
      </c>
      <c r="O1755" s="13">
        <v>60</v>
      </c>
      <c r="P1755" s="13">
        <v>133</v>
      </c>
    </row>
    <row r="1756" spans="1:16" x14ac:dyDescent="0.25">
      <c r="A1756" s="13" t="s">
        <v>1510</v>
      </c>
      <c r="B1756" s="13">
        <v>2013</v>
      </c>
      <c r="C1756" s="13" t="s">
        <v>179</v>
      </c>
      <c r="D1756" s="13" t="s">
        <v>161</v>
      </c>
      <c r="E1756" s="13">
        <v>154</v>
      </c>
      <c r="F1756" s="13">
        <v>569</v>
      </c>
      <c r="G1756" s="13">
        <v>107</v>
      </c>
      <c r="H1756" s="13">
        <v>162</v>
      </c>
      <c r="I1756" s="13">
        <v>34</v>
      </c>
      <c r="J1756" s="13">
        <v>2</v>
      </c>
      <c r="K1756" s="13">
        <v>21</v>
      </c>
      <c r="L1756" s="13">
        <v>54</v>
      </c>
      <c r="M1756" s="13">
        <v>20</v>
      </c>
      <c r="N1756" s="13">
        <v>11</v>
      </c>
      <c r="O1756" s="13">
        <v>112</v>
      </c>
      <c r="P1756" s="13">
        <v>133</v>
      </c>
    </row>
    <row r="1757" spans="1:16" x14ac:dyDescent="0.25">
      <c r="A1757" s="13" t="s">
        <v>1610</v>
      </c>
      <c r="B1757" s="13">
        <v>2013</v>
      </c>
      <c r="C1757" s="13" t="s">
        <v>181</v>
      </c>
      <c r="D1757" s="13" t="s">
        <v>157</v>
      </c>
      <c r="E1757" s="13">
        <v>151</v>
      </c>
      <c r="F1757" s="13">
        <v>576</v>
      </c>
      <c r="G1757" s="13">
        <v>73</v>
      </c>
      <c r="H1757" s="13">
        <v>144</v>
      </c>
      <c r="I1757" s="13">
        <v>32</v>
      </c>
      <c r="J1757" s="13">
        <v>5</v>
      </c>
      <c r="K1757" s="13">
        <v>21</v>
      </c>
      <c r="L1757" s="13">
        <v>79</v>
      </c>
      <c r="M1757" s="13">
        <v>4</v>
      </c>
      <c r="N1757" s="13">
        <v>0</v>
      </c>
      <c r="O1757" s="13">
        <v>47</v>
      </c>
      <c r="P1757" s="13">
        <v>158</v>
      </c>
    </row>
    <row r="1758" spans="1:16" x14ac:dyDescent="0.25">
      <c r="A1758" s="13" t="s">
        <v>1601</v>
      </c>
      <c r="B1758" s="13">
        <v>2013</v>
      </c>
      <c r="C1758" s="13" t="s">
        <v>168</v>
      </c>
      <c r="D1758" s="13" t="s">
        <v>157</v>
      </c>
      <c r="E1758" s="13">
        <v>134</v>
      </c>
      <c r="F1758" s="13">
        <v>577</v>
      </c>
      <c r="G1758" s="13">
        <v>92</v>
      </c>
      <c r="H1758" s="13">
        <v>172</v>
      </c>
      <c r="I1758" s="13">
        <v>31</v>
      </c>
      <c r="J1758" s="13">
        <v>8</v>
      </c>
      <c r="K1758" s="13">
        <v>9</v>
      </c>
      <c r="L1758" s="13">
        <v>53</v>
      </c>
      <c r="M1758" s="13">
        <v>52</v>
      </c>
      <c r="N1758" s="13">
        <v>4</v>
      </c>
      <c r="O1758" s="13">
        <v>47</v>
      </c>
      <c r="P1758" s="13">
        <v>92</v>
      </c>
    </row>
    <row r="1759" spans="1:16" x14ac:dyDescent="0.25">
      <c r="A1759" s="13" t="s">
        <v>110</v>
      </c>
      <c r="B1759" s="13">
        <v>2013</v>
      </c>
      <c r="C1759" s="13" t="s">
        <v>170</v>
      </c>
      <c r="D1759" s="13" t="s">
        <v>157</v>
      </c>
      <c r="E1759" s="13">
        <v>158</v>
      </c>
      <c r="F1759" s="13">
        <v>579</v>
      </c>
      <c r="G1759" s="13">
        <v>89</v>
      </c>
      <c r="H1759" s="13">
        <v>174</v>
      </c>
      <c r="I1759" s="13">
        <v>37</v>
      </c>
      <c r="J1759" s="13">
        <v>3</v>
      </c>
      <c r="K1759" s="13">
        <v>24</v>
      </c>
      <c r="L1759" s="13">
        <v>93</v>
      </c>
      <c r="M1759" s="13">
        <v>5</v>
      </c>
      <c r="N1759" s="13">
        <v>2</v>
      </c>
      <c r="O1759" s="13">
        <v>76</v>
      </c>
      <c r="P1759" s="13">
        <v>110</v>
      </c>
    </row>
    <row r="1760" spans="1:16" x14ac:dyDescent="0.25">
      <c r="A1760" s="13" t="s">
        <v>1636</v>
      </c>
      <c r="B1760" s="13">
        <v>2013</v>
      </c>
      <c r="C1760" s="13" t="s">
        <v>179</v>
      </c>
      <c r="D1760" s="13" t="s">
        <v>161</v>
      </c>
      <c r="E1760" s="13">
        <v>162</v>
      </c>
      <c r="F1760" s="13">
        <v>581</v>
      </c>
      <c r="G1760" s="13">
        <v>101</v>
      </c>
      <c r="H1760" s="13">
        <v>177</v>
      </c>
      <c r="I1760" s="13">
        <v>30</v>
      </c>
      <c r="J1760" s="13">
        <v>3</v>
      </c>
      <c r="K1760" s="13">
        <v>24</v>
      </c>
      <c r="L1760" s="13">
        <v>73</v>
      </c>
      <c r="M1760" s="13">
        <v>6</v>
      </c>
      <c r="N1760" s="13">
        <v>3</v>
      </c>
      <c r="O1760" s="13">
        <v>135</v>
      </c>
      <c r="P1760" s="13">
        <v>138</v>
      </c>
    </row>
    <row r="1761" spans="1:16" x14ac:dyDescent="0.25">
      <c r="A1761" s="13" t="s">
        <v>1596</v>
      </c>
      <c r="B1761" s="13">
        <v>2013</v>
      </c>
      <c r="C1761" s="13" t="s">
        <v>178</v>
      </c>
      <c r="D1761" s="13" t="s">
        <v>157</v>
      </c>
      <c r="E1761" s="13">
        <v>162</v>
      </c>
      <c r="F1761" s="13">
        <v>582</v>
      </c>
      <c r="G1761" s="13">
        <v>62</v>
      </c>
      <c r="H1761" s="13">
        <v>168</v>
      </c>
      <c r="I1761" s="13">
        <v>27</v>
      </c>
      <c r="J1761" s="13">
        <v>0</v>
      </c>
      <c r="K1761" s="13">
        <v>15</v>
      </c>
      <c r="L1761" s="13">
        <v>82</v>
      </c>
      <c r="M1761" s="13">
        <v>0</v>
      </c>
      <c r="N1761" s="13">
        <v>0</v>
      </c>
      <c r="O1761" s="13">
        <v>79</v>
      </c>
      <c r="P1761" s="13">
        <v>102</v>
      </c>
    </row>
    <row r="1762" spans="1:16" x14ac:dyDescent="0.25">
      <c r="A1762" s="13" t="s">
        <v>1469</v>
      </c>
      <c r="B1762" s="13">
        <v>2013</v>
      </c>
      <c r="C1762" s="13" t="s">
        <v>177</v>
      </c>
      <c r="D1762" s="13" t="s">
        <v>161</v>
      </c>
      <c r="E1762" s="13">
        <v>157</v>
      </c>
      <c r="F1762" s="13">
        <v>583</v>
      </c>
      <c r="G1762" s="13">
        <v>69</v>
      </c>
      <c r="H1762" s="13">
        <v>171</v>
      </c>
      <c r="I1762" s="13">
        <v>32</v>
      </c>
      <c r="J1762" s="13">
        <v>0</v>
      </c>
      <c r="K1762" s="13">
        <v>22</v>
      </c>
      <c r="L1762" s="13">
        <v>100</v>
      </c>
      <c r="M1762" s="13">
        <v>1</v>
      </c>
      <c r="N1762" s="13">
        <v>0</v>
      </c>
      <c r="O1762" s="13">
        <v>47</v>
      </c>
      <c r="P1762" s="13">
        <v>98</v>
      </c>
    </row>
    <row r="1763" spans="1:16" x14ac:dyDescent="0.25">
      <c r="A1763" s="13" t="s">
        <v>1725</v>
      </c>
      <c r="B1763" s="13">
        <v>2013</v>
      </c>
      <c r="C1763" s="13" t="s">
        <v>174</v>
      </c>
      <c r="D1763" s="13" t="s">
        <v>161</v>
      </c>
      <c r="E1763" s="13">
        <v>157</v>
      </c>
      <c r="F1763" s="13">
        <v>583</v>
      </c>
      <c r="G1763" s="13">
        <v>97</v>
      </c>
      <c r="H1763" s="13">
        <v>185</v>
      </c>
      <c r="I1763" s="13">
        <v>38</v>
      </c>
      <c r="J1763" s="13">
        <v>5</v>
      </c>
      <c r="K1763" s="13">
        <v>21</v>
      </c>
      <c r="L1763" s="13">
        <v>84</v>
      </c>
      <c r="M1763" s="13">
        <v>27</v>
      </c>
      <c r="N1763" s="13">
        <v>10</v>
      </c>
      <c r="O1763" s="13">
        <v>78</v>
      </c>
      <c r="P1763" s="13">
        <v>101</v>
      </c>
    </row>
    <row r="1764" spans="1:16" x14ac:dyDescent="0.25">
      <c r="A1764" s="13" t="s">
        <v>106</v>
      </c>
      <c r="B1764" s="13">
        <v>2013</v>
      </c>
      <c r="C1764" s="13" t="s">
        <v>165</v>
      </c>
      <c r="D1764" s="13" t="s">
        <v>157</v>
      </c>
      <c r="E1764" s="13">
        <v>160</v>
      </c>
      <c r="F1764" s="13">
        <v>584</v>
      </c>
      <c r="G1764" s="13">
        <v>103</v>
      </c>
      <c r="H1764" s="13">
        <v>167</v>
      </c>
      <c r="I1764" s="13">
        <v>42</v>
      </c>
      <c r="J1764" s="13">
        <v>1</v>
      </c>
      <c r="K1764" s="13">
        <v>53</v>
      </c>
      <c r="L1764" s="13">
        <v>138</v>
      </c>
      <c r="M1764" s="13">
        <v>4</v>
      </c>
      <c r="N1764" s="13">
        <v>1</v>
      </c>
      <c r="O1764" s="13">
        <v>72</v>
      </c>
      <c r="P1764" s="13">
        <v>199</v>
      </c>
    </row>
    <row r="1765" spans="1:16" x14ac:dyDescent="0.25">
      <c r="A1765" s="13" t="s">
        <v>1940</v>
      </c>
      <c r="B1765" s="13">
        <v>2013</v>
      </c>
      <c r="C1765" s="13" t="s">
        <v>166</v>
      </c>
      <c r="D1765" s="13" t="s">
        <v>161</v>
      </c>
      <c r="E1765" s="13">
        <v>146</v>
      </c>
      <c r="F1765" s="13">
        <v>588</v>
      </c>
      <c r="G1765" s="13">
        <v>74</v>
      </c>
      <c r="H1765" s="13">
        <v>173</v>
      </c>
      <c r="I1765" s="13">
        <v>20</v>
      </c>
      <c r="J1765" s="13">
        <v>10</v>
      </c>
      <c r="K1765" s="13">
        <v>12</v>
      </c>
      <c r="L1765" s="13">
        <v>49</v>
      </c>
      <c r="M1765" s="13">
        <v>44</v>
      </c>
      <c r="N1765" s="13">
        <v>13</v>
      </c>
      <c r="O1765" s="13">
        <v>25</v>
      </c>
      <c r="P1765" s="13">
        <v>84</v>
      </c>
    </row>
    <row r="1766" spans="1:16" x14ac:dyDescent="0.25">
      <c r="A1766" s="13" t="s">
        <v>111</v>
      </c>
      <c r="B1766" s="13">
        <v>2013</v>
      </c>
      <c r="C1766" s="13" t="s">
        <v>181</v>
      </c>
      <c r="D1766" s="13" t="s">
        <v>157</v>
      </c>
      <c r="E1766" s="13">
        <v>157</v>
      </c>
      <c r="F1766" s="13">
        <v>589</v>
      </c>
      <c r="G1766" s="13">
        <v>109</v>
      </c>
      <c r="H1766" s="13">
        <v>190</v>
      </c>
      <c r="I1766" s="13">
        <v>39</v>
      </c>
      <c r="J1766" s="13">
        <v>9</v>
      </c>
      <c r="K1766" s="13">
        <v>27</v>
      </c>
      <c r="L1766" s="13">
        <v>97</v>
      </c>
      <c r="M1766" s="13">
        <v>33</v>
      </c>
      <c r="N1766" s="13">
        <v>7</v>
      </c>
      <c r="O1766" s="13">
        <v>110</v>
      </c>
      <c r="P1766" s="13">
        <v>136</v>
      </c>
    </row>
    <row r="1767" spans="1:16" x14ac:dyDescent="0.25">
      <c r="A1767" s="13" t="s">
        <v>1891</v>
      </c>
      <c r="B1767" s="13">
        <v>2013</v>
      </c>
      <c r="C1767" s="13" t="s">
        <v>166</v>
      </c>
      <c r="D1767" s="13" t="s">
        <v>161</v>
      </c>
      <c r="E1767" s="13">
        <v>155</v>
      </c>
      <c r="F1767" s="13">
        <v>597</v>
      </c>
      <c r="G1767" s="13">
        <v>80</v>
      </c>
      <c r="H1767" s="13">
        <v>171</v>
      </c>
      <c r="I1767" s="13">
        <v>20</v>
      </c>
      <c r="J1767" s="13">
        <v>3</v>
      </c>
      <c r="K1767" s="13">
        <v>8</v>
      </c>
      <c r="L1767" s="13">
        <v>37</v>
      </c>
      <c r="M1767" s="13">
        <v>20</v>
      </c>
      <c r="N1767" s="13">
        <v>12</v>
      </c>
      <c r="O1767" s="13">
        <v>55</v>
      </c>
      <c r="P1767" s="13">
        <v>40</v>
      </c>
    </row>
    <row r="1768" spans="1:16" x14ac:dyDescent="0.25">
      <c r="A1768" s="13" t="s">
        <v>1708</v>
      </c>
      <c r="B1768" s="13">
        <v>2013</v>
      </c>
      <c r="C1768" s="13" t="s">
        <v>183</v>
      </c>
      <c r="D1768" s="13" t="s">
        <v>161</v>
      </c>
      <c r="E1768" s="13">
        <v>158</v>
      </c>
      <c r="F1768" s="13">
        <v>600</v>
      </c>
      <c r="G1768" s="13">
        <v>77</v>
      </c>
      <c r="H1768" s="13">
        <v>168</v>
      </c>
      <c r="I1768" s="13">
        <v>38</v>
      </c>
      <c r="J1768" s="13">
        <v>3</v>
      </c>
      <c r="K1768" s="13">
        <v>20</v>
      </c>
      <c r="L1768" s="13">
        <v>80</v>
      </c>
      <c r="M1768" s="13">
        <v>21</v>
      </c>
      <c r="N1768" s="13">
        <v>6</v>
      </c>
      <c r="O1768" s="13">
        <v>43</v>
      </c>
      <c r="P1768" s="13">
        <v>145</v>
      </c>
    </row>
    <row r="1769" spans="1:16" x14ac:dyDescent="0.25">
      <c r="A1769" s="13" t="s">
        <v>1373</v>
      </c>
      <c r="B1769" s="13">
        <v>2013</v>
      </c>
      <c r="C1769" s="13" t="s">
        <v>186</v>
      </c>
      <c r="D1769" s="13" t="s">
        <v>161</v>
      </c>
      <c r="E1769" s="13">
        <v>160</v>
      </c>
      <c r="F1769" s="13">
        <v>600</v>
      </c>
      <c r="G1769" s="13">
        <v>65</v>
      </c>
      <c r="H1769" s="13">
        <v>151</v>
      </c>
      <c r="I1769" s="13">
        <v>36</v>
      </c>
      <c r="J1769" s="13">
        <v>2</v>
      </c>
      <c r="K1769" s="13">
        <v>6</v>
      </c>
      <c r="L1769" s="13">
        <v>39</v>
      </c>
      <c r="M1769" s="13">
        <v>22</v>
      </c>
      <c r="N1769" s="13">
        <v>6</v>
      </c>
      <c r="O1769" s="13">
        <v>59</v>
      </c>
      <c r="P1769" s="13">
        <v>93</v>
      </c>
    </row>
    <row r="1770" spans="1:16" x14ac:dyDescent="0.25">
      <c r="A1770" s="13" t="s">
        <v>1517</v>
      </c>
      <c r="B1770" s="13">
        <v>2013</v>
      </c>
      <c r="C1770" s="13" t="s">
        <v>165</v>
      </c>
      <c r="D1770" s="13" t="s">
        <v>157</v>
      </c>
      <c r="E1770" s="13">
        <v>159</v>
      </c>
      <c r="F1770" s="13">
        <v>601</v>
      </c>
      <c r="G1770" s="13">
        <v>66</v>
      </c>
      <c r="H1770" s="13">
        <v>158</v>
      </c>
      <c r="I1770" s="13">
        <v>27</v>
      </c>
      <c r="J1770" s="13">
        <v>0</v>
      </c>
      <c r="K1770" s="13">
        <v>25</v>
      </c>
      <c r="L1770" s="13">
        <v>76</v>
      </c>
      <c r="M1770" s="13">
        <v>2</v>
      </c>
      <c r="N1770" s="13">
        <v>1</v>
      </c>
      <c r="O1770" s="13">
        <v>38</v>
      </c>
      <c r="P1770" s="13">
        <v>73</v>
      </c>
    </row>
    <row r="1771" spans="1:16" x14ac:dyDescent="0.25">
      <c r="A1771" s="13" t="s">
        <v>1727</v>
      </c>
      <c r="B1771" s="13">
        <v>2013</v>
      </c>
      <c r="C1771" s="13" t="s">
        <v>169</v>
      </c>
      <c r="D1771" s="13" t="s">
        <v>161</v>
      </c>
      <c r="E1771" s="13">
        <v>156</v>
      </c>
      <c r="F1771" s="13">
        <v>601</v>
      </c>
      <c r="G1771" s="13">
        <v>79</v>
      </c>
      <c r="H1771" s="13">
        <v>161</v>
      </c>
      <c r="I1771" s="13">
        <v>43</v>
      </c>
      <c r="J1771" s="13">
        <v>4</v>
      </c>
      <c r="K1771" s="13">
        <v>10</v>
      </c>
      <c r="L1771" s="13">
        <v>48</v>
      </c>
      <c r="M1771" s="13">
        <v>10</v>
      </c>
      <c r="N1771" s="13">
        <v>10</v>
      </c>
      <c r="O1771" s="13">
        <v>48</v>
      </c>
      <c r="P1771" s="13">
        <v>100</v>
      </c>
    </row>
    <row r="1772" spans="1:16" x14ac:dyDescent="0.25">
      <c r="A1772" s="13" t="s">
        <v>1840</v>
      </c>
      <c r="B1772" s="13">
        <v>2013</v>
      </c>
      <c r="C1772" s="13" t="s">
        <v>169</v>
      </c>
      <c r="D1772" s="13" t="s">
        <v>161</v>
      </c>
      <c r="E1772" s="13">
        <v>160</v>
      </c>
      <c r="F1772" s="13">
        <v>602</v>
      </c>
      <c r="G1772" s="13">
        <v>103</v>
      </c>
      <c r="H1772" s="13">
        <v>182</v>
      </c>
      <c r="I1772" s="13">
        <v>36</v>
      </c>
      <c r="J1772" s="13">
        <v>3</v>
      </c>
      <c r="K1772" s="13">
        <v>36</v>
      </c>
      <c r="L1772" s="13">
        <v>125</v>
      </c>
      <c r="M1772" s="13">
        <v>15</v>
      </c>
      <c r="N1772" s="13">
        <v>7</v>
      </c>
      <c r="O1772" s="13">
        <v>99</v>
      </c>
      <c r="P1772" s="13">
        <v>145</v>
      </c>
    </row>
    <row r="1773" spans="1:16" x14ac:dyDescent="0.25">
      <c r="A1773" s="13" t="s">
        <v>1573</v>
      </c>
      <c r="B1773" s="13">
        <v>2013</v>
      </c>
      <c r="C1773" s="13" t="s">
        <v>159</v>
      </c>
      <c r="D1773" s="13" t="s">
        <v>157</v>
      </c>
      <c r="E1773" s="13">
        <v>156</v>
      </c>
      <c r="F1773" s="13">
        <v>602</v>
      </c>
      <c r="G1773" s="13">
        <v>64</v>
      </c>
      <c r="H1773" s="13">
        <v>167</v>
      </c>
      <c r="I1773" s="13">
        <v>34</v>
      </c>
      <c r="J1773" s="13">
        <v>0</v>
      </c>
      <c r="K1773" s="13">
        <v>23</v>
      </c>
      <c r="L1773" s="13">
        <v>80</v>
      </c>
      <c r="M1773" s="13">
        <v>0</v>
      </c>
      <c r="N1773" s="13">
        <v>0</v>
      </c>
      <c r="O1773" s="13">
        <v>49</v>
      </c>
      <c r="P1773" s="13">
        <v>114</v>
      </c>
    </row>
    <row r="1774" spans="1:16" x14ac:dyDescent="0.25">
      <c r="A1774" s="13" t="s">
        <v>1672</v>
      </c>
      <c r="B1774" s="13">
        <v>2013</v>
      </c>
      <c r="C1774" s="13" t="s">
        <v>170</v>
      </c>
      <c r="D1774" s="13" t="s">
        <v>157</v>
      </c>
      <c r="E1774" s="13">
        <v>154</v>
      </c>
      <c r="F1774" s="13">
        <v>603</v>
      </c>
      <c r="G1774" s="13">
        <v>80</v>
      </c>
      <c r="H1774" s="13">
        <v>175</v>
      </c>
      <c r="I1774" s="13">
        <v>45</v>
      </c>
      <c r="J1774" s="13">
        <v>2</v>
      </c>
      <c r="K1774" s="13">
        <v>15</v>
      </c>
      <c r="L1774" s="13">
        <v>75</v>
      </c>
      <c r="M1774" s="13">
        <v>1</v>
      </c>
      <c r="N1774" s="13">
        <v>0</v>
      </c>
      <c r="O1774" s="13">
        <v>50</v>
      </c>
      <c r="P1774" s="13">
        <v>91</v>
      </c>
    </row>
    <row r="1775" spans="1:16" x14ac:dyDescent="0.25">
      <c r="A1775" s="13" t="s">
        <v>1508</v>
      </c>
      <c r="B1775" s="13">
        <v>2013</v>
      </c>
      <c r="C1775" s="13" t="s">
        <v>171</v>
      </c>
      <c r="D1775" s="13" t="s">
        <v>157</v>
      </c>
      <c r="E1775" s="13">
        <v>160</v>
      </c>
      <c r="F1775" s="13">
        <v>605</v>
      </c>
      <c r="G1775" s="13">
        <v>81</v>
      </c>
      <c r="H1775" s="13">
        <v>190</v>
      </c>
      <c r="I1775" s="13">
        <v>41</v>
      </c>
      <c r="J1775" s="13">
        <v>0</v>
      </c>
      <c r="K1775" s="13">
        <v>27</v>
      </c>
      <c r="L1775" s="13">
        <v>107</v>
      </c>
      <c r="M1775" s="13">
        <v>7</v>
      </c>
      <c r="N1775" s="13">
        <v>1</v>
      </c>
      <c r="O1775" s="13">
        <v>65</v>
      </c>
      <c r="P1775" s="13">
        <v>85</v>
      </c>
    </row>
    <row r="1776" spans="1:16" x14ac:dyDescent="0.25">
      <c r="A1776" s="13" t="s">
        <v>1427</v>
      </c>
      <c r="B1776" s="13">
        <v>2013</v>
      </c>
      <c r="C1776" s="13" t="s">
        <v>182</v>
      </c>
      <c r="D1776" s="13" t="s">
        <v>157</v>
      </c>
      <c r="E1776" s="13">
        <v>159</v>
      </c>
      <c r="F1776" s="13">
        <v>605</v>
      </c>
      <c r="G1776" s="13">
        <v>68</v>
      </c>
      <c r="H1776" s="13">
        <v>182</v>
      </c>
      <c r="I1776" s="13">
        <v>36</v>
      </c>
      <c r="J1776" s="13">
        <v>0</v>
      </c>
      <c r="K1776" s="13">
        <v>14</v>
      </c>
      <c r="L1776" s="13">
        <v>83</v>
      </c>
      <c r="M1776" s="13">
        <v>0</v>
      </c>
      <c r="N1776" s="13">
        <v>2</v>
      </c>
      <c r="O1776" s="13">
        <v>54</v>
      </c>
      <c r="P1776" s="13">
        <v>62</v>
      </c>
    </row>
    <row r="1777" spans="1:16" x14ac:dyDescent="0.25">
      <c r="A1777" s="13" t="s">
        <v>1341</v>
      </c>
      <c r="B1777" s="13">
        <v>2013</v>
      </c>
      <c r="C1777" s="13" t="s">
        <v>182</v>
      </c>
      <c r="D1777" s="13" t="s">
        <v>157</v>
      </c>
      <c r="E1777" s="13">
        <v>144</v>
      </c>
      <c r="F1777" s="13">
        <v>606</v>
      </c>
      <c r="G1777" s="13">
        <v>90</v>
      </c>
      <c r="H1777" s="13">
        <v>184</v>
      </c>
      <c r="I1777" s="13">
        <v>37</v>
      </c>
      <c r="J1777" s="13">
        <v>5</v>
      </c>
      <c r="K1777" s="13">
        <v>17</v>
      </c>
      <c r="L1777" s="13">
        <v>84</v>
      </c>
      <c r="M1777" s="13">
        <v>3</v>
      </c>
      <c r="N1777" s="13">
        <v>2</v>
      </c>
      <c r="O1777" s="13">
        <v>26</v>
      </c>
      <c r="P1777" s="13">
        <v>113</v>
      </c>
    </row>
    <row r="1778" spans="1:16" x14ac:dyDescent="0.25">
      <c r="A1778" s="13" t="s">
        <v>1430</v>
      </c>
      <c r="B1778" s="13">
        <v>2013</v>
      </c>
      <c r="C1778" s="13" t="s">
        <v>179</v>
      </c>
      <c r="D1778" s="13" t="s">
        <v>161</v>
      </c>
      <c r="E1778" s="13">
        <v>151</v>
      </c>
      <c r="F1778" s="13">
        <v>606</v>
      </c>
      <c r="G1778" s="13">
        <v>80</v>
      </c>
      <c r="H1778" s="13">
        <v>158</v>
      </c>
      <c r="I1778" s="13">
        <v>24</v>
      </c>
      <c r="J1778" s="13">
        <v>2</v>
      </c>
      <c r="K1778" s="13">
        <v>18</v>
      </c>
      <c r="L1778" s="13">
        <v>103</v>
      </c>
      <c r="M1778" s="13">
        <v>5</v>
      </c>
      <c r="N1778" s="13">
        <v>3</v>
      </c>
      <c r="O1778" s="13">
        <v>39</v>
      </c>
      <c r="P1778" s="13">
        <v>98</v>
      </c>
    </row>
    <row r="1779" spans="1:16" x14ac:dyDescent="0.25">
      <c r="A1779" s="13" t="s">
        <v>1874</v>
      </c>
      <c r="B1779" s="13">
        <v>2013</v>
      </c>
      <c r="C1779" s="13" t="s">
        <v>162</v>
      </c>
      <c r="D1779" s="13" t="s">
        <v>161</v>
      </c>
      <c r="E1779" s="13">
        <v>160</v>
      </c>
      <c r="F1779" s="13">
        <v>606</v>
      </c>
      <c r="G1779" s="13">
        <v>71</v>
      </c>
      <c r="H1779" s="13">
        <v>141</v>
      </c>
      <c r="I1779" s="13">
        <v>40</v>
      </c>
      <c r="J1779" s="13">
        <v>2</v>
      </c>
      <c r="K1779" s="13">
        <v>23</v>
      </c>
      <c r="L1779" s="13">
        <v>80</v>
      </c>
      <c r="M1779" s="13">
        <v>6</v>
      </c>
      <c r="N1779" s="13">
        <v>5</v>
      </c>
      <c r="O1779" s="13">
        <v>76</v>
      </c>
      <c r="P1779" s="13">
        <v>127</v>
      </c>
    </row>
    <row r="1780" spans="1:16" x14ac:dyDescent="0.25">
      <c r="A1780" s="13" t="s">
        <v>1942</v>
      </c>
      <c r="B1780" s="13">
        <v>2013</v>
      </c>
      <c r="C1780" s="13" t="s">
        <v>160</v>
      </c>
      <c r="D1780" s="13" t="s">
        <v>161</v>
      </c>
      <c r="E1780" s="13">
        <v>157</v>
      </c>
      <c r="F1780" s="13">
        <v>606</v>
      </c>
      <c r="G1780" s="13">
        <v>76</v>
      </c>
      <c r="H1780" s="13">
        <v>150</v>
      </c>
      <c r="I1780" s="13">
        <v>27</v>
      </c>
      <c r="J1780" s="13">
        <v>6</v>
      </c>
      <c r="K1780" s="13">
        <v>17</v>
      </c>
      <c r="L1780" s="13">
        <v>59</v>
      </c>
      <c r="M1780" s="13">
        <v>6</v>
      </c>
      <c r="N1780" s="13">
        <v>5</v>
      </c>
      <c r="O1780" s="13">
        <v>40</v>
      </c>
      <c r="P1780" s="13">
        <v>55</v>
      </c>
    </row>
    <row r="1781" spans="1:16" x14ac:dyDescent="0.25">
      <c r="A1781" s="13" t="s">
        <v>1599</v>
      </c>
      <c r="B1781" s="13">
        <v>2013</v>
      </c>
      <c r="C1781" s="13" t="s">
        <v>156</v>
      </c>
      <c r="D1781" s="13" t="s">
        <v>157</v>
      </c>
      <c r="E1781" s="13">
        <v>153</v>
      </c>
      <c r="F1781" s="13">
        <v>607</v>
      </c>
      <c r="G1781" s="13">
        <v>84</v>
      </c>
      <c r="H1781" s="13">
        <v>160</v>
      </c>
      <c r="I1781" s="13">
        <v>27</v>
      </c>
      <c r="J1781" s="13">
        <v>4</v>
      </c>
      <c r="K1781" s="13">
        <v>17</v>
      </c>
      <c r="L1781" s="13">
        <v>62</v>
      </c>
      <c r="M1781" s="13">
        <v>20</v>
      </c>
      <c r="N1781" s="13">
        <v>8</v>
      </c>
      <c r="O1781" s="13">
        <v>50</v>
      </c>
      <c r="P1781" s="13">
        <v>147</v>
      </c>
    </row>
    <row r="1782" spans="1:16" x14ac:dyDescent="0.25">
      <c r="A1782" s="13" t="s">
        <v>1654</v>
      </c>
      <c r="B1782" s="13">
        <v>2013</v>
      </c>
      <c r="C1782" s="13" t="s">
        <v>178</v>
      </c>
      <c r="D1782" s="13" t="s">
        <v>157</v>
      </c>
      <c r="E1782" s="13">
        <v>158</v>
      </c>
      <c r="F1782" s="13">
        <v>607</v>
      </c>
      <c r="G1782" s="13">
        <v>57</v>
      </c>
      <c r="H1782" s="13">
        <v>142</v>
      </c>
      <c r="I1782" s="13">
        <v>20</v>
      </c>
      <c r="J1782" s="13">
        <v>4</v>
      </c>
      <c r="K1782" s="13">
        <v>4</v>
      </c>
      <c r="L1782" s="13">
        <v>52</v>
      </c>
      <c r="M1782" s="13">
        <v>22</v>
      </c>
      <c r="N1782" s="13">
        <v>0</v>
      </c>
      <c r="O1782" s="13">
        <v>19</v>
      </c>
      <c r="P1782" s="13">
        <v>84</v>
      </c>
    </row>
    <row r="1783" spans="1:16" x14ac:dyDescent="0.25">
      <c r="A1783" s="13" t="s">
        <v>1579</v>
      </c>
      <c r="B1783" s="13">
        <v>2013</v>
      </c>
      <c r="C1783" s="13" t="s">
        <v>169</v>
      </c>
      <c r="D1783" s="13" t="s">
        <v>161</v>
      </c>
      <c r="E1783" s="13">
        <v>155</v>
      </c>
      <c r="F1783" s="13">
        <v>609</v>
      </c>
      <c r="G1783" s="13">
        <v>70</v>
      </c>
      <c r="H1783" s="13">
        <v>172</v>
      </c>
      <c r="I1783" s="13">
        <v>36</v>
      </c>
      <c r="J1783" s="13">
        <v>2</v>
      </c>
      <c r="K1783" s="13">
        <v>14</v>
      </c>
      <c r="L1783" s="13">
        <v>82</v>
      </c>
      <c r="M1783" s="13">
        <v>3</v>
      </c>
      <c r="N1783" s="13">
        <v>5</v>
      </c>
      <c r="O1783" s="13">
        <v>47</v>
      </c>
      <c r="P1783" s="13">
        <v>53</v>
      </c>
    </row>
    <row r="1784" spans="1:16" x14ac:dyDescent="0.25">
      <c r="A1784" s="13" t="s">
        <v>1687</v>
      </c>
      <c r="B1784" s="13">
        <v>2013</v>
      </c>
      <c r="C1784" s="13" t="s">
        <v>183</v>
      </c>
      <c r="D1784" s="13" t="s">
        <v>161</v>
      </c>
      <c r="E1784" s="13">
        <v>153</v>
      </c>
      <c r="F1784" s="13">
        <v>610</v>
      </c>
      <c r="G1784" s="13">
        <v>75</v>
      </c>
      <c r="H1784" s="13">
        <v>170</v>
      </c>
      <c r="I1784" s="13">
        <v>28</v>
      </c>
      <c r="J1784" s="13">
        <v>11</v>
      </c>
      <c r="K1784" s="13">
        <v>4</v>
      </c>
      <c r="L1784" s="13">
        <v>47</v>
      </c>
      <c r="M1784" s="13">
        <v>20</v>
      </c>
      <c r="N1784" s="13">
        <v>6</v>
      </c>
      <c r="O1784" s="13">
        <v>42</v>
      </c>
      <c r="P1784" s="13">
        <v>77</v>
      </c>
    </row>
    <row r="1785" spans="1:16" x14ac:dyDescent="0.25">
      <c r="A1785" s="13" t="s">
        <v>1591</v>
      </c>
      <c r="B1785" s="13">
        <v>2013</v>
      </c>
      <c r="C1785" s="13" t="s">
        <v>167</v>
      </c>
      <c r="D1785" s="13" t="s">
        <v>157</v>
      </c>
      <c r="E1785" s="13">
        <v>157</v>
      </c>
      <c r="F1785" s="13">
        <v>612</v>
      </c>
      <c r="G1785" s="13">
        <v>77</v>
      </c>
      <c r="H1785" s="13">
        <v>168</v>
      </c>
      <c r="I1785" s="13">
        <v>36</v>
      </c>
      <c r="J1785" s="13">
        <v>3</v>
      </c>
      <c r="K1785" s="13">
        <v>12</v>
      </c>
      <c r="L1785" s="13">
        <v>71</v>
      </c>
      <c r="M1785" s="13">
        <v>11</v>
      </c>
      <c r="N1785" s="13">
        <v>3</v>
      </c>
      <c r="O1785" s="13">
        <v>72</v>
      </c>
      <c r="P1785" s="13">
        <v>91</v>
      </c>
    </row>
    <row r="1786" spans="1:16" x14ac:dyDescent="0.25">
      <c r="A1786" s="13" t="s">
        <v>1671</v>
      </c>
      <c r="B1786" s="13">
        <v>2013</v>
      </c>
      <c r="C1786" s="13" t="s">
        <v>167</v>
      </c>
      <c r="D1786" s="13" t="s">
        <v>157</v>
      </c>
      <c r="E1786" s="13">
        <v>160</v>
      </c>
      <c r="F1786" s="13">
        <v>614</v>
      </c>
      <c r="G1786" s="13">
        <v>91</v>
      </c>
      <c r="H1786" s="13">
        <v>165</v>
      </c>
      <c r="I1786" s="13">
        <v>39</v>
      </c>
      <c r="J1786" s="13">
        <v>3</v>
      </c>
      <c r="K1786" s="13">
        <v>32</v>
      </c>
      <c r="L1786" s="13">
        <v>88</v>
      </c>
      <c r="M1786" s="13">
        <v>1</v>
      </c>
      <c r="N1786" s="13">
        <v>0</v>
      </c>
      <c r="O1786" s="13">
        <v>70</v>
      </c>
      <c r="P1786" s="13">
        <v>162</v>
      </c>
    </row>
    <row r="1787" spans="1:16" x14ac:dyDescent="0.25">
      <c r="A1787" s="13" t="s">
        <v>1883</v>
      </c>
      <c r="B1787" s="13">
        <v>2013</v>
      </c>
      <c r="C1787" s="13" t="s">
        <v>159</v>
      </c>
      <c r="D1787" s="13" t="s">
        <v>157</v>
      </c>
      <c r="E1787" s="13">
        <v>160</v>
      </c>
      <c r="F1787" s="13">
        <v>615</v>
      </c>
      <c r="G1787" s="13">
        <v>79</v>
      </c>
      <c r="H1787" s="13">
        <v>160</v>
      </c>
      <c r="I1787" s="13">
        <v>32</v>
      </c>
      <c r="J1787" s="13">
        <v>2</v>
      </c>
      <c r="K1787" s="13">
        <v>22</v>
      </c>
      <c r="L1787" s="13">
        <v>69</v>
      </c>
      <c r="M1787" s="13">
        <v>9</v>
      </c>
      <c r="N1787" s="13">
        <v>3</v>
      </c>
      <c r="O1787" s="13">
        <v>68</v>
      </c>
      <c r="P1787" s="13">
        <v>122</v>
      </c>
    </row>
    <row r="1788" spans="1:16" x14ac:dyDescent="0.25">
      <c r="A1788" s="13" t="s">
        <v>1696</v>
      </c>
      <c r="B1788" s="13">
        <v>2013</v>
      </c>
      <c r="C1788" s="13" t="s">
        <v>184</v>
      </c>
      <c r="D1788" s="13" t="s">
        <v>157</v>
      </c>
      <c r="E1788" s="13">
        <v>156</v>
      </c>
      <c r="F1788" s="13">
        <v>620</v>
      </c>
      <c r="G1788" s="13">
        <v>91</v>
      </c>
      <c r="H1788" s="13">
        <v>168</v>
      </c>
      <c r="I1788" s="13">
        <v>17</v>
      </c>
      <c r="J1788" s="13">
        <v>4</v>
      </c>
      <c r="K1788" s="13">
        <v>4</v>
      </c>
      <c r="L1788" s="13">
        <v>67</v>
      </c>
      <c r="M1788" s="13">
        <v>42</v>
      </c>
      <c r="N1788" s="13">
        <v>8</v>
      </c>
      <c r="O1788" s="13">
        <v>52</v>
      </c>
      <c r="P1788" s="13">
        <v>97</v>
      </c>
    </row>
    <row r="1789" spans="1:16" x14ac:dyDescent="0.25">
      <c r="A1789" s="13" t="s">
        <v>1806</v>
      </c>
      <c r="B1789" s="13">
        <v>2013</v>
      </c>
      <c r="C1789" s="13" t="s">
        <v>181</v>
      </c>
      <c r="D1789" s="13" t="s">
        <v>157</v>
      </c>
      <c r="E1789" s="13">
        <v>159</v>
      </c>
      <c r="F1789" s="13">
        <v>620</v>
      </c>
      <c r="G1789" s="13">
        <v>85</v>
      </c>
      <c r="H1789" s="13">
        <v>145</v>
      </c>
      <c r="I1789" s="13">
        <v>30</v>
      </c>
      <c r="J1789" s="13">
        <v>2</v>
      </c>
      <c r="K1789" s="13">
        <v>34</v>
      </c>
      <c r="L1789" s="13">
        <v>100</v>
      </c>
      <c r="M1789" s="13">
        <v>5</v>
      </c>
      <c r="N1789" s="13">
        <v>2</v>
      </c>
      <c r="O1789" s="13">
        <v>54</v>
      </c>
      <c r="P1789" s="13">
        <v>184</v>
      </c>
    </row>
    <row r="1790" spans="1:16" x14ac:dyDescent="0.25">
      <c r="A1790" s="13" t="s">
        <v>1846</v>
      </c>
      <c r="B1790" s="13">
        <v>2013</v>
      </c>
      <c r="C1790" s="13" t="s">
        <v>178</v>
      </c>
      <c r="D1790" s="13" t="s">
        <v>157</v>
      </c>
      <c r="E1790" s="13">
        <v>159</v>
      </c>
      <c r="F1790" s="13">
        <v>623</v>
      </c>
      <c r="G1790" s="13">
        <v>86</v>
      </c>
      <c r="H1790" s="13">
        <v>188</v>
      </c>
      <c r="I1790" s="13">
        <v>34</v>
      </c>
      <c r="J1790" s="13">
        <v>3</v>
      </c>
      <c r="K1790" s="13">
        <v>17</v>
      </c>
      <c r="L1790" s="13">
        <v>79</v>
      </c>
      <c r="M1790" s="13">
        <v>11</v>
      </c>
      <c r="N1790" s="13">
        <v>4</v>
      </c>
      <c r="O1790" s="13">
        <v>51</v>
      </c>
      <c r="P1790" s="13">
        <v>100</v>
      </c>
    </row>
    <row r="1791" spans="1:16" x14ac:dyDescent="0.25">
      <c r="A1791" s="13" t="s">
        <v>1513</v>
      </c>
      <c r="B1791" s="13">
        <v>2013</v>
      </c>
      <c r="C1791" s="13" t="s">
        <v>182</v>
      </c>
      <c r="D1791" s="13" t="s">
        <v>157</v>
      </c>
      <c r="E1791" s="13">
        <v>162</v>
      </c>
      <c r="F1791" s="13">
        <v>624</v>
      </c>
      <c r="G1791" s="13">
        <v>82</v>
      </c>
      <c r="H1791" s="13">
        <v>174</v>
      </c>
      <c r="I1791" s="13">
        <v>36</v>
      </c>
      <c r="J1791" s="13">
        <v>0</v>
      </c>
      <c r="K1791" s="13">
        <v>25</v>
      </c>
      <c r="L1791" s="13">
        <v>106</v>
      </c>
      <c r="M1791" s="13">
        <v>1</v>
      </c>
      <c r="N1791" s="13">
        <v>1</v>
      </c>
      <c r="O1791" s="13">
        <v>75</v>
      </c>
      <c r="P1791" s="13">
        <v>117</v>
      </c>
    </row>
    <row r="1792" spans="1:16" x14ac:dyDescent="0.25">
      <c r="A1792" s="13" t="s">
        <v>1814</v>
      </c>
      <c r="B1792" s="13">
        <v>2013</v>
      </c>
      <c r="C1792" s="13" t="s">
        <v>158</v>
      </c>
      <c r="D1792" s="13" t="s">
        <v>157</v>
      </c>
      <c r="E1792" s="13">
        <v>152</v>
      </c>
      <c r="F1792" s="13">
        <v>626</v>
      </c>
      <c r="G1792" s="13">
        <v>64</v>
      </c>
      <c r="H1792" s="13">
        <v>177</v>
      </c>
      <c r="I1792" s="13">
        <v>31</v>
      </c>
      <c r="J1792" s="13">
        <v>2</v>
      </c>
      <c r="K1792" s="13">
        <v>5</v>
      </c>
      <c r="L1792" s="13">
        <v>52</v>
      </c>
      <c r="M1792" s="13">
        <v>35</v>
      </c>
      <c r="N1792" s="13">
        <v>13</v>
      </c>
      <c r="O1792" s="13">
        <v>32</v>
      </c>
      <c r="P1792" s="13">
        <v>85</v>
      </c>
    </row>
    <row r="1793" spans="1:16" x14ac:dyDescent="0.25">
      <c r="A1793" s="13" t="s">
        <v>1644</v>
      </c>
      <c r="B1793" s="13">
        <v>2013</v>
      </c>
      <c r="C1793" s="13" t="s">
        <v>179</v>
      </c>
      <c r="D1793" s="13" t="s">
        <v>161</v>
      </c>
      <c r="E1793" s="13">
        <v>160</v>
      </c>
      <c r="F1793" s="13">
        <v>626</v>
      </c>
      <c r="G1793" s="13">
        <v>89</v>
      </c>
      <c r="H1793" s="13">
        <v>164</v>
      </c>
      <c r="I1793" s="13">
        <v>43</v>
      </c>
      <c r="J1793" s="13">
        <v>1</v>
      </c>
      <c r="K1793" s="13">
        <v>30</v>
      </c>
      <c r="L1793" s="13">
        <v>109</v>
      </c>
      <c r="M1793" s="13">
        <v>7</v>
      </c>
      <c r="N1793" s="13">
        <v>3</v>
      </c>
      <c r="O1793" s="13">
        <v>63</v>
      </c>
      <c r="P1793" s="13">
        <v>185</v>
      </c>
    </row>
    <row r="1794" spans="1:16" x14ac:dyDescent="0.25">
      <c r="A1794" s="13" t="s">
        <v>1819</v>
      </c>
      <c r="B1794" s="13">
        <v>2013</v>
      </c>
      <c r="C1794" s="13" t="s">
        <v>180</v>
      </c>
      <c r="D1794" s="13" t="s">
        <v>161</v>
      </c>
      <c r="E1794" s="13">
        <v>157</v>
      </c>
      <c r="F1794" s="13">
        <v>626</v>
      </c>
      <c r="G1794" s="13">
        <v>126</v>
      </c>
      <c r="H1794" s="13">
        <v>199</v>
      </c>
      <c r="I1794" s="13">
        <v>55</v>
      </c>
      <c r="J1794" s="13">
        <v>7</v>
      </c>
      <c r="K1794" s="13">
        <v>11</v>
      </c>
      <c r="L1794" s="13">
        <v>78</v>
      </c>
      <c r="M1794" s="13">
        <v>3</v>
      </c>
      <c r="N1794" s="13">
        <v>3</v>
      </c>
      <c r="O1794" s="13">
        <v>72</v>
      </c>
      <c r="P1794" s="13">
        <v>98</v>
      </c>
    </row>
    <row r="1795" spans="1:16" x14ac:dyDescent="0.25">
      <c r="A1795" s="13" t="s">
        <v>1624</v>
      </c>
      <c r="B1795" s="13">
        <v>2013</v>
      </c>
      <c r="C1795" s="13" t="s">
        <v>185</v>
      </c>
      <c r="D1795" s="13" t="s">
        <v>161</v>
      </c>
      <c r="E1795" s="13">
        <v>162</v>
      </c>
      <c r="F1795" s="13">
        <v>629</v>
      </c>
      <c r="G1795" s="13">
        <v>91</v>
      </c>
      <c r="H1795" s="13">
        <v>178</v>
      </c>
      <c r="I1795" s="13">
        <v>35</v>
      </c>
      <c r="J1795" s="13">
        <v>5</v>
      </c>
      <c r="K1795" s="13">
        <v>27</v>
      </c>
      <c r="L1795" s="13">
        <v>99</v>
      </c>
      <c r="M1795" s="13">
        <v>22</v>
      </c>
      <c r="N1795" s="13">
        <v>3</v>
      </c>
      <c r="O1795" s="13">
        <v>52</v>
      </c>
      <c r="P1795" s="13">
        <v>115</v>
      </c>
    </row>
    <row r="1796" spans="1:16" x14ac:dyDescent="0.25">
      <c r="A1796" s="13" t="s">
        <v>1300</v>
      </c>
      <c r="B1796" s="13">
        <v>2013</v>
      </c>
      <c r="C1796" s="13" t="s">
        <v>184</v>
      </c>
      <c r="D1796" s="13" t="s">
        <v>157</v>
      </c>
      <c r="E1796" s="13">
        <v>161</v>
      </c>
      <c r="F1796" s="13">
        <v>631</v>
      </c>
      <c r="G1796" s="13">
        <v>88</v>
      </c>
      <c r="H1796" s="13">
        <v>199</v>
      </c>
      <c r="I1796" s="13">
        <v>32</v>
      </c>
      <c r="J1796" s="13">
        <v>0</v>
      </c>
      <c r="K1796" s="13">
        <v>30</v>
      </c>
      <c r="L1796" s="13">
        <v>92</v>
      </c>
      <c r="M1796" s="13">
        <v>1</v>
      </c>
      <c r="N1796" s="13">
        <v>0</v>
      </c>
      <c r="O1796" s="13">
        <v>50</v>
      </c>
      <c r="P1796" s="13">
        <v>78</v>
      </c>
    </row>
    <row r="1797" spans="1:16" x14ac:dyDescent="0.25">
      <c r="A1797" s="13" t="s">
        <v>1609</v>
      </c>
      <c r="B1797" s="13">
        <v>2013</v>
      </c>
      <c r="C1797" s="13" t="s">
        <v>178</v>
      </c>
      <c r="D1797" s="13" t="s">
        <v>157</v>
      </c>
      <c r="E1797" s="13">
        <v>156</v>
      </c>
      <c r="F1797" s="13">
        <v>633</v>
      </c>
      <c r="G1797" s="13">
        <v>90</v>
      </c>
      <c r="H1797" s="13">
        <v>168</v>
      </c>
      <c r="I1797" s="13">
        <v>27</v>
      </c>
      <c r="J1797" s="13">
        <v>6</v>
      </c>
      <c r="K1797" s="13">
        <v>20</v>
      </c>
      <c r="L1797" s="13">
        <v>81</v>
      </c>
      <c r="M1797" s="13">
        <v>11</v>
      </c>
      <c r="N1797" s="13">
        <v>3</v>
      </c>
      <c r="O1797" s="13">
        <v>52</v>
      </c>
      <c r="P1797" s="13">
        <v>141</v>
      </c>
    </row>
    <row r="1798" spans="1:16" x14ac:dyDescent="0.25">
      <c r="A1798" s="13" t="s">
        <v>1568</v>
      </c>
      <c r="B1798" s="13">
        <v>2013</v>
      </c>
      <c r="C1798" s="13" t="s">
        <v>165</v>
      </c>
      <c r="D1798" s="13" t="s">
        <v>157</v>
      </c>
      <c r="E1798" s="13">
        <v>160</v>
      </c>
      <c r="F1798" s="13">
        <v>634</v>
      </c>
      <c r="G1798" s="13">
        <v>89</v>
      </c>
      <c r="H1798" s="13">
        <v>172</v>
      </c>
      <c r="I1798" s="13">
        <v>24</v>
      </c>
      <c r="J1798" s="13">
        <v>0</v>
      </c>
      <c r="K1798" s="13">
        <v>10</v>
      </c>
      <c r="L1798" s="13">
        <v>59</v>
      </c>
      <c r="M1798" s="13">
        <v>1</v>
      </c>
      <c r="N1798" s="13">
        <v>2</v>
      </c>
      <c r="O1798" s="13">
        <v>55</v>
      </c>
      <c r="P1798" s="13">
        <v>76</v>
      </c>
    </row>
    <row r="1799" spans="1:16" x14ac:dyDescent="0.25">
      <c r="A1799" s="13" t="s">
        <v>1681</v>
      </c>
      <c r="B1799" s="13">
        <v>2013</v>
      </c>
      <c r="C1799" s="13" t="s">
        <v>156</v>
      </c>
      <c r="D1799" s="13" t="s">
        <v>157</v>
      </c>
      <c r="E1799" s="13">
        <v>158</v>
      </c>
      <c r="F1799" s="13">
        <v>637</v>
      </c>
      <c r="G1799" s="13">
        <v>68</v>
      </c>
      <c r="H1799" s="13">
        <v>181</v>
      </c>
      <c r="I1799" s="13">
        <v>39</v>
      </c>
      <c r="J1799" s="13">
        <v>2</v>
      </c>
      <c r="K1799" s="13">
        <v>6</v>
      </c>
      <c r="L1799" s="13">
        <v>48</v>
      </c>
      <c r="M1799" s="13">
        <v>30</v>
      </c>
      <c r="N1799" s="13">
        <v>9</v>
      </c>
      <c r="O1799" s="13">
        <v>26</v>
      </c>
      <c r="P1799" s="13">
        <v>68</v>
      </c>
    </row>
    <row r="1800" spans="1:16" x14ac:dyDescent="0.25">
      <c r="A1800" s="13" t="s">
        <v>1577</v>
      </c>
      <c r="B1800" s="13">
        <v>2013</v>
      </c>
      <c r="C1800" s="13" t="s">
        <v>168</v>
      </c>
      <c r="D1800" s="13" t="s">
        <v>157</v>
      </c>
      <c r="E1800" s="13">
        <v>160</v>
      </c>
      <c r="F1800" s="13">
        <v>641</v>
      </c>
      <c r="G1800" s="13">
        <v>91</v>
      </c>
      <c r="H1800" s="13">
        <v>193</v>
      </c>
      <c r="I1800" s="13">
        <v>42</v>
      </c>
      <c r="J1800" s="13">
        <v>2</v>
      </c>
      <c r="K1800" s="13">
        <v>9</v>
      </c>
      <c r="L1800" s="13">
        <v>84</v>
      </c>
      <c r="M1800" s="13">
        <v>17</v>
      </c>
      <c r="N1800" s="13">
        <v>5</v>
      </c>
      <c r="O1800" s="13">
        <v>73</v>
      </c>
      <c r="P1800" s="13">
        <v>75</v>
      </c>
    </row>
    <row r="1801" spans="1:16" x14ac:dyDescent="0.25">
      <c r="A1801" s="13" t="s">
        <v>1559</v>
      </c>
      <c r="B1801" s="13">
        <v>2013</v>
      </c>
      <c r="C1801" s="13" t="s">
        <v>165</v>
      </c>
      <c r="D1801" s="13" t="s">
        <v>157</v>
      </c>
      <c r="E1801" s="13">
        <v>160</v>
      </c>
      <c r="F1801" s="13">
        <v>653</v>
      </c>
      <c r="G1801" s="13">
        <v>100</v>
      </c>
      <c r="H1801" s="13">
        <v>186</v>
      </c>
      <c r="I1801" s="13">
        <v>35</v>
      </c>
      <c r="J1801" s="13">
        <v>1</v>
      </c>
      <c r="K1801" s="13">
        <v>33</v>
      </c>
      <c r="L1801" s="13">
        <v>108</v>
      </c>
      <c r="M1801" s="13">
        <v>14</v>
      </c>
      <c r="N1801" s="13">
        <v>3</v>
      </c>
      <c r="O1801" s="13">
        <v>25</v>
      </c>
      <c r="P1801" s="13">
        <v>136</v>
      </c>
    </row>
    <row r="1802" spans="1:16" x14ac:dyDescent="0.25">
      <c r="A1802" s="13" t="s">
        <v>1677</v>
      </c>
      <c r="B1802" s="13">
        <v>2013</v>
      </c>
      <c r="C1802" s="13" t="s">
        <v>173</v>
      </c>
      <c r="D1802" s="13" t="s">
        <v>161</v>
      </c>
      <c r="E1802" s="13">
        <v>161</v>
      </c>
      <c r="F1802" s="13">
        <v>658</v>
      </c>
      <c r="G1802" s="13">
        <v>92</v>
      </c>
      <c r="H1802" s="13">
        <v>188</v>
      </c>
      <c r="I1802" s="13">
        <v>38</v>
      </c>
      <c r="J1802" s="13">
        <v>4</v>
      </c>
      <c r="K1802" s="13">
        <v>13</v>
      </c>
      <c r="L1802" s="13">
        <v>78</v>
      </c>
      <c r="M1802" s="13">
        <v>23</v>
      </c>
      <c r="N1802" s="13">
        <v>3</v>
      </c>
      <c r="O1802" s="13">
        <v>32</v>
      </c>
      <c r="P1802" s="13">
        <v>95</v>
      </c>
    </row>
    <row r="1803" spans="1:16" x14ac:dyDescent="0.25">
      <c r="A1803" s="13" t="s">
        <v>1759</v>
      </c>
      <c r="B1803" s="13">
        <v>2013</v>
      </c>
      <c r="C1803" s="13" t="s">
        <v>162</v>
      </c>
      <c r="D1803" s="13" t="s">
        <v>161</v>
      </c>
      <c r="E1803" s="13">
        <v>161</v>
      </c>
      <c r="F1803" s="13">
        <v>666</v>
      </c>
      <c r="G1803" s="13">
        <v>59</v>
      </c>
      <c r="H1803" s="13">
        <v>163</v>
      </c>
      <c r="I1803" s="13">
        <v>34</v>
      </c>
      <c r="J1803" s="13">
        <v>2</v>
      </c>
      <c r="K1803" s="13">
        <v>10</v>
      </c>
      <c r="L1803" s="13">
        <v>44</v>
      </c>
      <c r="M1803" s="13">
        <v>9</v>
      </c>
      <c r="N1803" s="13">
        <v>6</v>
      </c>
      <c r="O1803" s="13">
        <v>30</v>
      </c>
      <c r="P1803" s="13">
        <v>129</v>
      </c>
    </row>
    <row r="1804" spans="1:16" x14ac:dyDescent="0.25">
      <c r="A1804" s="13" t="s">
        <v>1923</v>
      </c>
      <c r="B1804" s="13">
        <v>2013</v>
      </c>
      <c r="C1804" s="13" t="s">
        <v>165</v>
      </c>
      <c r="D1804" s="13" t="s">
        <v>157</v>
      </c>
      <c r="E1804" s="13">
        <v>156</v>
      </c>
      <c r="F1804" s="13">
        <v>667</v>
      </c>
      <c r="G1804" s="13">
        <v>88</v>
      </c>
      <c r="H1804" s="13">
        <v>189</v>
      </c>
      <c r="I1804" s="13">
        <v>51</v>
      </c>
      <c r="J1804" s="13">
        <v>3</v>
      </c>
      <c r="K1804" s="13">
        <v>14</v>
      </c>
      <c r="L1804" s="13">
        <v>71</v>
      </c>
      <c r="M1804" s="13">
        <v>6</v>
      </c>
      <c r="N1804" s="13">
        <v>7</v>
      </c>
      <c r="O1804" s="13">
        <v>29</v>
      </c>
      <c r="P1804" s="13">
        <v>113</v>
      </c>
    </row>
    <row r="1805" spans="1:16" x14ac:dyDescent="0.25">
      <c r="A1805" s="13" t="s">
        <v>1578</v>
      </c>
      <c r="B1805" s="13">
        <v>2014</v>
      </c>
      <c r="C1805" s="13" t="s">
        <v>185</v>
      </c>
      <c r="D1805" s="13" t="s">
        <v>161</v>
      </c>
      <c r="E1805" s="13">
        <v>61</v>
      </c>
      <c r="F1805" s="13">
        <v>100</v>
      </c>
      <c r="G1805" s="13">
        <v>13</v>
      </c>
      <c r="H1805" s="13">
        <v>17</v>
      </c>
      <c r="I1805" s="13">
        <v>7</v>
      </c>
      <c r="J1805" s="13">
        <v>0</v>
      </c>
      <c r="K1805" s="13">
        <v>1</v>
      </c>
      <c r="L1805" s="13">
        <v>3</v>
      </c>
      <c r="M1805" s="13">
        <v>0</v>
      </c>
      <c r="N1805" s="13">
        <v>1</v>
      </c>
      <c r="O1805" s="13">
        <v>5</v>
      </c>
      <c r="P1805" s="13">
        <v>25</v>
      </c>
    </row>
    <row r="1806" spans="1:16" x14ac:dyDescent="0.25">
      <c r="A1806" s="13" t="s">
        <v>2060</v>
      </c>
      <c r="B1806" s="13">
        <v>2014</v>
      </c>
      <c r="C1806" s="13" t="s">
        <v>156</v>
      </c>
      <c r="D1806" s="13" t="s">
        <v>157</v>
      </c>
      <c r="E1806" s="13">
        <v>28</v>
      </c>
      <c r="F1806" s="13">
        <v>100</v>
      </c>
      <c r="G1806" s="13">
        <v>6</v>
      </c>
      <c r="H1806" s="13">
        <v>25</v>
      </c>
      <c r="I1806" s="13">
        <v>5</v>
      </c>
      <c r="J1806" s="13">
        <v>0</v>
      </c>
      <c r="K1806" s="13">
        <v>0</v>
      </c>
      <c r="L1806" s="13">
        <v>5</v>
      </c>
      <c r="M1806" s="13">
        <v>1</v>
      </c>
      <c r="N1806" s="13">
        <v>1</v>
      </c>
      <c r="O1806" s="13">
        <v>3</v>
      </c>
      <c r="P1806" s="13">
        <v>25</v>
      </c>
    </row>
    <row r="1807" spans="1:16" x14ac:dyDescent="0.25">
      <c r="A1807" s="13" t="s">
        <v>1949</v>
      </c>
      <c r="B1807" s="13">
        <v>2014</v>
      </c>
      <c r="C1807" s="13" t="s">
        <v>184</v>
      </c>
      <c r="D1807" s="13" t="s">
        <v>157</v>
      </c>
      <c r="E1807" s="13">
        <v>44</v>
      </c>
      <c r="F1807" s="13">
        <v>101</v>
      </c>
      <c r="G1807" s="13">
        <v>13</v>
      </c>
      <c r="H1807" s="13">
        <v>17</v>
      </c>
      <c r="I1807" s="13">
        <v>3</v>
      </c>
      <c r="J1807" s="13">
        <v>0</v>
      </c>
      <c r="K1807" s="13">
        <v>1</v>
      </c>
      <c r="L1807" s="13">
        <v>8</v>
      </c>
      <c r="M1807" s="13">
        <v>3</v>
      </c>
      <c r="N1807" s="13">
        <v>1</v>
      </c>
      <c r="O1807" s="13">
        <v>10</v>
      </c>
      <c r="P1807" s="13">
        <v>27</v>
      </c>
    </row>
    <row r="1808" spans="1:16" x14ac:dyDescent="0.25">
      <c r="A1808" s="13" t="s">
        <v>2032</v>
      </c>
      <c r="B1808" s="13">
        <v>2014</v>
      </c>
      <c r="C1808" s="13" t="s">
        <v>172</v>
      </c>
      <c r="D1808" s="13" t="s">
        <v>161</v>
      </c>
      <c r="E1808" s="13">
        <v>51</v>
      </c>
      <c r="F1808" s="13">
        <v>101</v>
      </c>
      <c r="G1808" s="13">
        <v>12</v>
      </c>
      <c r="H1808" s="13">
        <v>22</v>
      </c>
      <c r="I1808" s="13">
        <v>1</v>
      </c>
      <c r="J1808" s="13">
        <v>3</v>
      </c>
      <c r="K1808" s="13">
        <v>1</v>
      </c>
      <c r="L1808" s="13">
        <v>10</v>
      </c>
      <c r="M1808" s="13">
        <v>2</v>
      </c>
      <c r="N1808" s="13">
        <v>1</v>
      </c>
      <c r="O1808" s="13">
        <v>12</v>
      </c>
      <c r="P1808" s="13">
        <v>32</v>
      </c>
    </row>
    <row r="1809" spans="1:16" x14ac:dyDescent="0.25">
      <c r="A1809" s="13" t="s">
        <v>1441</v>
      </c>
      <c r="B1809" s="13">
        <v>2014</v>
      </c>
      <c r="C1809" s="13" t="s">
        <v>174</v>
      </c>
      <c r="D1809" s="13" t="s">
        <v>161</v>
      </c>
      <c r="E1809" s="13">
        <v>48</v>
      </c>
      <c r="F1809" s="13">
        <v>102</v>
      </c>
      <c r="G1809" s="13">
        <v>15</v>
      </c>
      <c r="H1809" s="13">
        <v>25</v>
      </c>
      <c r="I1809" s="13">
        <v>5</v>
      </c>
      <c r="J1809" s="13">
        <v>0</v>
      </c>
      <c r="K1809" s="13">
        <v>0</v>
      </c>
      <c r="L1809" s="13">
        <v>7</v>
      </c>
      <c r="M1809" s="13">
        <v>1</v>
      </c>
      <c r="N1809" s="13">
        <v>1</v>
      </c>
      <c r="O1809" s="13">
        <v>9</v>
      </c>
      <c r="P1809" s="13">
        <v>18</v>
      </c>
    </row>
    <row r="1810" spans="1:16" x14ac:dyDescent="0.25">
      <c r="A1810" s="13" t="s">
        <v>1938</v>
      </c>
      <c r="B1810" s="13">
        <v>2014</v>
      </c>
      <c r="C1810" s="13" t="s">
        <v>186</v>
      </c>
      <c r="D1810" s="13" t="s">
        <v>161</v>
      </c>
      <c r="E1810" s="13">
        <v>52</v>
      </c>
      <c r="F1810" s="13">
        <v>102</v>
      </c>
      <c r="G1810" s="13">
        <v>13</v>
      </c>
      <c r="H1810" s="13">
        <v>24</v>
      </c>
      <c r="I1810" s="13">
        <v>8</v>
      </c>
      <c r="J1810" s="13">
        <v>0</v>
      </c>
      <c r="K1810" s="13">
        <v>3</v>
      </c>
      <c r="L1810" s="13">
        <v>8</v>
      </c>
      <c r="M1810" s="13">
        <v>0</v>
      </c>
      <c r="N1810" s="13">
        <v>0</v>
      </c>
      <c r="O1810" s="13">
        <v>8</v>
      </c>
      <c r="P1810" s="13">
        <v>32</v>
      </c>
    </row>
    <row r="1811" spans="1:16" x14ac:dyDescent="0.25">
      <c r="A1811" s="13" t="s">
        <v>1744</v>
      </c>
      <c r="B1811" s="13">
        <v>2014</v>
      </c>
      <c r="C1811" s="13" t="s">
        <v>165</v>
      </c>
      <c r="D1811" s="13" t="s">
        <v>157</v>
      </c>
      <c r="E1811" s="13">
        <v>26</v>
      </c>
      <c r="F1811" s="13">
        <v>104</v>
      </c>
      <c r="G1811" s="13">
        <v>13</v>
      </c>
      <c r="H1811" s="13">
        <v>32</v>
      </c>
      <c r="I1811" s="13">
        <v>5</v>
      </c>
      <c r="J1811" s="13">
        <v>0</v>
      </c>
      <c r="K1811" s="13">
        <v>5</v>
      </c>
      <c r="L1811" s="13">
        <v>18</v>
      </c>
      <c r="M1811" s="13">
        <v>0</v>
      </c>
      <c r="N1811" s="13">
        <v>1</v>
      </c>
      <c r="O1811" s="13">
        <v>6</v>
      </c>
      <c r="P1811" s="13">
        <v>19</v>
      </c>
    </row>
    <row r="1812" spans="1:16" x14ac:dyDescent="0.25">
      <c r="A1812" s="13" t="s">
        <v>1335</v>
      </c>
      <c r="B1812" s="13">
        <v>2014</v>
      </c>
      <c r="C1812" s="13" t="s">
        <v>186</v>
      </c>
      <c r="D1812" s="13" t="s">
        <v>161</v>
      </c>
      <c r="E1812" s="13">
        <v>80</v>
      </c>
      <c r="F1812" s="13">
        <v>105</v>
      </c>
      <c r="G1812" s="13">
        <v>14</v>
      </c>
      <c r="H1812" s="13">
        <v>16</v>
      </c>
      <c r="I1812" s="13">
        <v>2</v>
      </c>
      <c r="J1812" s="13">
        <v>1</v>
      </c>
      <c r="K1812" s="13">
        <v>0</v>
      </c>
      <c r="L1812" s="13">
        <v>3</v>
      </c>
      <c r="M1812" s="13">
        <v>3</v>
      </c>
      <c r="N1812" s="13">
        <v>0</v>
      </c>
      <c r="O1812" s="13">
        <v>15</v>
      </c>
      <c r="P1812" s="13">
        <v>23</v>
      </c>
    </row>
    <row r="1813" spans="1:16" x14ac:dyDescent="0.25">
      <c r="A1813" s="13" t="s">
        <v>2059</v>
      </c>
      <c r="B1813" s="13">
        <v>2014</v>
      </c>
      <c r="C1813" s="13" t="s">
        <v>184</v>
      </c>
      <c r="D1813" s="13" t="s">
        <v>157</v>
      </c>
      <c r="E1813" s="13">
        <v>28</v>
      </c>
      <c r="F1813" s="13">
        <v>105</v>
      </c>
      <c r="G1813" s="13">
        <v>11</v>
      </c>
      <c r="H1813" s="13">
        <v>31</v>
      </c>
      <c r="I1813" s="13">
        <v>7</v>
      </c>
      <c r="J1813" s="13">
        <v>0</v>
      </c>
      <c r="K1813" s="13">
        <v>2</v>
      </c>
      <c r="L1813" s="13">
        <v>14</v>
      </c>
      <c r="M1813" s="13">
        <v>1</v>
      </c>
      <c r="N1813" s="13">
        <v>0</v>
      </c>
      <c r="O1813" s="13">
        <v>2</v>
      </c>
      <c r="P1813" s="13">
        <v>18</v>
      </c>
    </row>
    <row r="1814" spans="1:16" x14ac:dyDescent="0.25">
      <c r="A1814" s="13" t="s">
        <v>1951</v>
      </c>
      <c r="B1814" s="13">
        <v>2014</v>
      </c>
      <c r="C1814" s="13" t="s">
        <v>159</v>
      </c>
      <c r="D1814" s="13" t="s">
        <v>157</v>
      </c>
      <c r="E1814" s="13">
        <v>27</v>
      </c>
      <c r="F1814" s="13">
        <v>106</v>
      </c>
      <c r="G1814" s="13">
        <v>10</v>
      </c>
      <c r="H1814" s="13">
        <v>21</v>
      </c>
      <c r="I1814" s="13">
        <v>5</v>
      </c>
      <c r="J1814" s="13">
        <v>1</v>
      </c>
      <c r="K1814" s="13">
        <v>1</v>
      </c>
      <c r="L1814" s="13">
        <v>8</v>
      </c>
      <c r="M1814" s="13">
        <v>3</v>
      </c>
      <c r="N1814" s="13">
        <v>1</v>
      </c>
      <c r="O1814" s="13">
        <v>6</v>
      </c>
      <c r="P1814" s="13">
        <v>40</v>
      </c>
    </row>
    <row r="1815" spans="1:16" x14ac:dyDescent="0.25">
      <c r="A1815" s="13" t="s">
        <v>1991</v>
      </c>
      <c r="B1815" s="13">
        <v>2014</v>
      </c>
      <c r="C1815" s="13" t="s">
        <v>169</v>
      </c>
      <c r="D1815" s="13" t="s">
        <v>161</v>
      </c>
      <c r="E1815" s="13">
        <v>44</v>
      </c>
      <c r="F1815" s="13">
        <v>106</v>
      </c>
      <c r="G1815" s="13">
        <v>8</v>
      </c>
      <c r="H1815" s="13">
        <v>18</v>
      </c>
      <c r="I1815" s="13">
        <v>5</v>
      </c>
      <c r="J1815" s="13">
        <v>1</v>
      </c>
      <c r="K1815" s="13">
        <v>2</v>
      </c>
      <c r="L1815" s="13">
        <v>9</v>
      </c>
      <c r="M1815" s="13">
        <v>1</v>
      </c>
      <c r="N1815" s="13">
        <v>0</v>
      </c>
      <c r="O1815" s="13">
        <v>6</v>
      </c>
      <c r="P1815" s="13">
        <v>34</v>
      </c>
    </row>
    <row r="1816" spans="1:16" x14ac:dyDescent="0.25">
      <c r="A1816" s="13" t="s">
        <v>2043</v>
      </c>
      <c r="B1816" s="13">
        <v>2014</v>
      </c>
      <c r="C1816" s="13" t="s">
        <v>156</v>
      </c>
      <c r="D1816" s="13" t="s">
        <v>157</v>
      </c>
      <c r="E1816" s="13">
        <v>48</v>
      </c>
      <c r="F1816" s="13">
        <v>106</v>
      </c>
      <c r="G1816" s="13">
        <v>8</v>
      </c>
      <c r="H1816" s="13">
        <v>25</v>
      </c>
      <c r="I1816" s="13">
        <v>5</v>
      </c>
      <c r="J1816" s="13">
        <v>0</v>
      </c>
      <c r="K1816" s="13">
        <v>2</v>
      </c>
      <c r="L1816" s="13">
        <v>7</v>
      </c>
      <c r="M1816" s="13">
        <v>0</v>
      </c>
      <c r="N1816" s="13">
        <v>1</v>
      </c>
      <c r="O1816" s="13">
        <v>8</v>
      </c>
      <c r="P1816" s="13">
        <v>38</v>
      </c>
    </row>
    <row r="1817" spans="1:16" x14ac:dyDescent="0.25">
      <c r="A1817" s="13" t="s">
        <v>1714</v>
      </c>
      <c r="B1817" s="13">
        <v>2014</v>
      </c>
      <c r="C1817" s="13" t="s">
        <v>184</v>
      </c>
      <c r="D1817" s="13" t="s">
        <v>157</v>
      </c>
      <c r="E1817" s="13">
        <v>34</v>
      </c>
      <c r="F1817" s="13">
        <v>107</v>
      </c>
      <c r="G1817" s="13">
        <v>13</v>
      </c>
      <c r="H1817" s="13">
        <v>28</v>
      </c>
      <c r="I1817" s="13">
        <v>10</v>
      </c>
      <c r="J1817" s="13">
        <v>0</v>
      </c>
      <c r="K1817" s="13">
        <v>0</v>
      </c>
      <c r="L1817" s="13">
        <v>11</v>
      </c>
      <c r="M1817" s="13">
        <v>0</v>
      </c>
      <c r="N1817" s="13">
        <v>1</v>
      </c>
      <c r="O1817" s="13">
        <v>11</v>
      </c>
      <c r="P1817" s="13">
        <v>26</v>
      </c>
    </row>
    <row r="1818" spans="1:16" x14ac:dyDescent="0.25">
      <c r="A1818" s="13" t="s">
        <v>2041</v>
      </c>
      <c r="B1818" s="13">
        <v>2014</v>
      </c>
      <c r="C1818" s="13" t="s">
        <v>172</v>
      </c>
      <c r="D1818" s="13" t="s">
        <v>161</v>
      </c>
      <c r="E1818" s="13">
        <v>38</v>
      </c>
      <c r="F1818" s="13">
        <v>109</v>
      </c>
      <c r="G1818" s="13">
        <v>13</v>
      </c>
      <c r="H1818" s="13">
        <v>24</v>
      </c>
      <c r="I1818" s="13">
        <v>2</v>
      </c>
      <c r="J1818" s="13">
        <v>0</v>
      </c>
      <c r="K1818" s="13">
        <v>1</v>
      </c>
      <c r="L1818" s="13">
        <v>6</v>
      </c>
      <c r="M1818" s="13">
        <v>4</v>
      </c>
      <c r="N1818" s="13">
        <v>1</v>
      </c>
      <c r="O1818" s="13">
        <v>9</v>
      </c>
      <c r="P1818" s="13">
        <v>39</v>
      </c>
    </row>
    <row r="1819" spans="1:16" x14ac:dyDescent="0.25">
      <c r="A1819" s="13" t="s">
        <v>2033</v>
      </c>
      <c r="B1819" s="13">
        <v>2014</v>
      </c>
      <c r="C1819" s="13" t="s">
        <v>180</v>
      </c>
      <c r="D1819" s="13" t="s">
        <v>161</v>
      </c>
      <c r="E1819" s="13">
        <v>47</v>
      </c>
      <c r="F1819" s="13">
        <v>110</v>
      </c>
      <c r="G1819" s="13">
        <v>11</v>
      </c>
      <c r="H1819" s="13">
        <v>27</v>
      </c>
      <c r="I1819" s="13">
        <v>6</v>
      </c>
      <c r="J1819" s="13">
        <v>1</v>
      </c>
      <c r="K1819" s="13">
        <v>3</v>
      </c>
      <c r="L1819" s="13">
        <v>8</v>
      </c>
      <c r="M1819" s="13">
        <v>0</v>
      </c>
      <c r="N1819" s="13">
        <v>2</v>
      </c>
      <c r="O1819" s="13">
        <v>5</v>
      </c>
      <c r="P1819" s="13">
        <v>31</v>
      </c>
    </row>
    <row r="1820" spans="1:16" x14ac:dyDescent="0.25">
      <c r="A1820" s="13" t="s">
        <v>1808</v>
      </c>
      <c r="B1820" s="13">
        <v>2014</v>
      </c>
      <c r="C1820" s="13" t="s">
        <v>178</v>
      </c>
      <c r="D1820" s="13" t="s">
        <v>157</v>
      </c>
      <c r="E1820" s="13">
        <v>36</v>
      </c>
      <c r="F1820" s="13">
        <v>110</v>
      </c>
      <c r="G1820" s="13">
        <v>8</v>
      </c>
      <c r="H1820" s="13">
        <v>31</v>
      </c>
      <c r="I1820" s="13">
        <v>5</v>
      </c>
      <c r="J1820" s="13">
        <v>0</v>
      </c>
      <c r="K1820" s="13">
        <v>2</v>
      </c>
      <c r="L1820" s="13">
        <v>11</v>
      </c>
      <c r="M1820" s="13">
        <v>0</v>
      </c>
      <c r="N1820" s="13">
        <v>0</v>
      </c>
      <c r="O1820" s="13">
        <v>7</v>
      </c>
      <c r="P1820" s="13">
        <v>27</v>
      </c>
    </row>
    <row r="1821" spans="1:16" x14ac:dyDescent="0.25">
      <c r="A1821" s="13" t="s">
        <v>1855</v>
      </c>
      <c r="B1821" s="13">
        <v>2014</v>
      </c>
      <c r="C1821" s="13" t="s">
        <v>166</v>
      </c>
      <c r="D1821" s="13" t="s">
        <v>161</v>
      </c>
      <c r="E1821" s="13">
        <v>52</v>
      </c>
      <c r="F1821" s="13">
        <v>111</v>
      </c>
      <c r="G1821" s="13">
        <v>14</v>
      </c>
      <c r="H1821" s="13">
        <v>26</v>
      </c>
      <c r="I1821" s="13">
        <v>5</v>
      </c>
      <c r="J1821" s="13">
        <v>0</v>
      </c>
      <c r="K1821" s="13">
        <v>4</v>
      </c>
      <c r="L1821" s="13">
        <v>16</v>
      </c>
      <c r="M1821" s="13">
        <v>0</v>
      </c>
      <c r="N1821" s="13">
        <v>0</v>
      </c>
      <c r="O1821" s="13">
        <v>11</v>
      </c>
      <c r="P1821" s="13">
        <v>32</v>
      </c>
    </row>
    <row r="1822" spans="1:16" x14ac:dyDescent="0.25">
      <c r="A1822" s="13" t="s">
        <v>1487</v>
      </c>
      <c r="B1822" s="13">
        <v>2014</v>
      </c>
      <c r="C1822" s="13" t="s">
        <v>184</v>
      </c>
      <c r="D1822" s="13" t="s">
        <v>157</v>
      </c>
      <c r="E1822" s="13">
        <v>45</v>
      </c>
      <c r="F1822" s="13">
        <v>112</v>
      </c>
      <c r="G1822" s="13">
        <v>11</v>
      </c>
      <c r="H1822" s="13">
        <v>22</v>
      </c>
      <c r="I1822" s="13">
        <v>3</v>
      </c>
      <c r="J1822" s="13">
        <v>0</v>
      </c>
      <c r="K1822" s="13">
        <v>4</v>
      </c>
      <c r="L1822" s="13">
        <v>14</v>
      </c>
      <c r="M1822" s="13">
        <v>0</v>
      </c>
      <c r="N1822" s="13">
        <v>1</v>
      </c>
      <c r="O1822" s="13">
        <v>11</v>
      </c>
      <c r="P1822" s="13">
        <v>38</v>
      </c>
    </row>
    <row r="1823" spans="1:16" x14ac:dyDescent="0.25">
      <c r="A1823" s="13" t="s">
        <v>1929</v>
      </c>
      <c r="B1823" s="13">
        <v>2014</v>
      </c>
      <c r="C1823" s="13" t="s">
        <v>173</v>
      </c>
      <c r="D1823" s="13" t="s">
        <v>161</v>
      </c>
      <c r="E1823" s="13">
        <v>61</v>
      </c>
      <c r="F1823" s="13">
        <v>112</v>
      </c>
      <c r="G1823" s="13">
        <v>16</v>
      </c>
      <c r="H1823" s="13">
        <v>29</v>
      </c>
      <c r="I1823" s="13">
        <v>14</v>
      </c>
      <c r="J1823" s="13">
        <v>1</v>
      </c>
      <c r="K1823" s="13">
        <v>3</v>
      </c>
      <c r="L1823" s="13">
        <v>16</v>
      </c>
      <c r="M1823" s="13">
        <v>4</v>
      </c>
      <c r="N1823" s="13">
        <v>0</v>
      </c>
      <c r="O1823" s="13">
        <v>16</v>
      </c>
      <c r="P1823" s="13">
        <v>39</v>
      </c>
    </row>
    <row r="1824" spans="1:16" x14ac:dyDescent="0.25">
      <c r="A1824" s="13" t="s">
        <v>1956</v>
      </c>
      <c r="B1824" s="13">
        <v>2014</v>
      </c>
      <c r="C1824" s="13" t="s">
        <v>160</v>
      </c>
      <c r="D1824" s="13" t="s">
        <v>161</v>
      </c>
      <c r="E1824" s="13">
        <v>31</v>
      </c>
      <c r="F1824" s="13">
        <v>113</v>
      </c>
      <c r="G1824" s="13">
        <v>7</v>
      </c>
      <c r="H1824" s="13">
        <v>28</v>
      </c>
      <c r="I1824" s="13">
        <v>3</v>
      </c>
      <c r="J1824" s="13">
        <v>0</v>
      </c>
      <c r="K1824" s="13">
        <v>0</v>
      </c>
      <c r="L1824" s="13">
        <v>9</v>
      </c>
      <c r="M1824" s="13">
        <v>1</v>
      </c>
      <c r="N1824" s="13">
        <v>1</v>
      </c>
      <c r="O1824" s="13">
        <v>3</v>
      </c>
      <c r="P1824" s="13">
        <v>26</v>
      </c>
    </row>
    <row r="1825" spans="1:16" x14ac:dyDescent="0.25">
      <c r="A1825" s="13" t="s">
        <v>1983</v>
      </c>
      <c r="B1825" s="13">
        <v>2014</v>
      </c>
      <c r="C1825" s="13" t="s">
        <v>186</v>
      </c>
      <c r="D1825" s="13" t="s">
        <v>161</v>
      </c>
      <c r="E1825" s="13">
        <v>66</v>
      </c>
      <c r="F1825" s="13">
        <v>114</v>
      </c>
      <c r="G1825" s="13">
        <v>13</v>
      </c>
      <c r="H1825" s="13">
        <v>27</v>
      </c>
      <c r="I1825" s="13">
        <v>2</v>
      </c>
      <c r="J1825" s="13">
        <v>0</v>
      </c>
      <c r="K1825" s="13">
        <v>1</v>
      </c>
      <c r="L1825" s="13">
        <v>4</v>
      </c>
      <c r="M1825" s="13">
        <v>1</v>
      </c>
      <c r="N1825" s="13">
        <v>1</v>
      </c>
      <c r="O1825" s="13">
        <v>9</v>
      </c>
      <c r="P1825" s="13">
        <v>33</v>
      </c>
    </row>
    <row r="1826" spans="1:16" x14ac:dyDescent="0.25">
      <c r="A1826" s="13" t="s">
        <v>1628</v>
      </c>
      <c r="B1826" s="13">
        <v>2014</v>
      </c>
      <c r="C1826" s="13" t="s">
        <v>171</v>
      </c>
      <c r="D1826" s="13" t="s">
        <v>157</v>
      </c>
      <c r="E1826" s="13">
        <v>49</v>
      </c>
      <c r="F1826" s="13">
        <v>114</v>
      </c>
      <c r="G1826" s="13">
        <v>5</v>
      </c>
      <c r="H1826" s="13">
        <v>19</v>
      </c>
      <c r="I1826" s="13">
        <v>4</v>
      </c>
      <c r="J1826" s="13">
        <v>0</v>
      </c>
      <c r="K1826" s="13">
        <v>0</v>
      </c>
      <c r="L1826" s="13">
        <v>8</v>
      </c>
      <c r="M1826" s="13">
        <v>0</v>
      </c>
      <c r="N1826" s="13">
        <v>2</v>
      </c>
      <c r="O1826" s="13">
        <v>4</v>
      </c>
      <c r="P1826" s="13">
        <v>30</v>
      </c>
    </row>
    <row r="1827" spans="1:16" x14ac:dyDescent="0.25">
      <c r="A1827" s="13" t="s">
        <v>2063</v>
      </c>
      <c r="B1827" s="13">
        <v>2014</v>
      </c>
      <c r="C1827" s="13" t="s">
        <v>184</v>
      </c>
      <c r="D1827" s="13" t="s">
        <v>157</v>
      </c>
      <c r="E1827" s="13">
        <v>43</v>
      </c>
      <c r="F1827" s="13">
        <v>115</v>
      </c>
      <c r="G1827" s="13">
        <v>12</v>
      </c>
      <c r="H1827" s="13">
        <v>30</v>
      </c>
      <c r="I1827" s="13">
        <v>6</v>
      </c>
      <c r="J1827" s="13">
        <v>0</v>
      </c>
      <c r="K1827" s="13">
        <v>0</v>
      </c>
      <c r="L1827" s="13">
        <v>8</v>
      </c>
      <c r="M1827" s="13">
        <v>5</v>
      </c>
      <c r="N1827" s="13">
        <v>1</v>
      </c>
      <c r="O1827" s="13">
        <v>5</v>
      </c>
      <c r="P1827" s="13">
        <v>21</v>
      </c>
    </row>
    <row r="1828" spans="1:16" x14ac:dyDescent="0.25">
      <c r="A1828" s="13" t="s">
        <v>2001</v>
      </c>
      <c r="B1828" s="13">
        <v>2014</v>
      </c>
      <c r="C1828" s="13" t="s">
        <v>164</v>
      </c>
      <c r="D1828" s="13" t="s">
        <v>157</v>
      </c>
      <c r="E1828" s="13">
        <v>53</v>
      </c>
      <c r="F1828" s="13">
        <v>116</v>
      </c>
      <c r="G1828" s="13">
        <v>19</v>
      </c>
      <c r="H1828" s="13">
        <v>31</v>
      </c>
      <c r="I1828" s="13">
        <v>9</v>
      </c>
      <c r="J1828" s="13">
        <v>0</v>
      </c>
      <c r="K1828" s="13">
        <v>2</v>
      </c>
      <c r="L1828" s="13">
        <v>7</v>
      </c>
      <c r="M1828" s="13">
        <v>1</v>
      </c>
      <c r="N1828" s="13">
        <v>2</v>
      </c>
      <c r="O1828" s="13">
        <v>4</v>
      </c>
      <c r="P1828" s="13">
        <v>28</v>
      </c>
    </row>
    <row r="1829" spans="1:16" x14ac:dyDescent="0.25">
      <c r="A1829" s="13" t="s">
        <v>1882</v>
      </c>
      <c r="B1829" s="13">
        <v>2014</v>
      </c>
      <c r="C1829" s="13" t="s">
        <v>166</v>
      </c>
      <c r="D1829" s="13" t="s">
        <v>161</v>
      </c>
      <c r="E1829" s="13">
        <v>65</v>
      </c>
      <c r="F1829" s="13">
        <v>116</v>
      </c>
      <c r="G1829" s="13">
        <v>13</v>
      </c>
      <c r="H1829" s="13">
        <v>21</v>
      </c>
      <c r="I1829" s="13">
        <v>9</v>
      </c>
      <c r="J1829" s="13">
        <v>1</v>
      </c>
      <c r="K1829" s="13">
        <v>0</v>
      </c>
      <c r="L1829" s="13">
        <v>8</v>
      </c>
      <c r="M1829" s="13">
        <v>2</v>
      </c>
      <c r="N1829" s="13">
        <v>1</v>
      </c>
      <c r="O1829" s="13">
        <v>15</v>
      </c>
      <c r="P1829" s="13">
        <v>27</v>
      </c>
    </row>
    <row r="1830" spans="1:16" x14ac:dyDescent="0.25">
      <c r="A1830" s="13" t="s">
        <v>1899</v>
      </c>
      <c r="B1830" s="13">
        <v>2014</v>
      </c>
      <c r="C1830" s="13" t="s">
        <v>156</v>
      </c>
      <c r="D1830" s="13" t="s">
        <v>157</v>
      </c>
      <c r="E1830" s="13">
        <v>51</v>
      </c>
      <c r="F1830" s="13">
        <v>117</v>
      </c>
      <c r="G1830" s="13">
        <v>14</v>
      </c>
      <c r="H1830" s="13">
        <v>26</v>
      </c>
      <c r="I1830" s="13">
        <v>2</v>
      </c>
      <c r="J1830" s="13">
        <v>0</v>
      </c>
      <c r="K1830" s="13">
        <v>2</v>
      </c>
      <c r="L1830" s="13">
        <v>10</v>
      </c>
      <c r="M1830" s="13">
        <v>5</v>
      </c>
      <c r="N1830" s="13">
        <v>3</v>
      </c>
      <c r="O1830" s="13">
        <v>14</v>
      </c>
      <c r="P1830" s="13">
        <v>46</v>
      </c>
    </row>
    <row r="1831" spans="1:16" x14ac:dyDescent="0.25">
      <c r="A1831" s="13" t="s">
        <v>1594</v>
      </c>
      <c r="B1831" s="13">
        <v>2014</v>
      </c>
      <c r="C1831" s="13" t="s">
        <v>160</v>
      </c>
      <c r="D1831" s="13" t="s">
        <v>161</v>
      </c>
      <c r="E1831" s="13">
        <v>41</v>
      </c>
      <c r="F1831" s="13">
        <v>118</v>
      </c>
      <c r="G1831" s="13">
        <v>12</v>
      </c>
      <c r="H1831" s="13">
        <v>25</v>
      </c>
      <c r="I1831" s="13">
        <v>3</v>
      </c>
      <c r="J1831" s="13">
        <v>1</v>
      </c>
      <c r="K1831" s="13">
        <v>1</v>
      </c>
      <c r="L1831" s="13">
        <v>6</v>
      </c>
      <c r="M1831" s="13">
        <v>12</v>
      </c>
      <c r="N1831" s="13">
        <v>2</v>
      </c>
      <c r="O1831" s="13">
        <v>10</v>
      </c>
      <c r="P1831" s="13">
        <v>36</v>
      </c>
    </row>
    <row r="1832" spans="1:16" x14ac:dyDescent="0.25">
      <c r="A1832" s="13" t="s">
        <v>1903</v>
      </c>
      <c r="B1832" s="13">
        <v>2014</v>
      </c>
      <c r="C1832" s="13" t="s">
        <v>186</v>
      </c>
      <c r="D1832" s="13" t="s">
        <v>161</v>
      </c>
      <c r="E1832" s="13">
        <v>43</v>
      </c>
      <c r="F1832" s="13">
        <v>119</v>
      </c>
      <c r="G1832" s="13">
        <v>14</v>
      </c>
      <c r="H1832" s="13">
        <v>21</v>
      </c>
      <c r="I1832" s="13">
        <v>3</v>
      </c>
      <c r="J1832" s="13">
        <v>1</v>
      </c>
      <c r="K1832" s="13">
        <v>4</v>
      </c>
      <c r="L1832" s="13">
        <v>12</v>
      </c>
      <c r="M1832" s="13">
        <v>1</v>
      </c>
      <c r="N1832" s="13">
        <v>0</v>
      </c>
      <c r="O1832" s="13">
        <v>8</v>
      </c>
      <c r="P1832" s="13">
        <v>30</v>
      </c>
    </row>
    <row r="1833" spans="1:16" x14ac:dyDescent="0.25">
      <c r="A1833" s="13" t="s">
        <v>1780</v>
      </c>
      <c r="B1833" s="13">
        <v>2014</v>
      </c>
      <c r="C1833" s="13" t="s">
        <v>162</v>
      </c>
      <c r="D1833" s="13" t="s">
        <v>161</v>
      </c>
      <c r="E1833" s="13">
        <v>57</v>
      </c>
      <c r="F1833" s="13">
        <v>121</v>
      </c>
      <c r="G1833" s="13">
        <v>13</v>
      </c>
      <c r="H1833" s="13">
        <v>30</v>
      </c>
      <c r="I1833" s="13">
        <v>4</v>
      </c>
      <c r="J1833" s="13">
        <v>4</v>
      </c>
      <c r="K1833" s="13">
        <v>0</v>
      </c>
      <c r="L1833" s="13">
        <v>5</v>
      </c>
      <c r="M1833" s="13">
        <v>3</v>
      </c>
      <c r="N1833" s="13">
        <v>2</v>
      </c>
      <c r="O1833" s="13">
        <v>8</v>
      </c>
      <c r="P1833" s="13">
        <v>28</v>
      </c>
    </row>
    <row r="1834" spans="1:16" x14ac:dyDescent="0.25">
      <c r="A1834" s="13" t="s">
        <v>1807</v>
      </c>
      <c r="B1834" s="13">
        <v>2014</v>
      </c>
      <c r="C1834" s="13" t="s">
        <v>162</v>
      </c>
      <c r="D1834" s="13" t="s">
        <v>161</v>
      </c>
      <c r="E1834" s="13">
        <v>44</v>
      </c>
      <c r="F1834" s="13">
        <v>121</v>
      </c>
      <c r="G1834" s="13">
        <v>10</v>
      </c>
      <c r="H1834" s="13">
        <v>28</v>
      </c>
      <c r="I1834" s="13">
        <v>4</v>
      </c>
      <c r="J1834" s="13">
        <v>0</v>
      </c>
      <c r="K1834" s="13">
        <v>3</v>
      </c>
      <c r="L1834" s="13">
        <v>13</v>
      </c>
      <c r="M1834" s="13">
        <v>1</v>
      </c>
      <c r="N1834" s="13">
        <v>0</v>
      </c>
      <c r="O1834" s="13">
        <v>7</v>
      </c>
      <c r="P1834" s="13">
        <v>35</v>
      </c>
    </row>
    <row r="1835" spans="1:16" x14ac:dyDescent="0.25">
      <c r="A1835" s="13" t="s">
        <v>1915</v>
      </c>
      <c r="B1835" s="13">
        <v>2014</v>
      </c>
      <c r="C1835" s="13" t="s">
        <v>158</v>
      </c>
      <c r="D1835" s="13" t="s">
        <v>157</v>
      </c>
      <c r="E1835" s="13">
        <v>55</v>
      </c>
      <c r="F1835" s="13">
        <v>122</v>
      </c>
      <c r="G1835" s="13">
        <v>12</v>
      </c>
      <c r="H1835" s="13">
        <v>21</v>
      </c>
      <c r="I1835" s="13">
        <v>5</v>
      </c>
      <c r="J1835" s="13">
        <v>0</v>
      </c>
      <c r="K1835" s="13">
        <v>3</v>
      </c>
      <c r="L1835" s="13">
        <v>11</v>
      </c>
      <c r="M1835" s="13">
        <v>0</v>
      </c>
      <c r="N1835" s="13">
        <v>0</v>
      </c>
      <c r="O1835" s="13">
        <v>10</v>
      </c>
      <c r="P1835" s="13">
        <v>31</v>
      </c>
    </row>
    <row r="1836" spans="1:16" x14ac:dyDescent="0.25">
      <c r="A1836" s="13" t="s">
        <v>1723</v>
      </c>
      <c r="B1836" s="13">
        <v>2014</v>
      </c>
      <c r="C1836" s="13" t="s">
        <v>186</v>
      </c>
      <c r="D1836" s="13" t="s">
        <v>161</v>
      </c>
      <c r="E1836" s="13">
        <v>63</v>
      </c>
      <c r="F1836" s="13">
        <v>122</v>
      </c>
      <c r="G1836" s="13">
        <v>11</v>
      </c>
      <c r="H1836" s="13">
        <v>26</v>
      </c>
      <c r="I1836" s="13">
        <v>7</v>
      </c>
      <c r="J1836" s="13">
        <v>0</v>
      </c>
      <c r="K1836" s="13">
        <v>6</v>
      </c>
      <c r="L1836" s="13">
        <v>21</v>
      </c>
      <c r="M1836" s="13">
        <v>0</v>
      </c>
      <c r="N1836" s="13">
        <v>0</v>
      </c>
      <c r="O1836" s="13">
        <v>15</v>
      </c>
      <c r="P1836" s="13">
        <v>30</v>
      </c>
    </row>
    <row r="1837" spans="1:16" x14ac:dyDescent="0.25">
      <c r="A1837" s="13" t="s">
        <v>1428</v>
      </c>
      <c r="B1837" s="13">
        <v>2014</v>
      </c>
      <c r="C1837" s="13" t="s">
        <v>186</v>
      </c>
      <c r="D1837" s="13" t="s">
        <v>161</v>
      </c>
      <c r="E1837" s="13">
        <v>36</v>
      </c>
      <c r="F1837" s="13">
        <v>122</v>
      </c>
      <c r="G1837" s="13">
        <v>9</v>
      </c>
      <c r="H1837" s="13">
        <v>31</v>
      </c>
      <c r="I1837" s="13">
        <v>8</v>
      </c>
      <c r="J1837" s="13">
        <v>0</v>
      </c>
      <c r="K1837" s="13">
        <v>1</v>
      </c>
      <c r="L1837" s="13">
        <v>7</v>
      </c>
      <c r="M1837" s="13">
        <v>1</v>
      </c>
      <c r="N1837" s="13">
        <v>0</v>
      </c>
      <c r="O1837" s="13">
        <v>1</v>
      </c>
      <c r="P1837" s="13">
        <v>34</v>
      </c>
    </row>
    <row r="1838" spans="1:16" x14ac:dyDescent="0.25">
      <c r="A1838" s="13" t="s">
        <v>1727</v>
      </c>
      <c r="B1838" s="13">
        <v>2014</v>
      </c>
      <c r="C1838" s="13" t="s">
        <v>166</v>
      </c>
      <c r="D1838" s="13" t="s">
        <v>161</v>
      </c>
      <c r="E1838" s="13">
        <v>46</v>
      </c>
      <c r="F1838" s="13">
        <v>123</v>
      </c>
      <c r="G1838" s="13">
        <v>13</v>
      </c>
      <c r="H1838" s="13">
        <v>33</v>
      </c>
      <c r="I1838" s="13">
        <v>4</v>
      </c>
      <c r="J1838" s="13">
        <v>1</v>
      </c>
      <c r="K1838" s="13">
        <v>3</v>
      </c>
      <c r="L1838" s="13">
        <v>10</v>
      </c>
      <c r="M1838" s="13">
        <v>4</v>
      </c>
      <c r="N1838" s="13">
        <v>2</v>
      </c>
      <c r="O1838" s="13">
        <v>8</v>
      </c>
      <c r="P1838" s="13">
        <v>28</v>
      </c>
    </row>
    <row r="1839" spans="1:16" x14ac:dyDescent="0.25">
      <c r="A1839" s="13" t="s">
        <v>1461</v>
      </c>
      <c r="B1839" s="13">
        <v>2014</v>
      </c>
      <c r="C1839" s="13" t="s">
        <v>168</v>
      </c>
      <c r="D1839" s="13" t="s">
        <v>157</v>
      </c>
      <c r="E1839" s="13">
        <v>30</v>
      </c>
      <c r="F1839" s="13">
        <v>123</v>
      </c>
      <c r="G1839" s="13">
        <v>14</v>
      </c>
      <c r="H1839" s="13">
        <v>33</v>
      </c>
      <c r="I1839" s="13">
        <v>6</v>
      </c>
      <c r="J1839" s="13">
        <v>1</v>
      </c>
      <c r="K1839" s="13">
        <v>2</v>
      </c>
      <c r="L1839" s="13">
        <v>12</v>
      </c>
      <c r="M1839" s="13">
        <v>2</v>
      </c>
      <c r="N1839" s="13">
        <v>0</v>
      </c>
      <c r="O1839" s="13">
        <v>6</v>
      </c>
      <c r="P1839" s="13">
        <v>21</v>
      </c>
    </row>
    <row r="1840" spans="1:16" x14ac:dyDescent="0.25">
      <c r="A1840" s="13" t="s">
        <v>2039</v>
      </c>
      <c r="B1840" s="13">
        <v>2014</v>
      </c>
      <c r="C1840" s="13" t="s">
        <v>169</v>
      </c>
      <c r="D1840" s="13" t="s">
        <v>161</v>
      </c>
      <c r="E1840" s="13">
        <v>37</v>
      </c>
      <c r="F1840" s="13">
        <v>126</v>
      </c>
      <c r="G1840" s="13">
        <v>15</v>
      </c>
      <c r="H1840" s="13">
        <v>29</v>
      </c>
      <c r="I1840" s="13">
        <v>4</v>
      </c>
      <c r="J1840" s="13">
        <v>1</v>
      </c>
      <c r="K1840" s="13">
        <v>4</v>
      </c>
      <c r="L1840" s="13">
        <v>11</v>
      </c>
      <c r="M1840" s="13">
        <v>1</v>
      </c>
      <c r="N1840" s="13">
        <v>1</v>
      </c>
      <c r="O1840" s="13">
        <v>6</v>
      </c>
      <c r="P1840" s="13">
        <v>37</v>
      </c>
    </row>
    <row r="1841" spans="1:16" x14ac:dyDescent="0.25">
      <c r="A1841" s="13" t="s">
        <v>1941</v>
      </c>
      <c r="B1841" s="13">
        <v>2014</v>
      </c>
      <c r="C1841" s="13" t="s">
        <v>156</v>
      </c>
      <c r="D1841" s="13" t="s">
        <v>157</v>
      </c>
      <c r="E1841" s="13">
        <v>83</v>
      </c>
      <c r="F1841" s="13">
        <v>127</v>
      </c>
      <c r="G1841" s="13">
        <v>20</v>
      </c>
      <c r="H1841" s="13">
        <v>35</v>
      </c>
      <c r="I1841" s="13">
        <v>8</v>
      </c>
      <c r="J1841" s="13">
        <v>2</v>
      </c>
      <c r="K1841" s="13">
        <v>2</v>
      </c>
      <c r="L1841" s="13">
        <v>7</v>
      </c>
      <c r="M1841" s="13">
        <v>3</v>
      </c>
      <c r="N1841" s="13">
        <v>1</v>
      </c>
      <c r="O1841" s="13">
        <v>7</v>
      </c>
      <c r="P1841" s="13">
        <v>34</v>
      </c>
    </row>
    <row r="1842" spans="1:16" x14ac:dyDescent="0.25">
      <c r="A1842" s="13" t="s">
        <v>1977</v>
      </c>
      <c r="B1842" s="13">
        <v>2014</v>
      </c>
      <c r="C1842" s="13" t="s">
        <v>160</v>
      </c>
      <c r="D1842" s="13" t="s">
        <v>161</v>
      </c>
      <c r="E1842" s="13">
        <v>46</v>
      </c>
      <c r="F1842" s="13">
        <v>128</v>
      </c>
      <c r="G1842" s="13">
        <v>17</v>
      </c>
      <c r="H1842" s="13">
        <v>34</v>
      </c>
      <c r="I1842" s="13">
        <v>4</v>
      </c>
      <c r="J1842" s="13">
        <v>0</v>
      </c>
      <c r="K1842" s="13">
        <v>1</v>
      </c>
      <c r="L1842" s="13">
        <v>3</v>
      </c>
      <c r="M1842" s="13">
        <v>2</v>
      </c>
      <c r="N1842" s="13">
        <v>2</v>
      </c>
      <c r="O1842" s="13">
        <v>5</v>
      </c>
      <c r="P1842" s="13">
        <v>27</v>
      </c>
    </row>
    <row r="1843" spans="1:16" x14ac:dyDescent="0.25">
      <c r="A1843" s="13" t="s">
        <v>1976</v>
      </c>
      <c r="B1843" s="13">
        <v>2014</v>
      </c>
      <c r="C1843" s="13" t="s">
        <v>169</v>
      </c>
      <c r="D1843" s="13" t="s">
        <v>161</v>
      </c>
      <c r="E1843" s="13">
        <v>41</v>
      </c>
      <c r="F1843" s="13">
        <v>129</v>
      </c>
      <c r="G1843" s="13">
        <v>6</v>
      </c>
      <c r="H1843" s="13">
        <v>29</v>
      </c>
      <c r="I1843" s="13">
        <v>8</v>
      </c>
      <c r="J1843" s="13">
        <v>0</v>
      </c>
      <c r="K1843" s="13">
        <v>1</v>
      </c>
      <c r="L1843" s="13">
        <v>7</v>
      </c>
      <c r="M1843" s="13">
        <v>0</v>
      </c>
      <c r="N1843" s="13">
        <v>0</v>
      </c>
      <c r="O1843" s="13">
        <v>3</v>
      </c>
      <c r="P1843" s="13">
        <v>24</v>
      </c>
    </row>
    <row r="1844" spans="1:16" x14ac:dyDescent="0.25">
      <c r="A1844" s="13" t="s">
        <v>1580</v>
      </c>
      <c r="B1844" s="13">
        <v>2014</v>
      </c>
      <c r="C1844" s="13" t="s">
        <v>172</v>
      </c>
      <c r="D1844" s="13" t="s">
        <v>161</v>
      </c>
      <c r="E1844" s="13">
        <v>50</v>
      </c>
      <c r="F1844" s="13">
        <v>130</v>
      </c>
      <c r="G1844" s="13">
        <v>9</v>
      </c>
      <c r="H1844" s="13">
        <v>23</v>
      </c>
      <c r="I1844" s="13">
        <v>6</v>
      </c>
      <c r="J1844" s="13">
        <v>0</v>
      </c>
      <c r="K1844" s="13">
        <v>4</v>
      </c>
      <c r="L1844" s="13">
        <v>18</v>
      </c>
      <c r="M1844" s="13">
        <v>0</v>
      </c>
      <c r="N1844" s="13">
        <v>0</v>
      </c>
      <c r="O1844" s="13">
        <v>17</v>
      </c>
      <c r="P1844" s="13">
        <v>33</v>
      </c>
    </row>
    <row r="1845" spans="1:16" x14ac:dyDescent="0.25">
      <c r="A1845" s="13" t="s">
        <v>1738</v>
      </c>
      <c r="B1845" s="13">
        <v>2014</v>
      </c>
      <c r="C1845" s="13" t="s">
        <v>175</v>
      </c>
      <c r="D1845" s="13" t="s">
        <v>157</v>
      </c>
      <c r="E1845" s="13">
        <v>41</v>
      </c>
      <c r="F1845" s="13">
        <v>130</v>
      </c>
      <c r="G1845" s="13">
        <v>17</v>
      </c>
      <c r="H1845" s="13">
        <v>37</v>
      </c>
      <c r="I1845" s="13">
        <v>5</v>
      </c>
      <c r="J1845" s="13">
        <v>1</v>
      </c>
      <c r="K1845" s="13">
        <v>1</v>
      </c>
      <c r="L1845" s="13">
        <v>13</v>
      </c>
      <c r="M1845" s="13">
        <v>15</v>
      </c>
      <c r="N1845" s="13">
        <v>5</v>
      </c>
      <c r="O1845" s="13">
        <v>12</v>
      </c>
      <c r="P1845" s="13">
        <v>28</v>
      </c>
    </row>
    <row r="1846" spans="1:16" x14ac:dyDescent="0.25">
      <c r="A1846" s="13" t="s">
        <v>1587</v>
      </c>
      <c r="B1846" s="13">
        <v>2014</v>
      </c>
      <c r="C1846" s="13" t="s">
        <v>160</v>
      </c>
      <c r="D1846" s="13" t="s">
        <v>161</v>
      </c>
      <c r="E1846" s="13">
        <v>48</v>
      </c>
      <c r="F1846" s="13">
        <v>130</v>
      </c>
      <c r="G1846" s="13">
        <v>13</v>
      </c>
      <c r="H1846" s="13">
        <v>21</v>
      </c>
      <c r="I1846" s="13">
        <v>3</v>
      </c>
      <c r="J1846" s="13">
        <v>0</v>
      </c>
      <c r="K1846" s="13">
        <v>2</v>
      </c>
      <c r="L1846" s="13">
        <v>10</v>
      </c>
      <c r="M1846" s="13">
        <v>0</v>
      </c>
      <c r="N1846" s="13">
        <v>0</v>
      </c>
      <c r="O1846" s="13">
        <v>10</v>
      </c>
      <c r="P1846" s="13">
        <v>40</v>
      </c>
    </row>
    <row r="1847" spans="1:16" x14ac:dyDescent="0.25">
      <c r="A1847" s="13" t="s">
        <v>1552</v>
      </c>
      <c r="B1847" s="13">
        <v>2014</v>
      </c>
      <c r="C1847" s="13" t="s">
        <v>168</v>
      </c>
      <c r="D1847" s="13" t="s">
        <v>157</v>
      </c>
      <c r="E1847" s="13">
        <v>39</v>
      </c>
      <c r="F1847" s="13">
        <v>131</v>
      </c>
      <c r="G1847" s="13">
        <v>11</v>
      </c>
      <c r="H1847" s="13">
        <v>23</v>
      </c>
      <c r="I1847" s="13">
        <v>6</v>
      </c>
      <c r="J1847" s="13">
        <v>1</v>
      </c>
      <c r="K1847" s="13">
        <v>4</v>
      </c>
      <c r="L1847" s="13">
        <v>11</v>
      </c>
      <c r="M1847" s="13">
        <v>1</v>
      </c>
      <c r="N1847" s="13">
        <v>1</v>
      </c>
      <c r="O1847" s="13">
        <v>14</v>
      </c>
      <c r="P1847" s="13">
        <v>39</v>
      </c>
    </row>
    <row r="1848" spans="1:16" x14ac:dyDescent="0.25">
      <c r="A1848" s="13" t="s">
        <v>1295</v>
      </c>
      <c r="B1848" s="13">
        <v>2014</v>
      </c>
      <c r="C1848" s="13" t="s">
        <v>173</v>
      </c>
      <c r="D1848" s="13" t="s">
        <v>161</v>
      </c>
      <c r="E1848" s="13">
        <v>78</v>
      </c>
      <c r="F1848" s="13">
        <v>133</v>
      </c>
      <c r="G1848" s="13">
        <v>12</v>
      </c>
      <c r="H1848" s="13">
        <v>33</v>
      </c>
      <c r="I1848" s="13">
        <v>9</v>
      </c>
      <c r="J1848" s="13">
        <v>0</v>
      </c>
      <c r="K1848" s="13">
        <v>1</v>
      </c>
      <c r="L1848" s="13">
        <v>14</v>
      </c>
      <c r="M1848" s="13">
        <v>1</v>
      </c>
      <c r="N1848" s="13">
        <v>0</v>
      </c>
      <c r="O1848" s="13">
        <v>20</v>
      </c>
      <c r="P1848" s="13">
        <v>21</v>
      </c>
    </row>
    <row r="1849" spans="1:16" x14ac:dyDescent="0.25">
      <c r="A1849" s="13" t="s">
        <v>1411</v>
      </c>
      <c r="B1849" s="13">
        <v>2014</v>
      </c>
      <c r="C1849" s="13" t="s">
        <v>159</v>
      </c>
      <c r="D1849" s="13" t="s">
        <v>157</v>
      </c>
      <c r="E1849" s="13">
        <v>47</v>
      </c>
      <c r="F1849" s="13">
        <v>133</v>
      </c>
      <c r="G1849" s="13">
        <v>15</v>
      </c>
      <c r="H1849" s="13">
        <v>37</v>
      </c>
      <c r="I1849" s="13">
        <v>6</v>
      </c>
      <c r="J1849" s="13">
        <v>0</v>
      </c>
      <c r="K1849" s="13">
        <v>1</v>
      </c>
      <c r="L1849" s="13">
        <v>14</v>
      </c>
      <c r="M1849" s="13">
        <v>1</v>
      </c>
      <c r="N1849" s="13">
        <v>1</v>
      </c>
      <c r="O1849" s="13">
        <v>4</v>
      </c>
      <c r="P1849" s="13">
        <v>32</v>
      </c>
    </row>
    <row r="1850" spans="1:16" x14ac:dyDescent="0.25">
      <c r="A1850" s="13" t="s">
        <v>1579</v>
      </c>
      <c r="B1850" s="13">
        <v>2014</v>
      </c>
      <c r="C1850" s="13" t="s">
        <v>171</v>
      </c>
      <c r="D1850" s="13" t="s">
        <v>157</v>
      </c>
      <c r="E1850" s="13">
        <v>37</v>
      </c>
      <c r="F1850" s="13">
        <v>133</v>
      </c>
      <c r="G1850" s="13">
        <v>18</v>
      </c>
      <c r="H1850" s="13">
        <v>42</v>
      </c>
      <c r="I1850" s="13">
        <v>9</v>
      </c>
      <c r="J1850" s="13">
        <v>0</v>
      </c>
      <c r="K1850" s="13">
        <v>7</v>
      </c>
      <c r="L1850" s="13">
        <v>16</v>
      </c>
      <c r="M1850" s="13">
        <v>1</v>
      </c>
      <c r="N1850" s="13">
        <v>0</v>
      </c>
      <c r="O1850" s="13">
        <v>3</v>
      </c>
      <c r="P1850" s="13">
        <v>23</v>
      </c>
    </row>
    <row r="1851" spans="1:16" x14ac:dyDescent="0.25">
      <c r="A1851" s="13" t="s">
        <v>1741</v>
      </c>
      <c r="B1851" s="13">
        <v>2014</v>
      </c>
      <c r="C1851" s="13" t="s">
        <v>164</v>
      </c>
      <c r="D1851" s="13" t="s">
        <v>157</v>
      </c>
      <c r="E1851" s="13">
        <v>57</v>
      </c>
      <c r="F1851" s="13">
        <v>133</v>
      </c>
      <c r="G1851" s="13">
        <v>11</v>
      </c>
      <c r="H1851" s="13">
        <v>33</v>
      </c>
      <c r="I1851" s="13">
        <v>4</v>
      </c>
      <c r="J1851" s="13">
        <v>0</v>
      </c>
      <c r="K1851" s="13">
        <v>0</v>
      </c>
      <c r="L1851" s="13">
        <v>7</v>
      </c>
      <c r="M1851" s="13">
        <v>0</v>
      </c>
      <c r="N1851" s="13">
        <v>3</v>
      </c>
      <c r="O1851" s="13">
        <v>14</v>
      </c>
      <c r="P1851" s="13">
        <v>25</v>
      </c>
    </row>
    <row r="1852" spans="1:16" x14ac:dyDescent="0.25">
      <c r="A1852" s="13" t="s">
        <v>1829</v>
      </c>
      <c r="B1852" s="13">
        <v>2014</v>
      </c>
      <c r="C1852" s="13" t="s">
        <v>180</v>
      </c>
      <c r="D1852" s="13" t="s">
        <v>161</v>
      </c>
      <c r="E1852" s="13">
        <v>50</v>
      </c>
      <c r="F1852" s="13">
        <v>135</v>
      </c>
      <c r="G1852" s="13">
        <v>11</v>
      </c>
      <c r="H1852" s="13">
        <v>27</v>
      </c>
      <c r="I1852" s="13">
        <v>5</v>
      </c>
      <c r="J1852" s="13">
        <v>0</v>
      </c>
      <c r="K1852" s="13">
        <v>1</v>
      </c>
      <c r="L1852" s="13">
        <v>17</v>
      </c>
      <c r="M1852" s="13">
        <v>0</v>
      </c>
      <c r="N1852" s="13">
        <v>3</v>
      </c>
      <c r="O1852" s="13">
        <v>13</v>
      </c>
      <c r="P1852" s="13">
        <v>28</v>
      </c>
    </row>
    <row r="1853" spans="1:16" x14ac:dyDescent="0.25">
      <c r="A1853" s="13" t="s">
        <v>1913</v>
      </c>
      <c r="B1853" s="13">
        <v>2014</v>
      </c>
      <c r="C1853" s="13" t="s">
        <v>166</v>
      </c>
      <c r="D1853" s="13" t="s">
        <v>161</v>
      </c>
      <c r="E1853" s="13">
        <v>69</v>
      </c>
      <c r="F1853" s="13">
        <v>135</v>
      </c>
      <c r="G1853" s="13">
        <v>14</v>
      </c>
      <c r="H1853" s="13">
        <v>37</v>
      </c>
      <c r="I1853" s="13">
        <v>7</v>
      </c>
      <c r="J1853" s="13">
        <v>1</v>
      </c>
      <c r="K1853" s="13">
        <v>0</v>
      </c>
      <c r="L1853" s="13">
        <v>5</v>
      </c>
      <c r="M1853" s="13">
        <v>4</v>
      </c>
      <c r="N1853" s="13">
        <v>1</v>
      </c>
      <c r="O1853" s="13">
        <v>3</v>
      </c>
      <c r="P1853" s="13">
        <v>36</v>
      </c>
    </row>
    <row r="1854" spans="1:16" x14ac:dyDescent="0.25">
      <c r="A1854" s="13" t="s">
        <v>1584</v>
      </c>
      <c r="B1854" s="13">
        <v>2014</v>
      </c>
      <c r="C1854" s="13" t="s">
        <v>174</v>
      </c>
      <c r="D1854" s="13" t="s">
        <v>161</v>
      </c>
      <c r="E1854" s="13">
        <v>49</v>
      </c>
      <c r="F1854" s="13">
        <v>136</v>
      </c>
      <c r="G1854" s="13">
        <v>9</v>
      </c>
      <c r="H1854" s="13">
        <v>40</v>
      </c>
      <c r="I1854" s="13">
        <v>5</v>
      </c>
      <c r="J1854" s="13">
        <v>0</v>
      </c>
      <c r="K1854" s="13">
        <v>0</v>
      </c>
      <c r="L1854" s="13">
        <v>10</v>
      </c>
      <c r="M1854" s="13">
        <v>0</v>
      </c>
      <c r="N1854" s="13">
        <v>1</v>
      </c>
      <c r="O1854" s="13">
        <v>12</v>
      </c>
      <c r="P1854" s="13">
        <v>27</v>
      </c>
    </row>
    <row r="1855" spans="1:16" x14ac:dyDescent="0.25">
      <c r="A1855" s="13" t="s">
        <v>2074</v>
      </c>
      <c r="B1855" s="13">
        <v>2014</v>
      </c>
      <c r="C1855" s="13" t="s">
        <v>159</v>
      </c>
      <c r="D1855" s="13" t="s">
        <v>157</v>
      </c>
      <c r="E1855" s="13">
        <v>47</v>
      </c>
      <c r="F1855" s="13">
        <v>136</v>
      </c>
      <c r="G1855" s="13">
        <v>16</v>
      </c>
      <c r="H1855" s="13">
        <v>39</v>
      </c>
      <c r="I1855" s="13">
        <v>8</v>
      </c>
      <c r="J1855" s="13">
        <v>0</v>
      </c>
      <c r="K1855" s="13">
        <v>0</v>
      </c>
      <c r="L1855" s="13">
        <v>9</v>
      </c>
      <c r="M1855" s="13">
        <v>5</v>
      </c>
      <c r="N1855" s="13">
        <v>2</v>
      </c>
      <c r="O1855" s="13">
        <v>11</v>
      </c>
      <c r="P1855" s="13">
        <v>39</v>
      </c>
    </row>
    <row r="1856" spans="1:16" x14ac:dyDescent="0.25">
      <c r="A1856" s="13" t="s">
        <v>1705</v>
      </c>
      <c r="B1856" s="13">
        <v>2014</v>
      </c>
      <c r="C1856" s="13" t="s">
        <v>185</v>
      </c>
      <c r="D1856" s="13" t="s">
        <v>161</v>
      </c>
      <c r="E1856" s="13">
        <v>57</v>
      </c>
      <c r="F1856" s="13">
        <v>139</v>
      </c>
      <c r="G1856" s="13">
        <v>16</v>
      </c>
      <c r="H1856" s="13">
        <v>31</v>
      </c>
      <c r="I1856" s="13">
        <v>10</v>
      </c>
      <c r="J1856" s="13">
        <v>3</v>
      </c>
      <c r="K1856" s="13">
        <v>2</v>
      </c>
      <c r="L1856" s="13">
        <v>18</v>
      </c>
      <c r="M1856" s="13">
        <v>1</v>
      </c>
      <c r="N1856" s="13">
        <v>0</v>
      </c>
      <c r="O1856" s="13">
        <v>8</v>
      </c>
      <c r="P1856" s="13">
        <v>45</v>
      </c>
    </row>
    <row r="1857" spans="1:16" x14ac:dyDescent="0.25">
      <c r="A1857" s="13" t="s">
        <v>1526</v>
      </c>
      <c r="B1857" s="13">
        <v>2014</v>
      </c>
      <c r="C1857" s="13" t="s">
        <v>183</v>
      </c>
      <c r="D1857" s="13" t="s">
        <v>161</v>
      </c>
      <c r="E1857" s="13">
        <v>79</v>
      </c>
      <c r="F1857" s="13">
        <v>139</v>
      </c>
      <c r="G1857" s="13">
        <v>10</v>
      </c>
      <c r="H1857" s="13">
        <v>24</v>
      </c>
      <c r="I1857" s="13">
        <v>6</v>
      </c>
      <c r="J1857" s="13">
        <v>0</v>
      </c>
      <c r="K1857" s="13">
        <v>1</v>
      </c>
      <c r="L1857" s="13">
        <v>7</v>
      </c>
      <c r="M1857" s="13">
        <v>4</v>
      </c>
      <c r="N1857" s="13">
        <v>1</v>
      </c>
      <c r="O1857" s="13">
        <v>16</v>
      </c>
      <c r="P1857" s="13">
        <v>35</v>
      </c>
    </row>
    <row r="1858" spans="1:16" x14ac:dyDescent="0.25">
      <c r="A1858" s="13" t="s">
        <v>1552</v>
      </c>
      <c r="B1858" s="13">
        <v>2014</v>
      </c>
      <c r="C1858" s="13" t="s">
        <v>171</v>
      </c>
      <c r="D1858" s="13" t="s">
        <v>157</v>
      </c>
      <c r="E1858" s="13">
        <v>46</v>
      </c>
      <c r="F1858" s="13">
        <v>140</v>
      </c>
      <c r="G1858" s="13">
        <v>7</v>
      </c>
      <c r="H1858" s="13">
        <v>21</v>
      </c>
      <c r="I1858" s="13">
        <v>8</v>
      </c>
      <c r="J1858" s="13">
        <v>0</v>
      </c>
      <c r="K1858" s="13">
        <v>3</v>
      </c>
      <c r="L1858" s="13">
        <v>15</v>
      </c>
      <c r="M1858" s="13">
        <v>0</v>
      </c>
      <c r="N1858" s="13">
        <v>0</v>
      </c>
      <c r="O1858" s="13">
        <v>13</v>
      </c>
      <c r="P1858" s="13">
        <v>36</v>
      </c>
    </row>
    <row r="1859" spans="1:16" x14ac:dyDescent="0.25">
      <c r="A1859" s="13" t="s">
        <v>1928</v>
      </c>
      <c r="B1859" s="13">
        <v>2014</v>
      </c>
      <c r="C1859" s="13" t="s">
        <v>179</v>
      </c>
      <c r="D1859" s="13" t="s">
        <v>161</v>
      </c>
      <c r="E1859" s="13">
        <v>49</v>
      </c>
      <c r="F1859" s="13">
        <v>144</v>
      </c>
      <c r="G1859" s="13">
        <v>19</v>
      </c>
      <c r="H1859" s="13">
        <v>39</v>
      </c>
      <c r="I1859" s="13">
        <v>10</v>
      </c>
      <c r="J1859" s="13">
        <v>1</v>
      </c>
      <c r="K1859" s="13">
        <v>6</v>
      </c>
      <c r="L1859" s="13">
        <v>17</v>
      </c>
      <c r="M1859" s="13">
        <v>5</v>
      </c>
      <c r="N1859" s="13">
        <v>0</v>
      </c>
      <c r="O1859" s="13">
        <v>12</v>
      </c>
      <c r="P1859" s="13">
        <v>40</v>
      </c>
    </row>
    <row r="1860" spans="1:16" x14ac:dyDescent="0.25">
      <c r="A1860" s="13" t="s">
        <v>1971</v>
      </c>
      <c r="B1860" s="13">
        <v>2014</v>
      </c>
      <c r="C1860" s="13" t="s">
        <v>156</v>
      </c>
      <c r="D1860" s="13" t="s">
        <v>157</v>
      </c>
      <c r="E1860" s="13">
        <v>74</v>
      </c>
      <c r="F1860" s="13">
        <v>145</v>
      </c>
      <c r="G1860" s="13">
        <v>13</v>
      </c>
      <c r="H1860" s="13">
        <v>24</v>
      </c>
      <c r="I1860" s="13">
        <v>3</v>
      </c>
      <c r="J1860" s="13">
        <v>0</v>
      </c>
      <c r="K1860" s="13">
        <v>1</v>
      </c>
      <c r="L1860" s="13">
        <v>6</v>
      </c>
      <c r="M1860" s="13">
        <v>11</v>
      </c>
      <c r="N1860" s="13">
        <v>1</v>
      </c>
      <c r="O1860" s="13">
        <v>5</v>
      </c>
      <c r="P1860" s="13">
        <v>48</v>
      </c>
    </row>
    <row r="1861" spans="1:16" x14ac:dyDescent="0.25">
      <c r="A1861" s="13" t="s">
        <v>1647</v>
      </c>
      <c r="B1861" s="13">
        <v>2014</v>
      </c>
      <c r="C1861" s="13" t="s">
        <v>171</v>
      </c>
      <c r="D1861" s="13" t="s">
        <v>157</v>
      </c>
      <c r="E1861" s="13">
        <v>49</v>
      </c>
      <c r="F1861" s="13">
        <v>146</v>
      </c>
      <c r="G1861" s="13">
        <v>18</v>
      </c>
      <c r="H1861" s="13">
        <v>44</v>
      </c>
      <c r="I1861" s="13">
        <v>11</v>
      </c>
      <c r="J1861" s="13">
        <v>1</v>
      </c>
      <c r="K1861" s="13">
        <v>2</v>
      </c>
      <c r="L1861" s="13">
        <v>13</v>
      </c>
      <c r="M1861" s="13">
        <v>1</v>
      </c>
      <c r="N1861" s="13">
        <v>0</v>
      </c>
      <c r="O1861" s="13">
        <v>11</v>
      </c>
      <c r="P1861" s="13">
        <v>41</v>
      </c>
    </row>
    <row r="1862" spans="1:16" x14ac:dyDescent="0.25">
      <c r="A1862" s="13" t="s">
        <v>1729</v>
      </c>
      <c r="B1862" s="13">
        <v>2014</v>
      </c>
      <c r="C1862" s="13" t="s">
        <v>160</v>
      </c>
      <c r="D1862" s="13" t="s">
        <v>161</v>
      </c>
      <c r="E1862" s="13">
        <v>81</v>
      </c>
      <c r="F1862" s="13">
        <v>147</v>
      </c>
      <c r="G1862" s="13">
        <v>9</v>
      </c>
      <c r="H1862" s="13">
        <v>36</v>
      </c>
      <c r="I1862" s="13">
        <v>6</v>
      </c>
      <c r="J1862" s="13">
        <v>0</v>
      </c>
      <c r="K1862" s="13">
        <v>3</v>
      </c>
      <c r="L1862" s="13">
        <v>9</v>
      </c>
      <c r="M1862" s="13">
        <v>1</v>
      </c>
      <c r="N1862" s="13">
        <v>0</v>
      </c>
      <c r="O1862" s="13">
        <v>13</v>
      </c>
      <c r="P1862" s="13">
        <v>38</v>
      </c>
    </row>
    <row r="1863" spans="1:16" x14ac:dyDescent="0.25">
      <c r="A1863" s="13" t="s">
        <v>2057</v>
      </c>
      <c r="B1863" s="13">
        <v>2014</v>
      </c>
      <c r="C1863" s="13" t="s">
        <v>177</v>
      </c>
      <c r="D1863" s="13" t="s">
        <v>161</v>
      </c>
      <c r="E1863" s="13">
        <v>85</v>
      </c>
      <c r="F1863" s="13">
        <v>149</v>
      </c>
      <c r="G1863" s="13">
        <v>16</v>
      </c>
      <c r="H1863" s="13">
        <v>27</v>
      </c>
      <c r="I1863" s="13">
        <v>3</v>
      </c>
      <c r="J1863" s="13">
        <v>0</v>
      </c>
      <c r="K1863" s="13">
        <v>1</v>
      </c>
      <c r="L1863" s="13">
        <v>9</v>
      </c>
      <c r="M1863" s="13">
        <v>0</v>
      </c>
      <c r="N1863" s="13">
        <v>0</v>
      </c>
      <c r="O1863" s="13">
        <v>10</v>
      </c>
      <c r="P1863" s="13">
        <v>28</v>
      </c>
    </row>
    <row r="1864" spans="1:16" x14ac:dyDescent="0.25">
      <c r="A1864" s="13" t="s">
        <v>1513</v>
      </c>
      <c r="B1864" s="13">
        <v>2014</v>
      </c>
      <c r="C1864" s="13" t="s">
        <v>184</v>
      </c>
      <c r="D1864" s="13" t="s">
        <v>157</v>
      </c>
      <c r="E1864" s="13">
        <v>42</v>
      </c>
      <c r="F1864" s="13">
        <v>150</v>
      </c>
      <c r="G1864" s="13">
        <v>19</v>
      </c>
      <c r="H1864" s="13">
        <v>37</v>
      </c>
      <c r="I1864" s="13">
        <v>8</v>
      </c>
      <c r="J1864" s="13">
        <v>0</v>
      </c>
      <c r="K1864" s="13">
        <v>3</v>
      </c>
      <c r="L1864" s="13">
        <v>16</v>
      </c>
      <c r="M1864" s="13">
        <v>0</v>
      </c>
      <c r="N1864" s="13">
        <v>0</v>
      </c>
      <c r="O1864" s="13">
        <v>25</v>
      </c>
      <c r="P1864" s="13">
        <v>24</v>
      </c>
    </row>
    <row r="1865" spans="1:16" x14ac:dyDescent="0.25">
      <c r="A1865" s="13" t="s">
        <v>1965</v>
      </c>
      <c r="B1865" s="13">
        <v>2014</v>
      </c>
      <c r="C1865" s="13" t="s">
        <v>173</v>
      </c>
      <c r="D1865" s="13" t="s">
        <v>161</v>
      </c>
      <c r="E1865" s="13">
        <v>53</v>
      </c>
      <c r="F1865" s="13">
        <v>152</v>
      </c>
      <c r="G1865" s="13">
        <v>23</v>
      </c>
      <c r="H1865" s="13">
        <v>38</v>
      </c>
      <c r="I1865" s="13">
        <v>11</v>
      </c>
      <c r="J1865" s="13">
        <v>0</v>
      </c>
      <c r="K1865" s="13">
        <v>0</v>
      </c>
      <c r="L1865" s="13">
        <v>7</v>
      </c>
      <c r="M1865" s="13">
        <v>7</v>
      </c>
      <c r="N1865" s="13">
        <v>4</v>
      </c>
      <c r="O1865" s="13">
        <v>21</v>
      </c>
      <c r="P1865" s="13">
        <v>34</v>
      </c>
    </row>
    <row r="1866" spans="1:16" x14ac:dyDescent="0.25">
      <c r="A1866" s="13" t="s">
        <v>1450</v>
      </c>
      <c r="B1866" s="13">
        <v>2014</v>
      </c>
      <c r="C1866" s="13" t="s">
        <v>160</v>
      </c>
      <c r="D1866" s="13" t="s">
        <v>161</v>
      </c>
      <c r="E1866" s="13">
        <v>53</v>
      </c>
      <c r="F1866" s="13">
        <v>152</v>
      </c>
      <c r="G1866" s="13">
        <v>12</v>
      </c>
      <c r="H1866" s="13">
        <v>31</v>
      </c>
      <c r="I1866" s="13">
        <v>8</v>
      </c>
      <c r="J1866" s="13">
        <v>0</v>
      </c>
      <c r="K1866" s="13">
        <v>0</v>
      </c>
      <c r="L1866" s="13">
        <v>10</v>
      </c>
      <c r="M1866" s="13">
        <v>0</v>
      </c>
      <c r="N1866" s="13">
        <v>0</v>
      </c>
      <c r="O1866" s="13">
        <v>14</v>
      </c>
      <c r="P1866" s="13">
        <v>33</v>
      </c>
    </row>
    <row r="1867" spans="1:16" x14ac:dyDescent="0.25">
      <c r="A1867" s="13" t="s">
        <v>1431</v>
      </c>
      <c r="B1867" s="13">
        <v>2014</v>
      </c>
      <c r="C1867" s="13" t="s">
        <v>168</v>
      </c>
      <c r="D1867" s="13" t="s">
        <v>157</v>
      </c>
      <c r="E1867" s="13">
        <v>50</v>
      </c>
      <c r="F1867" s="13">
        <v>152</v>
      </c>
      <c r="G1867" s="13">
        <v>16</v>
      </c>
      <c r="H1867" s="13">
        <v>28</v>
      </c>
      <c r="I1867" s="13">
        <v>7</v>
      </c>
      <c r="J1867" s="13">
        <v>0</v>
      </c>
      <c r="K1867" s="13">
        <v>7</v>
      </c>
      <c r="L1867" s="13">
        <v>15</v>
      </c>
      <c r="M1867" s="13">
        <v>0</v>
      </c>
      <c r="N1867" s="13">
        <v>1</v>
      </c>
      <c r="O1867" s="13">
        <v>16</v>
      </c>
      <c r="P1867" s="13">
        <v>58</v>
      </c>
    </row>
    <row r="1868" spans="1:16" x14ac:dyDescent="0.25">
      <c r="A1868" s="13" t="s">
        <v>1573</v>
      </c>
      <c r="B1868" s="13">
        <v>2014</v>
      </c>
      <c r="C1868" s="13" t="s">
        <v>175</v>
      </c>
      <c r="D1868" s="13" t="s">
        <v>157</v>
      </c>
      <c r="E1868" s="13">
        <v>39</v>
      </c>
      <c r="F1868" s="13">
        <v>154</v>
      </c>
      <c r="G1868" s="13">
        <v>12</v>
      </c>
      <c r="H1868" s="13">
        <v>36</v>
      </c>
      <c r="I1868" s="13">
        <v>11</v>
      </c>
      <c r="J1868" s="13">
        <v>0</v>
      </c>
      <c r="K1868" s="13">
        <v>1</v>
      </c>
      <c r="L1868" s="13">
        <v>18</v>
      </c>
      <c r="M1868" s="13">
        <v>0</v>
      </c>
      <c r="N1868" s="13">
        <v>0</v>
      </c>
      <c r="O1868" s="13">
        <v>6</v>
      </c>
      <c r="P1868" s="13">
        <v>27</v>
      </c>
    </row>
    <row r="1869" spans="1:16" x14ac:dyDescent="0.25">
      <c r="A1869" s="13" t="s">
        <v>1808</v>
      </c>
      <c r="B1869" s="13">
        <v>2014</v>
      </c>
      <c r="C1869" s="13" t="s">
        <v>164</v>
      </c>
      <c r="D1869" s="13" t="s">
        <v>157</v>
      </c>
      <c r="E1869" s="13">
        <v>50</v>
      </c>
      <c r="F1869" s="13">
        <v>154</v>
      </c>
      <c r="G1869" s="13">
        <v>12</v>
      </c>
      <c r="H1869" s="13">
        <v>37</v>
      </c>
      <c r="I1869" s="13">
        <v>11</v>
      </c>
      <c r="J1869" s="13">
        <v>1</v>
      </c>
      <c r="K1869" s="13">
        <v>2</v>
      </c>
      <c r="L1869" s="13">
        <v>19</v>
      </c>
      <c r="M1869" s="13">
        <v>1</v>
      </c>
      <c r="N1869" s="13">
        <v>1</v>
      </c>
      <c r="O1869" s="13">
        <v>7</v>
      </c>
      <c r="P1869" s="13">
        <v>35</v>
      </c>
    </row>
    <row r="1870" spans="1:16" x14ac:dyDescent="0.25">
      <c r="A1870" s="13" t="s">
        <v>1916</v>
      </c>
      <c r="B1870" s="13">
        <v>2014</v>
      </c>
      <c r="C1870" s="13" t="s">
        <v>182</v>
      </c>
      <c r="D1870" s="13" t="s">
        <v>157</v>
      </c>
      <c r="E1870" s="13">
        <v>62</v>
      </c>
      <c r="F1870" s="13">
        <v>156</v>
      </c>
      <c r="G1870" s="13">
        <v>14</v>
      </c>
      <c r="H1870" s="13">
        <v>36</v>
      </c>
      <c r="I1870" s="13">
        <v>5</v>
      </c>
      <c r="J1870" s="13">
        <v>1</v>
      </c>
      <c r="K1870" s="13">
        <v>0</v>
      </c>
      <c r="L1870" s="13">
        <v>15</v>
      </c>
      <c r="M1870" s="13">
        <v>1</v>
      </c>
      <c r="N1870" s="13">
        <v>1</v>
      </c>
      <c r="O1870" s="13">
        <v>8</v>
      </c>
      <c r="P1870" s="13">
        <v>37</v>
      </c>
    </row>
    <row r="1871" spans="1:16" x14ac:dyDescent="0.25">
      <c r="A1871" s="13" t="s">
        <v>1481</v>
      </c>
      <c r="B1871" s="13">
        <v>2014</v>
      </c>
      <c r="C1871" s="13" t="s">
        <v>175</v>
      </c>
      <c r="D1871" s="13" t="s">
        <v>157</v>
      </c>
      <c r="E1871" s="13">
        <v>45</v>
      </c>
      <c r="F1871" s="13">
        <v>156</v>
      </c>
      <c r="G1871" s="13">
        <v>12</v>
      </c>
      <c r="H1871" s="13">
        <v>35</v>
      </c>
      <c r="I1871" s="13">
        <v>6</v>
      </c>
      <c r="J1871" s="13">
        <v>1</v>
      </c>
      <c r="K1871" s="13">
        <v>1</v>
      </c>
      <c r="L1871" s="13">
        <v>13</v>
      </c>
      <c r="M1871" s="13">
        <v>1</v>
      </c>
      <c r="N1871" s="13">
        <v>0</v>
      </c>
      <c r="O1871" s="13">
        <v>19</v>
      </c>
      <c r="P1871" s="13">
        <v>59</v>
      </c>
    </row>
    <row r="1872" spans="1:16" x14ac:dyDescent="0.25">
      <c r="A1872" s="13" t="s">
        <v>1512</v>
      </c>
      <c r="B1872" s="13">
        <v>2014</v>
      </c>
      <c r="C1872" s="13" t="s">
        <v>160</v>
      </c>
      <c r="D1872" s="13" t="s">
        <v>161</v>
      </c>
      <c r="E1872" s="13">
        <v>100</v>
      </c>
      <c r="F1872" s="13">
        <v>157</v>
      </c>
      <c r="G1872" s="13">
        <v>11</v>
      </c>
      <c r="H1872" s="13">
        <v>31</v>
      </c>
      <c r="I1872" s="13">
        <v>4</v>
      </c>
      <c r="J1872" s="13">
        <v>0</v>
      </c>
      <c r="K1872" s="13">
        <v>5</v>
      </c>
      <c r="L1872" s="13">
        <v>17</v>
      </c>
      <c r="M1872" s="13">
        <v>1</v>
      </c>
      <c r="N1872" s="13">
        <v>0</v>
      </c>
      <c r="O1872" s="13">
        <v>7</v>
      </c>
      <c r="P1872" s="13">
        <v>49</v>
      </c>
    </row>
    <row r="1873" spans="1:16" x14ac:dyDescent="0.25">
      <c r="A1873" s="13" t="s">
        <v>1606</v>
      </c>
      <c r="B1873" s="13">
        <v>2014</v>
      </c>
      <c r="C1873" s="13" t="s">
        <v>170</v>
      </c>
      <c r="D1873" s="13" t="s">
        <v>157</v>
      </c>
      <c r="E1873" s="13">
        <v>53</v>
      </c>
      <c r="F1873" s="13">
        <v>157</v>
      </c>
      <c r="G1873" s="13">
        <v>20</v>
      </c>
      <c r="H1873" s="13">
        <v>33</v>
      </c>
      <c r="I1873" s="13">
        <v>6</v>
      </c>
      <c r="J1873" s="13">
        <v>2</v>
      </c>
      <c r="K1873" s="13">
        <v>1</v>
      </c>
      <c r="L1873" s="13">
        <v>15</v>
      </c>
      <c r="M1873" s="13">
        <v>8</v>
      </c>
      <c r="N1873" s="13">
        <v>1</v>
      </c>
      <c r="O1873" s="13">
        <v>14</v>
      </c>
      <c r="P1873" s="13">
        <v>28</v>
      </c>
    </row>
    <row r="1874" spans="1:16" x14ac:dyDescent="0.25">
      <c r="A1874" s="13" t="s">
        <v>1967</v>
      </c>
      <c r="B1874" s="13">
        <v>2014</v>
      </c>
      <c r="C1874" s="13" t="s">
        <v>163</v>
      </c>
      <c r="D1874" s="13" t="s">
        <v>161</v>
      </c>
      <c r="E1874" s="13">
        <v>49</v>
      </c>
      <c r="F1874" s="13">
        <v>158</v>
      </c>
      <c r="G1874" s="13">
        <v>31</v>
      </c>
      <c r="H1874" s="13">
        <v>36</v>
      </c>
      <c r="I1874" s="13">
        <v>6</v>
      </c>
      <c r="J1874" s="13">
        <v>2</v>
      </c>
      <c r="K1874" s="13">
        <v>5</v>
      </c>
      <c r="L1874" s="13">
        <v>17</v>
      </c>
      <c r="M1874" s="13">
        <v>1</v>
      </c>
      <c r="N1874" s="13">
        <v>0</v>
      </c>
      <c r="O1874" s="13">
        <v>13</v>
      </c>
      <c r="P1874" s="13">
        <v>38</v>
      </c>
    </row>
    <row r="1875" spans="1:16" x14ac:dyDescent="0.25">
      <c r="A1875" s="13" t="s">
        <v>1662</v>
      </c>
      <c r="B1875" s="13">
        <v>2014</v>
      </c>
      <c r="C1875" s="13" t="s">
        <v>165</v>
      </c>
      <c r="D1875" s="13" t="s">
        <v>157</v>
      </c>
      <c r="E1875" s="13">
        <v>50</v>
      </c>
      <c r="F1875" s="13">
        <v>159</v>
      </c>
      <c r="G1875" s="13">
        <v>17</v>
      </c>
      <c r="H1875" s="13">
        <v>37</v>
      </c>
      <c r="I1875" s="13">
        <v>4</v>
      </c>
      <c r="J1875" s="13">
        <v>0</v>
      </c>
      <c r="K1875" s="13">
        <v>5</v>
      </c>
      <c r="L1875" s="13">
        <v>19</v>
      </c>
      <c r="M1875" s="13">
        <v>1</v>
      </c>
      <c r="N1875" s="13">
        <v>0</v>
      </c>
      <c r="O1875" s="13">
        <v>10</v>
      </c>
      <c r="P1875" s="13">
        <v>50</v>
      </c>
    </row>
    <row r="1876" spans="1:16" x14ac:dyDescent="0.25">
      <c r="A1876" s="13" t="s">
        <v>1864</v>
      </c>
      <c r="B1876" s="13">
        <v>2014</v>
      </c>
      <c r="C1876" s="13" t="s">
        <v>181</v>
      </c>
      <c r="D1876" s="13" t="s">
        <v>157</v>
      </c>
      <c r="E1876" s="13">
        <v>64</v>
      </c>
      <c r="F1876" s="13">
        <v>159</v>
      </c>
      <c r="G1876" s="13">
        <v>17</v>
      </c>
      <c r="H1876" s="13">
        <v>39</v>
      </c>
      <c r="I1876" s="13">
        <v>10</v>
      </c>
      <c r="J1876" s="13">
        <v>1</v>
      </c>
      <c r="K1876" s="13">
        <v>1</v>
      </c>
      <c r="L1876" s="13">
        <v>14</v>
      </c>
      <c r="M1876" s="13">
        <v>1</v>
      </c>
      <c r="N1876" s="13">
        <v>3</v>
      </c>
      <c r="O1876" s="13">
        <v>13</v>
      </c>
      <c r="P1876" s="13">
        <v>27</v>
      </c>
    </row>
    <row r="1877" spans="1:16" x14ac:dyDescent="0.25">
      <c r="A1877" s="13" t="s">
        <v>1765</v>
      </c>
      <c r="B1877" s="13">
        <v>2014</v>
      </c>
      <c r="C1877" s="13" t="s">
        <v>180</v>
      </c>
      <c r="D1877" s="13" t="s">
        <v>161</v>
      </c>
      <c r="E1877" s="13">
        <v>104</v>
      </c>
      <c r="F1877" s="13">
        <v>161</v>
      </c>
      <c r="G1877" s="13">
        <v>20</v>
      </c>
      <c r="H1877" s="13">
        <v>39</v>
      </c>
      <c r="I1877" s="13">
        <v>11</v>
      </c>
      <c r="J1877" s="13">
        <v>0</v>
      </c>
      <c r="K1877" s="13">
        <v>0</v>
      </c>
      <c r="L1877" s="13">
        <v>10</v>
      </c>
      <c r="M1877" s="13">
        <v>1</v>
      </c>
      <c r="N1877" s="13">
        <v>3</v>
      </c>
      <c r="O1877" s="13">
        <v>20</v>
      </c>
      <c r="P1877" s="13">
        <v>33</v>
      </c>
    </row>
    <row r="1878" spans="1:16" x14ac:dyDescent="0.25">
      <c r="A1878" s="13" t="s">
        <v>1492</v>
      </c>
      <c r="B1878" s="13">
        <v>2014</v>
      </c>
      <c r="C1878" s="13" t="s">
        <v>186</v>
      </c>
      <c r="D1878" s="13" t="s">
        <v>161</v>
      </c>
      <c r="E1878" s="13">
        <v>60</v>
      </c>
      <c r="F1878" s="13">
        <v>162</v>
      </c>
      <c r="G1878" s="13">
        <v>21</v>
      </c>
      <c r="H1878" s="13">
        <v>41</v>
      </c>
      <c r="I1878" s="13">
        <v>9</v>
      </c>
      <c r="J1878" s="13">
        <v>2</v>
      </c>
      <c r="K1878" s="13">
        <v>3</v>
      </c>
      <c r="L1878" s="13">
        <v>12</v>
      </c>
      <c r="M1878" s="13">
        <v>1</v>
      </c>
      <c r="N1878" s="13">
        <v>1</v>
      </c>
      <c r="O1878" s="13">
        <v>14</v>
      </c>
      <c r="P1878" s="13">
        <v>35</v>
      </c>
    </row>
    <row r="1879" spans="1:16" x14ac:dyDescent="0.25">
      <c r="A1879" s="13" t="s">
        <v>1616</v>
      </c>
      <c r="B1879" s="13">
        <v>2014</v>
      </c>
      <c r="C1879" s="13" t="s">
        <v>182</v>
      </c>
      <c r="D1879" s="13" t="s">
        <v>157</v>
      </c>
      <c r="E1879" s="13">
        <v>95</v>
      </c>
      <c r="F1879" s="13">
        <v>163</v>
      </c>
      <c r="G1879" s="13">
        <v>24</v>
      </c>
      <c r="H1879" s="13">
        <v>40</v>
      </c>
      <c r="I1879" s="13">
        <v>5</v>
      </c>
      <c r="J1879" s="13">
        <v>1</v>
      </c>
      <c r="K1879" s="13">
        <v>0</v>
      </c>
      <c r="L1879" s="13">
        <v>7</v>
      </c>
      <c r="M1879" s="13">
        <v>6</v>
      </c>
      <c r="N1879" s="13">
        <v>1</v>
      </c>
      <c r="O1879" s="13">
        <v>20</v>
      </c>
      <c r="P1879" s="13">
        <v>29</v>
      </c>
    </row>
    <row r="1880" spans="1:16" x14ac:dyDescent="0.25">
      <c r="A1880" s="13" t="s">
        <v>1878</v>
      </c>
      <c r="B1880" s="13">
        <v>2014</v>
      </c>
      <c r="C1880" s="13" t="s">
        <v>185</v>
      </c>
      <c r="D1880" s="13" t="s">
        <v>161</v>
      </c>
      <c r="E1880" s="13">
        <v>66</v>
      </c>
      <c r="F1880" s="13">
        <v>163</v>
      </c>
      <c r="G1880" s="13">
        <v>8</v>
      </c>
      <c r="H1880" s="13">
        <v>32</v>
      </c>
      <c r="I1880" s="13">
        <v>8</v>
      </c>
      <c r="J1880" s="13">
        <v>0</v>
      </c>
      <c r="K1880" s="13">
        <v>3</v>
      </c>
      <c r="L1880" s="13">
        <v>28</v>
      </c>
      <c r="M1880" s="13">
        <v>0</v>
      </c>
      <c r="N1880" s="13">
        <v>1</v>
      </c>
      <c r="O1880" s="13">
        <v>8</v>
      </c>
      <c r="P1880" s="13">
        <v>55</v>
      </c>
    </row>
    <row r="1881" spans="1:16" x14ac:dyDescent="0.25">
      <c r="A1881" s="13" t="s">
        <v>1606</v>
      </c>
      <c r="B1881" s="13">
        <v>2014</v>
      </c>
      <c r="C1881" s="13" t="s">
        <v>175</v>
      </c>
      <c r="D1881" s="13" t="s">
        <v>157</v>
      </c>
      <c r="E1881" s="13">
        <v>53</v>
      </c>
      <c r="F1881" s="13">
        <v>164</v>
      </c>
      <c r="G1881" s="13">
        <v>15</v>
      </c>
      <c r="H1881" s="13">
        <v>45</v>
      </c>
      <c r="I1881" s="13">
        <v>10</v>
      </c>
      <c r="J1881" s="13">
        <v>0</v>
      </c>
      <c r="K1881" s="13">
        <v>1</v>
      </c>
      <c r="L1881" s="13">
        <v>17</v>
      </c>
      <c r="M1881" s="13">
        <v>12</v>
      </c>
      <c r="N1881" s="13">
        <v>3</v>
      </c>
      <c r="O1881" s="13">
        <v>26</v>
      </c>
      <c r="P1881" s="13">
        <v>29</v>
      </c>
    </row>
    <row r="1882" spans="1:16" x14ac:dyDescent="0.25">
      <c r="A1882" s="13" t="s">
        <v>1683</v>
      </c>
      <c r="B1882" s="13">
        <v>2014</v>
      </c>
      <c r="C1882" s="13" t="s">
        <v>184</v>
      </c>
      <c r="D1882" s="13" t="s">
        <v>157</v>
      </c>
      <c r="E1882" s="13">
        <v>56</v>
      </c>
      <c r="F1882" s="13">
        <v>164</v>
      </c>
      <c r="G1882" s="13">
        <v>20</v>
      </c>
      <c r="H1882" s="13">
        <v>43</v>
      </c>
      <c r="I1882" s="13">
        <v>7</v>
      </c>
      <c r="J1882" s="13">
        <v>0</v>
      </c>
      <c r="K1882" s="13">
        <v>4</v>
      </c>
      <c r="L1882" s="13">
        <v>19</v>
      </c>
      <c r="M1882" s="13">
        <v>4</v>
      </c>
      <c r="N1882" s="13">
        <v>2</v>
      </c>
      <c r="O1882" s="13">
        <v>13</v>
      </c>
      <c r="P1882" s="13">
        <v>42</v>
      </c>
    </row>
    <row r="1883" spans="1:16" x14ac:dyDescent="0.25">
      <c r="A1883" s="13" t="s">
        <v>1716</v>
      </c>
      <c r="B1883" s="13">
        <v>2014</v>
      </c>
      <c r="C1883" s="13" t="s">
        <v>158</v>
      </c>
      <c r="D1883" s="13" t="s">
        <v>157</v>
      </c>
      <c r="E1883" s="13">
        <v>69</v>
      </c>
      <c r="F1883" s="13">
        <v>165</v>
      </c>
      <c r="G1883" s="13">
        <v>10</v>
      </c>
      <c r="H1883" s="13">
        <v>31</v>
      </c>
      <c r="I1883" s="13">
        <v>4</v>
      </c>
      <c r="J1883" s="13">
        <v>0</v>
      </c>
      <c r="K1883" s="13">
        <v>2</v>
      </c>
      <c r="L1883" s="13">
        <v>9</v>
      </c>
      <c r="M1883" s="13">
        <v>3</v>
      </c>
      <c r="N1883" s="13">
        <v>0</v>
      </c>
      <c r="O1883" s="13">
        <v>19</v>
      </c>
      <c r="P1883" s="13">
        <v>52</v>
      </c>
    </row>
    <row r="1884" spans="1:16" x14ac:dyDescent="0.25">
      <c r="A1884" s="13" t="s">
        <v>1342</v>
      </c>
      <c r="B1884" s="13">
        <v>2014</v>
      </c>
      <c r="C1884" s="13" t="s">
        <v>181</v>
      </c>
      <c r="D1884" s="13" t="s">
        <v>157</v>
      </c>
      <c r="E1884" s="13">
        <v>57</v>
      </c>
      <c r="F1884" s="13">
        <v>166</v>
      </c>
      <c r="G1884" s="13">
        <v>16</v>
      </c>
      <c r="H1884" s="13">
        <v>26</v>
      </c>
      <c r="I1884" s="13">
        <v>5</v>
      </c>
      <c r="J1884" s="13">
        <v>2</v>
      </c>
      <c r="K1884" s="13">
        <v>3</v>
      </c>
      <c r="L1884" s="13">
        <v>21</v>
      </c>
      <c r="M1884" s="13">
        <v>3</v>
      </c>
      <c r="N1884" s="13">
        <v>2</v>
      </c>
      <c r="O1884" s="13">
        <v>23</v>
      </c>
      <c r="P1884" s="13">
        <v>43</v>
      </c>
    </row>
    <row r="1885" spans="1:16" x14ac:dyDescent="0.25">
      <c r="A1885" s="13" t="s">
        <v>1785</v>
      </c>
      <c r="B1885" s="13">
        <v>2014</v>
      </c>
      <c r="C1885" s="13" t="s">
        <v>184</v>
      </c>
      <c r="D1885" s="13" t="s">
        <v>157</v>
      </c>
      <c r="E1885" s="13">
        <v>52</v>
      </c>
      <c r="F1885" s="13">
        <v>167</v>
      </c>
      <c r="G1885" s="13">
        <v>18</v>
      </c>
      <c r="H1885" s="13">
        <v>41</v>
      </c>
      <c r="I1885" s="13">
        <v>9</v>
      </c>
      <c r="J1885" s="13">
        <v>1</v>
      </c>
      <c r="K1885" s="13">
        <v>2</v>
      </c>
      <c r="L1885" s="13">
        <v>23</v>
      </c>
      <c r="M1885" s="13">
        <v>0</v>
      </c>
      <c r="N1885" s="13">
        <v>0</v>
      </c>
      <c r="O1885" s="13">
        <v>12</v>
      </c>
      <c r="P1885" s="13">
        <v>43</v>
      </c>
    </row>
    <row r="1886" spans="1:16" x14ac:dyDescent="0.25">
      <c r="A1886" s="13" t="s">
        <v>1783</v>
      </c>
      <c r="B1886" s="13">
        <v>2014</v>
      </c>
      <c r="C1886" s="13" t="s">
        <v>188</v>
      </c>
      <c r="D1886" s="13" t="s">
        <v>161</v>
      </c>
      <c r="E1886" s="13">
        <v>57</v>
      </c>
      <c r="F1886" s="13">
        <v>168</v>
      </c>
      <c r="G1886" s="13">
        <v>23</v>
      </c>
      <c r="H1886" s="13">
        <v>53</v>
      </c>
      <c r="I1886" s="13">
        <v>9</v>
      </c>
      <c r="J1886" s="13">
        <v>0</v>
      </c>
      <c r="K1886" s="13">
        <v>8</v>
      </c>
      <c r="L1886" s="13">
        <v>22</v>
      </c>
      <c r="M1886" s="13">
        <v>0</v>
      </c>
      <c r="N1886" s="13">
        <v>3</v>
      </c>
      <c r="O1886" s="13">
        <v>22</v>
      </c>
      <c r="P1886" s="13">
        <v>42</v>
      </c>
    </row>
    <row r="1887" spans="1:16" x14ac:dyDescent="0.25">
      <c r="A1887" s="13" t="s">
        <v>2002</v>
      </c>
      <c r="B1887" s="13">
        <v>2014</v>
      </c>
      <c r="C1887" s="13" t="s">
        <v>175</v>
      </c>
      <c r="D1887" s="13" t="s">
        <v>157</v>
      </c>
      <c r="E1887" s="13">
        <v>57</v>
      </c>
      <c r="F1887" s="13">
        <v>169</v>
      </c>
      <c r="G1887" s="13">
        <v>25</v>
      </c>
      <c r="H1887" s="13">
        <v>37</v>
      </c>
      <c r="I1887" s="13">
        <v>8</v>
      </c>
      <c r="J1887" s="13">
        <v>0</v>
      </c>
      <c r="K1887" s="13">
        <v>7</v>
      </c>
      <c r="L1887" s="13">
        <v>18</v>
      </c>
      <c r="M1887" s="13">
        <v>0</v>
      </c>
      <c r="N1887" s="13">
        <v>1</v>
      </c>
      <c r="O1887" s="13">
        <v>24</v>
      </c>
      <c r="P1887" s="13">
        <v>50</v>
      </c>
    </row>
    <row r="1888" spans="1:16" x14ac:dyDescent="0.25">
      <c r="A1888" s="13" t="s">
        <v>1755</v>
      </c>
      <c r="B1888" s="13">
        <v>2014</v>
      </c>
      <c r="C1888" s="13" t="s">
        <v>177</v>
      </c>
      <c r="D1888" s="13" t="s">
        <v>161</v>
      </c>
      <c r="E1888" s="13">
        <v>61</v>
      </c>
      <c r="F1888" s="13">
        <v>170</v>
      </c>
      <c r="G1888" s="13">
        <v>16</v>
      </c>
      <c r="H1888" s="13">
        <v>32</v>
      </c>
      <c r="I1888" s="13">
        <v>6</v>
      </c>
      <c r="J1888" s="13">
        <v>1</v>
      </c>
      <c r="K1888" s="13">
        <v>3</v>
      </c>
      <c r="L1888" s="13">
        <v>14</v>
      </c>
      <c r="M1888" s="13">
        <v>0</v>
      </c>
      <c r="N1888" s="13">
        <v>0</v>
      </c>
      <c r="O1888" s="13">
        <v>17</v>
      </c>
      <c r="P1888" s="13">
        <v>41</v>
      </c>
    </row>
    <row r="1889" spans="1:16" x14ac:dyDescent="0.25">
      <c r="A1889" s="13" t="s">
        <v>1706</v>
      </c>
      <c r="B1889" s="13">
        <v>2014</v>
      </c>
      <c r="C1889" s="13" t="s">
        <v>158</v>
      </c>
      <c r="D1889" s="13" t="s">
        <v>157</v>
      </c>
      <c r="E1889" s="13">
        <v>55</v>
      </c>
      <c r="F1889" s="13">
        <v>170</v>
      </c>
      <c r="G1889" s="13">
        <v>22</v>
      </c>
      <c r="H1889" s="13">
        <v>40</v>
      </c>
      <c r="I1889" s="13">
        <v>6</v>
      </c>
      <c r="J1889" s="13">
        <v>0</v>
      </c>
      <c r="K1889" s="13">
        <v>6</v>
      </c>
      <c r="L1889" s="13">
        <v>19</v>
      </c>
      <c r="M1889" s="13">
        <v>0</v>
      </c>
      <c r="N1889" s="13">
        <v>0</v>
      </c>
      <c r="O1889" s="13">
        <v>14</v>
      </c>
      <c r="P1889" s="13">
        <v>37</v>
      </c>
    </row>
    <row r="1890" spans="1:16" x14ac:dyDescent="0.25">
      <c r="A1890" s="13" t="s">
        <v>1805</v>
      </c>
      <c r="B1890" s="13">
        <v>2014</v>
      </c>
      <c r="C1890" s="13" t="s">
        <v>164</v>
      </c>
      <c r="D1890" s="13" t="s">
        <v>157</v>
      </c>
      <c r="E1890" s="13">
        <v>109</v>
      </c>
      <c r="F1890" s="13">
        <v>170</v>
      </c>
      <c r="G1890" s="13">
        <v>21</v>
      </c>
      <c r="H1890" s="13">
        <v>43</v>
      </c>
      <c r="I1890" s="13">
        <v>7</v>
      </c>
      <c r="J1890" s="13">
        <v>2</v>
      </c>
      <c r="K1890" s="13">
        <v>3</v>
      </c>
      <c r="L1890" s="13">
        <v>16</v>
      </c>
      <c r="M1890" s="13">
        <v>3</v>
      </c>
      <c r="N1890" s="13">
        <v>1</v>
      </c>
      <c r="O1890" s="13">
        <v>12</v>
      </c>
      <c r="P1890" s="13">
        <v>49</v>
      </c>
    </row>
    <row r="1891" spans="1:16" x14ac:dyDescent="0.25">
      <c r="A1891" s="13" t="s">
        <v>1904</v>
      </c>
      <c r="B1891" s="13">
        <v>2014</v>
      </c>
      <c r="C1891" s="13" t="s">
        <v>156</v>
      </c>
      <c r="D1891" s="13" t="s">
        <v>157</v>
      </c>
      <c r="E1891" s="13">
        <v>46</v>
      </c>
      <c r="F1891" s="13">
        <v>172</v>
      </c>
      <c r="G1891" s="13">
        <v>19</v>
      </c>
      <c r="H1891" s="13">
        <v>42</v>
      </c>
      <c r="I1891" s="13">
        <v>8</v>
      </c>
      <c r="J1891" s="13">
        <v>0</v>
      </c>
      <c r="K1891" s="13">
        <v>7</v>
      </c>
      <c r="L1891" s="13">
        <v>29</v>
      </c>
      <c r="M1891" s="13">
        <v>4</v>
      </c>
      <c r="N1891" s="13">
        <v>1</v>
      </c>
      <c r="O1891" s="13">
        <v>14</v>
      </c>
      <c r="P1891" s="13">
        <v>44</v>
      </c>
    </row>
    <row r="1892" spans="1:16" x14ac:dyDescent="0.25">
      <c r="A1892" s="13" t="s">
        <v>1990</v>
      </c>
      <c r="B1892" s="13">
        <v>2014</v>
      </c>
      <c r="C1892" s="13" t="s">
        <v>158</v>
      </c>
      <c r="D1892" s="13" t="s">
        <v>157</v>
      </c>
      <c r="E1892" s="13">
        <v>51</v>
      </c>
      <c r="F1892" s="13">
        <v>173</v>
      </c>
      <c r="G1892" s="13">
        <v>18</v>
      </c>
      <c r="H1892" s="13">
        <v>47</v>
      </c>
      <c r="I1892" s="13">
        <v>8</v>
      </c>
      <c r="J1892" s="13">
        <v>0</v>
      </c>
      <c r="K1892" s="13">
        <v>3</v>
      </c>
      <c r="L1892" s="13">
        <v>19</v>
      </c>
      <c r="M1892" s="13">
        <v>6</v>
      </c>
      <c r="N1892" s="13">
        <v>3</v>
      </c>
      <c r="O1892" s="13">
        <v>5</v>
      </c>
      <c r="P1892" s="13">
        <v>48</v>
      </c>
    </row>
    <row r="1893" spans="1:16" x14ac:dyDescent="0.25">
      <c r="A1893" s="13" t="s">
        <v>1922</v>
      </c>
      <c r="B1893" s="13">
        <v>2014</v>
      </c>
      <c r="C1893" s="13" t="s">
        <v>165</v>
      </c>
      <c r="D1893" s="13" t="s">
        <v>157</v>
      </c>
      <c r="E1893" s="13">
        <v>112</v>
      </c>
      <c r="F1893" s="13">
        <v>174</v>
      </c>
      <c r="G1893" s="13">
        <v>31</v>
      </c>
      <c r="H1893" s="13">
        <v>43</v>
      </c>
      <c r="I1893" s="13">
        <v>6</v>
      </c>
      <c r="J1893" s="13">
        <v>3</v>
      </c>
      <c r="K1893" s="13">
        <v>4</v>
      </c>
      <c r="L1893" s="13">
        <v>16</v>
      </c>
      <c r="M1893" s="13">
        <v>8</v>
      </c>
      <c r="N1893" s="13">
        <v>5</v>
      </c>
      <c r="O1893" s="13">
        <v>15</v>
      </c>
      <c r="P1893" s="13">
        <v>33</v>
      </c>
    </row>
    <row r="1894" spans="1:16" x14ac:dyDescent="0.25">
      <c r="A1894" s="13" t="s">
        <v>1873</v>
      </c>
      <c r="B1894" s="13">
        <v>2014</v>
      </c>
      <c r="C1894" s="13" t="s">
        <v>173</v>
      </c>
      <c r="D1894" s="13" t="s">
        <v>161</v>
      </c>
      <c r="E1894" s="13">
        <v>58</v>
      </c>
      <c r="F1894" s="13">
        <v>174</v>
      </c>
      <c r="G1894" s="13">
        <v>18</v>
      </c>
      <c r="H1894" s="13">
        <v>35</v>
      </c>
      <c r="I1894" s="13">
        <v>9</v>
      </c>
      <c r="J1894" s="13">
        <v>0</v>
      </c>
      <c r="K1894" s="13">
        <v>7</v>
      </c>
      <c r="L1894" s="13">
        <v>27</v>
      </c>
      <c r="M1894" s="13">
        <v>1</v>
      </c>
      <c r="N1894" s="13">
        <v>1</v>
      </c>
      <c r="O1894" s="13">
        <v>10</v>
      </c>
      <c r="P1894" s="13">
        <v>64</v>
      </c>
    </row>
    <row r="1895" spans="1:16" x14ac:dyDescent="0.25">
      <c r="A1895" s="13" t="s">
        <v>1803</v>
      </c>
      <c r="B1895" s="13">
        <v>2014</v>
      </c>
      <c r="C1895" s="13" t="s">
        <v>174</v>
      </c>
      <c r="D1895" s="13" t="s">
        <v>161</v>
      </c>
      <c r="E1895" s="13">
        <v>80</v>
      </c>
      <c r="F1895" s="13">
        <v>174</v>
      </c>
      <c r="G1895" s="13">
        <v>14</v>
      </c>
      <c r="H1895" s="13">
        <v>49</v>
      </c>
      <c r="I1895" s="13">
        <v>5</v>
      </c>
      <c r="J1895" s="13">
        <v>2</v>
      </c>
      <c r="K1895" s="13">
        <v>0</v>
      </c>
      <c r="L1895" s="13">
        <v>17</v>
      </c>
      <c r="M1895" s="13">
        <v>1</v>
      </c>
      <c r="N1895" s="13">
        <v>2</v>
      </c>
      <c r="O1895" s="13">
        <v>7</v>
      </c>
      <c r="P1895" s="13">
        <v>26</v>
      </c>
    </row>
    <row r="1896" spans="1:16" x14ac:dyDescent="0.25">
      <c r="A1896" s="13" t="s">
        <v>1597</v>
      </c>
      <c r="B1896" s="13">
        <v>2014</v>
      </c>
      <c r="C1896" s="13" t="s">
        <v>183</v>
      </c>
      <c r="D1896" s="13" t="s">
        <v>161</v>
      </c>
      <c r="E1896" s="13">
        <v>49</v>
      </c>
      <c r="F1896" s="13">
        <v>175</v>
      </c>
      <c r="G1896" s="13">
        <v>20</v>
      </c>
      <c r="H1896" s="13">
        <v>40</v>
      </c>
      <c r="I1896" s="13">
        <v>9</v>
      </c>
      <c r="J1896" s="13">
        <v>2</v>
      </c>
      <c r="K1896" s="13">
        <v>5</v>
      </c>
      <c r="L1896" s="13">
        <v>21</v>
      </c>
      <c r="M1896" s="13">
        <v>3</v>
      </c>
      <c r="N1896" s="13">
        <v>0</v>
      </c>
      <c r="O1896" s="13">
        <v>22</v>
      </c>
      <c r="P1896" s="13">
        <v>29</v>
      </c>
    </row>
    <row r="1897" spans="1:16" x14ac:dyDescent="0.25">
      <c r="A1897" s="13" t="s">
        <v>1524</v>
      </c>
      <c r="B1897" s="13">
        <v>2014</v>
      </c>
      <c r="C1897" s="13" t="s">
        <v>163</v>
      </c>
      <c r="D1897" s="13" t="s">
        <v>161</v>
      </c>
      <c r="E1897" s="13">
        <v>64</v>
      </c>
      <c r="F1897" s="13">
        <v>175</v>
      </c>
      <c r="G1897" s="13">
        <v>12</v>
      </c>
      <c r="H1897" s="13">
        <v>35</v>
      </c>
      <c r="I1897" s="13">
        <v>7</v>
      </c>
      <c r="J1897" s="13">
        <v>0</v>
      </c>
      <c r="K1897" s="13">
        <v>2</v>
      </c>
      <c r="L1897" s="13">
        <v>12</v>
      </c>
      <c r="M1897" s="13">
        <v>0</v>
      </c>
      <c r="N1897" s="13">
        <v>0</v>
      </c>
      <c r="O1897" s="13">
        <v>15</v>
      </c>
      <c r="P1897" s="13">
        <v>64</v>
      </c>
    </row>
    <row r="1898" spans="1:16" x14ac:dyDescent="0.25">
      <c r="A1898" s="13" t="s">
        <v>2076</v>
      </c>
      <c r="B1898" s="13">
        <v>2014</v>
      </c>
      <c r="C1898" s="13" t="s">
        <v>168</v>
      </c>
      <c r="D1898" s="13" t="s">
        <v>157</v>
      </c>
      <c r="E1898" s="13">
        <v>55</v>
      </c>
      <c r="F1898" s="13">
        <v>175</v>
      </c>
      <c r="G1898" s="13">
        <v>15</v>
      </c>
      <c r="H1898" s="13">
        <v>42</v>
      </c>
      <c r="I1898" s="13">
        <v>9</v>
      </c>
      <c r="J1898" s="13">
        <v>0</v>
      </c>
      <c r="K1898" s="13">
        <v>1</v>
      </c>
      <c r="L1898" s="13">
        <v>20</v>
      </c>
      <c r="M1898" s="13">
        <v>0</v>
      </c>
      <c r="N1898" s="13">
        <v>0</v>
      </c>
      <c r="O1898" s="13">
        <v>19</v>
      </c>
      <c r="P1898" s="13">
        <v>33</v>
      </c>
    </row>
    <row r="1899" spans="1:16" x14ac:dyDescent="0.25">
      <c r="A1899" s="13" t="s">
        <v>1679</v>
      </c>
      <c r="B1899" s="13">
        <v>2014</v>
      </c>
      <c r="C1899" s="13" t="s">
        <v>169</v>
      </c>
      <c r="D1899" s="13" t="s">
        <v>161</v>
      </c>
      <c r="E1899" s="13">
        <v>68</v>
      </c>
      <c r="F1899" s="13">
        <v>177</v>
      </c>
      <c r="G1899" s="13">
        <v>21</v>
      </c>
      <c r="H1899" s="13">
        <v>45</v>
      </c>
      <c r="I1899" s="13">
        <v>5</v>
      </c>
      <c r="J1899" s="13">
        <v>3</v>
      </c>
      <c r="K1899" s="13">
        <v>2</v>
      </c>
      <c r="L1899" s="13">
        <v>10</v>
      </c>
      <c r="M1899" s="13">
        <v>6</v>
      </c>
      <c r="N1899" s="13">
        <v>1</v>
      </c>
      <c r="O1899" s="13">
        <v>20</v>
      </c>
      <c r="P1899" s="13">
        <v>36</v>
      </c>
    </row>
    <row r="1900" spans="1:16" x14ac:dyDescent="0.25">
      <c r="A1900" s="13" t="s">
        <v>2055</v>
      </c>
      <c r="B1900" s="13">
        <v>2014</v>
      </c>
      <c r="C1900" s="13" t="s">
        <v>184</v>
      </c>
      <c r="D1900" s="13" t="s">
        <v>157</v>
      </c>
      <c r="E1900" s="13">
        <v>70</v>
      </c>
      <c r="F1900" s="13">
        <v>177</v>
      </c>
      <c r="G1900" s="13">
        <v>23</v>
      </c>
      <c r="H1900" s="13">
        <v>48</v>
      </c>
      <c r="I1900" s="13">
        <v>9</v>
      </c>
      <c r="J1900" s="13">
        <v>1</v>
      </c>
      <c r="K1900" s="13">
        <v>0</v>
      </c>
      <c r="L1900" s="13">
        <v>21</v>
      </c>
      <c r="M1900" s="13">
        <v>6</v>
      </c>
      <c r="N1900" s="13">
        <v>4</v>
      </c>
      <c r="O1900" s="13">
        <v>17</v>
      </c>
      <c r="P1900" s="13">
        <v>28</v>
      </c>
    </row>
    <row r="1901" spans="1:16" x14ac:dyDescent="0.25">
      <c r="A1901" s="13" t="s">
        <v>2058</v>
      </c>
      <c r="B1901" s="13">
        <v>2014</v>
      </c>
      <c r="C1901" s="13" t="s">
        <v>159</v>
      </c>
      <c r="D1901" s="13" t="s">
        <v>157</v>
      </c>
      <c r="E1901" s="13">
        <v>72</v>
      </c>
      <c r="F1901" s="13">
        <v>177</v>
      </c>
      <c r="G1901" s="13">
        <v>19</v>
      </c>
      <c r="H1901" s="13">
        <v>34</v>
      </c>
      <c r="I1901" s="13">
        <v>6</v>
      </c>
      <c r="J1901" s="13">
        <v>2</v>
      </c>
      <c r="K1901" s="13">
        <v>3</v>
      </c>
      <c r="L1901" s="13">
        <v>11</v>
      </c>
      <c r="M1901" s="13">
        <v>0</v>
      </c>
      <c r="N1901" s="13">
        <v>4</v>
      </c>
      <c r="O1901" s="13">
        <v>4</v>
      </c>
      <c r="P1901" s="13">
        <v>48</v>
      </c>
    </row>
    <row r="1902" spans="1:16" x14ac:dyDescent="0.25">
      <c r="A1902" s="13" t="s">
        <v>1417</v>
      </c>
      <c r="B1902" s="13">
        <v>2014</v>
      </c>
      <c r="C1902" s="13" t="s">
        <v>180</v>
      </c>
      <c r="D1902" s="13" t="s">
        <v>161</v>
      </c>
      <c r="E1902" s="13">
        <v>73</v>
      </c>
      <c r="F1902" s="13">
        <v>178</v>
      </c>
      <c r="G1902" s="13">
        <v>15</v>
      </c>
      <c r="H1902" s="13">
        <v>32</v>
      </c>
      <c r="I1902" s="13">
        <v>6</v>
      </c>
      <c r="J1902" s="13">
        <v>0</v>
      </c>
      <c r="K1902" s="13">
        <v>0</v>
      </c>
      <c r="L1902" s="13">
        <v>12</v>
      </c>
      <c r="M1902" s="13">
        <v>4</v>
      </c>
      <c r="N1902" s="13">
        <v>1</v>
      </c>
      <c r="O1902" s="13">
        <v>14</v>
      </c>
      <c r="P1902" s="13">
        <v>38</v>
      </c>
    </row>
    <row r="1903" spans="1:16" x14ac:dyDescent="0.25">
      <c r="A1903" s="13" t="s">
        <v>1989</v>
      </c>
      <c r="B1903" s="13">
        <v>2014</v>
      </c>
      <c r="C1903" s="13" t="s">
        <v>163</v>
      </c>
      <c r="D1903" s="13" t="s">
        <v>161</v>
      </c>
      <c r="E1903" s="13">
        <v>69</v>
      </c>
      <c r="F1903" s="13">
        <v>179</v>
      </c>
      <c r="G1903" s="13">
        <v>19</v>
      </c>
      <c r="H1903" s="13">
        <v>45</v>
      </c>
      <c r="I1903" s="13">
        <v>5</v>
      </c>
      <c r="J1903" s="13">
        <v>0</v>
      </c>
      <c r="K1903" s="13">
        <v>1</v>
      </c>
      <c r="L1903" s="13">
        <v>9</v>
      </c>
      <c r="M1903" s="13">
        <v>1</v>
      </c>
      <c r="N1903" s="13">
        <v>0</v>
      </c>
      <c r="O1903" s="13">
        <v>8</v>
      </c>
      <c r="P1903" s="13">
        <v>48</v>
      </c>
    </row>
    <row r="1904" spans="1:16" x14ac:dyDescent="0.25">
      <c r="A1904" s="13" t="s">
        <v>1434</v>
      </c>
      <c r="B1904" s="13">
        <v>2014</v>
      </c>
      <c r="C1904" s="13" t="s">
        <v>179</v>
      </c>
      <c r="D1904" s="13" t="s">
        <v>161</v>
      </c>
      <c r="E1904" s="13">
        <v>75</v>
      </c>
      <c r="F1904" s="13">
        <v>179</v>
      </c>
      <c r="G1904" s="13">
        <v>20</v>
      </c>
      <c r="H1904" s="13">
        <v>44</v>
      </c>
      <c r="I1904" s="13">
        <v>8</v>
      </c>
      <c r="J1904" s="13">
        <v>0</v>
      </c>
      <c r="K1904" s="13">
        <v>2</v>
      </c>
      <c r="L1904" s="13">
        <v>17</v>
      </c>
      <c r="M1904" s="13">
        <v>2</v>
      </c>
      <c r="N1904" s="13">
        <v>1</v>
      </c>
      <c r="O1904" s="13">
        <v>24</v>
      </c>
      <c r="P1904" s="13">
        <v>38</v>
      </c>
    </row>
    <row r="1905" spans="1:16" x14ac:dyDescent="0.25">
      <c r="A1905" s="13" t="s">
        <v>1975</v>
      </c>
      <c r="B1905" s="13">
        <v>2014</v>
      </c>
      <c r="C1905" s="13" t="s">
        <v>164</v>
      </c>
      <c r="D1905" s="13" t="s">
        <v>157</v>
      </c>
      <c r="E1905" s="13">
        <v>67</v>
      </c>
      <c r="F1905" s="13">
        <v>181</v>
      </c>
      <c r="G1905" s="13">
        <v>14</v>
      </c>
      <c r="H1905" s="13">
        <v>34</v>
      </c>
      <c r="I1905" s="13">
        <v>6</v>
      </c>
      <c r="J1905" s="13">
        <v>3</v>
      </c>
      <c r="K1905" s="13">
        <v>1</v>
      </c>
      <c r="L1905" s="13">
        <v>15</v>
      </c>
      <c r="M1905" s="13">
        <v>0</v>
      </c>
      <c r="N1905" s="13">
        <v>1</v>
      </c>
      <c r="O1905" s="13">
        <v>5</v>
      </c>
      <c r="P1905" s="13">
        <v>42</v>
      </c>
    </row>
    <row r="1906" spans="1:16" x14ac:dyDescent="0.25">
      <c r="A1906" s="13" t="s">
        <v>1639</v>
      </c>
      <c r="B1906" s="13">
        <v>2014</v>
      </c>
      <c r="C1906" s="13" t="s">
        <v>162</v>
      </c>
      <c r="D1906" s="13" t="s">
        <v>161</v>
      </c>
      <c r="E1906" s="13">
        <v>68</v>
      </c>
      <c r="F1906" s="13">
        <v>182</v>
      </c>
      <c r="G1906" s="13">
        <v>9</v>
      </c>
      <c r="H1906" s="13">
        <v>35</v>
      </c>
      <c r="I1906" s="13">
        <v>7</v>
      </c>
      <c r="J1906" s="13">
        <v>0</v>
      </c>
      <c r="K1906" s="13">
        <v>0</v>
      </c>
      <c r="L1906" s="13">
        <v>15</v>
      </c>
      <c r="M1906" s="13">
        <v>0</v>
      </c>
      <c r="N1906" s="13">
        <v>0</v>
      </c>
      <c r="O1906" s="13">
        <v>19</v>
      </c>
      <c r="P1906" s="13">
        <v>58</v>
      </c>
    </row>
    <row r="1907" spans="1:16" x14ac:dyDescent="0.25">
      <c r="A1907" s="13" t="s">
        <v>1492</v>
      </c>
      <c r="B1907" s="13">
        <v>2014</v>
      </c>
      <c r="C1907" s="13" t="s">
        <v>168</v>
      </c>
      <c r="D1907" s="13" t="s">
        <v>157</v>
      </c>
      <c r="E1907" s="13">
        <v>52</v>
      </c>
      <c r="F1907" s="13">
        <v>185</v>
      </c>
      <c r="G1907" s="13">
        <v>14</v>
      </c>
      <c r="H1907" s="13">
        <v>40</v>
      </c>
      <c r="I1907" s="13">
        <v>10</v>
      </c>
      <c r="J1907" s="13">
        <v>2</v>
      </c>
      <c r="K1907" s="13">
        <v>2</v>
      </c>
      <c r="L1907" s="13">
        <v>15</v>
      </c>
      <c r="M1907" s="13">
        <v>5</v>
      </c>
      <c r="N1907" s="13">
        <v>0</v>
      </c>
      <c r="O1907" s="13">
        <v>19</v>
      </c>
      <c r="P1907" s="13">
        <v>41</v>
      </c>
    </row>
    <row r="1908" spans="1:16" x14ac:dyDescent="0.25">
      <c r="A1908" s="13" t="s">
        <v>1984</v>
      </c>
      <c r="B1908" s="13">
        <v>2014</v>
      </c>
      <c r="C1908" s="13" t="s">
        <v>175</v>
      </c>
      <c r="D1908" s="13" t="s">
        <v>157</v>
      </c>
      <c r="E1908" s="13">
        <v>69</v>
      </c>
      <c r="F1908" s="13">
        <v>186</v>
      </c>
      <c r="G1908" s="13">
        <v>22</v>
      </c>
      <c r="H1908" s="13">
        <v>40</v>
      </c>
      <c r="I1908" s="13">
        <v>8</v>
      </c>
      <c r="J1908" s="13">
        <v>0</v>
      </c>
      <c r="K1908" s="13">
        <v>1</v>
      </c>
      <c r="L1908" s="13">
        <v>18</v>
      </c>
      <c r="M1908" s="13">
        <v>4</v>
      </c>
      <c r="N1908" s="13">
        <v>3</v>
      </c>
      <c r="O1908" s="13">
        <v>36</v>
      </c>
      <c r="P1908" s="13">
        <v>56</v>
      </c>
    </row>
    <row r="1909" spans="1:16" x14ac:dyDescent="0.25">
      <c r="A1909" s="13" t="s">
        <v>1986</v>
      </c>
      <c r="B1909" s="13">
        <v>2014</v>
      </c>
      <c r="C1909" s="13" t="s">
        <v>158</v>
      </c>
      <c r="D1909" s="13" t="s">
        <v>157</v>
      </c>
      <c r="E1909" s="13">
        <v>67</v>
      </c>
      <c r="F1909" s="13">
        <v>186</v>
      </c>
      <c r="G1909" s="13">
        <v>16</v>
      </c>
      <c r="H1909" s="13">
        <v>36</v>
      </c>
      <c r="I1909" s="13">
        <v>6</v>
      </c>
      <c r="J1909" s="13">
        <v>0</v>
      </c>
      <c r="K1909" s="13">
        <v>6</v>
      </c>
      <c r="L1909" s="13">
        <v>21</v>
      </c>
      <c r="M1909" s="13">
        <v>0</v>
      </c>
      <c r="N1909" s="13">
        <v>0</v>
      </c>
      <c r="O1909" s="13">
        <v>21</v>
      </c>
      <c r="P1909" s="13">
        <v>54</v>
      </c>
    </row>
    <row r="1910" spans="1:16" x14ac:dyDescent="0.25">
      <c r="A1910" s="13" t="s">
        <v>1449</v>
      </c>
      <c r="B1910" s="13">
        <v>2014</v>
      </c>
      <c r="C1910" s="13" t="s">
        <v>163</v>
      </c>
      <c r="D1910" s="13" t="s">
        <v>161</v>
      </c>
      <c r="E1910" s="13">
        <v>113</v>
      </c>
      <c r="F1910" s="13">
        <v>187</v>
      </c>
      <c r="G1910" s="13">
        <v>24</v>
      </c>
      <c r="H1910" s="13">
        <v>44</v>
      </c>
      <c r="I1910" s="13">
        <v>15</v>
      </c>
      <c r="J1910" s="13">
        <v>0</v>
      </c>
      <c r="K1910" s="13">
        <v>2</v>
      </c>
      <c r="L1910" s="13">
        <v>25</v>
      </c>
      <c r="M1910" s="13">
        <v>0</v>
      </c>
      <c r="N1910" s="13">
        <v>1</v>
      </c>
      <c r="O1910" s="13">
        <v>1</v>
      </c>
      <c r="P1910" s="13">
        <v>37</v>
      </c>
    </row>
    <row r="1911" spans="1:16" x14ac:dyDescent="0.25">
      <c r="A1911" s="13" t="s">
        <v>2021</v>
      </c>
      <c r="B1911" s="13">
        <v>2014</v>
      </c>
      <c r="C1911" s="13" t="s">
        <v>168</v>
      </c>
      <c r="D1911" s="13" t="s">
        <v>157</v>
      </c>
      <c r="E1911" s="13">
        <v>52</v>
      </c>
      <c r="F1911" s="13">
        <v>189</v>
      </c>
      <c r="G1911" s="13">
        <v>34</v>
      </c>
      <c r="H1911" s="13">
        <v>55</v>
      </c>
      <c r="I1911" s="13">
        <v>12</v>
      </c>
      <c r="J1911" s="13">
        <v>1</v>
      </c>
      <c r="K1911" s="13">
        <v>5</v>
      </c>
      <c r="L1911" s="13">
        <v>18</v>
      </c>
      <c r="M1911" s="13">
        <v>7</v>
      </c>
      <c r="N1911" s="13">
        <v>3</v>
      </c>
      <c r="O1911" s="13">
        <v>21</v>
      </c>
      <c r="P1911" s="13">
        <v>31</v>
      </c>
    </row>
    <row r="1912" spans="1:16" x14ac:dyDescent="0.25">
      <c r="A1912" s="13" t="s">
        <v>2024</v>
      </c>
      <c r="B1912" s="13">
        <v>2014</v>
      </c>
      <c r="C1912" s="13" t="s">
        <v>173</v>
      </c>
      <c r="D1912" s="13" t="s">
        <v>161</v>
      </c>
      <c r="E1912" s="13">
        <v>85</v>
      </c>
      <c r="F1912" s="13">
        <v>190</v>
      </c>
      <c r="G1912" s="13">
        <v>16</v>
      </c>
      <c r="H1912" s="13">
        <v>50</v>
      </c>
      <c r="I1912" s="13">
        <v>9</v>
      </c>
      <c r="J1912" s="13">
        <v>0</v>
      </c>
      <c r="K1912" s="13">
        <v>3</v>
      </c>
      <c r="L1912" s="13">
        <v>16</v>
      </c>
      <c r="M1912" s="13">
        <v>3</v>
      </c>
      <c r="N1912" s="13">
        <v>0</v>
      </c>
      <c r="O1912" s="13">
        <v>17</v>
      </c>
      <c r="P1912" s="13">
        <v>55</v>
      </c>
    </row>
    <row r="1913" spans="1:16" x14ac:dyDescent="0.25">
      <c r="A1913" s="13" t="s">
        <v>1388</v>
      </c>
      <c r="B1913" s="13">
        <v>2014</v>
      </c>
      <c r="C1913" s="13" t="s">
        <v>188</v>
      </c>
      <c r="D1913" s="13" t="s">
        <v>161</v>
      </c>
      <c r="E1913" s="13">
        <v>49</v>
      </c>
      <c r="F1913" s="13">
        <v>190</v>
      </c>
      <c r="G1913" s="13">
        <v>32</v>
      </c>
      <c r="H1913" s="13">
        <v>63</v>
      </c>
      <c r="I1913" s="13">
        <v>15</v>
      </c>
      <c r="J1913" s="13">
        <v>1</v>
      </c>
      <c r="K1913" s="13">
        <v>10</v>
      </c>
      <c r="L1913" s="13">
        <v>31</v>
      </c>
      <c r="M1913" s="13">
        <v>3</v>
      </c>
      <c r="N1913" s="13">
        <v>0</v>
      </c>
      <c r="O1913" s="13">
        <v>14</v>
      </c>
      <c r="P1913" s="13">
        <v>30</v>
      </c>
    </row>
    <row r="1914" spans="1:16" x14ac:dyDescent="0.25">
      <c r="A1914" s="13" t="s">
        <v>1612</v>
      </c>
      <c r="B1914" s="13">
        <v>2014</v>
      </c>
      <c r="C1914" s="13" t="s">
        <v>171</v>
      </c>
      <c r="D1914" s="13" t="s">
        <v>157</v>
      </c>
      <c r="E1914" s="13">
        <v>58</v>
      </c>
      <c r="F1914" s="13">
        <v>191</v>
      </c>
      <c r="G1914" s="13">
        <v>28</v>
      </c>
      <c r="H1914" s="13">
        <v>50</v>
      </c>
      <c r="I1914" s="13">
        <v>8</v>
      </c>
      <c r="J1914" s="13">
        <v>0</v>
      </c>
      <c r="K1914" s="13">
        <v>6</v>
      </c>
      <c r="L1914" s="13">
        <v>17</v>
      </c>
      <c r="M1914" s="13">
        <v>3</v>
      </c>
      <c r="N1914" s="13">
        <v>2</v>
      </c>
      <c r="O1914" s="13">
        <v>29</v>
      </c>
      <c r="P1914" s="13">
        <v>49</v>
      </c>
    </row>
    <row r="1915" spans="1:16" x14ac:dyDescent="0.25">
      <c r="A1915" s="13" t="s">
        <v>1544</v>
      </c>
      <c r="B1915" s="13">
        <v>2014</v>
      </c>
      <c r="C1915" s="13" t="s">
        <v>185</v>
      </c>
      <c r="D1915" s="13" t="s">
        <v>161</v>
      </c>
      <c r="E1915" s="13">
        <v>107</v>
      </c>
      <c r="F1915" s="13">
        <v>193</v>
      </c>
      <c r="G1915" s="13">
        <v>18</v>
      </c>
      <c r="H1915" s="13">
        <v>49</v>
      </c>
      <c r="I1915" s="13">
        <v>9</v>
      </c>
      <c r="J1915" s="13">
        <v>0</v>
      </c>
      <c r="K1915" s="13">
        <v>0</v>
      </c>
      <c r="L1915" s="13">
        <v>15</v>
      </c>
      <c r="M1915" s="13">
        <v>1</v>
      </c>
      <c r="N1915" s="13">
        <v>0</v>
      </c>
      <c r="O1915" s="13">
        <v>8</v>
      </c>
      <c r="P1915" s="13">
        <v>23</v>
      </c>
    </row>
    <row r="1916" spans="1:16" x14ac:dyDescent="0.25">
      <c r="A1916" s="13" t="s">
        <v>1489</v>
      </c>
      <c r="B1916" s="13">
        <v>2014</v>
      </c>
      <c r="C1916" s="13" t="s">
        <v>176</v>
      </c>
      <c r="D1916" s="13" t="s">
        <v>157</v>
      </c>
      <c r="E1916" s="13">
        <v>74</v>
      </c>
      <c r="F1916" s="13">
        <v>195</v>
      </c>
      <c r="G1916" s="13">
        <v>18</v>
      </c>
      <c r="H1916" s="13">
        <v>39</v>
      </c>
      <c r="I1916" s="13">
        <v>7</v>
      </c>
      <c r="J1916" s="13">
        <v>0</v>
      </c>
      <c r="K1916" s="13">
        <v>4</v>
      </c>
      <c r="L1916" s="13">
        <v>22</v>
      </c>
      <c r="M1916" s="13">
        <v>0</v>
      </c>
      <c r="N1916" s="13">
        <v>0</v>
      </c>
      <c r="O1916" s="13">
        <v>13</v>
      </c>
      <c r="P1916" s="13">
        <v>51</v>
      </c>
    </row>
    <row r="1917" spans="1:16" x14ac:dyDescent="0.25">
      <c r="A1917" s="13" t="s">
        <v>1401</v>
      </c>
      <c r="B1917" s="13">
        <v>2014</v>
      </c>
      <c r="C1917" s="13" t="s">
        <v>170</v>
      </c>
      <c r="D1917" s="13" t="s">
        <v>157</v>
      </c>
      <c r="E1917" s="13">
        <v>73</v>
      </c>
      <c r="F1917" s="13">
        <v>198</v>
      </c>
      <c r="G1917" s="13">
        <v>21</v>
      </c>
      <c r="H1917" s="13">
        <v>41</v>
      </c>
      <c r="I1917" s="13">
        <v>7</v>
      </c>
      <c r="J1917" s="13">
        <v>2</v>
      </c>
      <c r="K1917" s="13">
        <v>2</v>
      </c>
      <c r="L1917" s="13">
        <v>14</v>
      </c>
      <c r="M1917" s="13">
        <v>3</v>
      </c>
      <c r="N1917" s="13">
        <v>1</v>
      </c>
      <c r="O1917" s="13">
        <v>25</v>
      </c>
      <c r="P1917" s="13">
        <v>56</v>
      </c>
    </row>
    <row r="1918" spans="1:16" x14ac:dyDescent="0.25">
      <c r="A1918" s="13" t="s">
        <v>1897</v>
      </c>
      <c r="B1918" s="13">
        <v>2014</v>
      </c>
      <c r="C1918" s="13" t="s">
        <v>168</v>
      </c>
      <c r="D1918" s="13" t="s">
        <v>157</v>
      </c>
      <c r="E1918" s="13">
        <v>51</v>
      </c>
      <c r="F1918" s="13">
        <v>201</v>
      </c>
      <c r="G1918" s="13">
        <v>27</v>
      </c>
      <c r="H1918" s="13">
        <v>54</v>
      </c>
      <c r="I1918" s="13">
        <v>10</v>
      </c>
      <c r="J1918" s="13">
        <v>3</v>
      </c>
      <c r="K1918" s="13">
        <v>5</v>
      </c>
      <c r="L1918" s="13">
        <v>33</v>
      </c>
      <c r="M1918" s="13">
        <v>4</v>
      </c>
      <c r="N1918" s="13">
        <v>0</v>
      </c>
      <c r="O1918" s="13">
        <v>7</v>
      </c>
      <c r="P1918" s="13">
        <v>48</v>
      </c>
    </row>
    <row r="1919" spans="1:16" x14ac:dyDescent="0.25">
      <c r="A1919" s="13" t="s">
        <v>1522</v>
      </c>
      <c r="B1919" s="13">
        <v>2014</v>
      </c>
      <c r="C1919" s="13" t="s">
        <v>171</v>
      </c>
      <c r="D1919" s="13" t="s">
        <v>157</v>
      </c>
      <c r="E1919" s="13">
        <v>77</v>
      </c>
      <c r="F1919" s="13">
        <v>201</v>
      </c>
      <c r="G1919" s="13">
        <v>21</v>
      </c>
      <c r="H1919" s="13">
        <v>44</v>
      </c>
      <c r="I1919" s="13">
        <v>9</v>
      </c>
      <c r="J1919" s="13">
        <v>2</v>
      </c>
      <c r="K1919" s="13">
        <v>6</v>
      </c>
      <c r="L1919" s="13">
        <v>22</v>
      </c>
      <c r="M1919" s="13">
        <v>2</v>
      </c>
      <c r="N1919" s="13">
        <v>1</v>
      </c>
      <c r="O1919" s="13">
        <v>23</v>
      </c>
      <c r="P1919" s="13">
        <v>50</v>
      </c>
    </row>
    <row r="1920" spans="1:16" x14ac:dyDescent="0.25">
      <c r="A1920" s="13" t="s">
        <v>1458</v>
      </c>
      <c r="B1920" s="13">
        <v>2014</v>
      </c>
      <c r="C1920" s="13" t="s">
        <v>169</v>
      </c>
      <c r="D1920" s="13" t="s">
        <v>161</v>
      </c>
      <c r="E1920" s="13">
        <v>83</v>
      </c>
      <c r="F1920" s="13">
        <v>202</v>
      </c>
      <c r="G1920" s="13">
        <v>15</v>
      </c>
      <c r="H1920" s="13">
        <v>51</v>
      </c>
      <c r="I1920" s="13">
        <v>8</v>
      </c>
      <c r="J1920" s="13">
        <v>0</v>
      </c>
      <c r="K1920" s="13">
        <v>2</v>
      </c>
      <c r="L1920" s="13">
        <v>15</v>
      </c>
      <c r="M1920" s="13">
        <v>0</v>
      </c>
      <c r="N1920" s="13">
        <v>0</v>
      </c>
      <c r="O1920" s="13">
        <v>15</v>
      </c>
      <c r="P1920" s="13">
        <v>44</v>
      </c>
    </row>
    <row r="1921" spans="1:16" x14ac:dyDescent="0.25">
      <c r="A1921" s="13" t="s">
        <v>1747</v>
      </c>
      <c r="B1921" s="13">
        <v>2014</v>
      </c>
      <c r="C1921" s="13" t="s">
        <v>184</v>
      </c>
      <c r="D1921" s="13" t="s">
        <v>157</v>
      </c>
      <c r="E1921" s="13">
        <v>63</v>
      </c>
      <c r="F1921" s="13">
        <v>203</v>
      </c>
      <c r="G1921" s="13">
        <v>20</v>
      </c>
      <c r="H1921" s="13">
        <v>36</v>
      </c>
      <c r="I1921" s="13">
        <v>9</v>
      </c>
      <c r="J1921" s="13">
        <v>0</v>
      </c>
      <c r="K1921" s="13">
        <v>10</v>
      </c>
      <c r="L1921" s="13">
        <v>35</v>
      </c>
      <c r="M1921" s="13">
        <v>0</v>
      </c>
      <c r="N1921" s="13">
        <v>0</v>
      </c>
      <c r="O1921" s="13">
        <v>10</v>
      </c>
      <c r="P1921" s="13">
        <v>62</v>
      </c>
    </row>
    <row r="1922" spans="1:16" x14ac:dyDescent="0.25">
      <c r="A1922" s="13" t="s">
        <v>1748</v>
      </c>
      <c r="B1922" s="13">
        <v>2014</v>
      </c>
      <c r="C1922" s="13" t="s">
        <v>162</v>
      </c>
      <c r="D1922" s="13" t="s">
        <v>161</v>
      </c>
      <c r="E1922" s="13">
        <v>72</v>
      </c>
      <c r="F1922" s="13">
        <v>204</v>
      </c>
      <c r="G1922" s="13">
        <v>18</v>
      </c>
      <c r="H1922" s="13">
        <v>47</v>
      </c>
      <c r="I1922" s="13">
        <v>10</v>
      </c>
      <c r="J1922" s="13">
        <v>2</v>
      </c>
      <c r="K1922" s="13">
        <v>2</v>
      </c>
      <c r="L1922" s="13">
        <v>16</v>
      </c>
      <c r="M1922" s="13">
        <v>1</v>
      </c>
      <c r="N1922" s="13">
        <v>0</v>
      </c>
      <c r="O1922" s="13">
        <v>9</v>
      </c>
      <c r="P1922" s="13">
        <v>31</v>
      </c>
    </row>
    <row r="1923" spans="1:16" x14ac:dyDescent="0.25">
      <c r="A1923" s="13" t="s">
        <v>1775</v>
      </c>
      <c r="B1923" s="13">
        <v>2014</v>
      </c>
      <c r="C1923" s="13" t="s">
        <v>185</v>
      </c>
      <c r="D1923" s="13" t="s">
        <v>161</v>
      </c>
      <c r="E1923" s="13">
        <v>71</v>
      </c>
      <c r="F1923" s="13">
        <v>204</v>
      </c>
      <c r="G1923" s="13">
        <v>27</v>
      </c>
      <c r="H1923" s="13">
        <v>33</v>
      </c>
      <c r="I1923" s="13">
        <v>6</v>
      </c>
      <c r="J1923" s="13">
        <v>1</v>
      </c>
      <c r="K1923" s="13">
        <v>8</v>
      </c>
      <c r="L1923" s="13">
        <v>22</v>
      </c>
      <c r="M1923" s="13">
        <v>0</v>
      </c>
      <c r="N1923" s="13">
        <v>1</v>
      </c>
      <c r="O1923" s="13">
        <v>32</v>
      </c>
      <c r="P1923" s="13">
        <v>77</v>
      </c>
    </row>
    <row r="1924" spans="1:16" x14ac:dyDescent="0.25">
      <c r="A1924" s="13" t="s">
        <v>1790</v>
      </c>
      <c r="B1924" s="13">
        <v>2014</v>
      </c>
      <c r="C1924" s="13" t="s">
        <v>175</v>
      </c>
      <c r="D1924" s="13" t="s">
        <v>157</v>
      </c>
      <c r="E1924" s="13">
        <v>72</v>
      </c>
      <c r="F1924" s="13">
        <v>204</v>
      </c>
      <c r="G1924" s="13">
        <v>26</v>
      </c>
      <c r="H1924" s="13">
        <v>51</v>
      </c>
      <c r="I1924" s="13">
        <v>7</v>
      </c>
      <c r="J1924" s="13">
        <v>4</v>
      </c>
      <c r="K1924" s="13">
        <v>4</v>
      </c>
      <c r="L1924" s="13">
        <v>24</v>
      </c>
      <c r="M1924" s="13">
        <v>9</v>
      </c>
      <c r="N1924" s="13">
        <v>3</v>
      </c>
      <c r="O1924" s="13">
        <v>5</v>
      </c>
      <c r="P1924" s="13">
        <v>31</v>
      </c>
    </row>
    <row r="1925" spans="1:16" x14ac:dyDescent="0.25">
      <c r="A1925" s="13" t="s">
        <v>1962</v>
      </c>
      <c r="B1925" s="13">
        <v>2014</v>
      </c>
      <c r="C1925" s="13" t="s">
        <v>175</v>
      </c>
      <c r="D1925" s="13" t="s">
        <v>157</v>
      </c>
      <c r="E1925" s="13">
        <v>59</v>
      </c>
      <c r="F1925" s="13">
        <v>205</v>
      </c>
      <c r="G1925" s="13">
        <v>17</v>
      </c>
      <c r="H1925" s="13">
        <v>47</v>
      </c>
      <c r="I1925" s="13">
        <v>13</v>
      </c>
      <c r="J1925" s="13">
        <v>0</v>
      </c>
      <c r="K1925" s="13">
        <v>6</v>
      </c>
      <c r="L1925" s="13">
        <v>39</v>
      </c>
      <c r="M1925" s="13">
        <v>0</v>
      </c>
      <c r="N1925" s="13">
        <v>2</v>
      </c>
      <c r="O1925" s="13">
        <v>14</v>
      </c>
      <c r="P1925" s="13">
        <v>66</v>
      </c>
    </row>
    <row r="1926" spans="1:16" x14ac:dyDescent="0.25">
      <c r="A1926" s="13" t="s">
        <v>1585</v>
      </c>
      <c r="B1926" s="13">
        <v>2014</v>
      </c>
      <c r="C1926" s="13" t="s">
        <v>162</v>
      </c>
      <c r="D1926" s="13" t="s">
        <v>161</v>
      </c>
      <c r="E1926" s="13">
        <v>77</v>
      </c>
      <c r="F1926" s="13">
        <v>207</v>
      </c>
      <c r="G1926" s="13">
        <v>22</v>
      </c>
      <c r="H1926" s="13">
        <v>52</v>
      </c>
      <c r="I1926" s="13">
        <v>9</v>
      </c>
      <c r="J1926" s="13">
        <v>0</v>
      </c>
      <c r="K1926" s="13">
        <v>3</v>
      </c>
      <c r="L1926" s="13">
        <v>20</v>
      </c>
      <c r="M1926" s="13">
        <v>0</v>
      </c>
      <c r="N1926" s="13">
        <v>0</v>
      </c>
      <c r="O1926" s="13">
        <v>15</v>
      </c>
      <c r="P1926" s="13">
        <v>33</v>
      </c>
    </row>
    <row r="1927" spans="1:16" x14ac:dyDescent="0.25">
      <c r="A1927" s="13" t="s">
        <v>1505</v>
      </c>
      <c r="B1927" s="13">
        <v>2014</v>
      </c>
      <c r="C1927" s="13" t="s">
        <v>163</v>
      </c>
      <c r="D1927" s="13" t="s">
        <v>161</v>
      </c>
      <c r="E1927" s="13">
        <v>90</v>
      </c>
      <c r="F1927" s="13">
        <v>208</v>
      </c>
      <c r="G1927" s="13">
        <v>27</v>
      </c>
      <c r="H1927" s="13">
        <v>55</v>
      </c>
      <c r="I1927" s="13">
        <v>10</v>
      </c>
      <c r="J1927" s="13">
        <v>4</v>
      </c>
      <c r="K1927" s="13">
        <v>3</v>
      </c>
      <c r="L1927" s="13">
        <v>28</v>
      </c>
      <c r="M1927" s="13">
        <v>1</v>
      </c>
      <c r="N1927" s="13">
        <v>0</v>
      </c>
      <c r="O1927" s="13">
        <v>13</v>
      </c>
      <c r="P1927" s="13">
        <v>51</v>
      </c>
    </row>
    <row r="1928" spans="1:16" x14ac:dyDescent="0.25">
      <c r="A1928" s="13" t="s">
        <v>1349</v>
      </c>
      <c r="B1928" s="13">
        <v>2014</v>
      </c>
      <c r="C1928" s="13" t="s">
        <v>156</v>
      </c>
      <c r="D1928" s="13" t="s">
        <v>157</v>
      </c>
      <c r="E1928" s="13">
        <v>81</v>
      </c>
      <c r="F1928" s="13">
        <v>208</v>
      </c>
      <c r="G1928" s="13">
        <v>15</v>
      </c>
      <c r="H1928" s="13">
        <v>43</v>
      </c>
      <c r="I1928" s="13">
        <v>8</v>
      </c>
      <c r="J1928" s="13">
        <v>0</v>
      </c>
      <c r="K1928" s="13">
        <v>5</v>
      </c>
      <c r="L1928" s="13">
        <v>22</v>
      </c>
      <c r="M1928" s="13">
        <v>0</v>
      </c>
      <c r="N1928" s="13">
        <v>0</v>
      </c>
      <c r="O1928" s="13">
        <v>10</v>
      </c>
      <c r="P1928" s="13">
        <v>51</v>
      </c>
    </row>
    <row r="1929" spans="1:16" x14ac:dyDescent="0.25">
      <c r="A1929" s="13" t="s">
        <v>1447</v>
      </c>
      <c r="B1929" s="13">
        <v>2014</v>
      </c>
      <c r="C1929" s="13" t="s">
        <v>168</v>
      </c>
      <c r="D1929" s="13" t="s">
        <v>157</v>
      </c>
      <c r="E1929" s="13">
        <v>78</v>
      </c>
      <c r="F1929" s="13">
        <v>209</v>
      </c>
      <c r="G1929" s="13">
        <v>22</v>
      </c>
      <c r="H1929" s="13">
        <v>49</v>
      </c>
      <c r="I1929" s="13">
        <v>7</v>
      </c>
      <c r="J1929" s="13">
        <v>0</v>
      </c>
      <c r="K1929" s="13">
        <v>6</v>
      </c>
      <c r="L1929" s="13">
        <v>32</v>
      </c>
      <c r="M1929" s="13">
        <v>0</v>
      </c>
      <c r="N1929" s="13">
        <v>0</v>
      </c>
      <c r="O1929" s="13">
        <v>26</v>
      </c>
      <c r="P1929" s="13">
        <v>70</v>
      </c>
    </row>
    <row r="1930" spans="1:16" x14ac:dyDescent="0.25">
      <c r="A1930" s="13" t="s">
        <v>1898</v>
      </c>
      <c r="B1930" s="13">
        <v>2014</v>
      </c>
      <c r="C1930" s="13" t="s">
        <v>188</v>
      </c>
      <c r="D1930" s="13" t="s">
        <v>161</v>
      </c>
      <c r="E1930" s="13">
        <v>95</v>
      </c>
      <c r="F1930" s="13">
        <v>210</v>
      </c>
      <c r="G1930" s="13">
        <v>17</v>
      </c>
      <c r="H1930" s="13">
        <v>41</v>
      </c>
      <c r="I1930" s="13">
        <v>7</v>
      </c>
      <c r="J1930" s="13">
        <v>2</v>
      </c>
      <c r="K1930" s="13">
        <v>3</v>
      </c>
      <c r="L1930" s="13">
        <v>24</v>
      </c>
      <c r="M1930" s="13">
        <v>2</v>
      </c>
      <c r="N1930" s="13">
        <v>2</v>
      </c>
      <c r="O1930" s="13">
        <v>12</v>
      </c>
      <c r="P1930" s="13">
        <v>62</v>
      </c>
    </row>
    <row r="1931" spans="1:16" x14ac:dyDescent="0.25">
      <c r="A1931" s="13" t="s">
        <v>1945</v>
      </c>
      <c r="B1931" s="13">
        <v>2014</v>
      </c>
      <c r="C1931" s="13" t="s">
        <v>177</v>
      </c>
      <c r="D1931" s="13" t="s">
        <v>161</v>
      </c>
      <c r="E1931" s="13">
        <v>98</v>
      </c>
      <c r="F1931" s="13">
        <v>212</v>
      </c>
      <c r="G1931" s="13">
        <v>32</v>
      </c>
      <c r="H1931" s="13">
        <v>63</v>
      </c>
      <c r="I1931" s="13">
        <v>13</v>
      </c>
      <c r="J1931" s="13">
        <v>1</v>
      </c>
      <c r="K1931" s="13">
        <v>11</v>
      </c>
      <c r="L1931" s="13">
        <v>29</v>
      </c>
      <c r="M1931" s="13">
        <v>4</v>
      </c>
      <c r="N1931" s="13">
        <v>2</v>
      </c>
      <c r="O1931" s="13">
        <v>28</v>
      </c>
      <c r="P1931" s="13">
        <v>71</v>
      </c>
    </row>
    <row r="1932" spans="1:16" x14ac:dyDescent="0.25">
      <c r="A1932" s="13" t="s">
        <v>2019</v>
      </c>
      <c r="B1932" s="13">
        <v>2014</v>
      </c>
      <c r="C1932" s="13" t="s">
        <v>162</v>
      </c>
      <c r="D1932" s="13" t="s">
        <v>161</v>
      </c>
      <c r="E1932" s="13">
        <v>52</v>
      </c>
      <c r="F1932" s="13">
        <v>213</v>
      </c>
      <c r="G1932" s="13">
        <v>25</v>
      </c>
      <c r="H1932" s="13">
        <v>36</v>
      </c>
      <c r="I1932" s="13">
        <v>6</v>
      </c>
      <c r="J1932" s="13">
        <v>0</v>
      </c>
      <c r="K1932" s="13">
        <v>9</v>
      </c>
      <c r="L1932" s="13">
        <v>20</v>
      </c>
      <c r="M1932" s="13">
        <v>5</v>
      </c>
      <c r="N1932" s="13">
        <v>1</v>
      </c>
      <c r="O1932" s="13">
        <v>15</v>
      </c>
      <c r="P1932" s="13">
        <v>95</v>
      </c>
    </row>
    <row r="1933" spans="1:16" x14ac:dyDescent="0.25">
      <c r="A1933" s="13" t="s">
        <v>1573</v>
      </c>
      <c r="B1933" s="13">
        <v>2014</v>
      </c>
      <c r="C1933" s="13" t="s">
        <v>159</v>
      </c>
      <c r="D1933" s="13" t="s">
        <v>157</v>
      </c>
      <c r="E1933" s="13">
        <v>59</v>
      </c>
      <c r="F1933" s="13">
        <v>213</v>
      </c>
      <c r="G1933" s="13">
        <v>16</v>
      </c>
      <c r="H1933" s="13">
        <v>44</v>
      </c>
      <c r="I1933" s="13">
        <v>9</v>
      </c>
      <c r="J1933" s="13">
        <v>0</v>
      </c>
      <c r="K1933" s="13">
        <v>7</v>
      </c>
      <c r="L1933" s="13">
        <v>24</v>
      </c>
      <c r="M1933" s="13">
        <v>0</v>
      </c>
      <c r="N1933" s="13">
        <v>0</v>
      </c>
      <c r="O1933" s="13">
        <v>21</v>
      </c>
      <c r="P1933" s="13">
        <v>41</v>
      </c>
    </row>
    <row r="1934" spans="1:16" x14ac:dyDescent="0.25">
      <c r="A1934" s="13" t="s">
        <v>1816</v>
      </c>
      <c r="B1934" s="13">
        <v>2014</v>
      </c>
      <c r="C1934" s="13" t="s">
        <v>185</v>
      </c>
      <c r="D1934" s="13" t="s">
        <v>161</v>
      </c>
      <c r="E1934" s="13">
        <v>61</v>
      </c>
      <c r="F1934" s="13">
        <v>214</v>
      </c>
      <c r="G1934" s="13">
        <v>30</v>
      </c>
      <c r="H1934" s="13">
        <v>52</v>
      </c>
      <c r="I1934" s="13">
        <v>8</v>
      </c>
      <c r="J1934" s="13">
        <v>0</v>
      </c>
      <c r="K1934" s="13">
        <v>12</v>
      </c>
      <c r="L1934" s="13">
        <v>27</v>
      </c>
      <c r="M1934" s="13">
        <v>3</v>
      </c>
      <c r="N1934" s="13">
        <v>1</v>
      </c>
      <c r="O1934" s="13">
        <v>18</v>
      </c>
      <c r="P1934" s="13">
        <v>64</v>
      </c>
    </row>
    <row r="1935" spans="1:16" x14ac:dyDescent="0.25">
      <c r="A1935" s="13" t="s">
        <v>1720</v>
      </c>
      <c r="B1935" s="13">
        <v>2014</v>
      </c>
      <c r="C1935" s="13" t="s">
        <v>183</v>
      </c>
      <c r="D1935" s="13" t="s">
        <v>161</v>
      </c>
      <c r="E1935" s="13">
        <v>66</v>
      </c>
      <c r="F1935" s="13">
        <v>214</v>
      </c>
      <c r="G1935" s="13">
        <v>18</v>
      </c>
      <c r="H1935" s="13">
        <v>50</v>
      </c>
      <c r="I1935" s="13">
        <v>9</v>
      </c>
      <c r="J1935" s="13">
        <v>0</v>
      </c>
      <c r="K1935" s="13">
        <v>2</v>
      </c>
      <c r="L1935" s="13">
        <v>12</v>
      </c>
      <c r="M1935" s="13">
        <v>0</v>
      </c>
      <c r="N1935" s="13">
        <v>0</v>
      </c>
      <c r="O1935" s="13">
        <v>15</v>
      </c>
      <c r="P1935" s="13">
        <v>61</v>
      </c>
    </row>
    <row r="1936" spans="1:16" x14ac:dyDescent="0.25">
      <c r="A1936" s="13" t="s">
        <v>1543</v>
      </c>
      <c r="B1936" s="13">
        <v>2014</v>
      </c>
      <c r="C1936" s="13" t="s">
        <v>183</v>
      </c>
      <c r="D1936" s="13" t="s">
        <v>161</v>
      </c>
      <c r="E1936" s="13">
        <v>61</v>
      </c>
      <c r="F1936" s="13">
        <v>214</v>
      </c>
      <c r="G1936" s="13">
        <v>26</v>
      </c>
      <c r="H1936" s="13">
        <v>60</v>
      </c>
      <c r="I1936" s="13">
        <v>19</v>
      </c>
      <c r="J1936" s="13">
        <v>1</v>
      </c>
      <c r="K1936" s="13">
        <v>5</v>
      </c>
      <c r="L1936" s="13">
        <v>38</v>
      </c>
      <c r="M1936" s="13">
        <v>0</v>
      </c>
      <c r="N1936" s="13">
        <v>0</v>
      </c>
      <c r="O1936" s="13">
        <v>22</v>
      </c>
      <c r="P1936" s="13">
        <v>37</v>
      </c>
    </row>
    <row r="1937" spans="1:16" x14ac:dyDescent="0.25">
      <c r="A1937" s="13" t="s">
        <v>1926</v>
      </c>
      <c r="B1937" s="13">
        <v>2014</v>
      </c>
      <c r="C1937" s="13" t="s">
        <v>168</v>
      </c>
      <c r="D1937" s="13" t="s">
        <v>157</v>
      </c>
      <c r="E1937" s="13">
        <v>63</v>
      </c>
      <c r="F1937" s="13">
        <v>215</v>
      </c>
      <c r="G1937" s="13">
        <v>14</v>
      </c>
      <c r="H1937" s="13">
        <v>41</v>
      </c>
      <c r="I1937" s="13">
        <v>10</v>
      </c>
      <c r="J1937" s="13">
        <v>0</v>
      </c>
      <c r="K1937" s="13">
        <v>2</v>
      </c>
      <c r="L1937" s="13">
        <v>19</v>
      </c>
      <c r="M1937" s="13">
        <v>1</v>
      </c>
      <c r="N1937" s="13">
        <v>1</v>
      </c>
      <c r="O1937" s="13">
        <v>15</v>
      </c>
      <c r="P1937" s="13">
        <v>70</v>
      </c>
    </row>
    <row r="1938" spans="1:16" x14ac:dyDescent="0.25">
      <c r="A1938" s="13" t="s">
        <v>2075</v>
      </c>
      <c r="B1938" s="13">
        <v>2014</v>
      </c>
      <c r="C1938" s="13" t="s">
        <v>175</v>
      </c>
      <c r="D1938" s="13" t="s">
        <v>157</v>
      </c>
      <c r="E1938" s="13">
        <v>53</v>
      </c>
      <c r="F1938" s="13">
        <v>215</v>
      </c>
      <c r="G1938" s="13">
        <v>26</v>
      </c>
      <c r="H1938" s="13">
        <v>59</v>
      </c>
      <c r="I1938" s="13">
        <v>10</v>
      </c>
      <c r="J1938" s="13">
        <v>1</v>
      </c>
      <c r="K1938" s="13">
        <v>9</v>
      </c>
      <c r="L1938" s="13">
        <v>38</v>
      </c>
      <c r="M1938" s="13">
        <v>0</v>
      </c>
      <c r="N1938" s="13">
        <v>0</v>
      </c>
      <c r="O1938" s="13">
        <v>12</v>
      </c>
      <c r="P1938" s="13">
        <v>63</v>
      </c>
    </row>
    <row r="1939" spans="1:16" x14ac:dyDescent="0.25">
      <c r="A1939" s="13" t="s">
        <v>2066</v>
      </c>
      <c r="B1939" s="13">
        <v>2014</v>
      </c>
      <c r="C1939" s="13" t="s">
        <v>172</v>
      </c>
      <c r="D1939" s="13" t="s">
        <v>161</v>
      </c>
      <c r="E1939" s="13">
        <v>56</v>
      </c>
      <c r="F1939" s="13">
        <v>217</v>
      </c>
      <c r="G1939" s="13">
        <v>30</v>
      </c>
      <c r="H1939" s="13">
        <v>58</v>
      </c>
      <c r="I1939" s="13">
        <v>5</v>
      </c>
      <c r="J1939" s="13">
        <v>1</v>
      </c>
      <c r="K1939" s="13">
        <v>4</v>
      </c>
      <c r="L1939" s="13">
        <v>17</v>
      </c>
      <c r="M1939" s="13">
        <v>0</v>
      </c>
      <c r="N1939" s="13">
        <v>1</v>
      </c>
      <c r="O1939" s="13">
        <v>23</v>
      </c>
      <c r="P1939" s="13">
        <v>24</v>
      </c>
    </row>
    <row r="1940" spans="1:16" x14ac:dyDescent="0.25">
      <c r="A1940" s="13" t="s">
        <v>1554</v>
      </c>
      <c r="B1940" s="13">
        <v>2014</v>
      </c>
      <c r="C1940" s="13" t="s">
        <v>183</v>
      </c>
      <c r="D1940" s="13" t="s">
        <v>161</v>
      </c>
      <c r="E1940" s="13">
        <v>105</v>
      </c>
      <c r="F1940" s="13">
        <v>220</v>
      </c>
      <c r="G1940" s="13">
        <v>17</v>
      </c>
      <c r="H1940" s="13">
        <v>57</v>
      </c>
      <c r="I1940" s="13">
        <v>8</v>
      </c>
      <c r="J1940" s="13">
        <v>0</v>
      </c>
      <c r="K1940" s="13">
        <v>1</v>
      </c>
      <c r="L1940" s="13">
        <v>17</v>
      </c>
      <c r="M1940" s="13">
        <v>0</v>
      </c>
      <c r="N1940" s="13">
        <v>0</v>
      </c>
      <c r="O1940" s="13">
        <v>6</v>
      </c>
      <c r="P1940" s="13">
        <v>26</v>
      </c>
    </row>
    <row r="1941" spans="1:16" x14ac:dyDescent="0.25">
      <c r="A1941" s="13" t="s">
        <v>1636</v>
      </c>
      <c r="B1941" s="13">
        <v>2014</v>
      </c>
      <c r="C1941" s="13" t="s">
        <v>179</v>
      </c>
      <c r="D1941" s="13" t="s">
        <v>161</v>
      </c>
      <c r="E1941" s="13">
        <v>62</v>
      </c>
      <c r="F1941" s="13">
        <v>220</v>
      </c>
      <c r="G1941" s="13">
        <v>32</v>
      </c>
      <c r="H1941" s="13">
        <v>56</v>
      </c>
      <c r="I1941" s="13">
        <v>16</v>
      </c>
      <c r="J1941" s="13">
        <v>0</v>
      </c>
      <c r="K1941" s="13">
        <v>6</v>
      </c>
      <c r="L1941" s="13">
        <v>23</v>
      </c>
      <c r="M1941" s="13">
        <v>1</v>
      </c>
      <c r="N1941" s="13">
        <v>1</v>
      </c>
      <c r="O1941" s="13">
        <v>47</v>
      </c>
      <c r="P1941" s="13">
        <v>49</v>
      </c>
    </row>
    <row r="1942" spans="1:16" x14ac:dyDescent="0.25">
      <c r="A1942" s="13" t="s">
        <v>1777</v>
      </c>
      <c r="B1942" s="13">
        <v>2014</v>
      </c>
      <c r="C1942" s="13" t="s">
        <v>159</v>
      </c>
      <c r="D1942" s="13" t="s">
        <v>157</v>
      </c>
      <c r="E1942" s="13">
        <v>54</v>
      </c>
      <c r="F1942" s="13">
        <v>223</v>
      </c>
      <c r="G1942" s="13">
        <v>19</v>
      </c>
      <c r="H1942" s="13">
        <v>51</v>
      </c>
      <c r="I1942" s="13">
        <v>5</v>
      </c>
      <c r="J1942" s="13">
        <v>1</v>
      </c>
      <c r="K1942" s="13">
        <v>0</v>
      </c>
      <c r="L1942" s="13">
        <v>14</v>
      </c>
      <c r="M1942" s="13">
        <v>11</v>
      </c>
      <c r="N1942" s="13">
        <v>2</v>
      </c>
      <c r="O1942" s="13">
        <v>12</v>
      </c>
      <c r="P1942" s="13">
        <v>59</v>
      </c>
    </row>
    <row r="1943" spans="1:16" x14ac:dyDescent="0.25">
      <c r="A1943" s="13" t="s">
        <v>1627</v>
      </c>
      <c r="B1943" s="13">
        <v>2014</v>
      </c>
      <c r="C1943" s="13" t="s">
        <v>162</v>
      </c>
      <c r="D1943" s="13" t="s">
        <v>161</v>
      </c>
      <c r="E1943" s="13">
        <v>81</v>
      </c>
      <c r="F1943" s="13">
        <v>224</v>
      </c>
      <c r="G1943" s="13">
        <v>29</v>
      </c>
      <c r="H1943" s="13">
        <v>63</v>
      </c>
      <c r="I1943" s="13">
        <v>13</v>
      </c>
      <c r="J1943" s="13">
        <v>1</v>
      </c>
      <c r="K1943" s="13">
        <v>6</v>
      </c>
      <c r="L1943" s="13">
        <v>28</v>
      </c>
      <c r="M1943" s="13">
        <v>2</v>
      </c>
      <c r="N1943" s="13">
        <v>4</v>
      </c>
      <c r="O1943" s="13">
        <v>18</v>
      </c>
      <c r="P1943" s="13">
        <v>70</v>
      </c>
    </row>
    <row r="1944" spans="1:16" x14ac:dyDescent="0.25">
      <c r="A1944" s="13" t="s">
        <v>1499</v>
      </c>
      <c r="B1944" s="13">
        <v>2014</v>
      </c>
      <c r="C1944" s="13" t="s">
        <v>175</v>
      </c>
      <c r="D1944" s="13" t="s">
        <v>157</v>
      </c>
      <c r="E1944" s="13">
        <v>68</v>
      </c>
      <c r="F1944" s="13">
        <v>224</v>
      </c>
      <c r="G1944" s="13">
        <v>34</v>
      </c>
      <c r="H1944" s="13">
        <v>47</v>
      </c>
      <c r="I1944" s="13">
        <v>5</v>
      </c>
      <c r="J1944" s="13">
        <v>1</v>
      </c>
      <c r="K1944" s="13">
        <v>12</v>
      </c>
      <c r="L1944" s="13">
        <v>34</v>
      </c>
      <c r="M1944" s="13">
        <v>1</v>
      </c>
      <c r="N1944" s="13">
        <v>0</v>
      </c>
      <c r="O1944" s="13">
        <v>42</v>
      </c>
      <c r="P1944" s="13">
        <v>78</v>
      </c>
    </row>
    <row r="1945" spans="1:16" x14ac:dyDescent="0.25">
      <c r="A1945" s="13" t="s">
        <v>1611</v>
      </c>
      <c r="B1945" s="13">
        <v>2014</v>
      </c>
      <c r="C1945" s="13" t="s">
        <v>167</v>
      </c>
      <c r="D1945" s="13" t="s">
        <v>157</v>
      </c>
      <c r="E1945" s="13">
        <v>84</v>
      </c>
      <c r="F1945" s="13">
        <v>225</v>
      </c>
      <c r="G1945" s="13">
        <v>18</v>
      </c>
      <c r="H1945" s="13">
        <v>49</v>
      </c>
      <c r="I1945" s="13">
        <v>9</v>
      </c>
      <c r="J1945" s="13">
        <v>0</v>
      </c>
      <c r="K1945" s="13">
        <v>5</v>
      </c>
      <c r="L1945" s="13">
        <v>34</v>
      </c>
      <c r="M1945" s="13">
        <v>1</v>
      </c>
      <c r="N1945" s="13">
        <v>0</v>
      </c>
      <c r="O1945" s="13">
        <v>31</v>
      </c>
      <c r="P1945" s="13">
        <v>39</v>
      </c>
    </row>
    <row r="1946" spans="1:16" x14ac:dyDescent="0.25">
      <c r="A1946" s="13" t="s">
        <v>1397</v>
      </c>
      <c r="B1946" s="13">
        <v>2014</v>
      </c>
      <c r="C1946" s="13" t="s">
        <v>167</v>
      </c>
      <c r="D1946" s="13" t="s">
        <v>157</v>
      </c>
      <c r="E1946" s="13">
        <v>80</v>
      </c>
      <c r="F1946" s="13">
        <v>225</v>
      </c>
      <c r="G1946" s="13">
        <v>4</v>
      </c>
      <c r="H1946" s="13">
        <v>40</v>
      </c>
      <c r="I1946" s="13">
        <v>2</v>
      </c>
      <c r="J1946" s="13">
        <v>0</v>
      </c>
      <c r="K1946" s="13">
        <v>0</v>
      </c>
      <c r="L1946" s="13">
        <v>10</v>
      </c>
      <c r="M1946" s="13">
        <v>3</v>
      </c>
      <c r="N1946" s="13">
        <v>0</v>
      </c>
      <c r="O1946" s="13">
        <v>14</v>
      </c>
      <c r="P1946" s="13">
        <v>55</v>
      </c>
    </row>
    <row r="1947" spans="1:16" x14ac:dyDescent="0.25">
      <c r="A1947" s="13" t="s">
        <v>1931</v>
      </c>
      <c r="B1947" s="13">
        <v>2014</v>
      </c>
      <c r="C1947" s="13" t="s">
        <v>162</v>
      </c>
      <c r="D1947" s="13" t="s">
        <v>161</v>
      </c>
      <c r="E1947" s="13">
        <v>89</v>
      </c>
      <c r="F1947" s="13">
        <v>225</v>
      </c>
      <c r="G1947" s="13">
        <v>23</v>
      </c>
      <c r="H1947" s="13">
        <v>36</v>
      </c>
      <c r="I1947" s="13">
        <v>8</v>
      </c>
      <c r="J1947" s="13">
        <v>0</v>
      </c>
      <c r="K1947" s="13">
        <v>12</v>
      </c>
      <c r="L1947" s="13">
        <v>33</v>
      </c>
      <c r="M1947" s="13">
        <v>0</v>
      </c>
      <c r="N1947" s="13">
        <v>1</v>
      </c>
      <c r="O1947" s="13">
        <v>25</v>
      </c>
      <c r="P1947" s="13">
        <v>100</v>
      </c>
    </row>
    <row r="1948" spans="1:16" x14ac:dyDescent="0.25">
      <c r="A1948" s="13" t="s">
        <v>1375</v>
      </c>
      <c r="B1948" s="13">
        <v>2014</v>
      </c>
      <c r="C1948" s="13" t="s">
        <v>171</v>
      </c>
      <c r="D1948" s="13" t="s">
        <v>157</v>
      </c>
      <c r="E1948" s="13">
        <v>67</v>
      </c>
      <c r="F1948" s="13">
        <v>226</v>
      </c>
      <c r="G1948" s="13">
        <v>22</v>
      </c>
      <c r="H1948" s="13">
        <v>50</v>
      </c>
      <c r="I1948" s="13">
        <v>15</v>
      </c>
      <c r="J1948" s="13">
        <v>0</v>
      </c>
      <c r="K1948" s="13">
        <v>6</v>
      </c>
      <c r="L1948" s="13">
        <v>23</v>
      </c>
      <c r="M1948" s="13">
        <v>1</v>
      </c>
      <c r="N1948" s="13">
        <v>0</v>
      </c>
      <c r="O1948" s="13">
        <v>6</v>
      </c>
      <c r="P1948" s="13">
        <v>71</v>
      </c>
    </row>
    <row r="1949" spans="1:16" x14ac:dyDescent="0.25">
      <c r="A1949" s="13" t="s">
        <v>1761</v>
      </c>
      <c r="B1949" s="13">
        <v>2014</v>
      </c>
      <c r="C1949" s="13" t="s">
        <v>181</v>
      </c>
      <c r="D1949" s="13" t="s">
        <v>157</v>
      </c>
      <c r="E1949" s="13">
        <v>80</v>
      </c>
      <c r="F1949" s="13">
        <v>231</v>
      </c>
      <c r="G1949" s="13">
        <v>24</v>
      </c>
      <c r="H1949" s="13">
        <v>51</v>
      </c>
      <c r="I1949" s="13">
        <v>12</v>
      </c>
      <c r="J1949" s="13">
        <v>0</v>
      </c>
      <c r="K1949" s="13">
        <v>4</v>
      </c>
      <c r="L1949" s="13">
        <v>25</v>
      </c>
      <c r="M1949" s="13">
        <v>0</v>
      </c>
      <c r="N1949" s="13">
        <v>2</v>
      </c>
      <c r="O1949" s="13">
        <v>22</v>
      </c>
      <c r="P1949" s="13">
        <v>57</v>
      </c>
    </row>
    <row r="1950" spans="1:16" x14ac:dyDescent="0.25">
      <c r="A1950" s="13" t="s">
        <v>1737</v>
      </c>
      <c r="B1950" s="13">
        <v>2014</v>
      </c>
      <c r="C1950" s="13" t="s">
        <v>159</v>
      </c>
      <c r="D1950" s="13" t="s">
        <v>157</v>
      </c>
      <c r="E1950" s="13">
        <v>78</v>
      </c>
      <c r="F1950" s="13">
        <v>231</v>
      </c>
      <c r="G1950" s="13">
        <v>38</v>
      </c>
      <c r="H1950" s="13">
        <v>63</v>
      </c>
      <c r="I1950" s="13">
        <v>11</v>
      </c>
      <c r="J1950" s="13">
        <v>3</v>
      </c>
      <c r="K1950" s="13">
        <v>8</v>
      </c>
      <c r="L1950" s="13">
        <v>34</v>
      </c>
      <c r="M1950" s="13">
        <v>4</v>
      </c>
      <c r="N1950" s="13">
        <v>5</v>
      </c>
      <c r="O1950" s="13">
        <v>26</v>
      </c>
      <c r="P1950" s="13">
        <v>59</v>
      </c>
    </row>
    <row r="1951" spans="1:16" x14ac:dyDescent="0.25">
      <c r="A1951" s="13" t="s">
        <v>2009</v>
      </c>
      <c r="B1951" s="13">
        <v>2014</v>
      </c>
      <c r="C1951" s="13" t="s">
        <v>156</v>
      </c>
      <c r="D1951" s="13" t="s">
        <v>157</v>
      </c>
      <c r="E1951" s="13">
        <v>64</v>
      </c>
      <c r="F1951" s="13">
        <v>231</v>
      </c>
      <c r="G1951" s="13">
        <v>30</v>
      </c>
      <c r="H1951" s="13">
        <v>54</v>
      </c>
      <c r="I1951" s="13">
        <v>10</v>
      </c>
      <c r="J1951" s="13">
        <v>2</v>
      </c>
      <c r="K1951" s="13">
        <v>6</v>
      </c>
      <c r="L1951" s="13">
        <v>28</v>
      </c>
      <c r="M1951" s="13">
        <v>3</v>
      </c>
      <c r="N1951" s="13">
        <v>0</v>
      </c>
      <c r="O1951" s="13">
        <v>21</v>
      </c>
      <c r="P1951" s="13">
        <v>70</v>
      </c>
    </row>
    <row r="1952" spans="1:16" x14ac:dyDescent="0.25">
      <c r="A1952" s="13" t="s">
        <v>1387</v>
      </c>
      <c r="B1952" s="13">
        <v>2014</v>
      </c>
      <c r="C1952" s="13" t="s">
        <v>159</v>
      </c>
      <c r="D1952" s="13" t="s">
        <v>157</v>
      </c>
      <c r="E1952" s="13">
        <v>80</v>
      </c>
      <c r="F1952" s="13">
        <v>232</v>
      </c>
      <c r="G1952" s="13">
        <v>22</v>
      </c>
      <c r="H1952" s="13">
        <v>64</v>
      </c>
      <c r="I1952" s="13">
        <v>12</v>
      </c>
      <c r="J1952" s="13">
        <v>2</v>
      </c>
      <c r="K1952" s="13">
        <v>2</v>
      </c>
      <c r="L1952" s="13">
        <v>23</v>
      </c>
      <c r="M1952" s="13">
        <v>5</v>
      </c>
      <c r="N1952" s="13">
        <v>2</v>
      </c>
      <c r="O1952" s="13">
        <v>15</v>
      </c>
      <c r="P1952" s="13">
        <v>30</v>
      </c>
    </row>
    <row r="1953" spans="1:16" x14ac:dyDescent="0.25">
      <c r="A1953" s="13" t="s">
        <v>1713</v>
      </c>
      <c r="B1953" s="13">
        <v>2014</v>
      </c>
      <c r="C1953" s="13" t="s">
        <v>170</v>
      </c>
      <c r="D1953" s="13" t="s">
        <v>157</v>
      </c>
      <c r="E1953" s="13">
        <v>94</v>
      </c>
      <c r="F1953" s="13">
        <v>232</v>
      </c>
      <c r="G1953" s="13">
        <v>38</v>
      </c>
      <c r="H1953" s="13">
        <v>59</v>
      </c>
      <c r="I1953" s="13">
        <v>6</v>
      </c>
      <c r="J1953" s="13">
        <v>1</v>
      </c>
      <c r="K1953" s="13">
        <v>0</v>
      </c>
      <c r="L1953" s="13">
        <v>12</v>
      </c>
      <c r="M1953" s="13">
        <v>20</v>
      </c>
      <c r="N1953" s="13">
        <v>2</v>
      </c>
      <c r="O1953" s="13">
        <v>17</v>
      </c>
      <c r="P1953" s="13">
        <v>44</v>
      </c>
    </row>
    <row r="1954" spans="1:16" x14ac:dyDescent="0.25">
      <c r="A1954" s="13" t="s">
        <v>1474</v>
      </c>
      <c r="B1954" s="13">
        <v>2014</v>
      </c>
      <c r="C1954" s="13" t="s">
        <v>159</v>
      </c>
      <c r="D1954" s="13" t="s">
        <v>157</v>
      </c>
      <c r="E1954" s="13">
        <v>68</v>
      </c>
      <c r="F1954" s="13">
        <v>232</v>
      </c>
      <c r="G1954" s="13">
        <v>17</v>
      </c>
      <c r="H1954" s="13">
        <v>47</v>
      </c>
      <c r="I1954" s="13">
        <v>9</v>
      </c>
      <c r="J1954" s="13">
        <v>0</v>
      </c>
      <c r="K1954" s="13">
        <v>6</v>
      </c>
      <c r="L1954" s="13">
        <v>21</v>
      </c>
      <c r="M1954" s="13">
        <v>2</v>
      </c>
      <c r="N1954" s="13">
        <v>0</v>
      </c>
      <c r="O1954" s="13">
        <v>16</v>
      </c>
      <c r="P1954" s="13">
        <v>59</v>
      </c>
    </row>
    <row r="1955" spans="1:16" x14ac:dyDescent="0.25">
      <c r="A1955" s="13" t="s">
        <v>2073</v>
      </c>
      <c r="B1955" s="13">
        <v>2014</v>
      </c>
      <c r="C1955" s="13" t="s">
        <v>180</v>
      </c>
      <c r="D1955" s="13" t="s">
        <v>161</v>
      </c>
      <c r="E1955" s="13">
        <v>80</v>
      </c>
      <c r="F1955" s="13">
        <v>234</v>
      </c>
      <c r="G1955" s="13">
        <v>18</v>
      </c>
      <c r="H1955" s="13">
        <v>56</v>
      </c>
      <c r="I1955" s="13">
        <v>8</v>
      </c>
      <c r="J1955" s="13">
        <v>0</v>
      </c>
      <c r="K1955" s="13">
        <v>3</v>
      </c>
      <c r="L1955" s="13">
        <v>22</v>
      </c>
      <c r="M1955" s="13">
        <v>0</v>
      </c>
      <c r="N1955" s="13">
        <v>1</v>
      </c>
      <c r="O1955" s="13">
        <v>12</v>
      </c>
      <c r="P1955" s="13">
        <v>37</v>
      </c>
    </row>
    <row r="1956" spans="1:16" x14ac:dyDescent="0.25">
      <c r="A1956" s="13" t="s">
        <v>2004</v>
      </c>
      <c r="B1956" s="13">
        <v>2014</v>
      </c>
      <c r="C1956" s="13" t="s">
        <v>176</v>
      </c>
      <c r="D1956" s="13" t="s">
        <v>157</v>
      </c>
      <c r="E1956" s="13">
        <v>68</v>
      </c>
      <c r="F1956" s="13">
        <v>237</v>
      </c>
      <c r="G1956" s="13">
        <v>27</v>
      </c>
      <c r="H1956" s="13">
        <v>62</v>
      </c>
      <c r="I1956" s="13">
        <v>10</v>
      </c>
      <c r="J1956" s="13">
        <v>2</v>
      </c>
      <c r="K1956" s="13">
        <v>2</v>
      </c>
      <c r="L1956" s="13">
        <v>17</v>
      </c>
      <c r="M1956" s="13">
        <v>10</v>
      </c>
      <c r="N1956" s="13">
        <v>1</v>
      </c>
      <c r="O1956" s="13">
        <v>13</v>
      </c>
      <c r="P1956" s="13">
        <v>35</v>
      </c>
    </row>
    <row r="1957" spans="1:16" x14ac:dyDescent="0.25">
      <c r="A1957" s="13" t="s">
        <v>1682</v>
      </c>
      <c r="B1957" s="13">
        <v>2014</v>
      </c>
      <c r="C1957" s="13" t="s">
        <v>167</v>
      </c>
      <c r="D1957" s="13" t="s">
        <v>157</v>
      </c>
      <c r="E1957" s="13">
        <v>96</v>
      </c>
      <c r="F1957" s="13">
        <v>237</v>
      </c>
      <c r="G1957" s="13">
        <v>30</v>
      </c>
      <c r="H1957" s="13">
        <v>50</v>
      </c>
      <c r="I1957" s="13">
        <v>13</v>
      </c>
      <c r="J1957" s="13">
        <v>3</v>
      </c>
      <c r="K1957" s="13">
        <v>12</v>
      </c>
      <c r="L1957" s="13">
        <v>41</v>
      </c>
      <c r="M1957" s="13">
        <v>2</v>
      </c>
      <c r="N1957" s="13">
        <v>1</v>
      </c>
      <c r="O1957" s="13">
        <v>10</v>
      </c>
      <c r="P1957" s="13">
        <v>66</v>
      </c>
    </row>
    <row r="1958" spans="1:16" x14ac:dyDescent="0.25">
      <c r="A1958" s="13" t="s">
        <v>1445</v>
      </c>
      <c r="B1958" s="13">
        <v>2014</v>
      </c>
      <c r="C1958" s="13" t="s">
        <v>167</v>
      </c>
      <c r="D1958" s="13" t="s">
        <v>157</v>
      </c>
      <c r="E1958" s="13">
        <v>83</v>
      </c>
      <c r="F1958" s="13">
        <v>238</v>
      </c>
      <c r="G1958" s="13">
        <v>24</v>
      </c>
      <c r="H1958" s="13">
        <v>59</v>
      </c>
      <c r="I1958" s="13">
        <v>15</v>
      </c>
      <c r="J1958" s="13">
        <v>2</v>
      </c>
      <c r="K1958" s="13">
        <v>6</v>
      </c>
      <c r="L1958" s="13">
        <v>19</v>
      </c>
      <c r="M1958" s="13">
        <v>0</v>
      </c>
      <c r="N1958" s="13">
        <v>3</v>
      </c>
      <c r="O1958" s="13">
        <v>30</v>
      </c>
      <c r="P1958" s="13">
        <v>43</v>
      </c>
    </row>
    <row r="1959" spans="1:16" x14ac:dyDescent="0.25">
      <c r="A1959" s="13" t="s">
        <v>1908</v>
      </c>
      <c r="B1959" s="13">
        <v>2014</v>
      </c>
      <c r="C1959" s="13" t="s">
        <v>164</v>
      </c>
      <c r="D1959" s="13" t="s">
        <v>157</v>
      </c>
      <c r="E1959" s="13">
        <v>94</v>
      </c>
      <c r="F1959" s="13">
        <v>239</v>
      </c>
      <c r="G1959" s="13">
        <v>31</v>
      </c>
      <c r="H1959" s="13">
        <v>54</v>
      </c>
      <c r="I1959" s="13">
        <v>8</v>
      </c>
      <c r="J1959" s="13">
        <v>1</v>
      </c>
      <c r="K1959" s="13">
        <v>2</v>
      </c>
      <c r="L1959" s="13">
        <v>13</v>
      </c>
      <c r="M1959" s="13">
        <v>15</v>
      </c>
      <c r="N1959" s="13">
        <v>5</v>
      </c>
      <c r="O1959" s="13">
        <v>25</v>
      </c>
      <c r="P1959" s="13">
        <v>74</v>
      </c>
    </row>
    <row r="1960" spans="1:16" x14ac:dyDescent="0.25">
      <c r="A1960" s="13" t="s">
        <v>1920</v>
      </c>
      <c r="B1960" s="13">
        <v>2014</v>
      </c>
      <c r="C1960" s="13" t="s">
        <v>164</v>
      </c>
      <c r="D1960" s="13" t="s">
        <v>157</v>
      </c>
      <c r="E1960" s="13">
        <v>82</v>
      </c>
      <c r="F1960" s="13">
        <v>240</v>
      </c>
      <c r="G1960" s="13">
        <v>31</v>
      </c>
      <c r="H1960" s="13">
        <v>62</v>
      </c>
      <c r="I1960" s="13">
        <v>7</v>
      </c>
      <c r="J1960" s="13">
        <v>1</v>
      </c>
      <c r="K1960" s="13">
        <v>0</v>
      </c>
      <c r="L1960" s="13">
        <v>17</v>
      </c>
      <c r="M1960" s="13">
        <v>1</v>
      </c>
      <c r="N1960" s="13">
        <v>0</v>
      </c>
      <c r="O1960" s="13">
        <v>22</v>
      </c>
      <c r="P1960" s="13">
        <v>49</v>
      </c>
    </row>
    <row r="1961" spans="1:16" x14ac:dyDescent="0.25">
      <c r="A1961" s="13" t="s">
        <v>1992</v>
      </c>
      <c r="B1961" s="13">
        <v>2014</v>
      </c>
      <c r="C1961" s="13" t="s">
        <v>172</v>
      </c>
      <c r="D1961" s="13" t="s">
        <v>161</v>
      </c>
      <c r="E1961" s="13">
        <v>102</v>
      </c>
      <c r="F1961" s="13">
        <v>240</v>
      </c>
      <c r="G1961" s="13">
        <v>31</v>
      </c>
      <c r="H1961" s="13">
        <v>56</v>
      </c>
      <c r="I1961" s="13">
        <v>11</v>
      </c>
      <c r="J1961" s="13">
        <v>2</v>
      </c>
      <c r="K1961" s="13">
        <v>9</v>
      </c>
      <c r="L1961" s="13">
        <v>27</v>
      </c>
      <c r="M1961" s="13">
        <v>6</v>
      </c>
      <c r="N1961" s="13">
        <v>1</v>
      </c>
      <c r="O1961" s="13">
        <v>14</v>
      </c>
      <c r="P1961" s="13">
        <v>75</v>
      </c>
    </row>
    <row r="1962" spans="1:16" x14ac:dyDescent="0.25">
      <c r="A1962" s="13" t="s">
        <v>2029</v>
      </c>
      <c r="B1962" s="13">
        <v>2014</v>
      </c>
      <c r="C1962" s="13" t="s">
        <v>181</v>
      </c>
      <c r="D1962" s="13" t="s">
        <v>157</v>
      </c>
      <c r="E1962" s="13">
        <v>79</v>
      </c>
      <c r="F1962" s="13">
        <v>242</v>
      </c>
      <c r="G1962" s="13">
        <v>28</v>
      </c>
      <c r="H1962" s="13">
        <v>62</v>
      </c>
      <c r="I1962" s="13">
        <v>12</v>
      </c>
      <c r="J1962" s="13">
        <v>1</v>
      </c>
      <c r="K1962" s="13">
        <v>11</v>
      </c>
      <c r="L1962" s="13">
        <v>37</v>
      </c>
      <c r="M1962" s="13">
        <v>0</v>
      </c>
      <c r="N1962" s="13">
        <v>0</v>
      </c>
      <c r="O1962" s="13">
        <v>10</v>
      </c>
      <c r="P1962" s="13">
        <v>61</v>
      </c>
    </row>
    <row r="1963" spans="1:16" x14ac:dyDescent="0.25">
      <c r="A1963" s="13" t="s">
        <v>1589</v>
      </c>
      <c r="B1963" s="13">
        <v>2014</v>
      </c>
      <c r="C1963" s="13" t="s">
        <v>165</v>
      </c>
      <c r="D1963" s="13" t="s">
        <v>157</v>
      </c>
      <c r="E1963" s="13">
        <v>83</v>
      </c>
      <c r="F1963" s="13">
        <v>242</v>
      </c>
      <c r="G1963" s="13">
        <v>27</v>
      </c>
      <c r="H1963" s="13">
        <v>73</v>
      </c>
      <c r="I1963" s="13">
        <v>11</v>
      </c>
      <c r="J1963" s="13">
        <v>1</v>
      </c>
      <c r="K1963" s="13">
        <v>7</v>
      </c>
      <c r="L1963" s="13">
        <v>30</v>
      </c>
      <c r="M1963" s="13">
        <v>2</v>
      </c>
      <c r="N1963" s="13">
        <v>0</v>
      </c>
      <c r="O1963" s="13">
        <v>10</v>
      </c>
      <c r="P1963" s="13">
        <v>51</v>
      </c>
    </row>
    <row r="1964" spans="1:16" x14ac:dyDescent="0.25">
      <c r="A1964" s="13" t="s">
        <v>2071</v>
      </c>
      <c r="B1964" s="13">
        <v>2014</v>
      </c>
      <c r="C1964" s="13" t="s">
        <v>182</v>
      </c>
      <c r="D1964" s="13" t="s">
        <v>157</v>
      </c>
      <c r="E1964" s="13">
        <v>85</v>
      </c>
      <c r="F1964" s="13">
        <v>244</v>
      </c>
      <c r="G1964" s="13">
        <v>33</v>
      </c>
      <c r="H1964" s="13">
        <v>59</v>
      </c>
      <c r="I1964" s="13">
        <v>9</v>
      </c>
      <c r="J1964" s="13">
        <v>1</v>
      </c>
      <c r="K1964" s="13">
        <v>4</v>
      </c>
      <c r="L1964" s="13">
        <v>23</v>
      </c>
      <c r="M1964" s="13">
        <v>3</v>
      </c>
      <c r="N1964" s="13">
        <v>2</v>
      </c>
      <c r="O1964" s="13">
        <v>22</v>
      </c>
      <c r="P1964" s="13">
        <v>67</v>
      </c>
    </row>
    <row r="1965" spans="1:16" x14ac:dyDescent="0.25">
      <c r="A1965" s="13" t="s">
        <v>2038</v>
      </c>
      <c r="B1965" s="13">
        <v>2014</v>
      </c>
      <c r="C1965" s="13" t="s">
        <v>165</v>
      </c>
      <c r="D1965" s="13" t="s">
        <v>157</v>
      </c>
      <c r="E1965" s="13">
        <v>82</v>
      </c>
      <c r="F1965" s="13">
        <v>246</v>
      </c>
      <c r="G1965" s="13">
        <v>22</v>
      </c>
      <c r="H1965" s="13">
        <v>51</v>
      </c>
      <c r="I1965" s="13">
        <v>9</v>
      </c>
      <c r="J1965" s="13">
        <v>0</v>
      </c>
      <c r="K1965" s="13">
        <v>9</v>
      </c>
      <c r="L1965" s="13">
        <v>28</v>
      </c>
      <c r="M1965" s="13">
        <v>0</v>
      </c>
      <c r="N1965" s="13">
        <v>1</v>
      </c>
      <c r="O1965" s="13">
        <v>17</v>
      </c>
      <c r="P1965" s="13">
        <v>69</v>
      </c>
    </row>
    <row r="1966" spans="1:16" x14ac:dyDescent="0.25">
      <c r="A1966" s="13" t="s">
        <v>1534</v>
      </c>
      <c r="B1966" s="13">
        <v>2014</v>
      </c>
      <c r="C1966" s="13" t="s">
        <v>179</v>
      </c>
      <c r="D1966" s="13" t="s">
        <v>161</v>
      </c>
      <c r="E1966" s="13">
        <v>83</v>
      </c>
      <c r="F1966" s="13">
        <v>247</v>
      </c>
      <c r="G1966" s="13">
        <v>22</v>
      </c>
      <c r="H1966" s="13">
        <v>58</v>
      </c>
      <c r="I1966" s="13">
        <v>12</v>
      </c>
      <c r="J1966" s="13">
        <v>0</v>
      </c>
      <c r="K1966" s="13">
        <v>2</v>
      </c>
      <c r="L1966" s="13">
        <v>22</v>
      </c>
      <c r="M1966" s="13">
        <v>2</v>
      </c>
      <c r="N1966" s="13">
        <v>1</v>
      </c>
      <c r="O1966" s="13">
        <v>18</v>
      </c>
      <c r="P1966" s="13">
        <v>50</v>
      </c>
    </row>
    <row r="1967" spans="1:16" x14ac:dyDescent="0.25">
      <c r="A1967" s="13" t="s">
        <v>1511</v>
      </c>
      <c r="B1967" s="13">
        <v>2014</v>
      </c>
      <c r="C1967" s="13" t="s">
        <v>172</v>
      </c>
      <c r="D1967" s="13" t="s">
        <v>161</v>
      </c>
      <c r="E1967" s="13">
        <v>89</v>
      </c>
      <c r="F1967" s="13">
        <v>248</v>
      </c>
      <c r="G1967" s="13">
        <v>25</v>
      </c>
      <c r="H1967" s="13">
        <v>60</v>
      </c>
      <c r="I1967" s="13">
        <v>10</v>
      </c>
      <c r="J1967" s="13">
        <v>3</v>
      </c>
      <c r="K1967" s="13">
        <v>1</v>
      </c>
      <c r="L1967" s="13">
        <v>16</v>
      </c>
      <c r="M1967" s="13">
        <v>8</v>
      </c>
      <c r="N1967" s="13">
        <v>1</v>
      </c>
      <c r="O1967" s="13">
        <v>18</v>
      </c>
      <c r="P1967" s="13">
        <v>51</v>
      </c>
    </row>
    <row r="1968" spans="1:16" x14ac:dyDescent="0.25">
      <c r="A1968" s="13" t="s">
        <v>1800</v>
      </c>
      <c r="B1968" s="13">
        <v>2014</v>
      </c>
      <c r="C1968" s="13" t="s">
        <v>159</v>
      </c>
      <c r="D1968" s="13" t="s">
        <v>157</v>
      </c>
      <c r="E1968" s="13">
        <v>80</v>
      </c>
      <c r="F1968" s="13">
        <v>248</v>
      </c>
      <c r="G1968" s="13">
        <v>28</v>
      </c>
      <c r="H1968" s="13">
        <v>50</v>
      </c>
      <c r="I1968" s="13">
        <v>13</v>
      </c>
      <c r="J1968" s="13">
        <v>0</v>
      </c>
      <c r="K1968" s="13">
        <v>7</v>
      </c>
      <c r="L1968" s="13">
        <v>30</v>
      </c>
      <c r="M1968" s="13">
        <v>0</v>
      </c>
      <c r="N1968" s="13">
        <v>1</v>
      </c>
      <c r="O1968" s="13">
        <v>24</v>
      </c>
      <c r="P1968" s="13">
        <v>66</v>
      </c>
    </row>
    <row r="1969" spans="1:16" x14ac:dyDescent="0.25">
      <c r="A1969" s="13" t="s">
        <v>1868</v>
      </c>
      <c r="B1969" s="13">
        <v>2014</v>
      </c>
      <c r="C1969" s="13" t="s">
        <v>175</v>
      </c>
      <c r="D1969" s="13" t="s">
        <v>157</v>
      </c>
      <c r="E1969" s="13">
        <v>87</v>
      </c>
      <c r="F1969" s="13">
        <v>250</v>
      </c>
      <c r="G1969" s="13">
        <v>27</v>
      </c>
      <c r="H1969" s="13">
        <v>64</v>
      </c>
      <c r="I1969" s="13">
        <v>11</v>
      </c>
      <c r="J1969" s="13">
        <v>0</v>
      </c>
      <c r="K1969" s="13">
        <v>7</v>
      </c>
      <c r="L1969" s="13">
        <v>28</v>
      </c>
      <c r="M1969" s="13">
        <v>0</v>
      </c>
      <c r="N1969" s="13">
        <v>3</v>
      </c>
      <c r="O1969" s="13">
        <v>17</v>
      </c>
      <c r="P1969" s="13">
        <v>64</v>
      </c>
    </row>
    <row r="1970" spans="1:16" x14ac:dyDescent="0.25">
      <c r="A1970" s="13" t="s">
        <v>1619</v>
      </c>
      <c r="B1970" s="13">
        <v>2014</v>
      </c>
      <c r="C1970" s="13" t="s">
        <v>172</v>
      </c>
      <c r="D1970" s="13" t="s">
        <v>161</v>
      </c>
      <c r="E1970" s="13">
        <v>95</v>
      </c>
      <c r="F1970" s="13">
        <v>251</v>
      </c>
      <c r="G1970" s="13">
        <v>24</v>
      </c>
      <c r="H1970" s="13">
        <v>59</v>
      </c>
      <c r="I1970" s="13">
        <v>13</v>
      </c>
      <c r="J1970" s="13">
        <v>4</v>
      </c>
      <c r="K1970" s="13">
        <v>1</v>
      </c>
      <c r="L1970" s="13">
        <v>15</v>
      </c>
      <c r="M1970" s="13">
        <v>4</v>
      </c>
      <c r="N1970" s="13">
        <v>3</v>
      </c>
      <c r="O1970" s="13">
        <v>19</v>
      </c>
      <c r="P1970" s="13">
        <v>56</v>
      </c>
    </row>
    <row r="1971" spans="1:16" x14ac:dyDescent="0.25">
      <c r="A1971" s="13" t="s">
        <v>1797</v>
      </c>
      <c r="B1971" s="13">
        <v>2014</v>
      </c>
      <c r="C1971" s="13" t="s">
        <v>182</v>
      </c>
      <c r="D1971" s="13" t="s">
        <v>157</v>
      </c>
      <c r="E1971" s="13">
        <v>94</v>
      </c>
      <c r="F1971" s="13">
        <v>251</v>
      </c>
      <c r="G1971" s="13">
        <v>30</v>
      </c>
      <c r="H1971" s="13">
        <v>57</v>
      </c>
      <c r="I1971" s="13">
        <v>6</v>
      </c>
      <c r="J1971" s="13">
        <v>0</v>
      </c>
      <c r="K1971" s="13">
        <v>2</v>
      </c>
      <c r="L1971" s="13">
        <v>12</v>
      </c>
      <c r="M1971" s="13">
        <v>12</v>
      </c>
      <c r="N1971" s="13">
        <v>2</v>
      </c>
      <c r="O1971" s="13">
        <v>18</v>
      </c>
      <c r="P1971" s="13">
        <v>60</v>
      </c>
    </row>
    <row r="1972" spans="1:16" x14ac:dyDescent="0.25">
      <c r="A1972" s="13" t="s">
        <v>2066</v>
      </c>
      <c r="B1972" s="13">
        <v>2014</v>
      </c>
      <c r="C1972" s="13" t="s">
        <v>171</v>
      </c>
      <c r="D1972" s="13" t="s">
        <v>157</v>
      </c>
      <c r="E1972" s="13">
        <v>75</v>
      </c>
      <c r="F1972" s="13">
        <v>252</v>
      </c>
      <c r="G1972" s="13">
        <v>26</v>
      </c>
      <c r="H1972" s="13">
        <v>64</v>
      </c>
      <c r="I1972" s="13">
        <v>14</v>
      </c>
      <c r="J1972" s="13">
        <v>0</v>
      </c>
      <c r="K1972" s="13">
        <v>6</v>
      </c>
      <c r="L1972" s="13">
        <v>31</v>
      </c>
      <c r="M1972" s="13">
        <v>0</v>
      </c>
      <c r="N1972" s="13">
        <v>0</v>
      </c>
      <c r="O1972" s="13">
        <v>30</v>
      </c>
      <c r="P1972" s="13">
        <v>34</v>
      </c>
    </row>
    <row r="1973" spans="1:16" x14ac:dyDescent="0.25">
      <c r="A1973" s="13" t="s">
        <v>1462</v>
      </c>
      <c r="B1973" s="13">
        <v>2014</v>
      </c>
      <c r="C1973" s="13" t="s">
        <v>166</v>
      </c>
      <c r="D1973" s="13" t="s">
        <v>161</v>
      </c>
      <c r="E1973" s="13">
        <v>121</v>
      </c>
      <c r="F1973" s="13">
        <v>252</v>
      </c>
      <c r="G1973" s="13">
        <v>36</v>
      </c>
      <c r="H1973" s="13">
        <v>69</v>
      </c>
      <c r="I1973" s="13">
        <v>19</v>
      </c>
      <c r="J1973" s="13">
        <v>1</v>
      </c>
      <c r="K1973" s="13">
        <v>8</v>
      </c>
      <c r="L1973" s="13">
        <v>29</v>
      </c>
      <c r="M1973" s="13">
        <v>3</v>
      </c>
      <c r="N1973" s="13">
        <v>4</v>
      </c>
      <c r="O1973" s="13">
        <v>25</v>
      </c>
      <c r="P1973" s="13">
        <v>73</v>
      </c>
    </row>
    <row r="1974" spans="1:16" x14ac:dyDescent="0.25">
      <c r="A1974" s="13" t="s">
        <v>1961</v>
      </c>
      <c r="B1974" s="13">
        <v>2014</v>
      </c>
      <c r="C1974" s="13" t="s">
        <v>184</v>
      </c>
      <c r="D1974" s="13" t="s">
        <v>157</v>
      </c>
      <c r="E1974" s="13">
        <v>86</v>
      </c>
      <c r="F1974" s="13">
        <v>253</v>
      </c>
      <c r="G1974" s="13">
        <v>20</v>
      </c>
      <c r="H1974" s="13">
        <v>46</v>
      </c>
      <c r="I1974" s="13">
        <v>6</v>
      </c>
      <c r="J1974" s="13">
        <v>1</v>
      </c>
      <c r="K1974" s="13">
        <v>9</v>
      </c>
      <c r="L1974" s="13">
        <v>36</v>
      </c>
      <c r="M1974" s="13">
        <v>1</v>
      </c>
      <c r="N1974" s="13">
        <v>0</v>
      </c>
      <c r="O1974" s="13">
        <v>21</v>
      </c>
      <c r="P1974" s="13">
        <v>69</v>
      </c>
    </row>
    <row r="1975" spans="1:16" x14ac:dyDescent="0.25">
      <c r="A1975" s="13" t="s">
        <v>1793</v>
      </c>
      <c r="B1975" s="13">
        <v>2014</v>
      </c>
      <c r="C1975" s="13" t="s">
        <v>158</v>
      </c>
      <c r="D1975" s="13" t="s">
        <v>157</v>
      </c>
      <c r="E1975" s="13">
        <v>89</v>
      </c>
      <c r="F1975" s="13">
        <v>254</v>
      </c>
      <c r="G1975" s="13">
        <v>22</v>
      </c>
      <c r="H1975" s="13">
        <v>62</v>
      </c>
      <c r="I1975" s="13">
        <v>6</v>
      </c>
      <c r="J1975" s="13">
        <v>1</v>
      </c>
      <c r="K1975" s="13">
        <v>6</v>
      </c>
      <c r="L1975" s="13">
        <v>19</v>
      </c>
      <c r="M1975" s="13">
        <v>5</v>
      </c>
      <c r="N1975" s="13">
        <v>1</v>
      </c>
      <c r="O1975" s="13">
        <v>13</v>
      </c>
      <c r="P1975" s="13">
        <v>44</v>
      </c>
    </row>
    <row r="1976" spans="1:16" x14ac:dyDescent="0.25">
      <c r="A1976" s="13" t="s">
        <v>1502</v>
      </c>
      <c r="B1976" s="13">
        <v>2014</v>
      </c>
      <c r="C1976" s="13" t="s">
        <v>173</v>
      </c>
      <c r="D1976" s="13" t="s">
        <v>161</v>
      </c>
      <c r="E1976" s="13">
        <v>88</v>
      </c>
      <c r="F1976" s="13">
        <v>254</v>
      </c>
      <c r="G1976" s="13">
        <v>31</v>
      </c>
      <c r="H1976" s="13">
        <v>52</v>
      </c>
      <c r="I1976" s="13">
        <v>12</v>
      </c>
      <c r="J1976" s="13">
        <v>0</v>
      </c>
      <c r="K1976" s="13">
        <v>8</v>
      </c>
      <c r="L1976" s="13">
        <v>28</v>
      </c>
      <c r="M1976" s="13">
        <v>7</v>
      </c>
      <c r="N1976" s="13">
        <v>3</v>
      </c>
      <c r="O1976" s="13">
        <v>25</v>
      </c>
      <c r="P1976" s="13">
        <v>54</v>
      </c>
    </row>
    <row r="1977" spans="1:16" x14ac:dyDescent="0.25">
      <c r="A1977" s="13" t="s">
        <v>1364</v>
      </c>
      <c r="B1977" s="13">
        <v>2014</v>
      </c>
      <c r="C1977" s="13" t="s">
        <v>168</v>
      </c>
      <c r="D1977" s="13" t="s">
        <v>157</v>
      </c>
      <c r="E1977" s="13">
        <v>72</v>
      </c>
      <c r="F1977" s="13">
        <v>256</v>
      </c>
      <c r="G1977" s="13">
        <v>19</v>
      </c>
      <c r="H1977" s="13">
        <v>65</v>
      </c>
      <c r="I1977" s="13">
        <v>10</v>
      </c>
      <c r="J1977" s="13">
        <v>1</v>
      </c>
      <c r="K1977" s="13">
        <v>4</v>
      </c>
      <c r="L1977" s="13">
        <v>31</v>
      </c>
      <c r="M1977" s="13">
        <v>0</v>
      </c>
      <c r="N1977" s="13">
        <v>0</v>
      </c>
      <c r="O1977" s="13">
        <v>9</v>
      </c>
      <c r="P1977" s="13">
        <v>40</v>
      </c>
    </row>
    <row r="1978" spans="1:16" x14ac:dyDescent="0.25">
      <c r="A1978" s="13" t="s">
        <v>1398</v>
      </c>
      <c r="B1978" s="13">
        <v>2014</v>
      </c>
      <c r="C1978" s="13" t="s">
        <v>166</v>
      </c>
      <c r="D1978" s="13" t="s">
        <v>161</v>
      </c>
      <c r="E1978" s="13">
        <v>121</v>
      </c>
      <c r="F1978" s="13">
        <v>258</v>
      </c>
      <c r="G1978" s="13">
        <v>24</v>
      </c>
      <c r="H1978" s="13">
        <v>60</v>
      </c>
      <c r="I1978" s="13">
        <v>14</v>
      </c>
      <c r="J1978" s="13">
        <v>0</v>
      </c>
      <c r="K1978" s="13">
        <v>4</v>
      </c>
      <c r="L1978" s="13">
        <v>35</v>
      </c>
      <c r="M1978" s="13">
        <v>2</v>
      </c>
      <c r="N1978" s="13">
        <v>0</v>
      </c>
      <c r="O1978" s="13">
        <v>36</v>
      </c>
      <c r="P1978" s="13">
        <v>60</v>
      </c>
    </row>
    <row r="1979" spans="1:16" x14ac:dyDescent="0.25">
      <c r="A1979" s="13" t="s">
        <v>1968</v>
      </c>
      <c r="B1979" s="13">
        <v>2014</v>
      </c>
      <c r="C1979" s="13" t="s">
        <v>173</v>
      </c>
      <c r="D1979" s="13" t="s">
        <v>161</v>
      </c>
      <c r="E1979" s="13">
        <v>78</v>
      </c>
      <c r="F1979" s="13">
        <v>259</v>
      </c>
      <c r="G1979" s="13">
        <v>28</v>
      </c>
      <c r="H1979" s="13">
        <v>65</v>
      </c>
      <c r="I1979" s="13">
        <v>13</v>
      </c>
      <c r="J1979" s="13">
        <v>1</v>
      </c>
      <c r="K1979" s="13">
        <v>6</v>
      </c>
      <c r="L1979" s="13">
        <v>29</v>
      </c>
      <c r="M1979" s="13">
        <v>1</v>
      </c>
      <c r="N1979" s="13">
        <v>0</v>
      </c>
      <c r="O1979" s="13">
        <v>12</v>
      </c>
      <c r="P1979" s="13">
        <v>31</v>
      </c>
    </row>
    <row r="1980" spans="1:16" x14ac:dyDescent="0.25">
      <c r="A1980" s="13" t="s">
        <v>1844</v>
      </c>
      <c r="B1980" s="13">
        <v>2014</v>
      </c>
      <c r="C1980" s="13" t="s">
        <v>167</v>
      </c>
      <c r="D1980" s="13" t="s">
        <v>157</v>
      </c>
      <c r="E1980" s="13">
        <v>97</v>
      </c>
      <c r="F1980" s="13">
        <v>259</v>
      </c>
      <c r="G1980" s="13">
        <v>37</v>
      </c>
      <c r="H1980" s="13">
        <v>69</v>
      </c>
      <c r="I1980" s="13">
        <v>15</v>
      </c>
      <c r="J1980" s="13">
        <v>1</v>
      </c>
      <c r="K1980" s="13">
        <v>3</v>
      </c>
      <c r="L1980" s="13">
        <v>26</v>
      </c>
      <c r="M1980" s="13">
        <v>6</v>
      </c>
      <c r="N1980" s="13">
        <v>1</v>
      </c>
      <c r="O1980" s="13">
        <v>16</v>
      </c>
      <c r="P1980" s="13">
        <v>52</v>
      </c>
    </row>
    <row r="1981" spans="1:16" x14ac:dyDescent="0.25">
      <c r="A1981" s="13" t="s">
        <v>1851</v>
      </c>
      <c r="B1981" s="13">
        <v>2014</v>
      </c>
      <c r="C1981" s="13" t="s">
        <v>164</v>
      </c>
      <c r="D1981" s="13" t="s">
        <v>157</v>
      </c>
      <c r="E1981" s="13">
        <v>70</v>
      </c>
      <c r="F1981" s="13">
        <v>259</v>
      </c>
      <c r="G1981" s="13">
        <v>27</v>
      </c>
      <c r="H1981" s="13">
        <v>64</v>
      </c>
      <c r="I1981" s="13">
        <v>9</v>
      </c>
      <c r="J1981" s="13">
        <v>0</v>
      </c>
      <c r="K1981" s="13">
        <v>12</v>
      </c>
      <c r="L1981" s="13">
        <v>38</v>
      </c>
      <c r="M1981" s="13">
        <v>0</v>
      </c>
      <c r="N1981" s="13">
        <v>0</v>
      </c>
      <c r="O1981" s="13">
        <v>16</v>
      </c>
      <c r="P1981" s="13">
        <v>49</v>
      </c>
    </row>
    <row r="1982" spans="1:16" x14ac:dyDescent="0.25">
      <c r="A1982" s="13" t="s">
        <v>1826</v>
      </c>
      <c r="B1982" s="13">
        <v>2014</v>
      </c>
      <c r="C1982" s="13" t="s">
        <v>181</v>
      </c>
      <c r="D1982" s="13" t="s">
        <v>157</v>
      </c>
      <c r="E1982" s="13">
        <v>106</v>
      </c>
      <c r="F1982" s="13">
        <v>260</v>
      </c>
      <c r="G1982" s="13">
        <v>37</v>
      </c>
      <c r="H1982" s="13">
        <v>65</v>
      </c>
      <c r="I1982" s="13">
        <v>10</v>
      </c>
      <c r="J1982" s="13">
        <v>1</v>
      </c>
      <c r="K1982" s="13">
        <v>5</v>
      </c>
      <c r="L1982" s="13">
        <v>21</v>
      </c>
      <c r="M1982" s="13">
        <v>4</v>
      </c>
      <c r="N1982" s="13">
        <v>0</v>
      </c>
      <c r="O1982" s="13">
        <v>26</v>
      </c>
      <c r="P1982" s="13">
        <v>74</v>
      </c>
    </row>
    <row r="1983" spans="1:16" x14ac:dyDescent="0.25">
      <c r="A1983" s="13" t="s">
        <v>1768</v>
      </c>
      <c r="B1983" s="13">
        <v>2014</v>
      </c>
      <c r="C1983" s="13" t="s">
        <v>178</v>
      </c>
      <c r="D1983" s="13" t="s">
        <v>157</v>
      </c>
      <c r="E1983" s="13">
        <v>120</v>
      </c>
      <c r="F1983" s="13">
        <v>260</v>
      </c>
      <c r="G1983" s="13">
        <v>33</v>
      </c>
      <c r="H1983" s="13">
        <v>70</v>
      </c>
      <c r="I1983" s="13">
        <v>4</v>
      </c>
      <c r="J1983" s="13">
        <v>4</v>
      </c>
      <c r="K1983" s="13">
        <v>1</v>
      </c>
      <c r="L1983" s="13">
        <v>24</v>
      </c>
      <c r="M1983" s="13">
        <v>36</v>
      </c>
      <c r="N1983" s="13">
        <v>7</v>
      </c>
      <c r="O1983" s="13">
        <v>22</v>
      </c>
      <c r="P1983" s="13">
        <v>52</v>
      </c>
    </row>
    <row r="1984" spans="1:16" x14ac:dyDescent="0.25">
      <c r="A1984" s="13" t="s">
        <v>114</v>
      </c>
      <c r="B1984" s="13">
        <v>2014</v>
      </c>
      <c r="C1984" s="13" t="s">
        <v>188</v>
      </c>
      <c r="D1984" s="13" t="s">
        <v>161</v>
      </c>
      <c r="E1984" s="13">
        <v>70</v>
      </c>
      <c r="F1984" s="13">
        <v>260</v>
      </c>
      <c r="G1984" s="13">
        <v>35</v>
      </c>
      <c r="H1984" s="13">
        <v>62</v>
      </c>
      <c r="I1984" s="13">
        <v>15</v>
      </c>
      <c r="J1984" s="13">
        <v>1</v>
      </c>
      <c r="K1984" s="13">
        <v>11</v>
      </c>
      <c r="L1984" s="13">
        <v>38</v>
      </c>
      <c r="M1984" s="13">
        <v>3</v>
      </c>
      <c r="N1984" s="13">
        <v>0</v>
      </c>
      <c r="O1984" s="13">
        <v>19</v>
      </c>
      <c r="P1984" s="13">
        <v>70</v>
      </c>
    </row>
    <row r="1985" spans="1:16" x14ac:dyDescent="0.25">
      <c r="A1985" s="13" t="s">
        <v>1684</v>
      </c>
      <c r="B1985" s="13">
        <v>2014</v>
      </c>
      <c r="C1985" s="13" t="s">
        <v>174</v>
      </c>
      <c r="D1985" s="13" t="s">
        <v>161</v>
      </c>
      <c r="E1985" s="13">
        <v>123</v>
      </c>
      <c r="F1985" s="13">
        <v>262</v>
      </c>
      <c r="G1985" s="13">
        <v>31</v>
      </c>
      <c r="H1985" s="13">
        <v>60</v>
      </c>
      <c r="I1985" s="13">
        <v>18</v>
      </c>
      <c r="J1985" s="13">
        <v>1</v>
      </c>
      <c r="K1985" s="13">
        <v>7</v>
      </c>
      <c r="L1985" s="13">
        <v>33</v>
      </c>
      <c r="M1985" s="13">
        <v>2</v>
      </c>
      <c r="N1985" s="13">
        <v>0</v>
      </c>
      <c r="O1985" s="13">
        <v>23</v>
      </c>
      <c r="P1985" s="13">
        <v>58</v>
      </c>
    </row>
    <row r="1986" spans="1:16" x14ac:dyDescent="0.25">
      <c r="A1986" s="13" t="s">
        <v>2011</v>
      </c>
      <c r="B1986" s="13">
        <v>2014</v>
      </c>
      <c r="C1986" s="13" t="s">
        <v>158</v>
      </c>
      <c r="D1986" s="13" t="s">
        <v>157</v>
      </c>
      <c r="E1986" s="13">
        <v>87</v>
      </c>
      <c r="F1986" s="13">
        <v>263</v>
      </c>
      <c r="G1986" s="13">
        <v>31</v>
      </c>
      <c r="H1986" s="13">
        <v>55</v>
      </c>
      <c r="I1986" s="13">
        <v>13</v>
      </c>
      <c r="J1986" s="13">
        <v>2</v>
      </c>
      <c r="K1986" s="13">
        <v>7</v>
      </c>
      <c r="L1986" s="13">
        <v>27</v>
      </c>
      <c r="M1986" s="13">
        <v>17</v>
      </c>
      <c r="N1986" s="13">
        <v>4</v>
      </c>
      <c r="O1986" s="13">
        <v>19</v>
      </c>
      <c r="P1986" s="13">
        <v>80</v>
      </c>
    </row>
    <row r="1987" spans="1:16" x14ac:dyDescent="0.25">
      <c r="A1987" s="13" t="s">
        <v>1753</v>
      </c>
      <c r="B1987" s="13">
        <v>2014</v>
      </c>
      <c r="C1987" s="13" t="s">
        <v>180</v>
      </c>
      <c r="D1987" s="13" t="s">
        <v>161</v>
      </c>
      <c r="E1987" s="13">
        <v>119</v>
      </c>
      <c r="F1987" s="13">
        <v>264</v>
      </c>
      <c r="G1987" s="13">
        <v>32</v>
      </c>
      <c r="H1987" s="13">
        <v>61</v>
      </c>
      <c r="I1987" s="13">
        <v>9</v>
      </c>
      <c r="J1987" s="13">
        <v>5</v>
      </c>
      <c r="K1987" s="13">
        <v>4</v>
      </c>
      <c r="L1987" s="13">
        <v>24</v>
      </c>
      <c r="M1987" s="13">
        <v>9</v>
      </c>
      <c r="N1987" s="13">
        <v>3</v>
      </c>
      <c r="O1987" s="13">
        <v>20</v>
      </c>
      <c r="P1987" s="13">
        <v>78</v>
      </c>
    </row>
    <row r="1988" spans="1:16" x14ac:dyDescent="0.25">
      <c r="A1988" s="13" t="s">
        <v>1935</v>
      </c>
      <c r="B1988" s="13">
        <v>2014</v>
      </c>
      <c r="C1988" s="13" t="s">
        <v>169</v>
      </c>
      <c r="D1988" s="13" t="s">
        <v>161</v>
      </c>
      <c r="E1988" s="13">
        <v>75</v>
      </c>
      <c r="F1988" s="13">
        <v>265</v>
      </c>
      <c r="G1988" s="13">
        <v>41</v>
      </c>
      <c r="H1988" s="13">
        <v>80</v>
      </c>
      <c r="I1988" s="13">
        <v>19</v>
      </c>
      <c r="J1988" s="13">
        <v>6</v>
      </c>
      <c r="K1988" s="13">
        <v>7</v>
      </c>
      <c r="L1988" s="13">
        <v>24</v>
      </c>
      <c r="M1988" s="13">
        <v>14</v>
      </c>
      <c r="N1988" s="13">
        <v>3</v>
      </c>
      <c r="O1988" s="13">
        <v>19</v>
      </c>
      <c r="P1988" s="13">
        <v>46</v>
      </c>
    </row>
    <row r="1989" spans="1:16" x14ac:dyDescent="0.25">
      <c r="A1989" s="13" t="s">
        <v>1745</v>
      </c>
      <c r="B1989" s="13">
        <v>2014</v>
      </c>
      <c r="C1989" s="13" t="s">
        <v>172</v>
      </c>
      <c r="D1989" s="13" t="s">
        <v>161</v>
      </c>
      <c r="E1989" s="13">
        <v>84</v>
      </c>
      <c r="F1989" s="13">
        <v>267</v>
      </c>
      <c r="G1989" s="13">
        <v>27</v>
      </c>
      <c r="H1989" s="13">
        <v>64</v>
      </c>
      <c r="I1989" s="13">
        <v>19</v>
      </c>
      <c r="J1989" s="13">
        <v>1</v>
      </c>
      <c r="K1989" s="13">
        <v>7</v>
      </c>
      <c r="L1989" s="13">
        <v>27</v>
      </c>
      <c r="M1989" s="13">
        <v>6</v>
      </c>
      <c r="N1989" s="13">
        <v>1</v>
      </c>
      <c r="O1989" s="13">
        <v>17</v>
      </c>
      <c r="P1989" s="13">
        <v>36</v>
      </c>
    </row>
    <row r="1990" spans="1:16" x14ac:dyDescent="0.25">
      <c r="A1990" s="13" t="s">
        <v>2045</v>
      </c>
      <c r="B1990" s="13">
        <v>2014</v>
      </c>
      <c r="C1990" s="13" t="s">
        <v>185</v>
      </c>
      <c r="D1990" s="13" t="s">
        <v>161</v>
      </c>
      <c r="E1990" s="13">
        <v>73</v>
      </c>
      <c r="F1990" s="13">
        <v>269</v>
      </c>
      <c r="G1990" s="13">
        <v>31</v>
      </c>
      <c r="H1990" s="13">
        <v>82</v>
      </c>
      <c r="I1990" s="13">
        <v>10</v>
      </c>
      <c r="J1990" s="13">
        <v>2</v>
      </c>
      <c r="K1990" s="13">
        <v>1</v>
      </c>
      <c r="L1990" s="13">
        <v>18</v>
      </c>
      <c r="M1990" s="13">
        <v>0</v>
      </c>
      <c r="N1990" s="13">
        <v>0</v>
      </c>
      <c r="O1990" s="13">
        <v>16</v>
      </c>
      <c r="P1990" s="13">
        <v>33</v>
      </c>
    </row>
    <row r="1991" spans="1:16" x14ac:dyDescent="0.25">
      <c r="A1991" s="13" t="s">
        <v>1946</v>
      </c>
      <c r="B1991" s="13">
        <v>2014</v>
      </c>
      <c r="C1991" s="13" t="s">
        <v>170</v>
      </c>
      <c r="D1991" s="13" t="s">
        <v>157</v>
      </c>
      <c r="E1991" s="13">
        <v>84</v>
      </c>
      <c r="F1991" s="13">
        <v>269</v>
      </c>
      <c r="G1991" s="13">
        <v>26</v>
      </c>
      <c r="H1991" s="13">
        <v>75</v>
      </c>
      <c r="I1991" s="13">
        <v>10</v>
      </c>
      <c r="J1991" s="13">
        <v>2</v>
      </c>
      <c r="K1991" s="13">
        <v>9</v>
      </c>
      <c r="L1991" s="13">
        <v>35</v>
      </c>
      <c r="M1991" s="13">
        <v>1</v>
      </c>
      <c r="N1991" s="13">
        <v>0</v>
      </c>
      <c r="O1991" s="13">
        <v>16</v>
      </c>
      <c r="P1991" s="13">
        <v>39</v>
      </c>
    </row>
    <row r="1992" spans="1:16" x14ac:dyDescent="0.25">
      <c r="A1992" s="13" t="s">
        <v>1910</v>
      </c>
      <c r="B1992" s="13">
        <v>2014</v>
      </c>
      <c r="C1992" s="13" t="s">
        <v>169</v>
      </c>
      <c r="D1992" s="13" t="s">
        <v>161</v>
      </c>
      <c r="E1992" s="13">
        <v>80</v>
      </c>
      <c r="F1992" s="13">
        <v>270</v>
      </c>
      <c r="G1992" s="13">
        <v>35</v>
      </c>
      <c r="H1992" s="13">
        <v>61</v>
      </c>
      <c r="I1992" s="13">
        <v>9</v>
      </c>
      <c r="J1992" s="13">
        <v>5</v>
      </c>
      <c r="K1992" s="13">
        <v>6</v>
      </c>
      <c r="L1992" s="13">
        <v>27</v>
      </c>
      <c r="M1992" s="13">
        <v>3</v>
      </c>
      <c r="N1992" s="13">
        <v>0</v>
      </c>
      <c r="O1992" s="13">
        <v>22</v>
      </c>
      <c r="P1992" s="13">
        <v>52</v>
      </c>
    </row>
    <row r="1993" spans="1:16" x14ac:dyDescent="0.25">
      <c r="A1993" s="13" t="s">
        <v>1773</v>
      </c>
      <c r="B1993" s="13">
        <v>2014</v>
      </c>
      <c r="C1993" s="13" t="s">
        <v>179</v>
      </c>
      <c r="D1993" s="13" t="s">
        <v>161</v>
      </c>
      <c r="E1993" s="13">
        <v>119</v>
      </c>
      <c r="F1993" s="13">
        <v>275</v>
      </c>
      <c r="G1993" s="13">
        <v>34</v>
      </c>
      <c r="H1993" s="13">
        <v>61</v>
      </c>
      <c r="I1993" s="13">
        <v>15</v>
      </c>
      <c r="J1993" s="13">
        <v>2</v>
      </c>
      <c r="K1993" s="13">
        <v>8</v>
      </c>
      <c r="L1993" s="13">
        <v>22</v>
      </c>
      <c r="M1993" s="13">
        <v>9</v>
      </c>
      <c r="N1993" s="13">
        <v>2</v>
      </c>
      <c r="O1993" s="13">
        <v>15</v>
      </c>
      <c r="P1993" s="13">
        <v>64</v>
      </c>
    </row>
    <row r="1994" spans="1:16" x14ac:dyDescent="0.25">
      <c r="A1994" s="13" t="s">
        <v>1594</v>
      </c>
      <c r="B1994" s="13">
        <v>2014</v>
      </c>
      <c r="C1994" s="13" t="s">
        <v>162</v>
      </c>
      <c r="D1994" s="13" t="s">
        <v>161</v>
      </c>
      <c r="E1994" s="13">
        <v>69</v>
      </c>
      <c r="F1994" s="13">
        <v>276</v>
      </c>
      <c r="G1994" s="13">
        <v>35</v>
      </c>
      <c r="H1994" s="13">
        <v>77</v>
      </c>
      <c r="I1994" s="13">
        <v>14</v>
      </c>
      <c r="J1994" s="13">
        <v>3</v>
      </c>
      <c r="K1994" s="13">
        <v>2</v>
      </c>
      <c r="L1994" s="13">
        <v>18</v>
      </c>
      <c r="M1994" s="13">
        <v>14</v>
      </c>
      <c r="N1994" s="13">
        <v>6</v>
      </c>
      <c r="O1994" s="13">
        <v>16</v>
      </c>
      <c r="P1994" s="13">
        <v>49</v>
      </c>
    </row>
    <row r="1995" spans="1:16" x14ac:dyDescent="0.25">
      <c r="A1995" s="13" t="s">
        <v>2053</v>
      </c>
      <c r="B1995" s="13">
        <v>2014</v>
      </c>
      <c r="C1995" s="13" t="s">
        <v>174</v>
      </c>
      <c r="D1995" s="13" t="s">
        <v>161</v>
      </c>
      <c r="E1995" s="13">
        <v>89</v>
      </c>
      <c r="F1995" s="13">
        <v>277</v>
      </c>
      <c r="G1995" s="13">
        <v>50</v>
      </c>
      <c r="H1995" s="13">
        <v>65</v>
      </c>
      <c r="I1995" s="13">
        <v>9</v>
      </c>
      <c r="J1995" s="13">
        <v>0</v>
      </c>
      <c r="K1995" s="13">
        <v>7</v>
      </c>
      <c r="L1995" s="13">
        <v>33</v>
      </c>
      <c r="M1995" s="13">
        <v>14</v>
      </c>
      <c r="N1995" s="13">
        <v>5</v>
      </c>
      <c r="O1995" s="13">
        <v>30</v>
      </c>
      <c r="P1995" s="13">
        <v>59</v>
      </c>
    </row>
    <row r="1996" spans="1:16" x14ac:dyDescent="0.25">
      <c r="A1996" s="13" t="s">
        <v>2017</v>
      </c>
      <c r="B1996" s="13">
        <v>2014</v>
      </c>
      <c r="C1996" s="13" t="s">
        <v>162</v>
      </c>
      <c r="D1996" s="13" t="s">
        <v>161</v>
      </c>
      <c r="E1996" s="13">
        <v>70</v>
      </c>
      <c r="F1996" s="13">
        <v>278</v>
      </c>
      <c r="G1996" s="13">
        <v>31</v>
      </c>
      <c r="H1996" s="13">
        <v>57</v>
      </c>
      <c r="I1996" s="13">
        <v>11</v>
      </c>
      <c r="J1996" s="13">
        <v>2</v>
      </c>
      <c r="K1996" s="13">
        <v>10</v>
      </c>
      <c r="L1996" s="13">
        <v>29</v>
      </c>
      <c r="M1996" s="13">
        <v>8</v>
      </c>
      <c r="N1996" s="13">
        <v>5</v>
      </c>
      <c r="O1996" s="13">
        <v>17</v>
      </c>
      <c r="P1996" s="13">
        <v>93</v>
      </c>
    </row>
    <row r="1997" spans="1:16" x14ac:dyDescent="0.25">
      <c r="A1997" s="13" t="s">
        <v>1612</v>
      </c>
      <c r="B1997" s="13">
        <v>2014</v>
      </c>
      <c r="C1997" s="13" t="s">
        <v>172</v>
      </c>
      <c r="D1997" s="13" t="s">
        <v>161</v>
      </c>
      <c r="E1997" s="13">
        <v>77</v>
      </c>
      <c r="F1997" s="13">
        <v>279</v>
      </c>
      <c r="G1997" s="13">
        <v>27</v>
      </c>
      <c r="H1997" s="13">
        <v>64</v>
      </c>
      <c r="I1997" s="13">
        <v>12</v>
      </c>
      <c r="J1997" s="13">
        <v>1</v>
      </c>
      <c r="K1997" s="13">
        <v>7</v>
      </c>
      <c r="L1997" s="13">
        <v>32</v>
      </c>
      <c r="M1997" s="13">
        <v>4</v>
      </c>
      <c r="N1997" s="13">
        <v>1</v>
      </c>
      <c r="O1997" s="13">
        <v>22</v>
      </c>
      <c r="P1997" s="13">
        <v>73</v>
      </c>
    </row>
    <row r="1998" spans="1:16" x14ac:dyDescent="0.25">
      <c r="A1998" s="13" t="s">
        <v>1383</v>
      </c>
      <c r="B1998" s="13">
        <v>2014</v>
      </c>
      <c r="C1998" s="13" t="s">
        <v>173</v>
      </c>
      <c r="D1998" s="13" t="s">
        <v>161</v>
      </c>
      <c r="E1998" s="13">
        <v>100</v>
      </c>
      <c r="F1998" s="13">
        <v>280</v>
      </c>
      <c r="G1998" s="13">
        <v>48</v>
      </c>
      <c r="H1998" s="13">
        <v>64</v>
      </c>
      <c r="I1998" s="13">
        <v>10</v>
      </c>
      <c r="J1998" s="13">
        <v>5</v>
      </c>
      <c r="K1998" s="13">
        <v>1</v>
      </c>
      <c r="L1998" s="13">
        <v>17</v>
      </c>
      <c r="M1998" s="13">
        <v>30</v>
      </c>
      <c r="N1998" s="13">
        <v>6</v>
      </c>
      <c r="O1998" s="13">
        <v>24</v>
      </c>
      <c r="P1998" s="13">
        <v>60</v>
      </c>
    </row>
    <row r="1999" spans="1:16" x14ac:dyDescent="0.25">
      <c r="A1999" s="13" t="s">
        <v>1902</v>
      </c>
      <c r="B1999" s="13">
        <v>2014</v>
      </c>
      <c r="C1999" s="13" t="s">
        <v>165</v>
      </c>
      <c r="D1999" s="13" t="s">
        <v>157</v>
      </c>
      <c r="E1999" s="13">
        <v>102</v>
      </c>
      <c r="F1999" s="13">
        <v>281</v>
      </c>
      <c r="G1999" s="13">
        <v>33</v>
      </c>
      <c r="H1999" s="13">
        <v>62</v>
      </c>
      <c r="I1999" s="13">
        <v>15</v>
      </c>
      <c r="J1999" s="13">
        <v>1</v>
      </c>
      <c r="K1999" s="13">
        <v>7</v>
      </c>
      <c r="L1999" s="13">
        <v>32</v>
      </c>
      <c r="M1999" s="13">
        <v>1</v>
      </c>
      <c r="N1999" s="13">
        <v>0</v>
      </c>
      <c r="O1999" s="13">
        <v>22</v>
      </c>
      <c r="P1999" s="13">
        <v>68</v>
      </c>
    </row>
    <row r="2000" spans="1:16" x14ac:dyDescent="0.25">
      <c r="A2000" s="13" t="s">
        <v>1653</v>
      </c>
      <c r="B2000" s="13">
        <v>2014</v>
      </c>
      <c r="C2000" s="13" t="s">
        <v>177</v>
      </c>
      <c r="D2000" s="13" t="s">
        <v>161</v>
      </c>
      <c r="E2000" s="13">
        <v>93</v>
      </c>
      <c r="F2000" s="13">
        <v>283</v>
      </c>
      <c r="G2000" s="13">
        <v>21</v>
      </c>
      <c r="H2000" s="13">
        <v>54</v>
      </c>
      <c r="I2000" s="13">
        <v>9</v>
      </c>
      <c r="J2000" s="13">
        <v>0</v>
      </c>
      <c r="K2000" s="13">
        <v>3</v>
      </c>
      <c r="L2000" s="13">
        <v>25</v>
      </c>
      <c r="M2000" s="13">
        <v>0</v>
      </c>
      <c r="N2000" s="13">
        <v>0</v>
      </c>
      <c r="O2000" s="13">
        <v>53</v>
      </c>
      <c r="P2000" s="13">
        <v>57</v>
      </c>
    </row>
    <row r="2001" spans="1:16" x14ac:dyDescent="0.25">
      <c r="A2001" s="13" t="s">
        <v>1907</v>
      </c>
      <c r="B2001" s="13">
        <v>2014</v>
      </c>
      <c r="C2001" s="13" t="s">
        <v>158</v>
      </c>
      <c r="D2001" s="13" t="s">
        <v>157</v>
      </c>
      <c r="E2001" s="13">
        <v>103</v>
      </c>
      <c r="F2001" s="13">
        <v>285</v>
      </c>
      <c r="G2001" s="13">
        <v>33</v>
      </c>
      <c r="H2001" s="13">
        <v>79</v>
      </c>
      <c r="I2001" s="13">
        <v>15</v>
      </c>
      <c r="J2001" s="13">
        <v>1</v>
      </c>
      <c r="K2001" s="13">
        <v>6</v>
      </c>
      <c r="L2001" s="13">
        <v>23</v>
      </c>
      <c r="M2001" s="13">
        <v>2</v>
      </c>
      <c r="N2001" s="13">
        <v>4</v>
      </c>
      <c r="O2001" s="13">
        <v>17</v>
      </c>
      <c r="P2001" s="13">
        <v>58</v>
      </c>
    </row>
    <row r="2002" spans="1:16" x14ac:dyDescent="0.25">
      <c r="A2002" s="13" t="s">
        <v>1711</v>
      </c>
      <c r="B2002" s="13">
        <v>2014</v>
      </c>
      <c r="C2002" s="13" t="s">
        <v>164</v>
      </c>
      <c r="D2002" s="13" t="s">
        <v>157</v>
      </c>
      <c r="E2002" s="13">
        <v>106</v>
      </c>
      <c r="F2002" s="13">
        <v>287</v>
      </c>
      <c r="G2002" s="13">
        <v>40</v>
      </c>
      <c r="H2002" s="13">
        <v>63</v>
      </c>
      <c r="I2002" s="13">
        <v>16</v>
      </c>
      <c r="J2002" s="13">
        <v>2</v>
      </c>
      <c r="K2002" s="13">
        <v>16</v>
      </c>
      <c r="L2002" s="13">
        <v>43</v>
      </c>
      <c r="M2002" s="13">
        <v>0</v>
      </c>
      <c r="N2002" s="13">
        <v>2</v>
      </c>
      <c r="O2002" s="13">
        <v>27</v>
      </c>
      <c r="P2002" s="13">
        <v>116</v>
      </c>
    </row>
    <row r="2003" spans="1:16" x14ac:dyDescent="0.25">
      <c r="A2003" s="13" t="s">
        <v>1742</v>
      </c>
      <c r="B2003" s="13">
        <v>2014</v>
      </c>
      <c r="C2003" s="13" t="s">
        <v>177</v>
      </c>
      <c r="D2003" s="13" t="s">
        <v>161</v>
      </c>
      <c r="E2003" s="13">
        <v>109</v>
      </c>
      <c r="F2003" s="13">
        <v>288</v>
      </c>
      <c r="G2003" s="13">
        <v>46</v>
      </c>
      <c r="H2003" s="13">
        <v>98</v>
      </c>
      <c r="I2003" s="13">
        <v>21</v>
      </c>
      <c r="J2003" s="13">
        <v>1</v>
      </c>
      <c r="K2003" s="13">
        <v>7</v>
      </c>
      <c r="L2003" s="13">
        <v>43</v>
      </c>
      <c r="M2003" s="13">
        <v>6</v>
      </c>
      <c r="N2003" s="13">
        <v>1</v>
      </c>
      <c r="O2003" s="13">
        <v>28</v>
      </c>
      <c r="P2003" s="13">
        <v>58</v>
      </c>
    </row>
    <row r="2004" spans="1:16" x14ac:dyDescent="0.25">
      <c r="A2004" s="13" t="s">
        <v>1565</v>
      </c>
      <c r="B2004" s="13">
        <v>2014</v>
      </c>
      <c r="C2004" s="13" t="s">
        <v>164</v>
      </c>
      <c r="D2004" s="13" t="s">
        <v>157</v>
      </c>
      <c r="E2004" s="13">
        <v>96</v>
      </c>
      <c r="F2004" s="13">
        <v>290</v>
      </c>
      <c r="G2004" s="13">
        <v>38</v>
      </c>
      <c r="H2004" s="13">
        <v>93</v>
      </c>
      <c r="I2004" s="13">
        <v>24</v>
      </c>
      <c r="J2004" s="13">
        <v>2</v>
      </c>
      <c r="K2004" s="13">
        <v>6</v>
      </c>
      <c r="L2004" s="13">
        <v>40</v>
      </c>
      <c r="M2004" s="13">
        <v>0</v>
      </c>
      <c r="N2004" s="13">
        <v>0</v>
      </c>
      <c r="O2004" s="13">
        <v>28</v>
      </c>
      <c r="P2004" s="13">
        <v>48</v>
      </c>
    </row>
    <row r="2005" spans="1:16" x14ac:dyDescent="0.25">
      <c r="A2005" s="13" t="s">
        <v>1801</v>
      </c>
      <c r="B2005" s="13">
        <v>2014</v>
      </c>
      <c r="C2005" s="13" t="s">
        <v>170</v>
      </c>
      <c r="D2005" s="13" t="s">
        <v>157</v>
      </c>
      <c r="E2005" s="13">
        <v>117</v>
      </c>
      <c r="F2005" s="13">
        <v>291</v>
      </c>
      <c r="G2005" s="13">
        <v>38</v>
      </c>
      <c r="H2005" s="13">
        <v>65</v>
      </c>
      <c r="I2005" s="13">
        <v>10</v>
      </c>
      <c r="J2005" s="13">
        <v>0</v>
      </c>
      <c r="K2005" s="13">
        <v>1</v>
      </c>
      <c r="L2005" s="13">
        <v>22</v>
      </c>
      <c r="M2005" s="13">
        <v>11</v>
      </c>
      <c r="N2005" s="13">
        <v>4</v>
      </c>
      <c r="O2005" s="13">
        <v>31</v>
      </c>
      <c r="P2005" s="13">
        <v>37</v>
      </c>
    </row>
    <row r="2006" spans="1:16" x14ac:dyDescent="0.25">
      <c r="A2006" s="13" t="s">
        <v>1892</v>
      </c>
      <c r="B2006" s="13">
        <v>2014</v>
      </c>
      <c r="C2006" s="13" t="s">
        <v>188</v>
      </c>
      <c r="D2006" s="13" t="s">
        <v>161</v>
      </c>
      <c r="E2006" s="13">
        <v>132</v>
      </c>
      <c r="F2006" s="13">
        <v>292</v>
      </c>
      <c r="G2006" s="13">
        <v>37</v>
      </c>
      <c r="H2006" s="13">
        <v>75</v>
      </c>
      <c r="I2006" s="13">
        <v>17</v>
      </c>
      <c r="J2006" s="13">
        <v>4</v>
      </c>
      <c r="K2006" s="13">
        <v>8</v>
      </c>
      <c r="L2006" s="13">
        <v>27</v>
      </c>
      <c r="M2006" s="13">
        <v>5</v>
      </c>
      <c r="N2006" s="13">
        <v>4</v>
      </c>
      <c r="O2006" s="13">
        <v>15</v>
      </c>
      <c r="P2006" s="13">
        <v>100</v>
      </c>
    </row>
    <row r="2007" spans="1:16" x14ac:dyDescent="0.25">
      <c r="A2007" s="13" t="s">
        <v>1491</v>
      </c>
      <c r="B2007" s="13">
        <v>2014</v>
      </c>
      <c r="C2007" s="13" t="s">
        <v>172</v>
      </c>
      <c r="D2007" s="13" t="s">
        <v>161</v>
      </c>
      <c r="E2007" s="13">
        <v>103</v>
      </c>
      <c r="F2007" s="13">
        <v>294</v>
      </c>
      <c r="G2007" s="13">
        <v>27</v>
      </c>
      <c r="H2007" s="13">
        <v>74</v>
      </c>
      <c r="I2007" s="13">
        <v>18</v>
      </c>
      <c r="J2007" s="13">
        <v>1</v>
      </c>
      <c r="K2007" s="13">
        <v>11</v>
      </c>
      <c r="L2007" s="13">
        <v>44</v>
      </c>
      <c r="M2007" s="13">
        <v>0</v>
      </c>
      <c r="N2007" s="13">
        <v>0</v>
      </c>
      <c r="O2007" s="13">
        <v>27</v>
      </c>
      <c r="P2007" s="13">
        <v>76</v>
      </c>
    </row>
    <row r="2008" spans="1:16" x14ac:dyDescent="0.25">
      <c r="A2008" s="13" t="s">
        <v>2070</v>
      </c>
      <c r="B2008" s="13">
        <v>2014</v>
      </c>
      <c r="C2008" s="13" t="s">
        <v>158</v>
      </c>
      <c r="D2008" s="13" t="s">
        <v>157</v>
      </c>
      <c r="E2008" s="13">
        <v>78</v>
      </c>
      <c r="F2008" s="13">
        <v>295</v>
      </c>
      <c r="G2008" s="13">
        <v>45</v>
      </c>
      <c r="H2008" s="13">
        <v>68</v>
      </c>
      <c r="I2008" s="13">
        <v>8</v>
      </c>
      <c r="J2008" s="13">
        <v>1</v>
      </c>
      <c r="K2008" s="13">
        <v>20</v>
      </c>
      <c r="L2008" s="13">
        <v>51</v>
      </c>
      <c r="M2008" s="13">
        <v>5</v>
      </c>
      <c r="N2008" s="13">
        <v>2</v>
      </c>
      <c r="O2008" s="13">
        <v>39</v>
      </c>
      <c r="P2008" s="13">
        <v>114</v>
      </c>
    </row>
    <row r="2009" spans="1:16" x14ac:dyDescent="0.25">
      <c r="A2009" s="13" t="s">
        <v>1837</v>
      </c>
      <c r="B2009" s="13">
        <v>2014</v>
      </c>
      <c r="C2009" s="13" t="s">
        <v>167</v>
      </c>
      <c r="D2009" s="13" t="s">
        <v>157</v>
      </c>
      <c r="E2009" s="13">
        <v>110</v>
      </c>
      <c r="F2009" s="13">
        <v>301</v>
      </c>
      <c r="G2009" s="13">
        <v>32</v>
      </c>
      <c r="H2009" s="13">
        <v>67</v>
      </c>
      <c r="I2009" s="13">
        <v>12</v>
      </c>
      <c r="J2009" s="13">
        <v>1</v>
      </c>
      <c r="K2009" s="13">
        <v>6</v>
      </c>
      <c r="L2009" s="13">
        <v>26</v>
      </c>
      <c r="M2009" s="13">
        <v>2</v>
      </c>
      <c r="N2009" s="13">
        <v>0</v>
      </c>
      <c r="O2009" s="13">
        <v>25</v>
      </c>
      <c r="P2009" s="13">
        <v>71</v>
      </c>
    </row>
    <row r="2010" spans="1:16" x14ac:dyDescent="0.25">
      <c r="A2010" s="13" t="s">
        <v>1821</v>
      </c>
      <c r="B2010" s="13">
        <v>2014</v>
      </c>
      <c r="C2010" s="13" t="s">
        <v>184</v>
      </c>
      <c r="D2010" s="13" t="s">
        <v>157</v>
      </c>
      <c r="E2010" s="13">
        <v>93</v>
      </c>
      <c r="F2010" s="13">
        <v>306</v>
      </c>
      <c r="G2010" s="13">
        <v>36</v>
      </c>
      <c r="H2010" s="13">
        <v>73</v>
      </c>
      <c r="I2010" s="13">
        <v>15</v>
      </c>
      <c r="J2010" s="13">
        <v>0</v>
      </c>
      <c r="K2010" s="13">
        <v>13</v>
      </c>
      <c r="L2010" s="13">
        <v>40</v>
      </c>
      <c r="M2010" s="13">
        <v>0</v>
      </c>
      <c r="N2010" s="13">
        <v>1</v>
      </c>
      <c r="O2010" s="13">
        <v>17</v>
      </c>
      <c r="P2010" s="13">
        <v>71</v>
      </c>
    </row>
    <row r="2011" spans="1:16" x14ac:dyDescent="0.25">
      <c r="A2011" s="13" t="s">
        <v>1556</v>
      </c>
      <c r="B2011" s="13">
        <v>2014</v>
      </c>
      <c r="C2011" s="13" t="s">
        <v>181</v>
      </c>
      <c r="D2011" s="13" t="s">
        <v>157</v>
      </c>
      <c r="E2011" s="13">
        <v>108</v>
      </c>
      <c r="F2011" s="13">
        <v>306</v>
      </c>
      <c r="G2011" s="13">
        <v>41</v>
      </c>
      <c r="H2011" s="13">
        <v>77</v>
      </c>
      <c r="I2011" s="13">
        <v>22</v>
      </c>
      <c r="J2011" s="13">
        <v>0</v>
      </c>
      <c r="K2011" s="13">
        <v>7</v>
      </c>
      <c r="L2011" s="13">
        <v>43</v>
      </c>
      <c r="M2011" s="13">
        <v>3</v>
      </c>
      <c r="N2011" s="13">
        <v>0</v>
      </c>
      <c r="O2011" s="13">
        <v>54</v>
      </c>
      <c r="P2011" s="13">
        <v>91</v>
      </c>
    </row>
    <row r="2012" spans="1:16" x14ac:dyDescent="0.25">
      <c r="A2012" s="13" t="s">
        <v>1664</v>
      </c>
      <c r="B2012" s="13">
        <v>2014</v>
      </c>
      <c r="C2012" s="13" t="s">
        <v>170</v>
      </c>
      <c r="D2012" s="13" t="s">
        <v>157</v>
      </c>
      <c r="E2012" s="13">
        <v>99</v>
      </c>
      <c r="F2012" s="13">
        <v>307</v>
      </c>
      <c r="G2012" s="13">
        <v>42</v>
      </c>
      <c r="H2012" s="13">
        <v>81</v>
      </c>
      <c r="I2012" s="13">
        <v>18</v>
      </c>
      <c r="J2012" s="13">
        <v>3</v>
      </c>
      <c r="K2012" s="13">
        <v>9</v>
      </c>
      <c r="L2012" s="13">
        <v>40</v>
      </c>
      <c r="M2012" s="13">
        <v>2</v>
      </c>
      <c r="N2012" s="13">
        <v>0</v>
      </c>
      <c r="O2012" s="13">
        <v>28</v>
      </c>
      <c r="P2012" s="13">
        <v>60</v>
      </c>
    </row>
    <row r="2013" spans="1:16" x14ac:dyDescent="0.25">
      <c r="A2013" s="13" t="s">
        <v>1988</v>
      </c>
      <c r="B2013" s="13">
        <v>2014</v>
      </c>
      <c r="C2013" s="13" t="s">
        <v>162</v>
      </c>
      <c r="D2013" s="13" t="s">
        <v>161</v>
      </c>
      <c r="E2013" s="13">
        <v>108</v>
      </c>
      <c r="F2013" s="13">
        <v>308</v>
      </c>
      <c r="G2013" s="13">
        <v>30</v>
      </c>
      <c r="H2013" s="13">
        <v>65</v>
      </c>
      <c r="I2013" s="13">
        <v>10</v>
      </c>
      <c r="J2013" s="13">
        <v>3</v>
      </c>
      <c r="K2013" s="13">
        <v>9</v>
      </c>
      <c r="L2013" s="13">
        <v>25</v>
      </c>
      <c r="M2013" s="13">
        <v>7</v>
      </c>
      <c r="N2013" s="13">
        <v>3</v>
      </c>
      <c r="O2013" s="13">
        <v>14</v>
      </c>
      <c r="P2013" s="13">
        <v>110</v>
      </c>
    </row>
    <row r="2014" spans="1:16" x14ac:dyDescent="0.25">
      <c r="A2014" s="13" t="s">
        <v>1939</v>
      </c>
      <c r="B2014" s="13">
        <v>2014</v>
      </c>
      <c r="C2014" s="13" t="s">
        <v>188</v>
      </c>
      <c r="D2014" s="13" t="s">
        <v>161</v>
      </c>
      <c r="E2014" s="13">
        <v>105</v>
      </c>
      <c r="F2014" s="13">
        <v>309</v>
      </c>
      <c r="G2014" s="13">
        <v>44</v>
      </c>
      <c r="H2014" s="13">
        <v>83</v>
      </c>
      <c r="I2014" s="13">
        <v>16</v>
      </c>
      <c r="J2014" s="13">
        <v>7</v>
      </c>
      <c r="K2014" s="13">
        <v>4</v>
      </c>
      <c r="L2014" s="13">
        <v>33</v>
      </c>
      <c r="M2014" s="13">
        <v>2</v>
      </c>
      <c r="N2014" s="13">
        <v>3</v>
      </c>
      <c r="O2014" s="13">
        <v>20</v>
      </c>
      <c r="P2014" s="13">
        <v>83</v>
      </c>
    </row>
    <row r="2015" spans="1:16" x14ac:dyDescent="0.25">
      <c r="A2015" s="13" t="s">
        <v>1997</v>
      </c>
      <c r="B2015" s="13">
        <v>2014</v>
      </c>
      <c r="C2015" s="13" t="s">
        <v>169</v>
      </c>
      <c r="D2015" s="13" t="s">
        <v>161</v>
      </c>
      <c r="E2015" s="13">
        <v>91</v>
      </c>
      <c r="F2015" s="13">
        <v>310</v>
      </c>
      <c r="G2015" s="13">
        <v>34</v>
      </c>
      <c r="H2015" s="13">
        <v>81</v>
      </c>
      <c r="I2015" s="13">
        <v>15</v>
      </c>
      <c r="J2015" s="13">
        <v>6</v>
      </c>
      <c r="K2015" s="13">
        <v>6</v>
      </c>
      <c r="L2015" s="13">
        <v>26</v>
      </c>
      <c r="M2015" s="13">
        <v>8</v>
      </c>
      <c r="N2015" s="13">
        <v>1</v>
      </c>
      <c r="O2015" s="13">
        <v>16</v>
      </c>
      <c r="P2015" s="13">
        <v>67</v>
      </c>
    </row>
    <row r="2016" spans="1:16" x14ac:dyDescent="0.25">
      <c r="A2016" s="13" t="s">
        <v>2064</v>
      </c>
      <c r="B2016" s="13">
        <v>2014</v>
      </c>
      <c r="C2016" s="13" t="s">
        <v>158</v>
      </c>
      <c r="D2016" s="13" t="s">
        <v>157</v>
      </c>
      <c r="E2016" s="13">
        <v>95</v>
      </c>
      <c r="F2016" s="13">
        <v>310</v>
      </c>
      <c r="G2016" s="13">
        <v>42</v>
      </c>
      <c r="H2016" s="13">
        <v>52</v>
      </c>
      <c r="I2016" s="13">
        <v>13</v>
      </c>
      <c r="J2016" s="13">
        <v>0</v>
      </c>
      <c r="K2016" s="13">
        <v>13</v>
      </c>
      <c r="L2016" s="13">
        <v>44</v>
      </c>
      <c r="M2016" s="13">
        <v>2</v>
      </c>
      <c r="N2016" s="13">
        <v>3</v>
      </c>
      <c r="O2016" s="13">
        <v>50</v>
      </c>
      <c r="P2016" s="13">
        <v>134</v>
      </c>
    </row>
    <row r="2017" spans="1:16" x14ac:dyDescent="0.25">
      <c r="A2017" s="13" t="s">
        <v>1943</v>
      </c>
      <c r="B2017" s="13">
        <v>2014</v>
      </c>
      <c r="C2017" s="13" t="s">
        <v>163</v>
      </c>
      <c r="D2017" s="13" t="s">
        <v>161</v>
      </c>
      <c r="E2017" s="13">
        <v>111</v>
      </c>
      <c r="F2017" s="13">
        <v>310</v>
      </c>
      <c r="G2017" s="13">
        <v>26</v>
      </c>
      <c r="H2017" s="13">
        <v>78</v>
      </c>
      <c r="I2017" s="13">
        <v>11</v>
      </c>
      <c r="J2017" s="13">
        <v>1</v>
      </c>
      <c r="K2017" s="13">
        <v>3</v>
      </c>
      <c r="L2017" s="13">
        <v>28</v>
      </c>
      <c r="M2017" s="13">
        <v>1</v>
      </c>
      <c r="N2017" s="13">
        <v>2</v>
      </c>
      <c r="O2017" s="13">
        <v>19</v>
      </c>
      <c r="P2017" s="13">
        <v>61</v>
      </c>
    </row>
    <row r="2018" spans="1:16" x14ac:dyDescent="0.25">
      <c r="A2018" s="13" t="s">
        <v>2037</v>
      </c>
      <c r="B2018" s="13">
        <v>2014</v>
      </c>
      <c r="C2018" s="13" t="s">
        <v>159</v>
      </c>
      <c r="D2018" s="13" t="s">
        <v>157</v>
      </c>
      <c r="E2018" s="13">
        <v>108</v>
      </c>
      <c r="F2018" s="13">
        <v>312</v>
      </c>
      <c r="G2018" s="13">
        <v>46</v>
      </c>
      <c r="H2018" s="13">
        <v>78</v>
      </c>
      <c r="I2018" s="13">
        <v>9</v>
      </c>
      <c r="J2018" s="13">
        <v>5</v>
      </c>
      <c r="K2018" s="13">
        <v>0</v>
      </c>
      <c r="L2018" s="13">
        <v>9</v>
      </c>
      <c r="M2018" s="13">
        <v>27</v>
      </c>
      <c r="N2018" s="13">
        <v>1</v>
      </c>
      <c r="O2018" s="13">
        <v>12</v>
      </c>
      <c r="P2018" s="13">
        <v>67</v>
      </c>
    </row>
    <row r="2019" spans="1:16" x14ac:dyDescent="0.25">
      <c r="A2019" s="13" t="s">
        <v>1630</v>
      </c>
      <c r="B2019" s="13">
        <v>2014</v>
      </c>
      <c r="C2019" s="13" t="s">
        <v>162</v>
      </c>
      <c r="D2019" s="13" t="s">
        <v>161</v>
      </c>
      <c r="E2019" s="13">
        <v>99</v>
      </c>
      <c r="F2019" s="13">
        <v>313</v>
      </c>
      <c r="G2019" s="13">
        <v>29</v>
      </c>
      <c r="H2019" s="13">
        <v>60</v>
      </c>
      <c r="I2019" s="13">
        <v>10</v>
      </c>
      <c r="J2019" s="13">
        <v>3</v>
      </c>
      <c r="K2019" s="13">
        <v>6</v>
      </c>
      <c r="L2019" s="13">
        <v>33</v>
      </c>
      <c r="M2019" s="13">
        <v>4</v>
      </c>
      <c r="N2019" s="13">
        <v>4</v>
      </c>
      <c r="O2019" s="13">
        <v>18</v>
      </c>
      <c r="P2019" s="13">
        <v>76</v>
      </c>
    </row>
    <row r="2020" spans="1:16" x14ac:dyDescent="0.25">
      <c r="A2020" s="13" t="s">
        <v>1586</v>
      </c>
      <c r="B2020" s="13">
        <v>2014</v>
      </c>
      <c r="C2020" s="13" t="s">
        <v>188</v>
      </c>
      <c r="D2020" s="13" t="s">
        <v>161</v>
      </c>
      <c r="E2020" s="13">
        <v>91</v>
      </c>
      <c r="F2020" s="13">
        <v>315</v>
      </c>
      <c r="G2020" s="13">
        <v>71</v>
      </c>
      <c r="H2020" s="13">
        <v>107</v>
      </c>
      <c r="I2020" s="13">
        <v>18</v>
      </c>
      <c r="J2020" s="13">
        <v>1</v>
      </c>
      <c r="K2020" s="13">
        <v>21</v>
      </c>
      <c r="L2020" s="13">
        <v>52</v>
      </c>
      <c r="M2020" s="13">
        <v>1</v>
      </c>
      <c r="N2020" s="13">
        <v>1</v>
      </c>
      <c r="O2020" s="13">
        <v>50</v>
      </c>
      <c r="P2020" s="13">
        <v>57</v>
      </c>
    </row>
    <row r="2021" spans="1:16" x14ac:dyDescent="0.25">
      <c r="A2021" s="13" t="s">
        <v>1404</v>
      </c>
      <c r="B2021" s="13">
        <v>2014</v>
      </c>
      <c r="C2021" s="13" t="s">
        <v>171</v>
      </c>
      <c r="D2021" s="13" t="s">
        <v>157</v>
      </c>
      <c r="E2021" s="13">
        <v>91</v>
      </c>
      <c r="F2021" s="13">
        <v>317</v>
      </c>
      <c r="G2021" s="13">
        <v>40</v>
      </c>
      <c r="H2021" s="13">
        <v>75</v>
      </c>
      <c r="I2021" s="13">
        <v>16</v>
      </c>
      <c r="J2021" s="13">
        <v>4</v>
      </c>
      <c r="K2021" s="13">
        <v>5</v>
      </c>
      <c r="L2021" s="13">
        <v>21</v>
      </c>
      <c r="M2021" s="13">
        <v>7</v>
      </c>
      <c r="N2021" s="13">
        <v>4</v>
      </c>
      <c r="O2021" s="13">
        <v>28</v>
      </c>
      <c r="P2021" s="13">
        <v>53</v>
      </c>
    </row>
    <row r="2022" spans="1:16" x14ac:dyDescent="0.25">
      <c r="A2022" s="13" t="s">
        <v>2040</v>
      </c>
      <c r="B2022" s="13">
        <v>2014</v>
      </c>
      <c r="C2022" s="13" t="s">
        <v>160</v>
      </c>
      <c r="D2022" s="13" t="s">
        <v>161</v>
      </c>
      <c r="E2022" s="13">
        <v>93</v>
      </c>
      <c r="F2022" s="13">
        <v>319</v>
      </c>
      <c r="G2022" s="13">
        <v>22</v>
      </c>
      <c r="H2022" s="13">
        <v>80</v>
      </c>
      <c r="I2022" s="13">
        <v>16</v>
      </c>
      <c r="J2022" s="13">
        <v>1</v>
      </c>
      <c r="K2022" s="13">
        <v>1</v>
      </c>
      <c r="L2022" s="13">
        <v>31</v>
      </c>
      <c r="M2022" s="13">
        <v>2</v>
      </c>
      <c r="N2022" s="13">
        <v>1</v>
      </c>
      <c r="O2022" s="13">
        <v>36</v>
      </c>
      <c r="P2022" s="13">
        <v>40</v>
      </c>
    </row>
    <row r="2023" spans="1:16" x14ac:dyDescent="0.25">
      <c r="A2023" s="13" t="s">
        <v>1686</v>
      </c>
      <c r="B2023" s="13">
        <v>2014</v>
      </c>
      <c r="C2023" s="13" t="s">
        <v>174</v>
      </c>
      <c r="D2023" s="13" t="s">
        <v>161</v>
      </c>
      <c r="E2023" s="13">
        <v>140</v>
      </c>
      <c r="F2023" s="13">
        <v>322</v>
      </c>
      <c r="G2023" s="13">
        <v>37</v>
      </c>
      <c r="H2023" s="13">
        <v>85</v>
      </c>
      <c r="I2023" s="13">
        <v>15</v>
      </c>
      <c r="J2023" s="13">
        <v>1</v>
      </c>
      <c r="K2023" s="13">
        <v>13</v>
      </c>
      <c r="L2023" s="13">
        <v>38</v>
      </c>
      <c r="M2023" s="13">
        <v>1</v>
      </c>
      <c r="N2023" s="13">
        <v>1</v>
      </c>
      <c r="O2023" s="13">
        <v>34</v>
      </c>
      <c r="P2023" s="13">
        <v>67</v>
      </c>
    </row>
    <row r="2024" spans="1:16" x14ac:dyDescent="0.25">
      <c r="A2024" s="13" t="s">
        <v>1995</v>
      </c>
      <c r="B2024" s="13">
        <v>2014</v>
      </c>
      <c r="C2024" s="13" t="s">
        <v>167</v>
      </c>
      <c r="D2024" s="13" t="s">
        <v>157</v>
      </c>
      <c r="E2024" s="13">
        <v>87</v>
      </c>
      <c r="F2024" s="13">
        <v>325</v>
      </c>
      <c r="G2024" s="13">
        <v>37</v>
      </c>
      <c r="H2024" s="13">
        <v>72</v>
      </c>
      <c r="I2024" s="13">
        <v>14</v>
      </c>
      <c r="J2024" s="13">
        <v>0</v>
      </c>
      <c r="K2024" s="13">
        <v>6</v>
      </c>
      <c r="L2024" s="13">
        <v>35</v>
      </c>
      <c r="M2024" s="13">
        <v>6</v>
      </c>
      <c r="N2024" s="13">
        <v>1</v>
      </c>
      <c r="O2024" s="13">
        <v>34</v>
      </c>
      <c r="P2024" s="13">
        <v>90</v>
      </c>
    </row>
    <row r="2025" spans="1:16" x14ac:dyDescent="0.25">
      <c r="A2025" s="13" t="s">
        <v>1923</v>
      </c>
      <c r="B2025" s="13">
        <v>2014</v>
      </c>
      <c r="C2025" s="13" t="s">
        <v>165</v>
      </c>
      <c r="D2025" s="13" t="s">
        <v>157</v>
      </c>
      <c r="E2025" s="13">
        <v>82</v>
      </c>
      <c r="F2025" s="13">
        <v>327</v>
      </c>
      <c r="G2025" s="13">
        <v>38</v>
      </c>
      <c r="H2025" s="13">
        <v>91</v>
      </c>
      <c r="I2025" s="13">
        <v>14</v>
      </c>
      <c r="J2025" s="13">
        <v>0</v>
      </c>
      <c r="K2025" s="13">
        <v>12</v>
      </c>
      <c r="L2025" s="13">
        <v>32</v>
      </c>
      <c r="M2025" s="13">
        <v>2</v>
      </c>
      <c r="N2025" s="13">
        <v>0</v>
      </c>
      <c r="O2025" s="13">
        <v>20</v>
      </c>
      <c r="P2025" s="13">
        <v>68</v>
      </c>
    </row>
    <row r="2026" spans="1:16" x14ac:dyDescent="0.25">
      <c r="A2026" s="13" t="s">
        <v>1806</v>
      </c>
      <c r="B2026" s="13">
        <v>2014</v>
      </c>
      <c r="C2026" s="13" t="s">
        <v>169</v>
      </c>
      <c r="D2026" s="13" t="s">
        <v>161</v>
      </c>
      <c r="E2026" s="13">
        <v>88</v>
      </c>
      <c r="F2026" s="13">
        <v>328</v>
      </c>
      <c r="G2026" s="13">
        <v>37</v>
      </c>
      <c r="H2026" s="13">
        <v>77</v>
      </c>
      <c r="I2026" s="13">
        <v>15</v>
      </c>
      <c r="J2026" s="13">
        <v>1</v>
      </c>
      <c r="K2026" s="13">
        <v>14</v>
      </c>
      <c r="L2026" s="13">
        <v>61</v>
      </c>
      <c r="M2026" s="13">
        <v>2</v>
      </c>
      <c r="N2026" s="13">
        <v>3</v>
      </c>
      <c r="O2026" s="13">
        <v>28</v>
      </c>
      <c r="P2026" s="13">
        <v>89</v>
      </c>
    </row>
    <row r="2027" spans="1:16" x14ac:dyDescent="0.25">
      <c r="A2027" s="13" t="s">
        <v>2049</v>
      </c>
      <c r="B2027" s="13">
        <v>2014</v>
      </c>
      <c r="C2027" s="13" t="s">
        <v>169</v>
      </c>
      <c r="D2027" s="13" t="s">
        <v>161</v>
      </c>
      <c r="E2027" s="13">
        <v>88</v>
      </c>
      <c r="F2027" s="13">
        <v>329</v>
      </c>
      <c r="G2027" s="13">
        <v>40</v>
      </c>
      <c r="H2027" s="13">
        <v>94</v>
      </c>
      <c r="I2027" s="13">
        <v>12</v>
      </c>
      <c r="J2027" s="13">
        <v>9</v>
      </c>
      <c r="K2027" s="13">
        <v>8</v>
      </c>
      <c r="L2027" s="13">
        <v>36</v>
      </c>
      <c r="M2027" s="13">
        <v>6</v>
      </c>
      <c r="N2027" s="13">
        <v>3</v>
      </c>
      <c r="O2027" s="13">
        <v>16</v>
      </c>
      <c r="P2027" s="13">
        <v>60</v>
      </c>
    </row>
    <row r="2028" spans="1:16" x14ac:dyDescent="0.25">
      <c r="A2028" s="13" t="s">
        <v>1985</v>
      </c>
      <c r="B2028" s="13">
        <v>2014</v>
      </c>
      <c r="C2028" s="13" t="s">
        <v>167</v>
      </c>
      <c r="D2028" s="13" t="s">
        <v>157</v>
      </c>
      <c r="E2028" s="13">
        <v>108</v>
      </c>
      <c r="F2028" s="13">
        <v>331</v>
      </c>
      <c r="G2028" s="13">
        <v>35</v>
      </c>
      <c r="H2028" s="13">
        <v>87</v>
      </c>
      <c r="I2028" s="13">
        <v>16</v>
      </c>
      <c r="J2028" s="13">
        <v>8</v>
      </c>
      <c r="K2028" s="13">
        <v>10</v>
      </c>
      <c r="L2028" s="13">
        <v>35</v>
      </c>
      <c r="M2028" s="13">
        <v>5</v>
      </c>
      <c r="N2028" s="13">
        <v>4</v>
      </c>
      <c r="O2028" s="13">
        <v>23</v>
      </c>
      <c r="P2028" s="13">
        <v>71</v>
      </c>
    </row>
    <row r="2029" spans="1:16" x14ac:dyDescent="0.25">
      <c r="A2029" s="13" t="s">
        <v>1769</v>
      </c>
      <c r="B2029" s="13">
        <v>2014</v>
      </c>
      <c r="C2029" s="13" t="s">
        <v>183</v>
      </c>
      <c r="D2029" s="13" t="s">
        <v>161</v>
      </c>
      <c r="E2029" s="13">
        <v>114</v>
      </c>
      <c r="F2029" s="13">
        <v>333</v>
      </c>
      <c r="G2029" s="13">
        <v>31</v>
      </c>
      <c r="H2029" s="13">
        <v>73</v>
      </c>
      <c r="I2029" s="13">
        <v>14</v>
      </c>
      <c r="J2029" s="13">
        <v>3</v>
      </c>
      <c r="K2029" s="13">
        <v>8</v>
      </c>
      <c r="L2029" s="13">
        <v>27</v>
      </c>
      <c r="M2029" s="13">
        <v>8</v>
      </c>
      <c r="N2029" s="13">
        <v>1</v>
      </c>
      <c r="O2029" s="13">
        <v>18</v>
      </c>
      <c r="P2029" s="13">
        <v>122</v>
      </c>
    </row>
    <row r="2030" spans="1:16" x14ac:dyDescent="0.25">
      <c r="A2030" s="13" t="s">
        <v>1764</v>
      </c>
      <c r="B2030" s="13">
        <v>2014</v>
      </c>
      <c r="C2030" s="13" t="s">
        <v>174</v>
      </c>
      <c r="D2030" s="13" t="s">
        <v>161</v>
      </c>
      <c r="E2030" s="13">
        <v>131</v>
      </c>
      <c r="F2030" s="13">
        <v>336</v>
      </c>
      <c r="G2030" s="13">
        <v>39</v>
      </c>
      <c r="H2030" s="13">
        <v>79</v>
      </c>
      <c r="I2030" s="13">
        <v>18</v>
      </c>
      <c r="J2030" s="13">
        <v>0</v>
      </c>
      <c r="K2030" s="13">
        <v>10</v>
      </c>
      <c r="L2030" s="13">
        <v>46</v>
      </c>
      <c r="M2030" s="13">
        <v>0</v>
      </c>
      <c r="N2030" s="13">
        <v>4</v>
      </c>
      <c r="O2030" s="13">
        <v>57</v>
      </c>
      <c r="P2030" s="13">
        <v>74</v>
      </c>
    </row>
    <row r="2031" spans="1:16" x14ac:dyDescent="0.25">
      <c r="A2031" s="13" t="s">
        <v>1786</v>
      </c>
      <c r="B2031" s="13">
        <v>2014</v>
      </c>
      <c r="C2031" s="13" t="s">
        <v>159</v>
      </c>
      <c r="D2031" s="13" t="s">
        <v>157</v>
      </c>
      <c r="E2031" s="13">
        <v>99</v>
      </c>
      <c r="F2031" s="13">
        <v>336</v>
      </c>
      <c r="G2031" s="13">
        <v>41</v>
      </c>
      <c r="H2031" s="13">
        <v>88</v>
      </c>
      <c r="I2031" s="13">
        <v>20</v>
      </c>
      <c r="J2031" s="13">
        <v>0</v>
      </c>
      <c r="K2031" s="13">
        <v>11</v>
      </c>
      <c r="L2031" s="13">
        <v>38</v>
      </c>
      <c r="M2031" s="13">
        <v>5</v>
      </c>
      <c r="N2031" s="13">
        <v>2</v>
      </c>
      <c r="O2031" s="13">
        <v>24</v>
      </c>
      <c r="P2031" s="13">
        <v>59</v>
      </c>
    </row>
    <row r="2032" spans="1:16" x14ac:dyDescent="0.25">
      <c r="A2032" s="13" t="s">
        <v>1610</v>
      </c>
      <c r="B2032" s="13">
        <v>2014</v>
      </c>
      <c r="C2032" s="13" t="s">
        <v>181</v>
      </c>
      <c r="D2032" s="13" t="s">
        <v>157</v>
      </c>
      <c r="E2032" s="13">
        <v>89</v>
      </c>
      <c r="F2032" s="13">
        <v>338</v>
      </c>
      <c r="G2032" s="13">
        <v>43</v>
      </c>
      <c r="H2032" s="13">
        <v>89</v>
      </c>
      <c r="I2032" s="13">
        <v>21</v>
      </c>
      <c r="J2032" s="13">
        <v>0</v>
      </c>
      <c r="K2032" s="13">
        <v>10</v>
      </c>
      <c r="L2032" s="13">
        <v>44</v>
      </c>
      <c r="M2032" s="13">
        <v>3</v>
      </c>
      <c r="N2032" s="13">
        <v>3</v>
      </c>
      <c r="O2032" s="13">
        <v>32</v>
      </c>
      <c r="P2032" s="13">
        <v>108</v>
      </c>
    </row>
    <row r="2033" spans="1:16" x14ac:dyDescent="0.25">
      <c r="A2033" s="13" t="s">
        <v>1623</v>
      </c>
      <c r="B2033" s="13">
        <v>2014</v>
      </c>
      <c r="C2033" s="13" t="s">
        <v>165</v>
      </c>
      <c r="D2033" s="13" t="s">
        <v>157</v>
      </c>
      <c r="E2033" s="13">
        <v>102</v>
      </c>
      <c r="F2033" s="13">
        <v>338</v>
      </c>
      <c r="G2033" s="13">
        <v>51</v>
      </c>
      <c r="H2033" s="13">
        <v>99</v>
      </c>
      <c r="I2033" s="13">
        <v>26</v>
      </c>
      <c r="J2033" s="13">
        <v>0</v>
      </c>
      <c r="K2033" s="13">
        <v>21</v>
      </c>
      <c r="L2033" s="13">
        <v>49</v>
      </c>
      <c r="M2033" s="13">
        <v>5</v>
      </c>
      <c r="N2033" s="13">
        <v>0</v>
      </c>
      <c r="O2033" s="13">
        <v>40</v>
      </c>
      <c r="P2033" s="13">
        <v>76</v>
      </c>
    </row>
    <row r="2034" spans="1:16" x14ac:dyDescent="0.25">
      <c r="A2034" s="13" t="s">
        <v>1553</v>
      </c>
      <c r="B2034" s="13">
        <v>2014</v>
      </c>
      <c r="C2034" s="13" t="s">
        <v>177</v>
      </c>
      <c r="D2034" s="13" t="s">
        <v>161</v>
      </c>
      <c r="E2034" s="13">
        <v>130</v>
      </c>
      <c r="F2034" s="13">
        <v>341</v>
      </c>
      <c r="G2034" s="13">
        <v>29</v>
      </c>
      <c r="H2034" s="13">
        <v>85</v>
      </c>
      <c r="I2034" s="13">
        <v>17</v>
      </c>
      <c r="J2034" s="13">
        <v>6</v>
      </c>
      <c r="K2034" s="13">
        <v>4</v>
      </c>
      <c r="L2034" s="13">
        <v>42</v>
      </c>
      <c r="M2034" s="13">
        <v>2</v>
      </c>
      <c r="N2034" s="13">
        <v>2</v>
      </c>
      <c r="O2034" s="13">
        <v>31</v>
      </c>
      <c r="P2034" s="13">
        <v>74</v>
      </c>
    </row>
    <row r="2035" spans="1:16" x14ac:dyDescent="0.25">
      <c r="A2035" s="13" t="s">
        <v>1794</v>
      </c>
      <c r="B2035" s="13">
        <v>2014</v>
      </c>
      <c r="C2035" s="13" t="s">
        <v>183</v>
      </c>
      <c r="D2035" s="13" t="s">
        <v>161</v>
      </c>
      <c r="E2035" s="13">
        <v>88</v>
      </c>
      <c r="F2035" s="13">
        <v>341</v>
      </c>
      <c r="G2035" s="13">
        <v>32</v>
      </c>
      <c r="H2035" s="13">
        <v>91</v>
      </c>
      <c r="I2035" s="13">
        <v>12</v>
      </c>
      <c r="J2035" s="13">
        <v>0</v>
      </c>
      <c r="K2035" s="13">
        <v>11</v>
      </c>
      <c r="L2035" s="13">
        <v>47</v>
      </c>
      <c r="M2035" s="13">
        <v>0</v>
      </c>
      <c r="N2035" s="13">
        <v>0</v>
      </c>
      <c r="O2035" s="13">
        <v>17</v>
      </c>
      <c r="P2035" s="13">
        <v>57</v>
      </c>
    </row>
    <row r="2036" spans="1:16" x14ac:dyDescent="0.25">
      <c r="A2036" s="13" t="s">
        <v>1415</v>
      </c>
      <c r="B2036" s="13">
        <v>2014</v>
      </c>
      <c r="C2036" s="13" t="s">
        <v>177</v>
      </c>
      <c r="D2036" s="13" t="s">
        <v>161</v>
      </c>
      <c r="E2036" s="13">
        <v>105</v>
      </c>
      <c r="F2036" s="13">
        <v>343</v>
      </c>
      <c r="G2036" s="13">
        <v>56</v>
      </c>
      <c r="H2036" s="13">
        <v>103</v>
      </c>
      <c r="I2036" s="13">
        <v>14</v>
      </c>
      <c r="J2036" s="13">
        <v>3</v>
      </c>
      <c r="K2036" s="13">
        <v>8</v>
      </c>
      <c r="L2036" s="13">
        <v>46</v>
      </c>
      <c r="M2036" s="13">
        <v>23</v>
      </c>
      <c r="N2036" s="13">
        <v>6</v>
      </c>
      <c r="O2036" s="13">
        <v>16</v>
      </c>
      <c r="P2036" s="13">
        <v>55</v>
      </c>
    </row>
    <row r="2037" spans="1:16" x14ac:dyDescent="0.25">
      <c r="A2037" s="13" t="s">
        <v>1638</v>
      </c>
      <c r="B2037" s="13">
        <v>2014</v>
      </c>
      <c r="C2037" s="13" t="s">
        <v>176</v>
      </c>
      <c r="D2037" s="13" t="s">
        <v>157</v>
      </c>
      <c r="E2037" s="13">
        <v>113</v>
      </c>
      <c r="F2037" s="13">
        <v>344</v>
      </c>
      <c r="G2037" s="13">
        <v>38</v>
      </c>
      <c r="H2037" s="13">
        <v>85</v>
      </c>
      <c r="I2037" s="13">
        <v>16</v>
      </c>
      <c r="J2037" s="13">
        <v>1</v>
      </c>
      <c r="K2037" s="13">
        <v>5</v>
      </c>
      <c r="L2037" s="13">
        <v>39</v>
      </c>
      <c r="M2037" s="13">
        <v>14</v>
      </c>
      <c r="N2037" s="13">
        <v>5</v>
      </c>
      <c r="O2037" s="13">
        <v>13</v>
      </c>
      <c r="P2037" s="13">
        <v>49</v>
      </c>
    </row>
    <row r="2038" spans="1:16" x14ac:dyDescent="0.25">
      <c r="A2038" s="13" t="s">
        <v>1732</v>
      </c>
      <c r="B2038" s="13">
        <v>2014</v>
      </c>
      <c r="C2038" s="13" t="s">
        <v>164</v>
      </c>
      <c r="D2038" s="13" t="s">
        <v>157</v>
      </c>
      <c r="E2038" s="13">
        <v>104</v>
      </c>
      <c r="F2038" s="13">
        <v>346</v>
      </c>
      <c r="G2038" s="13">
        <v>45</v>
      </c>
      <c r="H2038" s="13">
        <v>78</v>
      </c>
      <c r="I2038" s="13">
        <v>21</v>
      </c>
      <c r="J2038" s="13">
        <v>1</v>
      </c>
      <c r="K2038" s="13">
        <v>18</v>
      </c>
      <c r="L2038" s="13">
        <v>40</v>
      </c>
      <c r="M2038" s="13">
        <v>4</v>
      </c>
      <c r="N2038" s="13">
        <v>0</v>
      </c>
      <c r="O2038" s="13">
        <v>29</v>
      </c>
      <c r="P2038" s="13">
        <v>124</v>
      </c>
    </row>
    <row r="2039" spans="1:16" x14ac:dyDescent="0.25">
      <c r="A2039" s="13" t="s">
        <v>1529</v>
      </c>
      <c r="B2039" s="13">
        <v>2014</v>
      </c>
      <c r="C2039" s="13" t="s">
        <v>179</v>
      </c>
      <c r="D2039" s="13" t="s">
        <v>161</v>
      </c>
      <c r="E2039" s="13">
        <v>115</v>
      </c>
      <c r="F2039" s="13">
        <v>348</v>
      </c>
      <c r="G2039" s="13">
        <v>23</v>
      </c>
      <c r="H2039" s="13">
        <v>88</v>
      </c>
      <c r="I2039" s="13">
        <v>18</v>
      </c>
      <c r="J2039" s="13">
        <v>1</v>
      </c>
      <c r="K2039" s="13">
        <v>5</v>
      </c>
      <c r="L2039" s="13">
        <v>26</v>
      </c>
      <c r="M2039" s="13">
        <v>2</v>
      </c>
      <c r="N2039" s="13">
        <v>3</v>
      </c>
      <c r="O2039" s="13">
        <v>20</v>
      </c>
      <c r="P2039" s="13">
        <v>42</v>
      </c>
    </row>
    <row r="2040" spans="1:16" x14ac:dyDescent="0.25">
      <c r="A2040" s="13" t="s">
        <v>109</v>
      </c>
      <c r="B2040" s="13">
        <v>2014</v>
      </c>
      <c r="C2040" s="13" t="s">
        <v>183</v>
      </c>
      <c r="D2040" s="13" t="s">
        <v>161</v>
      </c>
      <c r="E2040" s="13">
        <v>100</v>
      </c>
      <c r="F2040" s="13">
        <v>352</v>
      </c>
      <c r="G2040" s="13">
        <v>41</v>
      </c>
      <c r="H2040" s="13">
        <v>96</v>
      </c>
      <c r="I2040" s="13">
        <v>10</v>
      </c>
      <c r="J2040" s="13">
        <v>2</v>
      </c>
      <c r="K2040" s="13">
        <v>13</v>
      </c>
      <c r="L2040" s="13">
        <v>32</v>
      </c>
      <c r="M2040" s="13">
        <v>2</v>
      </c>
      <c r="N2040" s="13">
        <v>2</v>
      </c>
      <c r="O2040" s="13">
        <v>38</v>
      </c>
      <c r="P2040" s="13">
        <v>104</v>
      </c>
    </row>
    <row r="2041" spans="1:16" x14ac:dyDescent="0.25">
      <c r="A2041" s="13" t="s">
        <v>1804</v>
      </c>
      <c r="B2041" s="13">
        <v>2014</v>
      </c>
      <c r="C2041" s="13" t="s">
        <v>173</v>
      </c>
      <c r="D2041" s="13" t="s">
        <v>161</v>
      </c>
      <c r="E2041" s="13">
        <v>119</v>
      </c>
      <c r="F2041" s="13">
        <v>355</v>
      </c>
      <c r="G2041" s="13">
        <v>30</v>
      </c>
      <c r="H2041" s="13">
        <v>84</v>
      </c>
      <c r="I2041" s="13">
        <v>11</v>
      </c>
      <c r="J2041" s="13">
        <v>0</v>
      </c>
      <c r="K2041" s="13">
        <v>5</v>
      </c>
      <c r="L2041" s="13">
        <v>34</v>
      </c>
      <c r="M2041" s="13">
        <v>1</v>
      </c>
      <c r="N2041" s="13">
        <v>2</v>
      </c>
      <c r="O2041" s="13">
        <v>50</v>
      </c>
      <c r="P2041" s="13">
        <v>73</v>
      </c>
    </row>
    <row r="2042" spans="1:16" x14ac:dyDescent="0.25">
      <c r="A2042" s="13" t="s">
        <v>1702</v>
      </c>
      <c r="B2042" s="13">
        <v>2014</v>
      </c>
      <c r="C2042" s="13" t="s">
        <v>172</v>
      </c>
      <c r="D2042" s="13" t="s">
        <v>161</v>
      </c>
      <c r="E2042" s="13">
        <v>90</v>
      </c>
      <c r="F2042" s="13">
        <v>357</v>
      </c>
      <c r="G2042" s="13">
        <v>36</v>
      </c>
      <c r="H2042" s="13">
        <v>83</v>
      </c>
      <c r="I2042" s="13">
        <v>13</v>
      </c>
      <c r="J2042" s="13">
        <v>1</v>
      </c>
      <c r="K2042" s="13">
        <v>3</v>
      </c>
      <c r="L2042" s="13">
        <v>20</v>
      </c>
      <c r="M2042" s="13">
        <v>18</v>
      </c>
      <c r="N2042" s="13">
        <v>8</v>
      </c>
      <c r="O2042" s="13">
        <v>20</v>
      </c>
      <c r="P2042" s="13">
        <v>86</v>
      </c>
    </row>
    <row r="2043" spans="1:16" x14ac:dyDescent="0.25">
      <c r="A2043" s="13" t="s">
        <v>1426</v>
      </c>
      <c r="B2043" s="13">
        <v>2014</v>
      </c>
      <c r="C2043" s="13" t="s">
        <v>179</v>
      </c>
      <c r="D2043" s="13" t="s">
        <v>161</v>
      </c>
      <c r="E2043" s="13">
        <v>112</v>
      </c>
      <c r="F2043" s="13">
        <v>357</v>
      </c>
      <c r="G2043" s="13">
        <v>28</v>
      </c>
      <c r="H2043" s="13">
        <v>87</v>
      </c>
      <c r="I2043" s="13">
        <v>20</v>
      </c>
      <c r="J2043" s="13">
        <v>0</v>
      </c>
      <c r="K2043" s="13">
        <v>9</v>
      </c>
      <c r="L2043" s="13">
        <v>45</v>
      </c>
      <c r="M2043" s="13">
        <v>0</v>
      </c>
      <c r="N2043" s="13">
        <v>2</v>
      </c>
      <c r="O2043" s="13">
        <v>31</v>
      </c>
      <c r="P2043" s="13">
        <v>94</v>
      </c>
    </row>
    <row r="2044" spans="1:16" x14ac:dyDescent="0.25">
      <c r="A2044" s="13" t="s">
        <v>1406</v>
      </c>
      <c r="B2044" s="13">
        <v>2014</v>
      </c>
      <c r="C2044" s="13" t="s">
        <v>171</v>
      </c>
      <c r="D2044" s="13" t="s">
        <v>157</v>
      </c>
      <c r="E2044" s="13">
        <v>143</v>
      </c>
      <c r="F2044" s="13">
        <v>359</v>
      </c>
      <c r="G2044" s="13">
        <v>42</v>
      </c>
      <c r="H2044" s="13">
        <v>102</v>
      </c>
      <c r="I2044" s="13">
        <v>13</v>
      </c>
      <c r="J2044" s="13">
        <v>2</v>
      </c>
      <c r="K2044" s="13">
        <v>1</v>
      </c>
      <c r="L2044" s="13">
        <v>22</v>
      </c>
      <c r="M2044" s="13">
        <v>15</v>
      </c>
      <c r="N2044" s="13">
        <v>3</v>
      </c>
      <c r="O2044" s="13">
        <v>21</v>
      </c>
      <c r="P2044" s="13">
        <v>68</v>
      </c>
    </row>
    <row r="2045" spans="1:16" x14ac:dyDescent="0.25">
      <c r="A2045" s="13" t="s">
        <v>1979</v>
      </c>
      <c r="B2045" s="13">
        <v>2014</v>
      </c>
      <c r="C2045" s="13" t="s">
        <v>158</v>
      </c>
      <c r="D2045" s="13" t="s">
        <v>157</v>
      </c>
      <c r="E2045" s="13">
        <v>103</v>
      </c>
      <c r="F2045" s="13">
        <v>360</v>
      </c>
      <c r="G2045" s="13">
        <v>42</v>
      </c>
      <c r="H2045" s="13">
        <v>84</v>
      </c>
      <c r="I2045" s="13">
        <v>14</v>
      </c>
      <c r="J2045" s="13">
        <v>2</v>
      </c>
      <c r="K2045" s="13">
        <v>6</v>
      </c>
      <c r="L2045" s="13">
        <v>37</v>
      </c>
      <c r="M2045" s="13">
        <v>9</v>
      </c>
      <c r="N2045" s="13">
        <v>3</v>
      </c>
      <c r="O2045" s="13">
        <v>55</v>
      </c>
      <c r="P2045" s="13">
        <v>105</v>
      </c>
    </row>
    <row r="2046" spans="1:16" x14ac:dyDescent="0.25">
      <c r="A2046" s="13" t="s">
        <v>1494</v>
      </c>
      <c r="B2046" s="13">
        <v>2014</v>
      </c>
      <c r="C2046" s="13" t="s">
        <v>176</v>
      </c>
      <c r="D2046" s="13" t="s">
        <v>157</v>
      </c>
      <c r="E2046" s="13">
        <v>97</v>
      </c>
      <c r="F2046" s="13">
        <v>360</v>
      </c>
      <c r="G2046" s="13">
        <v>33</v>
      </c>
      <c r="H2046" s="13">
        <v>75</v>
      </c>
      <c r="I2046" s="13">
        <v>20</v>
      </c>
      <c r="J2046" s="13">
        <v>0</v>
      </c>
      <c r="K2046" s="13">
        <v>8</v>
      </c>
      <c r="L2046" s="13">
        <v>42</v>
      </c>
      <c r="M2046" s="13">
        <v>0</v>
      </c>
      <c r="N2046" s="13">
        <v>0</v>
      </c>
      <c r="O2046" s="13">
        <v>36</v>
      </c>
      <c r="P2046" s="13">
        <v>111</v>
      </c>
    </row>
    <row r="2047" spans="1:16" x14ac:dyDescent="0.25">
      <c r="A2047" s="13" t="s">
        <v>1390</v>
      </c>
      <c r="B2047" s="13">
        <v>2014</v>
      </c>
      <c r="C2047" s="13" t="s">
        <v>156</v>
      </c>
      <c r="D2047" s="13" t="s">
        <v>157</v>
      </c>
      <c r="E2047" s="13">
        <v>106</v>
      </c>
      <c r="F2047" s="13">
        <v>363</v>
      </c>
      <c r="G2047" s="13">
        <v>43</v>
      </c>
      <c r="H2047" s="13">
        <v>80</v>
      </c>
      <c r="I2047" s="13">
        <v>17</v>
      </c>
      <c r="J2047" s="13">
        <v>0</v>
      </c>
      <c r="K2047" s="13">
        <v>20</v>
      </c>
      <c r="L2047" s="13">
        <v>54</v>
      </c>
      <c r="M2047" s="13">
        <v>1</v>
      </c>
      <c r="N2047" s="13">
        <v>1</v>
      </c>
      <c r="O2047" s="13">
        <v>65</v>
      </c>
      <c r="P2047" s="13">
        <v>132</v>
      </c>
    </row>
    <row r="2048" spans="1:16" x14ac:dyDescent="0.25">
      <c r="A2048" s="13" t="s">
        <v>1787</v>
      </c>
      <c r="B2048" s="13">
        <v>2014</v>
      </c>
      <c r="C2048" s="13" t="s">
        <v>168</v>
      </c>
      <c r="D2048" s="13" t="s">
        <v>157</v>
      </c>
      <c r="E2048" s="13">
        <v>113</v>
      </c>
      <c r="F2048" s="13">
        <v>363</v>
      </c>
      <c r="G2048" s="13">
        <v>41</v>
      </c>
      <c r="H2048" s="13">
        <v>98</v>
      </c>
      <c r="I2048" s="13">
        <v>21</v>
      </c>
      <c r="J2048" s="13">
        <v>0</v>
      </c>
      <c r="K2048" s="13">
        <v>4</v>
      </c>
      <c r="L2048" s="13">
        <v>37</v>
      </c>
      <c r="M2048" s="13">
        <v>4</v>
      </c>
      <c r="N2048" s="13">
        <v>2</v>
      </c>
      <c r="O2048" s="13">
        <v>33</v>
      </c>
      <c r="P2048" s="13">
        <v>81</v>
      </c>
    </row>
    <row r="2049" spans="1:16" x14ac:dyDescent="0.25">
      <c r="A2049" s="13" t="s">
        <v>1733</v>
      </c>
      <c r="B2049" s="13">
        <v>2014</v>
      </c>
      <c r="C2049" s="13" t="s">
        <v>170</v>
      </c>
      <c r="D2049" s="13" t="s">
        <v>157</v>
      </c>
      <c r="E2049" s="13">
        <v>109</v>
      </c>
      <c r="F2049" s="13">
        <v>363</v>
      </c>
      <c r="G2049" s="13">
        <v>53</v>
      </c>
      <c r="H2049" s="13">
        <v>96</v>
      </c>
      <c r="I2049" s="13">
        <v>16</v>
      </c>
      <c r="J2049" s="13">
        <v>7</v>
      </c>
      <c r="K2049" s="13">
        <v>12</v>
      </c>
      <c r="L2049" s="13">
        <v>54</v>
      </c>
      <c r="M2049" s="13">
        <v>1</v>
      </c>
      <c r="N2049" s="13">
        <v>1</v>
      </c>
      <c r="O2049" s="13">
        <v>28</v>
      </c>
      <c r="P2049" s="13">
        <v>63</v>
      </c>
    </row>
    <row r="2050" spans="1:16" x14ac:dyDescent="0.25">
      <c r="A2050" s="13" t="s">
        <v>1762</v>
      </c>
      <c r="B2050" s="13">
        <v>2014</v>
      </c>
      <c r="C2050" s="13" t="s">
        <v>180</v>
      </c>
      <c r="D2050" s="13" t="s">
        <v>161</v>
      </c>
      <c r="E2050" s="13">
        <v>97</v>
      </c>
      <c r="F2050" s="13">
        <v>367</v>
      </c>
      <c r="G2050" s="13">
        <v>34</v>
      </c>
      <c r="H2050" s="13">
        <v>87</v>
      </c>
      <c r="I2050" s="13">
        <v>17</v>
      </c>
      <c r="J2050" s="13">
        <v>1</v>
      </c>
      <c r="K2050" s="13">
        <v>7</v>
      </c>
      <c r="L2050" s="13">
        <v>44</v>
      </c>
      <c r="M2050" s="13">
        <v>1</v>
      </c>
      <c r="N2050" s="13">
        <v>1</v>
      </c>
      <c r="O2050" s="13">
        <v>26</v>
      </c>
      <c r="P2050" s="13">
        <v>77</v>
      </c>
    </row>
    <row r="2051" spans="1:16" x14ac:dyDescent="0.25">
      <c r="A2051" s="13" t="s">
        <v>1993</v>
      </c>
      <c r="B2051" s="13">
        <v>2014</v>
      </c>
      <c r="C2051" s="13" t="s">
        <v>159</v>
      </c>
      <c r="D2051" s="13" t="s">
        <v>157</v>
      </c>
      <c r="E2051" s="13">
        <v>123</v>
      </c>
      <c r="F2051" s="13">
        <v>367</v>
      </c>
      <c r="G2051" s="13">
        <v>47</v>
      </c>
      <c r="H2051" s="13">
        <v>81</v>
      </c>
      <c r="I2051" s="13">
        <v>15</v>
      </c>
      <c r="J2051" s="13">
        <v>4</v>
      </c>
      <c r="K2051" s="13">
        <v>10</v>
      </c>
      <c r="L2051" s="13">
        <v>36</v>
      </c>
      <c r="M2051" s="13">
        <v>4</v>
      </c>
      <c r="N2051" s="13">
        <v>2</v>
      </c>
      <c r="O2051" s="13">
        <v>34</v>
      </c>
      <c r="P2051" s="13">
        <v>95</v>
      </c>
    </row>
    <row r="2052" spans="1:16" x14ac:dyDescent="0.25">
      <c r="A2052" s="13" t="s">
        <v>1972</v>
      </c>
      <c r="B2052" s="13">
        <v>2014</v>
      </c>
      <c r="C2052" s="13" t="s">
        <v>160</v>
      </c>
      <c r="D2052" s="13" t="s">
        <v>161</v>
      </c>
      <c r="E2052" s="13">
        <v>108</v>
      </c>
      <c r="F2052" s="13">
        <v>369</v>
      </c>
      <c r="G2052" s="13">
        <v>41</v>
      </c>
      <c r="H2052" s="13">
        <v>97</v>
      </c>
      <c r="I2052" s="13">
        <v>17</v>
      </c>
      <c r="J2052" s="13">
        <v>1</v>
      </c>
      <c r="K2052" s="13">
        <v>22</v>
      </c>
      <c r="L2052" s="13">
        <v>52</v>
      </c>
      <c r="M2052" s="13">
        <v>0</v>
      </c>
      <c r="N2052" s="13">
        <v>0</v>
      </c>
      <c r="O2052" s="13">
        <v>22</v>
      </c>
      <c r="P2052" s="13">
        <v>97</v>
      </c>
    </row>
    <row r="2053" spans="1:16" x14ac:dyDescent="0.25">
      <c r="A2053" s="13" t="s">
        <v>1953</v>
      </c>
      <c r="B2053" s="13">
        <v>2014</v>
      </c>
      <c r="C2053" s="13" t="s">
        <v>175</v>
      </c>
      <c r="D2053" s="13" t="s">
        <v>157</v>
      </c>
      <c r="E2053" s="13">
        <v>103</v>
      </c>
      <c r="F2053" s="13">
        <v>372</v>
      </c>
      <c r="G2053" s="13">
        <v>46</v>
      </c>
      <c r="H2053" s="13">
        <v>86</v>
      </c>
      <c r="I2053" s="13">
        <v>16</v>
      </c>
      <c r="J2053" s="13">
        <v>3</v>
      </c>
      <c r="K2053" s="13">
        <v>20</v>
      </c>
      <c r="L2053" s="13">
        <v>57</v>
      </c>
      <c r="M2053" s="13">
        <v>1</v>
      </c>
      <c r="N2053" s="13">
        <v>2</v>
      </c>
      <c r="O2053" s="13">
        <v>31</v>
      </c>
      <c r="P2053" s="13">
        <v>127</v>
      </c>
    </row>
    <row r="2054" spans="1:16" x14ac:dyDescent="0.25">
      <c r="A2054" s="13" t="s">
        <v>1629</v>
      </c>
      <c r="B2054" s="13">
        <v>2014</v>
      </c>
      <c r="C2054" s="13" t="s">
        <v>163</v>
      </c>
      <c r="D2054" s="13" t="s">
        <v>161</v>
      </c>
      <c r="E2054" s="13">
        <v>114</v>
      </c>
      <c r="F2054" s="13">
        <v>373</v>
      </c>
      <c r="G2054" s="13">
        <v>43</v>
      </c>
      <c r="H2054" s="13">
        <v>82</v>
      </c>
      <c r="I2054" s="13">
        <v>20</v>
      </c>
      <c r="J2054" s="13">
        <v>0</v>
      </c>
      <c r="K2054" s="13">
        <v>11</v>
      </c>
      <c r="L2054" s="13">
        <v>44</v>
      </c>
      <c r="M2054" s="13">
        <v>0</v>
      </c>
      <c r="N2054" s="13">
        <v>1</v>
      </c>
      <c r="O2054" s="13">
        <v>55</v>
      </c>
      <c r="P2054" s="13">
        <v>143</v>
      </c>
    </row>
    <row r="2055" spans="1:16" x14ac:dyDescent="0.25">
      <c r="A2055" s="13" t="s">
        <v>1777</v>
      </c>
      <c r="B2055" s="13">
        <v>2014</v>
      </c>
      <c r="C2055" s="13" t="s">
        <v>182</v>
      </c>
      <c r="D2055" s="13" t="s">
        <v>157</v>
      </c>
      <c r="E2055" s="13">
        <v>100</v>
      </c>
      <c r="F2055" s="13">
        <v>374</v>
      </c>
      <c r="G2055" s="13">
        <v>52</v>
      </c>
      <c r="H2055" s="13">
        <v>102</v>
      </c>
      <c r="I2055" s="13">
        <v>25</v>
      </c>
      <c r="J2055" s="13">
        <v>5</v>
      </c>
      <c r="K2055" s="13">
        <v>4</v>
      </c>
      <c r="L2055" s="13">
        <v>33</v>
      </c>
      <c r="M2055" s="13">
        <v>9</v>
      </c>
      <c r="N2055" s="13">
        <v>4</v>
      </c>
      <c r="O2055" s="13">
        <v>35</v>
      </c>
      <c r="P2055" s="13">
        <v>85</v>
      </c>
    </row>
    <row r="2056" spans="1:16" x14ac:dyDescent="0.25">
      <c r="A2056" s="13" t="s">
        <v>1909</v>
      </c>
      <c r="B2056" s="13">
        <v>2014</v>
      </c>
      <c r="C2056" s="13" t="s">
        <v>172</v>
      </c>
      <c r="D2056" s="13" t="s">
        <v>161</v>
      </c>
      <c r="E2056" s="13">
        <v>128</v>
      </c>
      <c r="F2056" s="13">
        <v>377</v>
      </c>
      <c r="G2056" s="13">
        <v>47</v>
      </c>
      <c r="H2056" s="13">
        <v>85</v>
      </c>
      <c r="I2056" s="13">
        <v>19</v>
      </c>
      <c r="J2056" s="13">
        <v>1</v>
      </c>
      <c r="K2056" s="13">
        <v>15</v>
      </c>
      <c r="L2056" s="13">
        <v>49</v>
      </c>
      <c r="M2056" s="13">
        <v>3</v>
      </c>
      <c r="N2056" s="13">
        <v>0</v>
      </c>
      <c r="O2056" s="13">
        <v>58</v>
      </c>
      <c r="P2056" s="13">
        <v>115</v>
      </c>
    </row>
    <row r="2057" spans="1:16" x14ac:dyDescent="0.25">
      <c r="A2057" s="13" t="s">
        <v>1597</v>
      </c>
      <c r="B2057" s="13">
        <v>2014</v>
      </c>
      <c r="C2057" s="13" t="s">
        <v>176</v>
      </c>
      <c r="D2057" s="13" t="s">
        <v>157</v>
      </c>
      <c r="E2057" s="13">
        <v>97</v>
      </c>
      <c r="F2057" s="13">
        <v>378</v>
      </c>
      <c r="G2057" s="13">
        <v>54</v>
      </c>
      <c r="H2057" s="13">
        <v>93</v>
      </c>
      <c r="I2057" s="13">
        <v>22</v>
      </c>
      <c r="J2057" s="13">
        <v>2</v>
      </c>
      <c r="K2057" s="13">
        <v>9</v>
      </c>
      <c r="L2057" s="13">
        <v>40</v>
      </c>
      <c r="M2057" s="13">
        <v>7</v>
      </c>
      <c r="N2057" s="13">
        <v>2</v>
      </c>
      <c r="O2057" s="13">
        <v>27</v>
      </c>
      <c r="P2057" s="13">
        <v>79</v>
      </c>
    </row>
    <row r="2058" spans="1:16" x14ac:dyDescent="0.25">
      <c r="A2058" s="13" t="s">
        <v>1626</v>
      </c>
      <c r="B2058" s="13">
        <v>2014</v>
      </c>
      <c r="C2058" s="13" t="s">
        <v>166</v>
      </c>
      <c r="D2058" s="13" t="s">
        <v>161</v>
      </c>
      <c r="E2058" s="13">
        <v>130</v>
      </c>
      <c r="F2058" s="13">
        <v>378</v>
      </c>
      <c r="G2058" s="13">
        <v>47</v>
      </c>
      <c r="H2058" s="13">
        <v>74</v>
      </c>
      <c r="I2058" s="13">
        <v>9</v>
      </c>
      <c r="J2058" s="13">
        <v>0</v>
      </c>
      <c r="K2058" s="13">
        <v>22</v>
      </c>
      <c r="L2058" s="13">
        <v>45</v>
      </c>
      <c r="M2058" s="13">
        <v>5</v>
      </c>
      <c r="N2058" s="13">
        <v>1</v>
      </c>
      <c r="O2058" s="13">
        <v>47</v>
      </c>
      <c r="P2058" s="13">
        <v>122</v>
      </c>
    </row>
    <row r="2059" spans="1:16" x14ac:dyDescent="0.25">
      <c r="A2059" s="13" t="s">
        <v>1569</v>
      </c>
      <c r="B2059" s="13">
        <v>2014</v>
      </c>
      <c r="C2059" s="13" t="s">
        <v>174</v>
      </c>
      <c r="D2059" s="13" t="s">
        <v>161</v>
      </c>
      <c r="E2059" s="13">
        <v>111</v>
      </c>
      <c r="F2059" s="13">
        <v>379</v>
      </c>
      <c r="G2059" s="13">
        <v>45</v>
      </c>
      <c r="H2059" s="13">
        <v>110</v>
      </c>
      <c r="I2059" s="13">
        <v>20</v>
      </c>
      <c r="J2059" s="13">
        <v>0</v>
      </c>
      <c r="K2059" s="13">
        <v>11</v>
      </c>
      <c r="L2059" s="13">
        <v>67</v>
      </c>
      <c r="M2059" s="13">
        <v>4</v>
      </c>
      <c r="N2059" s="13">
        <v>4</v>
      </c>
      <c r="O2059" s="13">
        <v>59</v>
      </c>
      <c r="P2059" s="13">
        <v>78</v>
      </c>
    </row>
    <row r="2060" spans="1:16" x14ac:dyDescent="0.25">
      <c r="A2060" s="13" t="s">
        <v>1757</v>
      </c>
      <c r="B2060" s="13">
        <v>2014</v>
      </c>
      <c r="C2060" s="13" t="s">
        <v>162</v>
      </c>
      <c r="D2060" s="13" t="s">
        <v>161</v>
      </c>
      <c r="E2060" s="13">
        <v>110</v>
      </c>
      <c r="F2060" s="13">
        <v>380</v>
      </c>
      <c r="G2060" s="13">
        <v>28</v>
      </c>
      <c r="H2060" s="13">
        <v>90</v>
      </c>
      <c r="I2060" s="13">
        <v>19</v>
      </c>
      <c r="J2060" s="13">
        <v>0</v>
      </c>
      <c r="K2060" s="13">
        <v>13</v>
      </c>
      <c r="L2060" s="13">
        <v>46</v>
      </c>
      <c r="M2060" s="13">
        <v>0</v>
      </c>
      <c r="N2060" s="13">
        <v>0</v>
      </c>
      <c r="O2060" s="13">
        <v>26</v>
      </c>
      <c r="P2060" s="13">
        <v>102</v>
      </c>
    </row>
    <row r="2061" spans="1:16" x14ac:dyDescent="0.25">
      <c r="A2061" s="13" t="s">
        <v>1582</v>
      </c>
      <c r="B2061" s="13">
        <v>2014</v>
      </c>
      <c r="C2061" s="13" t="s">
        <v>186</v>
      </c>
      <c r="D2061" s="13" t="s">
        <v>161</v>
      </c>
      <c r="E2061" s="13">
        <v>110</v>
      </c>
      <c r="F2061" s="13">
        <v>381</v>
      </c>
      <c r="G2061" s="13">
        <v>43</v>
      </c>
      <c r="H2061" s="13">
        <v>96</v>
      </c>
      <c r="I2061" s="13">
        <v>25</v>
      </c>
      <c r="J2061" s="13">
        <v>1</v>
      </c>
      <c r="K2061" s="13">
        <v>6</v>
      </c>
      <c r="L2061" s="13">
        <v>31</v>
      </c>
      <c r="M2061" s="13">
        <v>4</v>
      </c>
      <c r="N2061" s="13">
        <v>2</v>
      </c>
      <c r="O2061" s="13">
        <v>46</v>
      </c>
      <c r="P2061" s="13">
        <v>60</v>
      </c>
    </row>
    <row r="2062" spans="1:16" x14ac:dyDescent="0.25">
      <c r="A2062" s="13" t="s">
        <v>1877</v>
      </c>
      <c r="B2062" s="13">
        <v>2014</v>
      </c>
      <c r="C2062" s="13" t="s">
        <v>188</v>
      </c>
      <c r="D2062" s="13" t="s">
        <v>161</v>
      </c>
      <c r="E2062" s="13">
        <v>106</v>
      </c>
      <c r="F2062" s="13">
        <v>382</v>
      </c>
      <c r="G2062" s="13">
        <v>46</v>
      </c>
      <c r="H2062" s="13">
        <v>102</v>
      </c>
      <c r="I2062" s="13">
        <v>25</v>
      </c>
      <c r="J2062" s="13">
        <v>0</v>
      </c>
      <c r="K2062" s="13">
        <v>13</v>
      </c>
      <c r="L2062" s="13">
        <v>54</v>
      </c>
      <c r="M2062" s="13">
        <v>1</v>
      </c>
      <c r="N2062" s="13">
        <v>0</v>
      </c>
      <c r="O2062" s="13">
        <v>23</v>
      </c>
      <c r="P2062" s="13">
        <v>70</v>
      </c>
    </row>
    <row r="2063" spans="1:16" x14ac:dyDescent="0.25">
      <c r="A2063" s="13" t="s">
        <v>1576</v>
      </c>
      <c r="B2063" s="13">
        <v>2014</v>
      </c>
      <c r="C2063" s="13" t="s">
        <v>185</v>
      </c>
      <c r="D2063" s="13" t="s">
        <v>161</v>
      </c>
      <c r="E2063" s="13">
        <v>96</v>
      </c>
      <c r="F2063" s="13">
        <v>383</v>
      </c>
      <c r="G2063" s="13">
        <v>56</v>
      </c>
      <c r="H2063" s="13">
        <v>115</v>
      </c>
      <c r="I2063" s="13">
        <v>21</v>
      </c>
      <c r="J2063" s="13">
        <v>2</v>
      </c>
      <c r="K2063" s="13">
        <v>3</v>
      </c>
      <c r="L2063" s="13">
        <v>27</v>
      </c>
      <c r="M2063" s="13">
        <v>16</v>
      </c>
      <c r="N2063" s="13">
        <v>6</v>
      </c>
      <c r="O2063" s="13">
        <v>25</v>
      </c>
      <c r="P2063" s="13">
        <v>53</v>
      </c>
    </row>
    <row r="2064" spans="1:16" x14ac:dyDescent="0.25">
      <c r="A2064" s="13" t="s">
        <v>1958</v>
      </c>
      <c r="B2064" s="13">
        <v>2014</v>
      </c>
      <c r="C2064" s="13" t="s">
        <v>168</v>
      </c>
      <c r="D2064" s="13" t="s">
        <v>157</v>
      </c>
      <c r="E2064" s="13">
        <v>127</v>
      </c>
      <c r="F2064" s="13">
        <v>384</v>
      </c>
      <c r="G2064" s="13">
        <v>45</v>
      </c>
      <c r="H2064" s="13">
        <v>76</v>
      </c>
      <c r="I2064" s="13">
        <v>19</v>
      </c>
      <c r="J2064" s="13">
        <v>2</v>
      </c>
      <c r="K2064" s="13">
        <v>1</v>
      </c>
      <c r="L2064" s="13">
        <v>30</v>
      </c>
      <c r="M2064" s="13">
        <v>8</v>
      </c>
      <c r="N2064" s="13">
        <v>0</v>
      </c>
      <c r="O2064" s="13">
        <v>31</v>
      </c>
      <c r="P2064" s="13">
        <v>121</v>
      </c>
    </row>
    <row r="2065" spans="1:16" x14ac:dyDescent="0.25">
      <c r="A2065" s="13" t="s">
        <v>1861</v>
      </c>
      <c r="B2065" s="13">
        <v>2014</v>
      </c>
      <c r="C2065" s="13" t="s">
        <v>179</v>
      </c>
      <c r="D2065" s="13" t="s">
        <v>161</v>
      </c>
      <c r="E2065" s="13">
        <v>114</v>
      </c>
      <c r="F2065" s="13">
        <v>384</v>
      </c>
      <c r="G2065" s="13">
        <v>54</v>
      </c>
      <c r="H2065" s="13">
        <v>105</v>
      </c>
      <c r="I2065" s="13">
        <v>25</v>
      </c>
      <c r="J2065" s="13">
        <v>0</v>
      </c>
      <c r="K2065" s="13">
        <v>25</v>
      </c>
      <c r="L2065" s="13">
        <v>80</v>
      </c>
      <c r="M2065" s="13">
        <v>1</v>
      </c>
      <c r="N2065" s="13">
        <v>3</v>
      </c>
      <c r="O2065" s="13">
        <v>41</v>
      </c>
      <c r="P2065" s="13">
        <v>103</v>
      </c>
    </row>
    <row r="2066" spans="1:16" x14ac:dyDescent="0.25">
      <c r="A2066" s="13" t="s">
        <v>1704</v>
      </c>
      <c r="B2066" s="13">
        <v>2014</v>
      </c>
      <c r="C2066" s="13" t="s">
        <v>162</v>
      </c>
      <c r="D2066" s="13" t="s">
        <v>161</v>
      </c>
      <c r="E2066" s="13">
        <v>125</v>
      </c>
      <c r="F2066" s="13">
        <v>385</v>
      </c>
      <c r="G2066" s="13">
        <v>50</v>
      </c>
      <c r="H2066" s="13">
        <v>109</v>
      </c>
      <c r="I2066" s="13">
        <v>28</v>
      </c>
      <c r="J2066" s="13">
        <v>5</v>
      </c>
      <c r="K2066" s="13">
        <v>9</v>
      </c>
      <c r="L2066" s="13">
        <v>41</v>
      </c>
      <c r="M2066" s="13">
        <v>7</v>
      </c>
      <c r="N2066" s="13">
        <v>4</v>
      </c>
      <c r="O2066" s="13">
        <v>39</v>
      </c>
      <c r="P2066" s="13">
        <v>81</v>
      </c>
    </row>
    <row r="2067" spans="1:16" x14ac:dyDescent="0.25">
      <c r="A2067" s="13" t="s">
        <v>1963</v>
      </c>
      <c r="B2067" s="13">
        <v>2014</v>
      </c>
      <c r="C2067" s="13" t="s">
        <v>173</v>
      </c>
      <c r="D2067" s="13" t="s">
        <v>161</v>
      </c>
      <c r="E2067" s="13">
        <v>108</v>
      </c>
      <c r="F2067" s="13">
        <v>385</v>
      </c>
      <c r="G2067" s="13">
        <v>48</v>
      </c>
      <c r="H2067" s="13">
        <v>93</v>
      </c>
      <c r="I2067" s="13">
        <v>22</v>
      </c>
      <c r="J2067" s="13">
        <v>3</v>
      </c>
      <c r="K2067" s="13">
        <v>13</v>
      </c>
      <c r="L2067" s="13">
        <v>41</v>
      </c>
      <c r="M2067" s="13">
        <v>1</v>
      </c>
      <c r="N2067" s="13">
        <v>0</v>
      </c>
      <c r="O2067" s="13">
        <v>32</v>
      </c>
      <c r="P2067" s="13">
        <v>64</v>
      </c>
    </row>
    <row r="2068" spans="1:16" x14ac:dyDescent="0.25">
      <c r="A2068" s="13" t="s">
        <v>1930</v>
      </c>
      <c r="B2068" s="13">
        <v>2014</v>
      </c>
      <c r="C2068" s="13" t="s">
        <v>170</v>
      </c>
      <c r="D2068" s="13" t="s">
        <v>157</v>
      </c>
      <c r="E2068" s="13">
        <v>127</v>
      </c>
      <c r="F2068" s="13">
        <v>385</v>
      </c>
      <c r="G2068" s="13">
        <v>46</v>
      </c>
      <c r="H2068" s="13">
        <v>104</v>
      </c>
      <c r="I2068" s="13">
        <v>19</v>
      </c>
      <c r="J2068" s="13">
        <v>1</v>
      </c>
      <c r="K2068" s="13">
        <v>10</v>
      </c>
      <c r="L2068" s="13">
        <v>55</v>
      </c>
      <c r="M2068" s="13">
        <v>2</v>
      </c>
      <c r="N2068" s="13">
        <v>2</v>
      </c>
      <c r="O2068" s="13">
        <v>54</v>
      </c>
      <c r="P2068" s="13">
        <v>86</v>
      </c>
    </row>
    <row r="2069" spans="1:16" x14ac:dyDescent="0.25">
      <c r="A2069" s="13" t="s">
        <v>2044</v>
      </c>
      <c r="B2069" s="13">
        <v>2014</v>
      </c>
      <c r="C2069" s="13" t="s">
        <v>184</v>
      </c>
      <c r="D2069" s="13" t="s">
        <v>157</v>
      </c>
      <c r="E2069" s="13">
        <v>114</v>
      </c>
      <c r="F2069" s="13">
        <v>386</v>
      </c>
      <c r="G2069" s="13">
        <v>39</v>
      </c>
      <c r="H2069" s="13">
        <v>100</v>
      </c>
      <c r="I2069" s="13">
        <v>14</v>
      </c>
      <c r="J2069" s="13">
        <v>7</v>
      </c>
      <c r="K2069" s="13">
        <v>9</v>
      </c>
      <c r="L2069" s="13">
        <v>48</v>
      </c>
      <c r="M2069" s="13">
        <v>4</v>
      </c>
      <c r="N2069" s="13">
        <v>7</v>
      </c>
      <c r="O2069" s="13">
        <v>17</v>
      </c>
      <c r="P2069" s="13">
        <v>71</v>
      </c>
    </row>
    <row r="2070" spans="1:16" x14ac:dyDescent="0.25">
      <c r="A2070" s="13" t="s">
        <v>1408</v>
      </c>
      <c r="B2070" s="13">
        <v>2014</v>
      </c>
      <c r="C2070" s="13" t="s">
        <v>177</v>
      </c>
      <c r="D2070" s="13" t="s">
        <v>161</v>
      </c>
      <c r="E2070" s="13">
        <v>103</v>
      </c>
      <c r="F2070" s="13">
        <v>386</v>
      </c>
      <c r="G2070" s="13">
        <v>36</v>
      </c>
      <c r="H2070" s="13">
        <v>120</v>
      </c>
      <c r="I2070" s="13">
        <v>23</v>
      </c>
      <c r="J2070" s="13">
        <v>0</v>
      </c>
      <c r="K2070" s="13">
        <v>9</v>
      </c>
      <c r="L2070" s="13">
        <v>54</v>
      </c>
      <c r="M2070" s="13">
        <v>0</v>
      </c>
      <c r="N2070" s="13">
        <v>1</v>
      </c>
      <c r="O2070" s="13">
        <v>15</v>
      </c>
      <c r="P2070" s="13">
        <v>77</v>
      </c>
    </row>
    <row r="2071" spans="1:16" x14ac:dyDescent="0.25">
      <c r="A2071" s="13" t="s">
        <v>1739</v>
      </c>
      <c r="B2071" s="13">
        <v>2014</v>
      </c>
      <c r="C2071" s="13" t="s">
        <v>188</v>
      </c>
      <c r="D2071" s="13" t="s">
        <v>161</v>
      </c>
      <c r="E2071" s="13">
        <v>132</v>
      </c>
      <c r="F2071" s="13">
        <v>388</v>
      </c>
      <c r="G2071" s="13">
        <v>67</v>
      </c>
      <c r="H2071" s="13">
        <v>112</v>
      </c>
      <c r="I2071" s="13">
        <v>22</v>
      </c>
      <c r="J2071" s="13">
        <v>4</v>
      </c>
      <c r="K2071" s="13">
        <v>15</v>
      </c>
      <c r="L2071" s="13">
        <v>43</v>
      </c>
      <c r="M2071" s="13">
        <v>20</v>
      </c>
      <c r="N2071" s="13">
        <v>3</v>
      </c>
      <c r="O2071" s="13">
        <v>30</v>
      </c>
      <c r="P2071" s="13">
        <v>136</v>
      </c>
    </row>
    <row r="2072" spans="1:16" x14ac:dyDescent="0.25">
      <c r="A2072" s="13" t="s">
        <v>1697</v>
      </c>
      <c r="B2072" s="13">
        <v>2014</v>
      </c>
      <c r="C2072" s="13" t="s">
        <v>182</v>
      </c>
      <c r="D2072" s="13" t="s">
        <v>157</v>
      </c>
      <c r="E2072" s="13">
        <v>124</v>
      </c>
      <c r="F2072" s="13">
        <v>390</v>
      </c>
      <c r="G2072" s="13">
        <v>44</v>
      </c>
      <c r="H2072" s="13">
        <v>85</v>
      </c>
      <c r="I2072" s="13">
        <v>22</v>
      </c>
      <c r="J2072" s="13">
        <v>0</v>
      </c>
      <c r="K2072" s="13">
        <v>11</v>
      </c>
      <c r="L2072" s="13">
        <v>47</v>
      </c>
      <c r="M2072" s="13">
        <v>0</v>
      </c>
      <c r="N2072" s="13">
        <v>3</v>
      </c>
      <c r="O2072" s="13">
        <v>61</v>
      </c>
      <c r="P2072" s="13">
        <v>151</v>
      </c>
    </row>
    <row r="2073" spans="1:16" x14ac:dyDescent="0.25">
      <c r="A2073" s="13" t="s">
        <v>1698</v>
      </c>
      <c r="B2073" s="13">
        <v>2014</v>
      </c>
      <c r="C2073" s="13" t="s">
        <v>156</v>
      </c>
      <c r="D2073" s="13" t="s">
        <v>157</v>
      </c>
      <c r="E2073" s="13">
        <v>101</v>
      </c>
      <c r="F2073" s="13">
        <v>390</v>
      </c>
      <c r="G2073" s="13">
        <v>43</v>
      </c>
      <c r="H2073" s="13">
        <v>86</v>
      </c>
      <c r="I2073" s="13">
        <v>24</v>
      </c>
      <c r="J2073" s="13">
        <v>0</v>
      </c>
      <c r="K2073" s="13">
        <v>7</v>
      </c>
      <c r="L2073" s="13">
        <v>36</v>
      </c>
      <c r="M2073" s="13">
        <v>3</v>
      </c>
      <c r="N2073" s="13">
        <v>0</v>
      </c>
      <c r="O2073" s="13">
        <v>19</v>
      </c>
      <c r="P2073" s="13">
        <v>70</v>
      </c>
    </row>
    <row r="2074" spans="1:16" x14ac:dyDescent="0.25">
      <c r="A2074" s="13" t="s">
        <v>1641</v>
      </c>
      <c r="B2074" s="13">
        <v>2014</v>
      </c>
      <c r="C2074" s="13" t="s">
        <v>185</v>
      </c>
      <c r="D2074" s="13" t="s">
        <v>161</v>
      </c>
      <c r="E2074" s="13">
        <v>146</v>
      </c>
      <c r="F2074" s="13">
        <v>393</v>
      </c>
      <c r="G2074" s="13">
        <v>51</v>
      </c>
      <c r="H2074" s="13">
        <v>102</v>
      </c>
      <c r="I2074" s="13">
        <v>18</v>
      </c>
      <c r="J2074" s="13">
        <v>6</v>
      </c>
      <c r="K2074" s="13">
        <v>5</v>
      </c>
      <c r="L2074" s="13">
        <v>38</v>
      </c>
      <c r="M2074" s="13">
        <v>16</v>
      </c>
      <c r="N2074" s="13">
        <v>5</v>
      </c>
      <c r="O2074" s="13">
        <v>41</v>
      </c>
      <c r="P2074" s="13">
        <v>77</v>
      </c>
    </row>
    <row r="2075" spans="1:16" x14ac:dyDescent="0.25">
      <c r="A2075" s="13" t="s">
        <v>1599</v>
      </c>
      <c r="B2075" s="13">
        <v>2014</v>
      </c>
      <c r="C2075" s="13" t="s">
        <v>156</v>
      </c>
      <c r="D2075" s="13" t="s">
        <v>157</v>
      </c>
      <c r="E2075" s="13">
        <v>122</v>
      </c>
      <c r="F2075" s="13">
        <v>395</v>
      </c>
      <c r="G2075" s="13">
        <v>45</v>
      </c>
      <c r="H2075" s="13">
        <v>96</v>
      </c>
      <c r="I2075" s="13">
        <v>19</v>
      </c>
      <c r="J2075" s="13">
        <v>5</v>
      </c>
      <c r="K2075" s="13">
        <v>5</v>
      </c>
      <c r="L2075" s="13">
        <v>31</v>
      </c>
      <c r="M2075" s="13">
        <v>15</v>
      </c>
      <c r="N2075" s="13">
        <v>7</v>
      </c>
      <c r="O2075" s="13">
        <v>33</v>
      </c>
      <c r="P2075" s="13">
        <v>100</v>
      </c>
    </row>
    <row r="2076" spans="1:16" x14ac:dyDescent="0.25">
      <c r="A2076" s="13" t="s">
        <v>1954</v>
      </c>
      <c r="B2076" s="13">
        <v>2014</v>
      </c>
      <c r="C2076" s="13" t="s">
        <v>186</v>
      </c>
      <c r="D2076" s="13" t="s">
        <v>161</v>
      </c>
      <c r="E2076" s="13">
        <v>121</v>
      </c>
      <c r="F2076" s="13">
        <v>397</v>
      </c>
      <c r="G2076" s="13">
        <v>43</v>
      </c>
      <c r="H2076" s="13">
        <v>100</v>
      </c>
      <c r="I2076" s="13">
        <v>25</v>
      </c>
      <c r="J2076" s="13">
        <v>0</v>
      </c>
      <c r="K2076" s="13">
        <v>10</v>
      </c>
      <c r="L2076" s="13">
        <v>46</v>
      </c>
      <c r="M2076" s="13">
        <v>0</v>
      </c>
      <c r="N2076" s="13">
        <v>1</v>
      </c>
      <c r="O2076" s="13">
        <v>33</v>
      </c>
      <c r="P2076" s="13">
        <v>102</v>
      </c>
    </row>
    <row r="2077" spans="1:16" x14ac:dyDescent="0.25">
      <c r="A2077" s="13" t="s">
        <v>1746</v>
      </c>
      <c r="B2077" s="13">
        <v>2014</v>
      </c>
      <c r="C2077" s="13" t="s">
        <v>174</v>
      </c>
      <c r="D2077" s="13" t="s">
        <v>161</v>
      </c>
      <c r="E2077" s="13">
        <v>122</v>
      </c>
      <c r="F2077" s="13">
        <v>398</v>
      </c>
      <c r="G2077" s="13">
        <v>46</v>
      </c>
      <c r="H2077" s="13">
        <v>92</v>
      </c>
      <c r="I2077" s="13">
        <v>13</v>
      </c>
      <c r="J2077" s="13">
        <v>1</v>
      </c>
      <c r="K2077" s="13">
        <v>18</v>
      </c>
      <c r="L2077" s="13">
        <v>56</v>
      </c>
      <c r="M2077" s="13">
        <v>8</v>
      </c>
      <c r="N2077" s="13">
        <v>3</v>
      </c>
      <c r="O2077" s="13">
        <v>45</v>
      </c>
      <c r="P2077" s="13">
        <v>113</v>
      </c>
    </row>
    <row r="2078" spans="1:16" x14ac:dyDescent="0.25">
      <c r="A2078" s="13" t="s">
        <v>1897</v>
      </c>
      <c r="B2078" s="13">
        <v>2014</v>
      </c>
      <c r="C2078" s="13" t="s">
        <v>170</v>
      </c>
      <c r="D2078" s="13" t="s">
        <v>157</v>
      </c>
      <c r="E2078" s="13">
        <v>101</v>
      </c>
      <c r="F2078" s="13">
        <v>399</v>
      </c>
      <c r="G2078" s="13">
        <v>62</v>
      </c>
      <c r="H2078" s="13">
        <v>102</v>
      </c>
      <c r="I2078" s="13">
        <v>26</v>
      </c>
      <c r="J2078" s="13">
        <v>3</v>
      </c>
      <c r="K2078" s="13">
        <v>17</v>
      </c>
      <c r="L2078" s="13">
        <v>67</v>
      </c>
      <c r="M2078" s="13">
        <v>3</v>
      </c>
      <c r="N2078" s="13">
        <v>2</v>
      </c>
      <c r="O2078" s="13">
        <v>28</v>
      </c>
      <c r="P2078" s="13">
        <v>80</v>
      </c>
    </row>
    <row r="2079" spans="1:16" x14ac:dyDescent="0.25">
      <c r="A2079" s="13" t="s">
        <v>1980</v>
      </c>
      <c r="B2079" s="13">
        <v>2014</v>
      </c>
      <c r="C2079" s="13" t="s">
        <v>172</v>
      </c>
      <c r="D2079" s="13" t="s">
        <v>161</v>
      </c>
      <c r="E2079" s="13">
        <v>111</v>
      </c>
      <c r="F2079" s="13">
        <v>400</v>
      </c>
      <c r="G2079" s="13">
        <v>37</v>
      </c>
      <c r="H2079" s="13">
        <v>84</v>
      </c>
      <c r="I2079" s="13">
        <v>17</v>
      </c>
      <c r="J2079" s="13">
        <v>1</v>
      </c>
      <c r="K2079" s="13">
        <v>10</v>
      </c>
      <c r="L2079" s="13">
        <v>51</v>
      </c>
      <c r="M2079" s="13">
        <v>3</v>
      </c>
      <c r="N2079" s="13">
        <v>2</v>
      </c>
      <c r="O2079" s="13">
        <v>36</v>
      </c>
      <c r="P2079" s="13">
        <v>100</v>
      </c>
    </row>
    <row r="2080" spans="1:16" x14ac:dyDescent="0.25">
      <c r="A2080" s="13" t="s">
        <v>2012</v>
      </c>
      <c r="B2080" s="13">
        <v>2014</v>
      </c>
      <c r="C2080" s="13" t="s">
        <v>180</v>
      </c>
      <c r="D2080" s="13" t="s">
        <v>161</v>
      </c>
      <c r="E2080" s="13">
        <v>113</v>
      </c>
      <c r="F2080" s="13">
        <v>402</v>
      </c>
      <c r="G2080" s="13">
        <v>52</v>
      </c>
      <c r="H2080" s="13">
        <v>100</v>
      </c>
      <c r="I2080" s="13">
        <v>14</v>
      </c>
      <c r="J2080" s="13">
        <v>3</v>
      </c>
      <c r="K2080" s="13">
        <v>12</v>
      </c>
      <c r="L2080" s="13">
        <v>42</v>
      </c>
      <c r="M2080" s="13">
        <v>20</v>
      </c>
      <c r="N2080" s="13">
        <v>4</v>
      </c>
      <c r="O2080" s="13">
        <v>21</v>
      </c>
      <c r="P2080" s="13">
        <v>71</v>
      </c>
    </row>
    <row r="2081" spans="1:16" x14ac:dyDescent="0.25">
      <c r="A2081" s="13" t="s">
        <v>1301</v>
      </c>
      <c r="B2081" s="13">
        <v>2014</v>
      </c>
      <c r="C2081" s="13" t="s">
        <v>171</v>
      </c>
      <c r="D2081" s="13" t="s">
        <v>157</v>
      </c>
      <c r="E2081" s="13">
        <v>109</v>
      </c>
      <c r="F2081" s="13">
        <v>403</v>
      </c>
      <c r="G2081" s="13">
        <v>46</v>
      </c>
      <c r="H2081" s="13">
        <v>94</v>
      </c>
      <c r="I2081" s="13">
        <v>23</v>
      </c>
      <c r="J2081" s="13">
        <v>0</v>
      </c>
      <c r="K2081" s="13">
        <v>15</v>
      </c>
      <c r="L2081" s="13">
        <v>49</v>
      </c>
      <c r="M2081" s="13">
        <v>3</v>
      </c>
      <c r="N2081" s="13">
        <v>1</v>
      </c>
      <c r="O2081" s="13">
        <v>37</v>
      </c>
      <c r="P2081" s="13">
        <v>80</v>
      </c>
    </row>
    <row r="2082" spans="1:16" x14ac:dyDescent="0.25">
      <c r="A2082" s="13" t="s">
        <v>1579</v>
      </c>
      <c r="B2082" s="13">
        <v>2014</v>
      </c>
      <c r="C2082" s="13" t="s">
        <v>169</v>
      </c>
      <c r="D2082" s="13" t="s">
        <v>161</v>
      </c>
      <c r="E2082" s="13">
        <v>106</v>
      </c>
      <c r="F2082" s="13">
        <v>403</v>
      </c>
      <c r="G2082" s="13">
        <v>44</v>
      </c>
      <c r="H2082" s="13">
        <v>109</v>
      </c>
      <c r="I2082" s="13">
        <v>17</v>
      </c>
      <c r="J2082" s="13">
        <v>4</v>
      </c>
      <c r="K2082" s="13">
        <v>5</v>
      </c>
      <c r="L2082" s="13">
        <v>42</v>
      </c>
      <c r="M2082" s="13">
        <v>2</v>
      </c>
      <c r="N2082" s="13">
        <v>1</v>
      </c>
      <c r="O2082" s="13">
        <v>23</v>
      </c>
      <c r="P2082" s="13">
        <v>57</v>
      </c>
    </row>
    <row r="2083" spans="1:16" x14ac:dyDescent="0.25">
      <c r="A2083" s="13" t="s">
        <v>1549</v>
      </c>
      <c r="B2083" s="13">
        <v>2014</v>
      </c>
      <c r="C2083" s="13" t="s">
        <v>170</v>
      </c>
      <c r="D2083" s="13" t="s">
        <v>157</v>
      </c>
      <c r="E2083" s="13">
        <v>127</v>
      </c>
      <c r="F2083" s="13">
        <v>404</v>
      </c>
      <c r="G2083" s="13">
        <v>37</v>
      </c>
      <c r="H2083" s="13">
        <v>90</v>
      </c>
      <c r="I2083" s="13">
        <v>15</v>
      </c>
      <c r="J2083" s="13">
        <v>0</v>
      </c>
      <c r="K2083" s="13">
        <v>4</v>
      </c>
      <c r="L2083" s="13">
        <v>39</v>
      </c>
      <c r="M2083" s="13">
        <v>0</v>
      </c>
      <c r="N2083" s="13">
        <v>1</v>
      </c>
      <c r="O2083" s="13">
        <v>40</v>
      </c>
      <c r="P2083" s="13">
        <v>50</v>
      </c>
    </row>
    <row r="2084" spans="1:16" x14ac:dyDescent="0.25">
      <c r="A2084" s="13" t="s">
        <v>1486</v>
      </c>
      <c r="B2084" s="13">
        <v>2014</v>
      </c>
      <c r="C2084" s="13" t="s">
        <v>180</v>
      </c>
      <c r="D2084" s="13" t="s">
        <v>161</v>
      </c>
      <c r="E2084" s="13">
        <v>110</v>
      </c>
      <c r="F2084" s="13">
        <v>404</v>
      </c>
      <c r="G2084" s="13">
        <v>40</v>
      </c>
      <c r="H2084" s="13">
        <v>114</v>
      </c>
      <c r="I2084" s="13">
        <v>21</v>
      </c>
      <c r="J2084" s="13">
        <v>0</v>
      </c>
      <c r="K2084" s="13">
        <v>7</v>
      </c>
      <c r="L2084" s="13">
        <v>38</v>
      </c>
      <c r="M2084" s="13">
        <v>1</v>
      </c>
      <c r="N2084" s="13">
        <v>1</v>
      </c>
      <c r="O2084" s="13">
        <v>28</v>
      </c>
      <c r="P2084" s="13">
        <v>55</v>
      </c>
    </row>
    <row r="2085" spans="1:16" x14ac:dyDescent="0.25">
      <c r="A2085" s="13" t="s">
        <v>2061</v>
      </c>
      <c r="B2085" s="13">
        <v>2014</v>
      </c>
      <c r="C2085" s="13" t="s">
        <v>175</v>
      </c>
      <c r="D2085" s="13" t="s">
        <v>157</v>
      </c>
      <c r="E2085" s="13">
        <v>101</v>
      </c>
      <c r="F2085" s="13">
        <v>405</v>
      </c>
      <c r="G2085" s="13">
        <v>70</v>
      </c>
      <c r="H2085" s="13">
        <v>129</v>
      </c>
      <c r="I2085" s="13">
        <v>27</v>
      </c>
      <c r="J2085" s="13">
        <v>7</v>
      </c>
      <c r="K2085" s="13">
        <v>7</v>
      </c>
      <c r="L2085" s="13">
        <v>40</v>
      </c>
      <c r="M2085" s="13">
        <v>20</v>
      </c>
      <c r="N2085" s="13">
        <v>4</v>
      </c>
      <c r="O2085" s="13">
        <v>19</v>
      </c>
      <c r="P2085" s="13">
        <v>98</v>
      </c>
    </row>
    <row r="2086" spans="1:16" x14ac:dyDescent="0.25">
      <c r="A2086" s="13" t="s">
        <v>1840</v>
      </c>
      <c r="B2086" s="13">
        <v>2014</v>
      </c>
      <c r="C2086" s="13" t="s">
        <v>169</v>
      </c>
      <c r="D2086" s="13" t="s">
        <v>161</v>
      </c>
      <c r="E2086" s="13">
        <v>109</v>
      </c>
      <c r="F2086" s="13">
        <v>406</v>
      </c>
      <c r="G2086" s="13">
        <v>75</v>
      </c>
      <c r="H2086" s="13">
        <v>122</v>
      </c>
      <c r="I2086" s="13">
        <v>39</v>
      </c>
      <c r="J2086" s="13">
        <v>1</v>
      </c>
      <c r="K2086" s="13">
        <v>19</v>
      </c>
      <c r="L2086" s="13">
        <v>69</v>
      </c>
      <c r="M2086" s="13">
        <v>9</v>
      </c>
      <c r="N2086" s="13">
        <v>3</v>
      </c>
      <c r="O2086" s="13">
        <v>64</v>
      </c>
      <c r="P2086" s="13">
        <v>110</v>
      </c>
    </row>
    <row r="2087" spans="1:16" x14ac:dyDescent="0.25">
      <c r="A2087" s="13" t="s">
        <v>1727</v>
      </c>
      <c r="B2087" s="13">
        <v>2014</v>
      </c>
      <c r="C2087" s="13" t="s">
        <v>169</v>
      </c>
      <c r="D2087" s="13" t="s">
        <v>161</v>
      </c>
      <c r="E2087" s="13">
        <v>104</v>
      </c>
      <c r="F2087" s="13">
        <v>406</v>
      </c>
      <c r="G2087" s="13">
        <v>51</v>
      </c>
      <c r="H2087" s="13">
        <v>105</v>
      </c>
      <c r="I2087" s="13">
        <v>18</v>
      </c>
      <c r="J2087" s="13">
        <v>3</v>
      </c>
      <c r="K2087" s="13">
        <v>6</v>
      </c>
      <c r="L2087" s="13">
        <v>30</v>
      </c>
      <c r="M2087" s="13">
        <v>5</v>
      </c>
      <c r="N2087" s="13">
        <v>5</v>
      </c>
      <c r="O2087" s="13">
        <v>24</v>
      </c>
      <c r="P2087" s="13">
        <v>72</v>
      </c>
    </row>
    <row r="2088" spans="1:16" x14ac:dyDescent="0.25">
      <c r="A2088" s="13" t="s">
        <v>1693</v>
      </c>
      <c r="B2088" s="13">
        <v>2014</v>
      </c>
      <c r="C2088" s="13" t="s">
        <v>172</v>
      </c>
      <c r="D2088" s="13" t="s">
        <v>161</v>
      </c>
      <c r="E2088" s="13">
        <v>146</v>
      </c>
      <c r="F2088" s="13">
        <v>406</v>
      </c>
      <c r="G2088" s="13">
        <v>47</v>
      </c>
      <c r="H2088" s="13">
        <v>91</v>
      </c>
      <c r="I2088" s="13">
        <v>13</v>
      </c>
      <c r="J2088" s="13">
        <v>2</v>
      </c>
      <c r="K2088" s="13">
        <v>8</v>
      </c>
      <c r="L2088" s="13">
        <v>33</v>
      </c>
      <c r="M2088" s="13">
        <v>11</v>
      </c>
      <c r="N2088" s="13">
        <v>6</v>
      </c>
      <c r="O2088" s="13">
        <v>33</v>
      </c>
      <c r="P2088" s="13">
        <v>107</v>
      </c>
    </row>
    <row r="2089" spans="1:16" x14ac:dyDescent="0.25">
      <c r="A2089" s="13" t="s">
        <v>1710</v>
      </c>
      <c r="B2089" s="13">
        <v>2014</v>
      </c>
      <c r="C2089" s="13" t="s">
        <v>156</v>
      </c>
      <c r="D2089" s="13" t="s">
        <v>157</v>
      </c>
      <c r="E2089" s="13">
        <v>127</v>
      </c>
      <c r="F2089" s="13">
        <v>407</v>
      </c>
      <c r="G2089" s="13">
        <v>42</v>
      </c>
      <c r="H2089" s="13">
        <v>98</v>
      </c>
      <c r="I2089" s="13">
        <v>16</v>
      </c>
      <c r="J2089" s="13">
        <v>1</v>
      </c>
      <c r="K2089" s="13">
        <v>15</v>
      </c>
      <c r="L2089" s="13">
        <v>50</v>
      </c>
      <c r="M2089" s="13">
        <v>0</v>
      </c>
      <c r="N2089" s="13">
        <v>1</v>
      </c>
      <c r="O2089" s="13">
        <v>25</v>
      </c>
      <c r="P2089" s="13">
        <v>159</v>
      </c>
    </row>
    <row r="2090" spans="1:16" x14ac:dyDescent="0.25">
      <c r="A2090" s="13" t="s">
        <v>1778</v>
      </c>
      <c r="B2090" s="13">
        <v>2014</v>
      </c>
      <c r="C2090" s="13" t="s">
        <v>180</v>
      </c>
      <c r="D2090" s="13" t="s">
        <v>161</v>
      </c>
      <c r="E2090" s="13">
        <v>140</v>
      </c>
      <c r="F2090" s="13">
        <v>413</v>
      </c>
      <c r="G2090" s="13">
        <v>52</v>
      </c>
      <c r="H2090" s="13">
        <v>125</v>
      </c>
      <c r="I2090" s="13">
        <v>16</v>
      </c>
      <c r="J2090" s="13">
        <v>3</v>
      </c>
      <c r="K2090" s="13">
        <v>3</v>
      </c>
      <c r="L2090" s="13">
        <v>46</v>
      </c>
      <c r="M2090" s="13">
        <v>6</v>
      </c>
      <c r="N2090" s="13">
        <v>3</v>
      </c>
      <c r="O2090" s="13">
        <v>28</v>
      </c>
      <c r="P2090" s="13">
        <v>78</v>
      </c>
    </row>
    <row r="2091" spans="1:16" x14ac:dyDescent="0.25">
      <c r="A2091" s="13" t="s">
        <v>1575</v>
      </c>
      <c r="B2091" s="13">
        <v>2014</v>
      </c>
      <c r="C2091" s="13" t="s">
        <v>168</v>
      </c>
      <c r="D2091" s="13" t="s">
        <v>157</v>
      </c>
      <c r="E2091" s="13">
        <v>119</v>
      </c>
      <c r="F2091" s="13">
        <v>415</v>
      </c>
      <c r="G2091" s="13">
        <v>49</v>
      </c>
      <c r="H2091" s="13">
        <v>103</v>
      </c>
      <c r="I2091" s="13">
        <v>20</v>
      </c>
      <c r="J2091" s="13">
        <v>0</v>
      </c>
      <c r="K2091" s="13">
        <v>17</v>
      </c>
      <c r="L2091" s="13">
        <v>55</v>
      </c>
      <c r="M2091" s="13">
        <v>3</v>
      </c>
      <c r="N2091" s="13">
        <v>2</v>
      </c>
      <c r="O2091" s="13">
        <v>78</v>
      </c>
      <c r="P2091" s="13">
        <v>133</v>
      </c>
    </row>
    <row r="2092" spans="1:16" x14ac:dyDescent="0.25">
      <c r="A2092" s="13" t="s">
        <v>1987</v>
      </c>
      <c r="B2092" s="13">
        <v>2014</v>
      </c>
      <c r="C2092" s="13" t="s">
        <v>173</v>
      </c>
      <c r="D2092" s="13" t="s">
        <v>161</v>
      </c>
      <c r="E2092" s="13">
        <v>116</v>
      </c>
      <c r="F2092" s="13">
        <v>416</v>
      </c>
      <c r="G2092" s="13">
        <v>46</v>
      </c>
      <c r="H2092" s="13">
        <v>117</v>
      </c>
      <c r="I2092" s="13">
        <v>24</v>
      </c>
      <c r="J2092" s="13">
        <v>3</v>
      </c>
      <c r="K2092" s="13">
        <v>4</v>
      </c>
      <c r="L2092" s="13">
        <v>47</v>
      </c>
      <c r="M2092" s="13">
        <v>13</v>
      </c>
      <c r="N2092" s="13">
        <v>4</v>
      </c>
      <c r="O2092" s="13">
        <v>20</v>
      </c>
      <c r="P2092" s="13">
        <v>87</v>
      </c>
    </row>
    <row r="2093" spans="1:16" x14ac:dyDescent="0.25">
      <c r="A2093" s="13" t="s">
        <v>1574</v>
      </c>
      <c r="B2093" s="13">
        <v>2014</v>
      </c>
      <c r="C2093" s="13" t="s">
        <v>176</v>
      </c>
      <c r="D2093" s="13" t="s">
        <v>157</v>
      </c>
      <c r="E2093" s="13">
        <v>129</v>
      </c>
      <c r="F2093" s="13">
        <v>416</v>
      </c>
      <c r="G2093" s="13">
        <v>40</v>
      </c>
      <c r="H2093" s="13">
        <v>109</v>
      </c>
      <c r="I2093" s="13">
        <v>25</v>
      </c>
      <c r="J2093" s="13">
        <v>1</v>
      </c>
      <c r="K2093" s="13">
        <v>8</v>
      </c>
      <c r="L2093" s="13">
        <v>58</v>
      </c>
      <c r="M2093" s="13">
        <v>2</v>
      </c>
      <c r="N2093" s="13">
        <v>3</v>
      </c>
      <c r="O2093" s="13">
        <v>36</v>
      </c>
      <c r="P2093" s="13">
        <v>61</v>
      </c>
    </row>
    <row r="2094" spans="1:16" x14ac:dyDescent="0.25">
      <c r="A2094" s="13" t="s">
        <v>2036</v>
      </c>
      <c r="B2094" s="13">
        <v>2014</v>
      </c>
      <c r="C2094" s="13" t="s">
        <v>169</v>
      </c>
      <c r="D2094" s="13" t="s">
        <v>161</v>
      </c>
      <c r="E2094" s="13">
        <v>118</v>
      </c>
      <c r="F2094" s="13">
        <v>418</v>
      </c>
      <c r="G2094" s="13">
        <v>54</v>
      </c>
      <c r="H2094" s="13">
        <v>116</v>
      </c>
      <c r="I2094" s="13">
        <v>18</v>
      </c>
      <c r="J2094" s="13">
        <v>2</v>
      </c>
      <c r="K2094" s="13">
        <v>4</v>
      </c>
      <c r="L2094" s="13">
        <v>27</v>
      </c>
      <c r="M2094" s="13">
        <v>19</v>
      </c>
      <c r="N2094" s="13">
        <v>3</v>
      </c>
      <c r="O2094" s="13">
        <v>25</v>
      </c>
      <c r="P2094" s="13">
        <v>53</v>
      </c>
    </row>
    <row r="2095" spans="1:16" x14ac:dyDescent="0.25">
      <c r="A2095" s="13" t="s">
        <v>1666</v>
      </c>
      <c r="B2095" s="13">
        <v>2014</v>
      </c>
      <c r="C2095" s="13" t="s">
        <v>167</v>
      </c>
      <c r="D2095" s="13" t="s">
        <v>157</v>
      </c>
      <c r="E2095" s="13">
        <v>140</v>
      </c>
      <c r="F2095" s="13">
        <v>418</v>
      </c>
      <c r="G2095" s="13">
        <v>51</v>
      </c>
      <c r="H2095" s="13">
        <v>106</v>
      </c>
      <c r="I2095" s="13">
        <v>23</v>
      </c>
      <c r="J2095" s="13">
        <v>2</v>
      </c>
      <c r="K2095" s="13">
        <v>9</v>
      </c>
      <c r="L2095" s="13">
        <v>52</v>
      </c>
      <c r="M2095" s="13">
        <v>2</v>
      </c>
      <c r="N2095" s="13">
        <v>5</v>
      </c>
      <c r="O2095" s="13">
        <v>62</v>
      </c>
      <c r="P2095" s="13">
        <v>111</v>
      </c>
    </row>
    <row r="2096" spans="1:16" x14ac:dyDescent="0.25">
      <c r="A2096" s="13" t="s">
        <v>1815</v>
      </c>
      <c r="B2096" s="13">
        <v>2014</v>
      </c>
      <c r="C2096" s="13" t="s">
        <v>172</v>
      </c>
      <c r="D2096" s="13" t="s">
        <v>161</v>
      </c>
      <c r="E2096" s="13">
        <v>148</v>
      </c>
      <c r="F2096" s="13">
        <v>423</v>
      </c>
      <c r="G2096" s="13">
        <v>39</v>
      </c>
      <c r="H2096" s="13">
        <v>101</v>
      </c>
      <c r="I2096" s="13">
        <v>13</v>
      </c>
      <c r="J2096" s="13">
        <v>2</v>
      </c>
      <c r="K2096" s="13">
        <v>5</v>
      </c>
      <c r="L2096" s="13">
        <v>40</v>
      </c>
      <c r="M2096" s="13">
        <v>12</v>
      </c>
      <c r="N2096" s="13">
        <v>1</v>
      </c>
      <c r="O2096" s="13">
        <v>29</v>
      </c>
      <c r="P2096" s="13">
        <v>69</v>
      </c>
    </row>
    <row r="2097" spans="1:16" x14ac:dyDescent="0.25">
      <c r="A2097" s="13" t="s">
        <v>108</v>
      </c>
      <c r="B2097" s="13">
        <v>2014</v>
      </c>
      <c r="C2097" s="13" t="s">
        <v>188</v>
      </c>
      <c r="D2097" s="13" t="s">
        <v>161</v>
      </c>
      <c r="E2097" s="13">
        <v>111</v>
      </c>
      <c r="F2097" s="13">
        <v>432</v>
      </c>
      <c r="G2097" s="13">
        <v>58</v>
      </c>
      <c r="H2097" s="13">
        <v>124</v>
      </c>
      <c r="I2097" s="13">
        <v>34</v>
      </c>
      <c r="J2097" s="13">
        <v>2</v>
      </c>
      <c r="K2097" s="13">
        <v>18</v>
      </c>
      <c r="L2097" s="13">
        <v>61</v>
      </c>
      <c r="M2097" s="13">
        <v>2</v>
      </c>
      <c r="N2097" s="13">
        <v>1</v>
      </c>
      <c r="O2097" s="13">
        <v>25</v>
      </c>
      <c r="P2097" s="13">
        <v>58</v>
      </c>
    </row>
    <row r="2098" spans="1:16" x14ac:dyDescent="0.25">
      <c r="A2098" s="13" t="s">
        <v>1834</v>
      </c>
      <c r="B2098" s="13">
        <v>2014</v>
      </c>
      <c r="C2098" s="13" t="s">
        <v>175</v>
      </c>
      <c r="D2098" s="13" t="s">
        <v>157</v>
      </c>
      <c r="E2098" s="13">
        <v>133</v>
      </c>
      <c r="F2098" s="13">
        <v>433</v>
      </c>
      <c r="G2098" s="13">
        <v>52</v>
      </c>
      <c r="H2098" s="13">
        <v>119</v>
      </c>
      <c r="I2098" s="13">
        <v>35</v>
      </c>
      <c r="J2098" s="13">
        <v>2</v>
      </c>
      <c r="K2098" s="13">
        <v>6</v>
      </c>
      <c r="L2098" s="13">
        <v>37</v>
      </c>
      <c r="M2098" s="13">
        <v>1</v>
      </c>
      <c r="N2098" s="13">
        <v>1</v>
      </c>
      <c r="O2098" s="13">
        <v>24</v>
      </c>
      <c r="P2098" s="13">
        <v>93</v>
      </c>
    </row>
    <row r="2099" spans="1:16" x14ac:dyDescent="0.25">
      <c r="A2099" s="13" t="s">
        <v>1656</v>
      </c>
      <c r="B2099" s="13">
        <v>2014</v>
      </c>
      <c r="C2099" s="13" t="s">
        <v>158</v>
      </c>
      <c r="D2099" s="13" t="s">
        <v>157</v>
      </c>
      <c r="E2099" s="13">
        <v>116</v>
      </c>
      <c r="F2099" s="13">
        <v>434</v>
      </c>
      <c r="G2099" s="13">
        <v>61</v>
      </c>
      <c r="H2099" s="13">
        <v>120</v>
      </c>
      <c r="I2099" s="13">
        <v>21</v>
      </c>
      <c r="J2099" s="13">
        <v>4</v>
      </c>
      <c r="K2099" s="13">
        <v>8</v>
      </c>
      <c r="L2099" s="13">
        <v>35</v>
      </c>
      <c r="M2099" s="13">
        <v>11</v>
      </c>
      <c r="N2099" s="13">
        <v>4</v>
      </c>
      <c r="O2099" s="13">
        <v>66</v>
      </c>
      <c r="P2099" s="13">
        <v>108</v>
      </c>
    </row>
    <row r="2100" spans="1:16" x14ac:dyDescent="0.25">
      <c r="A2100" s="13" t="s">
        <v>1966</v>
      </c>
      <c r="B2100" s="13">
        <v>2014</v>
      </c>
      <c r="C2100" s="13" t="s">
        <v>188</v>
      </c>
      <c r="D2100" s="13" t="s">
        <v>161</v>
      </c>
      <c r="E2100" s="13">
        <v>131</v>
      </c>
      <c r="F2100" s="13">
        <v>436</v>
      </c>
      <c r="G2100" s="13">
        <v>74</v>
      </c>
      <c r="H2100" s="13">
        <v>136</v>
      </c>
      <c r="I2100" s="13">
        <v>27</v>
      </c>
      <c r="J2100" s="13">
        <v>6</v>
      </c>
      <c r="K2100" s="13">
        <v>24</v>
      </c>
      <c r="L2100" s="13">
        <v>76</v>
      </c>
      <c r="M2100" s="13">
        <v>8</v>
      </c>
      <c r="N2100" s="13">
        <v>7</v>
      </c>
      <c r="O2100" s="13">
        <v>37</v>
      </c>
      <c r="P2100" s="13">
        <v>101</v>
      </c>
    </row>
    <row r="2101" spans="1:16" x14ac:dyDescent="0.25">
      <c r="A2101" s="13" t="s">
        <v>1527</v>
      </c>
      <c r="B2101" s="13">
        <v>2014</v>
      </c>
      <c r="C2101" s="13" t="s">
        <v>185</v>
      </c>
      <c r="D2101" s="13" t="s">
        <v>161</v>
      </c>
      <c r="E2101" s="13">
        <v>131</v>
      </c>
      <c r="F2101" s="13">
        <v>438</v>
      </c>
      <c r="G2101" s="13">
        <v>48</v>
      </c>
      <c r="H2101" s="13">
        <v>122</v>
      </c>
      <c r="I2101" s="13">
        <v>32</v>
      </c>
      <c r="J2101" s="13">
        <v>3</v>
      </c>
      <c r="K2101" s="13">
        <v>16</v>
      </c>
      <c r="L2101" s="13">
        <v>61</v>
      </c>
      <c r="M2101" s="13">
        <v>0</v>
      </c>
      <c r="N2101" s="13">
        <v>0</v>
      </c>
      <c r="O2101" s="13">
        <v>31</v>
      </c>
      <c r="P2101" s="13">
        <v>121</v>
      </c>
    </row>
    <row r="2102" spans="1:16" x14ac:dyDescent="0.25">
      <c r="A2102" s="13" t="s">
        <v>2014</v>
      </c>
      <c r="B2102" s="13">
        <v>2014</v>
      </c>
      <c r="C2102" s="13" t="s">
        <v>159</v>
      </c>
      <c r="D2102" s="13" t="s">
        <v>157</v>
      </c>
      <c r="E2102" s="13">
        <v>131</v>
      </c>
      <c r="F2102" s="13">
        <v>438</v>
      </c>
      <c r="G2102" s="13">
        <v>51</v>
      </c>
      <c r="H2102" s="13">
        <v>87</v>
      </c>
      <c r="I2102" s="13">
        <v>20</v>
      </c>
      <c r="J2102" s="13">
        <v>2</v>
      </c>
      <c r="K2102" s="13">
        <v>22</v>
      </c>
      <c r="L2102" s="13">
        <v>60</v>
      </c>
      <c r="M2102" s="13">
        <v>0</v>
      </c>
      <c r="N2102" s="13">
        <v>3</v>
      </c>
      <c r="O2102" s="13">
        <v>17</v>
      </c>
      <c r="P2102" s="13">
        <v>158</v>
      </c>
    </row>
    <row r="2103" spans="1:16" x14ac:dyDescent="0.25">
      <c r="A2103" s="13" t="s">
        <v>1973</v>
      </c>
      <c r="B2103" s="13">
        <v>2014</v>
      </c>
      <c r="C2103" s="13" t="s">
        <v>166</v>
      </c>
      <c r="D2103" s="13" t="s">
        <v>161</v>
      </c>
      <c r="E2103" s="13">
        <v>137</v>
      </c>
      <c r="F2103" s="13">
        <v>440</v>
      </c>
      <c r="G2103" s="13">
        <v>55</v>
      </c>
      <c r="H2103" s="13">
        <v>127</v>
      </c>
      <c r="I2103" s="13">
        <v>31</v>
      </c>
      <c r="J2103" s="13">
        <v>3</v>
      </c>
      <c r="K2103" s="13">
        <v>9</v>
      </c>
      <c r="L2103" s="13">
        <v>54</v>
      </c>
      <c r="M2103" s="13">
        <v>6</v>
      </c>
      <c r="N2103" s="13">
        <v>3</v>
      </c>
      <c r="O2103" s="13">
        <v>22</v>
      </c>
      <c r="P2103" s="13">
        <v>67</v>
      </c>
    </row>
    <row r="2104" spans="1:16" x14ac:dyDescent="0.25">
      <c r="A2104" s="13" t="s">
        <v>1459</v>
      </c>
      <c r="B2104" s="13">
        <v>2014</v>
      </c>
      <c r="C2104" s="13" t="s">
        <v>171</v>
      </c>
      <c r="D2104" s="13" t="s">
        <v>157</v>
      </c>
      <c r="E2104" s="13">
        <v>123</v>
      </c>
      <c r="F2104" s="13">
        <v>440</v>
      </c>
      <c r="G2104" s="13">
        <v>56</v>
      </c>
      <c r="H2104" s="13">
        <v>95</v>
      </c>
      <c r="I2104" s="13">
        <v>14</v>
      </c>
      <c r="J2104" s="13">
        <v>0</v>
      </c>
      <c r="K2104" s="13">
        <v>22</v>
      </c>
      <c r="L2104" s="13">
        <v>62</v>
      </c>
      <c r="M2104" s="13">
        <v>1</v>
      </c>
      <c r="N2104" s="13">
        <v>1</v>
      </c>
      <c r="O2104" s="13">
        <v>58</v>
      </c>
      <c r="P2104" s="13">
        <v>109</v>
      </c>
    </row>
    <row r="2105" spans="1:16" x14ac:dyDescent="0.25">
      <c r="A2105" s="13" t="s">
        <v>1857</v>
      </c>
      <c r="B2105" s="13">
        <v>2014</v>
      </c>
      <c r="C2105" s="13" t="s">
        <v>182</v>
      </c>
      <c r="D2105" s="13" t="s">
        <v>157</v>
      </c>
      <c r="E2105" s="13">
        <v>123</v>
      </c>
      <c r="F2105" s="13">
        <v>441</v>
      </c>
      <c r="G2105" s="13">
        <v>57</v>
      </c>
      <c r="H2105" s="13">
        <v>139</v>
      </c>
      <c r="I2105" s="13">
        <v>30</v>
      </c>
      <c r="J2105" s="13">
        <v>3</v>
      </c>
      <c r="K2105" s="13">
        <v>23</v>
      </c>
      <c r="L2105" s="13">
        <v>76</v>
      </c>
      <c r="M2105" s="13">
        <v>6</v>
      </c>
      <c r="N2105" s="13">
        <v>3</v>
      </c>
      <c r="O2105" s="13">
        <v>30</v>
      </c>
      <c r="P2105" s="13">
        <v>126</v>
      </c>
    </row>
    <row r="2106" spans="1:16" x14ac:dyDescent="0.25">
      <c r="A2106" s="13" t="s">
        <v>1631</v>
      </c>
      <c r="B2106" s="13">
        <v>2014</v>
      </c>
      <c r="C2106" s="13" t="s">
        <v>172</v>
      </c>
      <c r="D2106" s="13" t="s">
        <v>161</v>
      </c>
      <c r="E2106" s="13">
        <v>136</v>
      </c>
      <c r="F2106" s="13">
        <v>443</v>
      </c>
      <c r="G2106" s="13">
        <v>55</v>
      </c>
      <c r="H2106" s="13">
        <v>118</v>
      </c>
      <c r="I2106" s="13">
        <v>31</v>
      </c>
      <c r="J2106" s="13">
        <v>5</v>
      </c>
      <c r="K2106" s="13">
        <v>12</v>
      </c>
      <c r="L2106" s="13">
        <v>48</v>
      </c>
      <c r="M2106" s="13">
        <v>1</v>
      </c>
      <c r="N2106" s="13">
        <v>1</v>
      </c>
      <c r="O2106" s="13">
        <v>69</v>
      </c>
      <c r="P2106" s="13">
        <v>87</v>
      </c>
    </row>
    <row r="2107" spans="1:16" x14ac:dyDescent="0.25">
      <c r="A2107" s="13" t="s">
        <v>1546</v>
      </c>
      <c r="B2107" s="13">
        <v>2014</v>
      </c>
      <c r="C2107" s="13" t="s">
        <v>176</v>
      </c>
      <c r="D2107" s="13" t="s">
        <v>157</v>
      </c>
      <c r="E2107" s="13">
        <v>106</v>
      </c>
      <c r="F2107" s="13">
        <v>444</v>
      </c>
      <c r="G2107" s="13">
        <v>57</v>
      </c>
      <c r="H2107" s="13">
        <v>114</v>
      </c>
      <c r="I2107" s="13">
        <v>17</v>
      </c>
      <c r="J2107" s="13">
        <v>10</v>
      </c>
      <c r="K2107" s="13">
        <v>3</v>
      </c>
      <c r="L2107" s="13">
        <v>28</v>
      </c>
      <c r="M2107" s="13">
        <v>10</v>
      </c>
      <c r="N2107" s="13">
        <v>6</v>
      </c>
      <c r="O2107" s="13">
        <v>35</v>
      </c>
      <c r="P2107" s="13">
        <v>114</v>
      </c>
    </row>
    <row r="2108" spans="1:16" x14ac:dyDescent="0.25">
      <c r="A2108" s="13" t="s">
        <v>1917</v>
      </c>
      <c r="B2108" s="13">
        <v>2014</v>
      </c>
      <c r="C2108" s="13" t="s">
        <v>168</v>
      </c>
      <c r="D2108" s="13" t="s">
        <v>157</v>
      </c>
      <c r="E2108" s="13">
        <v>106</v>
      </c>
      <c r="F2108" s="13">
        <v>449</v>
      </c>
      <c r="G2108" s="13">
        <v>68</v>
      </c>
      <c r="H2108" s="13">
        <v>126</v>
      </c>
      <c r="I2108" s="13">
        <v>23</v>
      </c>
      <c r="J2108" s="13">
        <v>5</v>
      </c>
      <c r="K2108" s="13">
        <v>4</v>
      </c>
      <c r="L2108" s="13">
        <v>29</v>
      </c>
      <c r="M2108" s="13">
        <v>12</v>
      </c>
      <c r="N2108" s="13">
        <v>2</v>
      </c>
      <c r="O2108" s="13">
        <v>33</v>
      </c>
      <c r="P2108" s="13">
        <v>98</v>
      </c>
    </row>
    <row r="2109" spans="1:16" x14ac:dyDescent="0.25">
      <c r="A2109" s="13" t="s">
        <v>1531</v>
      </c>
      <c r="B2109" s="13">
        <v>2014</v>
      </c>
      <c r="C2109" s="13" t="s">
        <v>177</v>
      </c>
      <c r="D2109" s="13" t="s">
        <v>161</v>
      </c>
      <c r="E2109" s="13">
        <v>128</v>
      </c>
      <c r="F2109" s="13">
        <v>449</v>
      </c>
      <c r="G2109" s="13">
        <v>64</v>
      </c>
      <c r="H2109" s="13">
        <v>127</v>
      </c>
      <c r="I2109" s="13">
        <v>35</v>
      </c>
      <c r="J2109" s="13">
        <v>0</v>
      </c>
      <c r="K2109" s="13">
        <v>13</v>
      </c>
      <c r="L2109" s="13">
        <v>71</v>
      </c>
      <c r="M2109" s="13">
        <v>14</v>
      </c>
      <c r="N2109" s="13">
        <v>5</v>
      </c>
      <c r="O2109" s="13">
        <v>56</v>
      </c>
      <c r="P2109" s="13">
        <v>84</v>
      </c>
    </row>
    <row r="2110" spans="1:16" x14ac:dyDescent="0.25">
      <c r="A2110" s="13" t="s">
        <v>106</v>
      </c>
      <c r="B2110" s="13">
        <v>2014</v>
      </c>
      <c r="C2110" s="13" t="s">
        <v>165</v>
      </c>
      <c r="D2110" s="13" t="s">
        <v>157</v>
      </c>
      <c r="E2110" s="13">
        <v>127</v>
      </c>
      <c r="F2110" s="13">
        <v>450</v>
      </c>
      <c r="G2110" s="13">
        <v>65</v>
      </c>
      <c r="H2110" s="13">
        <v>88</v>
      </c>
      <c r="I2110" s="13">
        <v>16</v>
      </c>
      <c r="J2110" s="13">
        <v>0</v>
      </c>
      <c r="K2110" s="13">
        <v>26</v>
      </c>
      <c r="L2110" s="13">
        <v>72</v>
      </c>
      <c r="M2110" s="13">
        <v>2</v>
      </c>
      <c r="N2110" s="13">
        <v>1</v>
      </c>
      <c r="O2110" s="13">
        <v>60</v>
      </c>
      <c r="P2110" s="13">
        <v>173</v>
      </c>
    </row>
    <row r="2111" spans="1:16" x14ac:dyDescent="0.25">
      <c r="A2111" s="13" t="s">
        <v>1633</v>
      </c>
      <c r="B2111" s="13">
        <v>2014</v>
      </c>
      <c r="C2111" s="13" t="s">
        <v>175</v>
      </c>
      <c r="D2111" s="13" t="s">
        <v>157</v>
      </c>
      <c r="E2111" s="13">
        <v>131</v>
      </c>
      <c r="F2111" s="13">
        <v>452</v>
      </c>
      <c r="G2111" s="13">
        <v>37</v>
      </c>
      <c r="H2111" s="13">
        <v>130</v>
      </c>
      <c r="I2111" s="13">
        <v>34</v>
      </c>
      <c r="J2111" s="13">
        <v>0</v>
      </c>
      <c r="K2111" s="13">
        <v>3</v>
      </c>
      <c r="L2111" s="13">
        <v>61</v>
      </c>
      <c r="M2111" s="13">
        <v>0</v>
      </c>
      <c r="N2111" s="13">
        <v>1</v>
      </c>
      <c r="O2111" s="13">
        <v>34</v>
      </c>
      <c r="P2111" s="13">
        <v>46</v>
      </c>
    </row>
    <row r="2112" spans="1:16" x14ac:dyDescent="0.25">
      <c r="A2112" s="13" t="s">
        <v>1510</v>
      </c>
      <c r="B2112" s="13">
        <v>2014</v>
      </c>
      <c r="C2112" s="13" t="s">
        <v>184</v>
      </c>
      <c r="D2112" s="13" t="s">
        <v>157</v>
      </c>
      <c r="E2112" s="13">
        <v>123</v>
      </c>
      <c r="F2112" s="13">
        <v>455</v>
      </c>
      <c r="G2112" s="13">
        <v>58</v>
      </c>
      <c r="H2112" s="13">
        <v>110</v>
      </c>
      <c r="I2112" s="13">
        <v>19</v>
      </c>
      <c r="J2112" s="13">
        <v>1</v>
      </c>
      <c r="K2112" s="13">
        <v>13</v>
      </c>
      <c r="L2112" s="13">
        <v>40</v>
      </c>
      <c r="M2112" s="13">
        <v>3</v>
      </c>
      <c r="N2112" s="13">
        <v>4</v>
      </c>
      <c r="O2112" s="13">
        <v>58</v>
      </c>
      <c r="P2112" s="13">
        <v>131</v>
      </c>
    </row>
    <row r="2113" spans="1:16" x14ac:dyDescent="0.25">
      <c r="A2113" s="13" t="s">
        <v>1484</v>
      </c>
      <c r="B2113" s="13">
        <v>2014</v>
      </c>
      <c r="C2113" s="13" t="s">
        <v>175</v>
      </c>
      <c r="D2113" s="13" t="s">
        <v>157</v>
      </c>
      <c r="E2113" s="13">
        <v>120</v>
      </c>
      <c r="F2113" s="13">
        <v>455</v>
      </c>
      <c r="G2113" s="13">
        <v>60</v>
      </c>
      <c r="H2113" s="13">
        <v>126</v>
      </c>
      <c r="I2113" s="13">
        <v>27</v>
      </c>
      <c r="J2113" s="13">
        <v>2</v>
      </c>
      <c r="K2113" s="13">
        <v>4</v>
      </c>
      <c r="L2113" s="13">
        <v>55</v>
      </c>
      <c r="M2113" s="13">
        <v>3</v>
      </c>
      <c r="N2113" s="13">
        <v>0</v>
      </c>
      <c r="O2113" s="13">
        <v>60</v>
      </c>
      <c r="P2113" s="13">
        <v>96</v>
      </c>
    </row>
    <row r="2114" spans="1:16" x14ac:dyDescent="0.25">
      <c r="A2114" s="13" t="s">
        <v>2008</v>
      </c>
      <c r="B2114" s="13">
        <v>2014</v>
      </c>
      <c r="C2114" s="13" t="s">
        <v>165</v>
      </c>
      <c r="D2114" s="13" t="s">
        <v>157</v>
      </c>
      <c r="E2114" s="13">
        <v>137</v>
      </c>
      <c r="F2114" s="13">
        <v>455</v>
      </c>
      <c r="G2114" s="13">
        <v>48</v>
      </c>
      <c r="H2114" s="13">
        <v>95</v>
      </c>
      <c r="I2114" s="13">
        <v>18</v>
      </c>
      <c r="J2114" s="13">
        <v>0</v>
      </c>
      <c r="K2114" s="13">
        <v>16</v>
      </c>
      <c r="L2114" s="13">
        <v>45</v>
      </c>
      <c r="M2114" s="13">
        <v>2</v>
      </c>
      <c r="N2114" s="13">
        <v>0</v>
      </c>
      <c r="O2114" s="13">
        <v>13</v>
      </c>
      <c r="P2114" s="13">
        <v>122</v>
      </c>
    </row>
    <row r="2115" spans="1:16" x14ac:dyDescent="0.25">
      <c r="A2115" s="13" t="s">
        <v>1863</v>
      </c>
      <c r="B2115" s="13">
        <v>2014</v>
      </c>
      <c r="C2115" s="13" t="s">
        <v>178</v>
      </c>
      <c r="D2115" s="13" t="s">
        <v>157</v>
      </c>
      <c r="E2115" s="13">
        <v>140</v>
      </c>
      <c r="F2115" s="13">
        <v>457</v>
      </c>
      <c r="G2115" s="13">
        <v>45</v>
      </c>
      <c r="H2115" s="13">
        <v>97</v>
      </c>
      <c r="I2115" s="13">
        <v>21</v>
      </c>
      <c r="J2115" s="13">
        <v>1</v>
      </c>
      <c r="K2115" s="13">
        <v>15</v>
      </c>
      <c r="L2115" s="13">
        <v>54</v>
      </c>
      <c r="M2115" s="13">
        <v>1</v>
      </c>
      <c r="N2115" s="13">
        <v>0</v>
      </c>
      <c r="O2115" s="13">
        <v>35</v>
      </c>
      <c r="P2115" s="13">
        <v>74</v>
      </c>
    </row>
    <row r="2116" spans="1:16" x14ac:dyDescent="0.25">
      <c r="A2116" s="13" t="s">
        <v>1551</v>
      </c>
      <c r="B2116" s="13">
        <v>2014</v>
      </c>
      <c r="C2116" s="13" t="s">
        <v>182</v>
      </c>
      <c r="D2116" s="13" t="s">
        <v>157</v>
      </c>
      <c r="E2116" s="13">
        <v>134</v>
      </c>
      <c r="F2116" s="13">
        <v>461</v>
      </c>
      <c r="G2116" s="13">
        <v>64</v>
      </c>
      <c r="H2116" s="13">
        <v>130</v>
      </c>
      <c r="I2116" s="13">
        <v>27</v>
      </c>
      <c r="J2116" s="13">
        <v>2</v>
      </c>
      <c r="K2116" s="13">
        <v>8</v>
      </c>
      <c r="L2116" s="13">
        <v>51</v>
      </c>
      <c r="M2116" s="13">
        <v>36</v>
      </c>
      <c r="N2116" s="13">
        <v>11</v>
      </c>
      <c r="O2116" s="13">
        <v>22</v>
      </c>
      <c r="P2116" s="13">
        <v>75</v>
      </c>
    </row>
    <row r="2117" spans="1:16" x14ac:dyDescent="0.25">
      <c r="A2117" s="13" t="s">
        <v>1712</v>
      </c>
      <c r="B2117" s="13">
        <v>2014</v>
      </c>
      <c r="C2117" s="13" t="s">
        <v>181</v>
      </c>
      <c r="D2117" s="13" t="s">
        <v>157</v>
      </c>
      <c r="E2117" s="13">
        <v>134</v>
      </c>
      <c r="F2117" s="13">
        <v>462</v>
      </c>
      <c r="G2117" s="13">
        <v>53</v>
      </c>
      <c r="H2117" s="13">
        <v>120</v>
      </c>
      <c r="I2117" s="13">
        <v>25</v>
      </c>
      <c r="J2117" s="13">
        <v>1</v>
      </c>
      <c r="K2117" s="13">
        <v>10</v>
      </c>
      <c r="L2117" s="13">
        <v>55</v>
      </c>
      <c r="M2117" s="13">
        <v>1</v>
      </c>
      <c r="N2117" s="13">
        <v>3</v>
      </c>
      <c r="O2117" s="13">
        <v>38</v>
      </c>
      <c r="P2117" s="13">
        <v>124</v>
      </c>
    </row>
    <row r="2118" spans="1:16" x14ac:dyDescent="0.25">
      <c r="A2118" s="13" t="s">
        <v>1430</v>
      </c>
      <c r="B2118" s="13">
        <v>2014</v>
      </c>
      <c r="C2118" s="13" t="s">
        <v>179</v>
      </c>
      <c r="D2118" s="13" t="s">
        <v>161</v>
      </c>
      <c r="E2118" s="13">
        <v>121</v>
      </c>
      <c r="F2118" s="13">
        <v>462</v>
      </c>
      <c r="G2118" s="13">
        <v>44</v>
      </c>
      <c r="H2118" s="13">
        <v>123</v>
      </c>
      <c r="I2118" s="13">
        <v>25</v>
      </c>
      <c r="J2118" s="13">
        <v>0</v>
      </c>
      <c r="K2118" s="13">
        <v>8</v>
      </c>
      <c r="L2118" s="13">
        <v>51</v>
      </c>
      <c r="M2118" s="13">
        <v>2</v>
      </c>
      <c r="N2118" s="13">
        <v>3</v>
      </c>
      <c r="O2118" s="13">
        <v>23</v>
      </c>
      <c r="P2118" s="13">
        <v>74</v>
      </c>
    </row>
    <row r="2119" spans="1:16" x14ac:dyDescent="0.25">
      <c r="A2119" s="13" t="s">
        <v>1416</v>
      </c>
      <c r="B2119" s="13">
        <v>2014</v>
      </c>
      <c r="C2119" s="13" t="s">
        <v>170</v>
      </c>
      <c r="D2119" s="13" t="s">
        <v>157</v>
      </c>
      <c r="E2119" s="13">
        <v>126</v>
      </c>
      <c r="F2119" s="13">
        <v>463</v>
      </c>
      <c r="G2119" s="13">
        <v>68</v>
      </c>
      <c r="H2119" s="13">
        <v>114</v>
      </c>
      <c r="I2119" s="13">
        <v>21</v>
      </c>
      <c r="J2119" s="13">
        <v>3</v>
      </c>
      <c r="K2119" s="13">
        <v>9</v>
      </c>
      <c r="L2119" s="13">
        <v>47</v>
      </c>
      <c r="M2119" s="13">
        <v>19</v>
      </c>
      <c r="N2119" s="13">
        <v>5</v>
      </c>
      <c r="O2119" s="13">
        <v>66</v>
      </c>
      <c r="P2119" s="13">
        <v>66</v>
      </c>
    </row>
    <row r="2120" spans="1:16" x14ac:dyDescent="0.25">
      <c r="A2120" s="13" t="s">
        <v>1660</v>
      </c>
      <c r="B2120" s="13">
        <v>2014</v>
      </c>
      <c r="C2120" s="13" t="s">
        <v>156</v>
      </c>
      <c r="D2120" s="13" t="s">
        <v>157</v>
      </c>
      <c r="E2120" s="13">
        <v>130</v>
      </c>
      <c r="F2120" s="13">
        <v>464</v>
      </c>
      <c r="G2120" s="13">
        <v>50</v>
      </c>
      <c r="H2120" s="13">
        <v>131</v>
      </c>
      <c r="I2120" s="13">
        <v>31</v>
      </c>
      <c r="J2120" s="13">
        <v>5</v>
      </c>
      <c r="K2120" s="13">
        <v>7</v>
      </c>
      <c r="L2120" s="13">
        <v>57</v>
      </c>
      <c r="M2120" s="13">
        <v>0</v>
      </c>
      <c r="N2120" s="13">
        <v>4</v>
      </c>
      <c r="O2120" s="13">
        <v>36</v>
      </c>
      <c r="P2120" s="13">
        <v>78</v>
      </c>
    </row>
    <row r="2121" spans="1:16" x14ac:dyDescent="0.25">
      <c r="A2121" s="13" t="s">
        <v>1758</v>
      </c>
      <c r="B2121" s="13">
        <v>2014</v>
      </c>
      <c r="C2121" s="13" t="s">
        <v>158</v>
      </c>
      <c r="D2121" s="13" t="s">
        <v>157</v>
      </c>
      <c r="E2121" s="13">
        <v>126</v>
      </c>
      <c r="F2121" s="13">
        <v>465</v>
      </c>
      <c r="G2121" s="13">
        <v>43</v>
      </c>
      <c r="H2121" s="13">
        <v>103</v>
      </c>
      <c r="I2121" s="13">
        <v>21</v>
      </c>
      <c r="J2121" s="13">
        <v>2</v>
      </c>
      <c r="K2121" s="13">
        <v>14</v>
      </c>
      <c r="L2121" s="13">
        <v>56</v>
      </c>
      <c r="M2121" s="13">
        <v>1</v>
      </c>
      <c r="N2121" s="13">
        <v>0</v>
      </c>
      <c r="O2121" s="13">
        <v>34</v>
      </c>
      <c r="P2121" s="13">
        <v>151</v>
      </c>
    </row>
    <row r="2122" spans="1:16" x14ac:dyDescent="0.25">
      <c r="A2122" s="13" t="s">
        <v>1756</v>
      </c>
      <c r="B2122" s="13">
        <v>2014</v>
      </c>
      <c r="C2122" s="13" t="s">
        <v>178</v>
      </c>
      <c r="D2122" s="13" t="s">
        <v>157</v>
      </c>
      <c r="E2122" s="13">
        <v>133</v>
      </c>
      <c r="F2122" s="13">
        <v>471</v>
      </c>
      <c r="G2122" s="13">
        <v>55</v>
      </c>
      <c r="H2122" s="13">
        <v>142</v>
      </c>
      <c r="I2122" s="13">
        <v>29</v>
      </c>
      <c r="J2122" s="13">
        <v>4</v>
      </c>
      <c r="K2122" s="13">
        <v>5</v>
      </c>
      <c r="L2122" s="13">
        <v>53</v>
      </c>
      <c r="M2122" s="13">
        <v>28</v>
      </c>
      <c r="N2122" s="13">
        <v>5</v>
      </c>
      <c r="O2122" s="13">
        <v>24</v>
      </c>
      <c r="P2122" s="13">
        <v>108</v>
      </c>
    </row>
    <row r="2123" spans="1:16" x14ac:dyDescent="0.25">
      <c r="A2123" s="13" t="s">
        <v>1754</v>
      </c>
      <c r="B2123" s="13">
        <v>2014</v>
      </c>
      <c r="C2123" s="13" t="s">
        <v>186</v>
      </c>
      <c r="D2123" s="13" t="s">
        <v>161</v>
      </c>
      <c r="E2123" s="13">
        <v>144</v>
      </c>
      <c r="F2123" s="13">
        <v>473</v>
      </c>
      <c r="G2123" s="13">
        <v>47</v>
      </c>
      <c r="H2123" s="13">
        <v>111</v>
      </c>
      <c r="I2123" s="13">
        <v>22</v>
      </c>
      <c r="J2123" s="13">
        <v>1</v>
      </c>
      <c r="K2123" s="13">
        <v>10</v>
      </c>
      <c r="L2123" s="13">
        <v>63</v>
      </c>
      <c r="M2123" s="13">
        <v>7</v>
      </c>
      <c r="N2123" s="13">
        <v>1</v>
      </c>
      <c r="O2123" s="13">
        <v>34</v>
      </c>
      <c r="P2123" s="13">
        <v>91</v>
      </c>
    </row>
    <row r="2124" spans="1:16" x14ac:dyDescent="0.25">
      <c r="A2124" s="13" t="s">
        <v>1602</v>
      </c>
      <c r="B2124" s="13">
        <v>2014</v>
      </c>
      <c r="C2124" s="13" t="s">
        <v>167</v>
      </c>
      <c r="D2124" s="13" t="s">
        <v>157</v>
      </c>
      <c r="E2124" s="13">
        <v>137</v>
      </c>
      <c r="F2124" s="13">
        <v>476</v>
      </c>
      <c r="G2124" s="13">
        <v>33</v>
      </c>
      <c r="H2124" s="13">
        <v>123</v>
      </c>
      <c r="I2124" s="13">
        <v>18</v>
      </c>
      <c r="J2124" s="13">
        <v>0</v>
      </c>
      <c r="K2124" s="13">
        <v>7</v>
      </c>
      <c r="L2124" s="13">
        <v>39</v>
      </c>
      <c r="M2124" s="13">
        <v>1</v>
      </c>
      <c r="N2124" s="13">
        <v>1</v>
      </c>
      <c r="O2124" s="13">
        <v>43</v>
      </c>
      <c r="P2124" s="13">
        <v>60</v>
      </c>
    </row>
    <row r="2125" spans="1:16" x14ac:dyDescent="0.25">
      <c r="A2125" s="13" t="s">
        <v>115</v>
      </c>
      <c r="B2125" s="13">
        <v>2014</v>
      </c>
      <c r="C2125" s="13" t="s">
        <v>164</v>
      </c>
      <c r="D2125" s="13" t="s">
        <v>157</v>
      </c>
      <c r="E2125" s="13">
        <v>128</v>
      </c>
      <c r="F2125" s="13">
        <v>477</v>
      </c>
      <c r="G2125" s="13">
        <v>75</v>
      </c>
      <c r="H2125" s="13">
        <v>128</v>
      </c>
      <c r="I2125" s="13">
        <v>27</v>
      </c>
      <c r="J2125" s="13">
        <v>2</v>
      </c>
      <c r="K2125" s="13">
        <v>34</v>
      </c>
      <c r="L2125" s="13">
        <v>98</v>
      </c>
      <c r="M2125" s="13">
        <v>2</v>
      </c>
      <c r="N2125" s="13">
        <v>0</v>
      </c>
      <c r="O2125" s="13">
        <v>62</v>
      </c>
      <c r="P2125" s="13">
        <v>82</v>
      </c>
    </row>
    <row r="2126" spans="1:16" x14ac:dyDescent="0.25">
      <c r="A2126" s="13" t="s">
        <v>1822</v>
      </c>
      <c r="B2126" s="13">
        <v>2014</v>
      </c>
      <c r="C2126" s="13" t="s">
        <v>176</v>
      </c>
      <c r="D2126" s="13" t="s">
        <v>157</v>
      </c>
      <c r="E2126" s="13">
        <v>142</v>
      </c>
      <c r="F2126" s="13">
        <v>478</v>
      </c>
      <c r="G2126" s="13">
        <v>62</v>
      </c>
      <c r="H2126" s="13">
        <v>134</v>
      </c>
      <c r="I2126" s="13">
        <v>29</v>
      </c>
      <c r="J2126" s="13">
        <v>1</v>
      </c>
      <c r="K2126" s="13">
        <v>13</v>
      </c>
      <c r="L2126" s="13">
        <v>59</v>
      </c>
      <c r="M2126" s="13">
        <v>3</v>
      </c>
      <c r="N2126" s="13">
        <v>1</v>
      </c>
      <c r="O2126" s="13">
        <v>39</v>
      </c>
      <c r="P2126" s="13">
        <v>99</v>
      </c>
    </row>
    <row r="2127" spans="1:16" x14ac:dyDescent="0.25">
      <c r="A2127" s="13" t="s">
        <v>1692</v>
      </c>
      <c r="B2127" s="13">
        <v>2014</v>
      </c>
      <c r="C2127" s="13" t="s">
        <v>162</v>
      </c>
      <c r="D2127" s="13" t="s">
        <v>161</v>
      </c>
      <c r="E2127" s="13">
        <v>149</v>
      </c>
      <c r="F2127" s="13">
        <v>478</v>
      </c>
      <c r="G2127" s="13">
        <v>68</v>
      </c>
      <c r="H2127" s="13">
        <v>119</v>
      </c>
      <c r="I2127" s="13">
        <v>33</v>
      </c>
      <c r="J2127" s="13">
        <v>4</v>
      </c>
      <c r="K2127" s="13">
        <v>16</v>
      </c>
      <c r="L2127" s="13">
        <v>51</v>
      </c>
      <c r="M2127" s="13">
        <v>1</v>
      </c>
      <c r="N2127" s="13">
        <v>2</v>
      </c>
      <c r="O2127" s="13">
        <v>65</v>
      </c>
      <c r="P2127" s="13">
        <v>113</v>
      </c>
    </row>
    <row r="2128" spans="1:16" x14ac:dyDescent="0.25">
      <c r="A2128" s="13" t="s">
        <v>1779</v>
      </c>
      <c r="B2128" s="13">
        <v>2014</v>
      </c>
      <c r="C2128" s="13" t="s">
        <v>167</v>
      </c>
      <c r="D2128" s="13" t="s">
        <v>157</v>
      </c>
      <c r="E2128" s="13">
        <v>123</v>
      </c>
      <c r="F2128" s="13">
        <v>479</v>
      </c>
      <c r="G2128" s="13">
        <v>64</v>
      </c>
      <c r="H2128" s="13">
        <v>117</v>
      </c>
      <c r="I2128" s="13">
        <v>30</v>
      </c>
      <c r="J2128" s="13">
        <v>2</v>
      </c>
      <c r="K2128" s="13">
        <v>10</v>
      </c>
      <c r="L2128" s="13">
        <v>36</v>
      </c>
      <c r="M2128" s="13">
        <v>15</v>
      </c>
      <c r="N2128" s="13">
        <v>6</v>
      </c>
      <c r="O2128" s="13">
        <v>47</v>
      </c>
      <c r="P2128" s="13">
        <v>108</v>
      </c>
    </row>
    <row r="2129" spans="1:16" x14ac:dyDescent="0.25">
      <c r="A2129" s="13" t="s">
        <v>1488</v>
      </c>
      <c r="B2129" s="13">
        <v>2014</v>
      </c>
      <c r="C2129" s="13" t="s">
        <v>164</v>
      </c>
      <c r="D2129" s="13" t="s">
        <v>157</v>
      </c>
      <c r="E2129" s="13">
        <v>139</v>
      </c>
      <c r="F2129" s="13">
        <v>481</v>
      </c>
      <c r="G2129" s="13">
        <v>40</v>
      </c>
      <c r="H2129" s="13">
        <v>132</v>
      </c>
      <c r="I2129" s="13">
        <v>22</v>
      </c>
      <c r="J2129" s="13">
        <v>0</v>
      </c>
      <c r="K2129" s="13">
        <v>12</v>
      </c>
      <c r="L2129" s="13">
        <v>69</v>
      </c>
      <c r="M2129" s="13">
        <v>3</v>
      </c>
      <c r="N2129" s="13">
        <v>0</v>
      </c>
      <c r="O2129" s="13">
        <v>32</v>
      </c>
      <c r="P2129" s="13">
        <v>76</v>
      </c>
    </row>
    <row r="2130" spans="1:16" x14ac:dyDescent="0.25">
      <c r="A2130" s="13" t="s">
        <v>1905</v>
      </c>
      <c r="B2130" s="13">
        <v>2014</v>
      </c>
      <c r="C2130" s="13" t="s">
        <v>176</v>
      </c>
      <c r="D2130" s="13" t="s">
        <v>157</v>
      </c>
      <c r="E2130" s="13">
        <v>135</v>
      </c>
      <c r="F2130" s="13">
        <v>485</v>
      </c>
      <c r="G2130" s="13">
        <v>61</v>
      </c>
      <c r="H2130" s="13">
        <v>135</v>
      </c>
      <c r="I2130" s="13">
        <v>25</v>
      </c>
      <c r="J2130" s="13">
        <v>3</v>
      </c>
      <c r="K2130" s="13">
        <v>21</v>
      </c>
      <c r="L2130" s="13">
        <v>74</v>
      </c>
      <c r="M2130" s="13">
        <v>0</v>
      </c>
      <c r="N2130" s="13">
        <v>0</v>
      </c>
      <c r="O2130" s="13">
        <v>24</v>
      </c>
      <c r="P2130" s="13">
        <v>120</v>
      </c>
    </row>
    <row r="2131" spans="1:16" x14ac:dyDescent="0.25">
      <c r="A2131" s="13" t="s">
        <v>1322</v>
      </c>
      <c r="B2131" s="13">
        <v>2014</v>
      </c>
      <c r="C2131" s="13" t="s">
        <v>156</v>
      </c>
      <c r="D2131" s="13" t="s">
        <v>157</v>
      </c>
      <c r="E2131" s="13">
        <v>123</v>
      </c>
      <c r="F2131" s="13">
        <v>486</v>
      </c>
      <c r="G2131" s="13">
        <v>76</v>
      </c>
      <c r="H2131" s="13">
        <v>146</v>
      </c>
      <c r="I2131" s="13">
        <v>26</v>
      </c>
      <c r="J2131" s="13">
        <v>10</v>
      </c>
      <c r="K2131" s="13">
        <v>1</v>
      </c>
      <c r="L2131" s="13">
        <v>35</v>
      </c>
      <c r="M2131" s="13">
        <v>15</v>
      </c>
      <c r="N2131" s="13">
        <v>9</v>
      </c>
      <c r="O2131" s="13">
        <v>43</v>
      </c>
      <c r="P2131" s="13">
        <v>83</v>
      </c>
    </row>
    <row r="2132" spans="1:16" x14ac:dyDescent="0.25">
      <c r="A2132" s="13" t="s">
        <v>1571</v>
      </c>
      <c r="B2132" s="13">
        <v>2014</v>
      </c>
      <c r="C2132" s="13" t="s">
        <v>169</v>
      </c>
      <c r="D2132" s="13" t="s">
        <v>161</v>
      </c>
      <c r="E2132" s="13">
        <v>136</v>
      </c>
      <c r="F2132" s="13">
        <v>489</v>
      </c>
      <c r="G2132" s="13">
        <v>40</v>
      </c>
      <c r="H2132" s="13">
        <v>119</v>
      </c>
      <c r="I2132" s="13">
        <v>23</v>
      </c>
      <c r="J2132" s="13">
        <v>0</v>
      </c>
      <c r="K2132" s="13">
        <v>13</v>
      </c>
      <c r="L2132" s="13">
        <v>72</v>
      </c>
      <c r="M2132" s="13">
        <v>0</v>
      </c>
      <c r="N2132" s="13">
        <v>4</v>
      </c>
      <c r="O2132" s="13">
        <v>56</v>
      </c>
      <c r="P2132" s="13">
        <v>97</v>
      </c>
    </row>
    <row r="2133" spans="1:16" x14ac:dyDescent="0.25">
      <c r="A2133" s="13" t="s">
        <v>1891</v>
      </c>
      <c r="B2133" s="13">
        <v>2014</v>
      </c>
      <c r="C2133" s="13" t="s">
        <v>178</v>
      </c>
      <c r="D2133" s="13" t="s">
        <v>157</v>
      </c>
      <c r="E2133" s="13">
        <v>132</v>
      </c>
      <c r="F2133" s="13">
        <v>491</v>
      </c>
      <c r="G2133" s="13">
        <v>63</v>
      </c>
      <c r="H2133" s="13">
        <v>140</v>
      </c>
      <c r="I2133" s="13">
        <v>22</v>
      </c>
      <c r="J2133" s="13">
        <v>6</v>
      </c>
      <c r="K2133" s="13">
        <v>1</v>
      </c>
      <c r="L2133" s="13">
        <v>43</v>
      </c>
      <c r="M2133" s="13">
        <v>17</v>
      </c>
      <c r="N2133" s="13">
        <v>8</v>
      </c>
      <c r="O2133" s="13">
        <v>43</v>
      </c>
      <c r="P2133" s="13">
        <v>49</v>
      </c>
    </row>
    <row r="2134" spans="1:16" x14ac:dyDescent="0.25">
      <c r="A2134" s="13" t="s">
        <v>1828</v>
      </c>
      <c r="B2134" s="13">
        <v>2014</v>
      </c>
      <c r="C2134" s="13" t="s">
        <v>185</v>
      </c>
      <c r="D2134" s="13" t="s">
        <v>161</v>
      </c>
      <c r="E2134" s="13">
        <v>153</v>
      </c>
      <c r="F2134" s="13">
        <v>491</v>
      </c>
      <c r="G2134" s="13">
        <v>54</v>
      </c>
      <c r="H2134" s="13">
        <v>121</v>
      </c>
      <c r="I2134" s="13">
        <v>20</v>
      </c>
      <c r="J2134" s="13">
        <v>10</v>
      </c>
      <c r="K2134" s="13">
        <v>10</v>
      </c>
      <c r="L2134" s="13">
        <v>69</v>
      </c>
      <c r="M2134" s="13">
        <v>5</v>
      </c>
      <c r="N2134" s="13">
        <v>3</v>
      </c>
      <c r="O2134" s="13">
        <v>59</v>
      </c>
      <c r="P2134" s="13">
        <v>129</v>
      </c>
    </row>
    <row r="2135" spans="1:16" x14ac:dyDescent="0.25">
      <c r="A2135" s="13" t="s">
        <v>1490</v>
      </c>
      <c r="B2135" s="13">
        <v>2014</v>
      </c>
      <c r="C2135" s="13" t="s">
        <v>184</v>
      </c>
      <c r="D2135" s="13" t="s">
        <v>157</v>
      </c>
      <c r="E2135" s="13">
        <v>131</v>
      </c>
      <c r="F2135" s="13">
        <v>492</v>
      </c>
      <c r="G2135" s="13">
        <v>54</v>
      </c>
      <c r="H2135" s="13">
        <v>138</v>
      </c>
      <c r="I2135" s="13">
        <v>30</v>
      </c>
      <c r="J2135" s="13">
        <v>8</v>
      </c>
      <c r="K2135" s="13">
        <v>4</v>
      </c>
      <c r="L2135" s="13">
        <v>54</v>
      </c>
      <c r="M2135" s="13">
        <v>17</v>
      </c>
      <c r="N2135" s="13">
        <v>9</v>
      </c>
      <c r="O2135" s="13">
        <v>23</v>
      </c>
      <c r="P2135" s="13">
        <v>93</v>
      </c>
    </row>
    <row r="2136" spans="1:16" x14ac:dyDescent="0.25">
      <c r="A2136" s="13" t="s">
        <v>1644</v>
      </c>
      <c r="B2136" s="13">
        <v>2014</v>
      </c>
      <c r="C2136" s="13" t="s">
        <v>179</v>
      </c>
      <c r="D2136" s="13" t="s">
        <v>161</v>
      </c>
      <c r="E2136" s="13">
        <v>137</v>
      </c>
      <c r="F2136" s="13">
        <v>493</v>
      </c>
      <c r="G2136" s="13">
        <v>71</v>
      </c>
      <c r="H2136" s="13">
        <v>107</v>
      </c>
      <c r="I2136" s="13">
        <v>21</v>
      </c>
      <c r="J2136" s="13">
        <v>1</v>
      </c>
      <c r="K2136" s="13">
        <v>18</v>
      </c>
      <c r="L2136" s="13">
        <v>66</v>
      </c>
      <c r="M2136" s="13">
        <v>12</v>
      </c>
      <c r="N2136" s="13">
        <v>3</v>
      </c>
      <c r="O2136" s="13">
        <v>44</v>
      </c>
      <c r="P2136" s="13">
        <v>149</v>
      </c>
    </row>
    <row r="2137" spans="1:16" x14ac:dyDescent="0.25">
      <c r="A2137" s="13" t="s">
        <v>1896</v>
      </c>
      <c r="B2137" s="13">
        <v>2014</v>
      </c>
      <c r="C2137" s="13" t="s">
        <v>181</v>
      </c>
      <c r="D2137" s="13" t="s">
        <v>157</v>
      </c>
      <c r="E2137" s="13">
        <v>127</v>
      </c>
      <c r="F2137" s="13">
        <v>493</v>
      </c>
      <c r="G2137" s="13">
        <v>90</v>
      </c>
      <c r="H2137" s="13">
        <v>134</v>
      </c>
      <c r="I2137" s="13">
        <v>31</v>
      </c>
      <c r="J2137" s="13">
        <v>3</v>
      </c>
      <c r="K2137" s="13">
        <v>17</v>
      </c>
      <c r="L2137" s="13">
        <v>58</v>
      </c>
      <c r="M2137" s="13">
        <v>5</v>
      </c>
      <c r="N2137" s="13">
        <v>3</v>
      </c>
      <c r="O2137" s="13">
        <v>38</v>
      </c>
      <c r="P2137" s="13">
        <v>104</v>
      </c>
    </row>
    <row r="2138" spans="1:16" x14ac:dyDescent="0.25">
      <c r="A2138" s="13" t="s">
        <v>1482</v>
      </c>
      <c r="B2138" s="13">
        <v>2014</v>
      </c>
      <c r="C2138" s="13" t="s">
        <v>183</v>
      </c>
      <c r="D2138" s="13" t="s">
        <v>161</v>
      </c>
      <c r="E2138" s="13">
        <v>140</v>
      </c>
      <c r="F2138" s="13">
        <v>494</v>
      </c>
      <c r="G2138" s="13">
        <v>73</v>
      </c>
      <c r="H2138" s="13">
        <v>128</v>
      </c>
      <c r="I2138" s="13">
        <v>19</v>
      </c>
      <c r="J2138" s="13">
        <v>0</v>
      </c>
      <c r="K2138" s="13">
        <v>26</v>
      </c>
      <c r="L2138" s="13">
        <v>92</v>
      </c>
      <c r="M2138" s="13">
        <v>3</v>
      </c>
      <c r="N2138" s="13">
        <v>0</v>
      </c>
      <c r="O2138" s="13">
        <v>82</v>
      </c>
      <c r="P2138" s="13">
        <v>108</v>
      </c>
    </row>
    <row r="2139" spans="1:16" x14ac:dyDescent="0.25">
      <c r="A2139" s="13" t="s">
        <v>1852</v>
      </c>
      <c r="B2139" s="13">
        <v>2014</v>
      </c>
      <c r="C2139" s="13" t="s">
        <v>188</v>
      </c>
      <c r="D2139" s="13" t="s">
        <v>161</v>
      </c>
      <c r="E2139" s="13">
        <v>149</v>
      </c>
      <c r="F2139" s="13">
        <v>494</v>
      </c>
      <c r="G2139" s="13">
        <v>59</v>
      </c>
      <c r="H2139" s="13">
        <v>132</v>
      </c>
      <c r="I2139" s="13">
        <v>15</v>
      </c>
      <c r="J2139" s="13">
        <v>5</v>
      </c>
      <c r="K2139" s="13">
        <v>5</v>
      </c>
      <c r="L2139" s="13">
        <v>42</v>
      </c>
      <c r="M2139" s="13">
        <v>10</v>
      </c>
      <c r="N2139" s="13">
        <v>10</v>
      </c>
      <c r="O2139" s="13">
        <v>33</v>
      </c>
      <c r="P2139" s="13">
        <v>97</v>
      </c>
    </row>
    <row r="2140" spans="1:16" x14ac:dyDescent="0.25">
      <c r="A2140" s="13" t="s">
        <v>1367</v>
      </c>
      <c r="B2140" s="13">
        <v>2014</v>
      </c>
      <c r="C2140" s="13" t="s">
        <v>166</v>
      </c>
      <c r="D2140" s="13" t="s">
        <v>161</v>
      </c>
      <c r="E2140" s="13">
        <v>133</v>
      </c>
      <c r="F2140" s="13">
        <v>494</v>
      </c>
      <c r="G2140" s="13">
        <v>47</v>
      </c>
      <c r="H2140" s="13">
        <v>141</v>
      </c>
      <c r="I2140" s="13">
        <v>23</v>
      </c>
      <c r="J2140" s="13">
        <v>1</v>
      </c>
      <c r="K2140" s="13">
        <v>15</v>
      </c>
      <c r="L2140" s="13">
        <v>66</v>
      </c>
      <c r="M2140" s="13">
        <v>3</v>
      </c>
      <c r="N2140" s="13">
        <v>0</v>
      </c>
      <c r="O2140" s="13">
        <v>21</v>
      </c>
      <c r="P2140" s="13">
        <v>75</v>
      </c>
    </row>
    <row r="2141" spans="1:16" x14ac:dyDescent="0.25">
      <c r="A2141" s="13" t="s">
        <v>1924</v>
      </c>
      <c r="B2141" s="13">
        <v>2014</v>
      </c>
      <c r="C2141" s="13" t="s">
        <v>174</v>
      </c>
      <c r="D2141" s="13" t="s">
        <v>161</v>
      </c>
      <c r="E2141" s="13">
        <v>135</v>
      </c>
      <c r="F2141" s="13">
        <v>495</v>
      </c>
      <c r="G2141" s="13">
        <v>73</v>
      </c>
      <c r="H2141" s="13">
        <v>144</v>
      </c>
      <c r="I2141" s="13">
        <v>29</v>
      </c>
      <c r="J2141" s="13">
        <v>6</v>
      </c>
      <c r="K2141" s="13">
        <v>13</v>
      </c>
      <c r="L2141" s="13">
        <v>56</v>
      </c>
      <c r="M2141" s="13">
        <v>30</v>
      </c>
      <c r="N2141" s="13">
        <v>11</v>
      </c>
      <c r="O2141" s="13">
        <v>33</v>
      </c>
      <c r="P2141" s="13">
        <v>131</v>
      </c>
    </row>
    <row r="2142" spans="1:16" x14ac:dyDescent="0.25">
      <c r="A2142" s="13" t="s">
        <v>1525</v>
      </c>
      <c r="B2142" s="13">
        <v>2014</v>
      </c>
      <c r="C2142" s="13" t="s">
        <v>171</v>
      </c>
      <c r="D2142" s="13" t="s">
        <v>157</v>
      </c>
      <c r="E2142" s="13">
        <v>140</v>
      </c>
      <c r="F2142" s="13">
        <v>495</v>
      </c>
      <c r="G2142" s="13">
        <v>57</v>
      </c>
      <c r="H2142" s="13">
        <v>115</v>
      </c>
      <c r="I2142" s="13">
        <v>15</v>
      </c>
      <c r="J2142" s="13">
        <v>1</v>
      </c>
      <c r="K2142" s="13">
        <v>23</v>
      </c>
      <c r="L2142" s="13">
        <v>75</v>
      </c>
      <c r="M2142" s="13">
        <v>0</v>
      </c>
      <c r="N2142" s="13">
        <v>0</v>
      </c>
      <c r="O2142" s="13">
        <v>32</v>
      </c>
      <c r="P2142" s="13">
        <v>77</v>
      </c>
    </row>
    <row r="2143" spans="1:16" x14ac:dyDescent="0.25">
      <c r="A2143" s="13" t="s">
        <v>1615</v>
      </c>
      <c r="B2143" s="13">
        <v>2014</v>
      </c>
      <c r="C2143" s="13" t="s">
        <v>163</v>
      </c>
      <c r="D2143" s="13" t="s">
        <v>161</v>
      </c>
      <c r="E2143" s="13">
        <v>146</v>
      </c>
      <c r="F2143" s="13">
        <v>496</v>
      </c>
      <c r="G2143" s="13">
        <v>59</v>
      </c>
      <c r="H2143" s="13">
        <v>122</v>
      </c>
      <c r="I2143" s="13">
        <v>33</v>
      </c>
      <c r="J2143" s="13">
        <v>2</v>
      </c>
      <c r="K2143" s="13">
        <v>15</v>
      </c>
      <c r="L2143" s="13">
        <v>53</v>
      </c>
      <c r="M2143" s="13">
        <v>0</v>
      </c>
      <c r="N2143" s="13">
        <v>1</v>
      </c>
      <c r="O2143" s="13">
        <v>46</v>
      </c>
      <c r="P2143" s="13">
        <v>116</v>
      </c>
    </row>
    <row r="2144" spans="1:16" x14ac:dyDescent="0.25">
      <c r="A2144" s="13" t="s">
        <v>1848</v>
      </c>
      <c r="B2144" s="13">
        <v>2014</v>
      </c>
      <c r="C2144" s="13" t="s">
        <v>176</v>
      </c>
      <c r="D2144" s="13" t="s">
        <v>157</v>
      </c>
      <c r="E2144" s="13">
        <v>129</v>
      </c>
      <c r="F2144" s="13">
        <v>500</v>
      </c>
      <c r="G2144" s="13">
        <v>61</v>
      </c>
      <c r="H2144" s="13">
        <v>120</v>
      </c>
      <c r="I2144" s="13">
        <v>25</v>
      </c>
      <c r="J2144" s="13">
        <v>1</v>
      </c>
      <c r="K2144" s="13">
        <v>6</v>
      </c>
      <c r="L2144" s="13">
        <v>41</v>
      </c>
      <c r="M2144" s="13">
        <v>22</v>
      </c>
      <c r="N2144" s="13">
        <v>3</v>
      </c>
      <c r="O2144" s="13">
        <v>50</v>
      </c>
      <c r="P2144" s="13">
        <v>100</v>
      </c>
    </row>
    <row r="2145" spans="1:16" x14ac:dyDescent="0.25">
      <c r="A2145" s="13" t="s">
        <v>1621</v>
      </c>
      <c r="B2145" s="13">
        <v>2014</v>
      </c>
      <c r="C2145" s="13" t="s">
        <v>170</v>
      </c>
      <c r="D2145" s="13" t="s">
        <v>157</v>
      </c>
      <c r="E2145" s="13">
        <v>147</v>
      </c>
      <c r="F2145" s="13">
        <v>500</v>
      </c>
      <c r="G2145" s="13">
        <v>70</v>
      </c>
      <c r="H2145" s="13">
        <v>117</v>
      </c>
      <c r="I2145" s="13">
        <v>23</v>
      </c>
      <c r="J2145" s="13">
        <v>2</v>
      </c>
      <c r="K2145" s="13">
        <v>25</v>
      </c>
      <c r="L2145" s="13">
        <v>81</v>
      </c>
      <c r="M2145" s="13">
        <v>1</v>
      </c>
      <c r="N2145" s="13">
        <v>0</v>
      </c>
      <c r="O2145" s="13">
        <v>67</v>
      </c>
      <c r="P2145" s="13">
        <v>153</v>
      </c>
    </row>
    <row r="2146" spans="1:16" x14ac:dyDescent="0.25">
      <c r="A2146" s="13" t="s">
        <v>1964</v>
      </c>
      <c r="B2146" s="13">
        <v>2014</v>
      </c>
      <c r="C2146" s="13" t="s">
        <v>166</v>
      </c>
      <c r="D2146" s="13" t="s">
        <v>161</v>
      </c>
      <c r="E2146" s="13">
        <v>144</v>
      </c>
      <c r="F2146" s="13">
        <v>501</v>
      </c>
      <c r="G2146" s="13">
        <v>70</v>
      </c>
      <c r="H2146" s="13">
        <v>122</v>
      </c>
      <c r="I2146" s="13">
        <v>37</v>
      </c>
      <c r="J2146" s="13">
        <v>2</v>
      </c>
      <c r="K2146" s="13">
        <v>22</v>
      </c>
      <c r="L2146" s="13">
        <v>69</v>
      </c>
      <c r="M2146" s="13">
        <v>4</v>
      </c>
      <c r="N2146" s="13">
        <v>1</v>
      </c>
      <c r="O2146" s="13">
        <v>32</v>
      </c>
      <c r="P2146" s="13">
        <v>122</v>
      </c>
    </row>
    <row r="2147" spans="1:16" x14ac:dyDescent="0.25">
      <c r="A2147" s="13" t="s">
        <v>1519</v>
      </c>
      <c r="B2147" s="13">
        <v>2014</v>
      </c>
      <c r="C2147" s="13" t="s">
        <v>169</v>
      </c>
      <c r="D2147" s="13" t="s">
        <v>161</v>
      </c>
      <c r="E2147" s="13">
        <v>133</v>
      </c>
      <c r="F2147" s="13">
        <v>501</v>
      </c>
      <c r="G2147" s="13">
        <v>52</v>
      </c>
      <c r="H2147" s="13">
        <v>122</v>
      </c>
      <c r="I2147" s="13">
        <v>26</v>
      </c>
      <c r="J2147" s="13">
        <v>3</v>
      </c>
      <c r="K2147" s="13">
        <v>10</v>
      </c>
      <c r="L2147" s="13">
        <v>60</v>
      </c>
      <c r="M2147" s="13">
        <v>4</v>
      </c>
      <c r="N2147" s="13">
        <v>3</v>
      </c>
      <c r="O2147" s="13">
        <v>28</v>
      </c>
      <c r="P2147" s="13">
        <v>92</v>
      </c>
    </row>
    <row r="2148" spans="1:16" x14ac:dyDescent="0.25">
      <c r="A2148" s="13" t="s">
        <v>1813</v>
      </c>
      <c r="B2148" s="13">
        <v>2014</v>
      </c>
      <c r="C2148" s="13" t="s">
        <v>159</v>
      </c>
      <c r="D2148" s="13" t="s">
        <v>157</v>
      </c>
      <c r="E2148" s="13">
        <v>143</v>
      </c>
      <c r="F2148" s="13">
        <v>502</v>
      </c>
      <c r="G2148" s="13">
        <v>64</v>
      </c>
      <c r="H2148" s="13">
        <v>123</v>
      </c>
      <c r="I2148" s="13">
        <v>27</v>
      </c>
      <c r="J2148" s="13">
        <v>4</v>
      </c>
      <c r="K2148" s="13">
        <v>14</v>
      </c>
      <c r="L2148" s="13">
        <v>65</v>
      </c>
      <c r="M2148" s="13">
        <v>8</v>
      </c>
      <c r="N2148" s="13">
        <v>4</v>
      </c>
      <c r="O2148" s="13">
        <v>32</v>
      </c>
      <c r="P2148" s="13">
        <v>90</v>
      </c>
    </row>
    <row r="2149" spans="1:16" x14ac:dyDescent="0.25">
      <c r="A2149" s="13" t="s">
        <v>1672</v>
      </c>
      <c r="B2149" s="13">
        <v>2014</v>
      </c>
      <c r="C2149" s="13" t="s">
        <v>170</v>
      </c>
      <c r="D2149" s="13" t="s">
        <v>157</v>
      </c>
      <c r="E2149" s="13">
        <v>136</v>
      </c>
      <c r="F2149" s="13">
        <v>502</v>
      </c>
      <c r="G2149" s="13">
        <v>59</v>
      </c>
      <c r="H2149" s="13">
        <v>125</v>
      </c>
      <c r="I2149" s="13">
        <v>29</v>
      </c>
      <c r="J2149" s="13">
        <v>3</v>
      </c>
      <c r="K2149" s="13">
        <v>6</v>
      </c>
      <c r="L2149" s="13">
        <v>50</v>
      </c>
      <c r="M2149" s="13">
        <v>0</v>
      </c>
      <c r="N2149" s="13">
        <v>0</v>
      </c>
      <c r="O2149" s="13">
        <v>51</v>
      </c>
      <c r="P2149" s="13">
        <v>79</v>
      </c>
    </row>
    <row r="2150" spans="1:16" x14ac:dyDescent="0.25">
      <c r="A2150" s="13" t="s">
        <v>1453</v>
      </c>
      <c r="B2150" s="13">
        <v>2014</v>
      </c>
      <c r="C2150" s="13" t="s">
        <v>188</v>
      </c>
      <c r="D2150" s="13" t="s">
        <v>161</v>
      </c>
      <c r="E2150" s="13">
        <v>135</v>
      </c>
      <c r="F2150" s="13">
        <v>502</v>
      </c>
      <c r="G2150" s="13">
        <v>62</v>
      </c>
      <c r="H2150" s="13">
        <v>160</v>
      </c>
      <c r="I2150" s="13">
        <v>32</v>
      </c>
      <c r="J2150" s="13">
        <v>3</v>
      </c>
      <c r="K2150" s="13">
        <v>17</v>
      </c>
      <c r="L2150" s="13">
        <v>82</v>
      </c>
      <c r="M2150" s="13">
        <v>0</v>
      </c>
      <c r="N2150" s="13">
        <v>3</v>
      </c>
      <c r="O2150" s="13">
        <v>34</v>
      </c>
      <c r="P2150" s="13">
        <v>60</v>
      </c>
    </row>
    <row r="2151" spans="1:16" x14ac:dyDescent="0.25">
      <c r="A2151" s="13" t="s">
        <v>1846</v>
      </c>
      <c r="B2151" s="13">
        <v>2014</v>
      </c>
      <c r="C2151" s="13" t="s">
        <v>178</v>
      </c>
      <c r="D2151" s="13" t="s">
        <v>157</v>
      </c>
      <c r="E2151" s="13">
        <v>131</v>
      </c>
      <c r="F2151" s="13">
        <v>503</v>
      </c>
      <c r="G2151" s="13">
        <v>54</v>
      </c>
      <c r="H2151" s="13">
        <v>136</v>
      </c>
      <c r="I2151" s="13">
        <v>35</v>
      </c>
      <c r="J2151" s="13">
        <v>1</v>
      </c>
      <c r="K2151" s="13">
        <v>9</v>
      </c>
      <c r="L2151" s="13">
        <v>58</v>
      </c>
      <c r="M2151" s="13">
        <v>4</v>
      </c>
      <c r="N2151" s="13">
        <v>2</v>
      </c>
      <c r="O2151" s="13">
        <v>35</v>
      </c>
      <c r="P2151" s="13">
        <v>93</v>
      </c>
    </row>
    <row r="2152" spans="1:16" x14ac:dyDescent="0.25">
      <c r="A2152" s="13" t="s">
        <v>1827</v>
      </c>
      <c r="B2152" s="13">
        <v>2014</v>
      </c>
      <c r="C2152" s="13" t="s">
        <v>179</v>
      </c>
      <c r="D2152" s="13" t="s">
        <v>161</v>
      </c>
      <c r="E2152" s="13">
        <v>147</v>
      </c>
      <c r="F2152" s="13">
        <v>506</v>
      </c>
      <c r="G2152" s="13">
        <v>48</v>
      </c>
      <c r="H2152" s="13">
        <v>112</v>
      </c>
      <c r="I2152" s="13">
        <v>18</v>
      </c>
      <c r="J2152" s="13">
        <v>5</v>
      </c>
      <c r="K2152" s="13">
        <v>4</v>
      </c>
      <c r="L2152" s="13">
        <v>38</v>
      </c>
      <c r="M2152" s="13">
        <v>7</v>
      </c>
      <c r="N2152" s="13">
        <v>0</v>
      </c>
      <c r="O2152" s="13">
        <v>25</v>
      </c>
      <c r="P2152" s="13">
        <v>79</v>
      </c>
    </row>
    <row r="2153" spans="1:16" x14ac:dyDescent="0.25">
      <c r="A2153" s="13" t="s">
        <v>1925</v>
      </c>
      <c r="B2153" s="13">
        <v>2014</v>
      </c>
      <c r="C2153" s="13" t="s">
        <v>174</v>
      </c>
      <c r="D2153" s="13" t="s">
        <v>161</v>
      </c>
      <c r="E2153" s="13">
        <v>149</v>
      </c>
      <c r="F2153" s="13">
        <v>506</v>
      </c>
      <c r="G2153" s="13">
        <v>56</v>
      </c>
      <c r="H2153" s="13">
        <v>129</v>
      </c>
      <c r="I2153" s="13">
        <v>27</v>
      </c>
      <c r="J2153" s="13">
        <v>2</v>
      </c>
      <c r="K2153" s="13">
        <v>12</v>
      </c>
      <c r="L2153" s="13">
        <v>55</v>
      </c>
      <c r="M2153" s="13">
        <v>4</v>
      </c>
      <c r="N2153" s="13">
        <v>1</v>
      </c>
      <c r="O2153" s="13">
        <v>35</v>
      </c>
      <c r="P2153" s="13">
        <v>89</v>
      </c>
    </row>
    <row r="2154" spans="1:16" x14ac:dyDescent="0.25">
      <c r="A2154" s="13" t="s">
        <v>1646</v>
      </c>
      <c r="B2154" s="13">
        <v>2014</v>
      </c>
      <c r="C2154" s="13" t="s">
        <v>158</v>
      </c>
      <c r="D2154" s="13" t="s">
        <v>157</v>
      </c>
      <c r="E2154" s="13">
        <v>145</v>
      </c>
      <c r="F2154" s="13">
        <v>507</v>
      </c>
      <c r="G2154" s="13">
        <v>68</v>
      </c>
      <c r="H2154" s="13">
        <v>115</v>
      </c>
      <c r="I2154" s="13">
        <v>21</v>
      </c>
      <c r="J2154" s="13">
        <v>1</v>
      </c>
      <c r="K2154" s="13">
        <v>37</v>
      </c>
      <c r="L2154" s="13">
        <v>88</v>
      </c>
      <c r="M2154" s="13">
        <v>5</v>
      </c>
      <c r="N2154" s="13">
        <v>2</v>
      </c>
      <c r="O2154" s="13">
        <v>56</v>
      </c>
      <c r="P2154" s="13">
        <v>182</v>
      </c>
    </row>
    <row r="2155" spans="1:16" x14ac:dyDescent="0.25">
      <c r="A2155" s="13" t="s">
        <v>1743</v>
      </c>
      <c r="B2155" s="13">
        <v>2014</v>
      </c>
      <c r="C2155" s="13" t="s">
        <v>174</v>
      </c>
      <c r="D2155" s="13" t="s">
        <v>161</v>
      </c>
      <c r="E2155" s="13">
        <v>137</v>
      </c>
      <c r="F2155" s="13">
        <v>512</v>
      </c>
      <c r="G2155" s="13">
        <v>74</v>
      </c>
      <c r="H2155" s="13">
        <v>139</v>
      </c>
      <c r="I2155" s="13">
        <v>25</v>
      </c>
      <c r="J2155" s="13">
        <v>3</v>
      </c>
      <c r="K2155" s="13">
        <v>23</v>
      </c>
      <c r="L2155" s="13">
        <v>76</v>
      </c>
      <c r="M2155" s="13">
        <v>2</v>
      </c>
      <c r="N2155" s="13">
        <v>2</v>
      </c>
      <c r="O2155" s="13">
        <v>45</v>
      </c>
      <c r="P2155" s="13">
        <v>88</v>
      </c>
    </row>
    <row r="2156" spans="1:16" x14ac:dyDescent="0.25">
      <c r="A2156" s="13" t="s">
        <v>1940</v>
      </c>
      <c r="B2156" s="13">
        <v>2014</v>
      </c>
      <c r="C2156" s="13" t="s">
        <v>166</v>
      </c>
      <c r="D2156" s="13" t="s">
        <v>161</v>
      </c>
      <c r="E2156" s="13">
        <v>146</v>
      </c>
      <c r="F2156" s="13">
        <v>513</v>
      </c>
      <c r="G2156" s="13">
        <v>61</v>
      </c>
      <c r="H2156" s="13">
        <v>126</v>
      </c>
      <c r="I2156" s="13">
        <v>14</v>
      </c>
      <c r="J2156" s="13">
        <v>6</v>
      </c>
      <c r="K2156" s="13">
        <v>5</v>
      </c>
      <c r="L2156" s="13">
        <v>31</v>
      </c>
      <c r="M2156" s="13">
        <v>20</v>
      </c>
      <c r="N2156" s="13">
        <v>9</v>
      </c>
      <c r="O2156" s="13">
        <v>28</v>
      </c>
      <c r="P2156" s="13">
        <v>70</v>
      </c>
    </row>
    <row r="2157" spans="1:16" x14ac:dyDescent="0.25">
      <c r="A2157" s="13" t="s">
        <v>1767</v>
      </c>
      <c r="B2157" s="13">
        <v>2014</v>
      </c>
      <c r="C2157" s="13" t="s">
        <v>173</v>
      </c>
      <c r="D2157" s="13" t="s">
        <v>161</v>
      </c>
      <c r="E2157" s="13">
        <v>153</v>
      </c>
      <c r="F2157" s="13">
        <v>514</v>
      </c>
      <c r="G2157" s="13">
        <v>74</v>
      </c>
      <c r="H2157" s="13">
        <v>130</v>
      </c>
      <c r="I2157" s="13">
        <v>27</v>
      </c>
      <c r="J2157" s="13">
        <v>0</v>
      </c>
      <c r="K2157" s="13">
        <v>30</v>
      </c>
      <c r="L2157" s="13">
        <v>92</v>
      </c>
      <c r="M2157" s="13">
        <v>3</v>
      </c>
      <c r="N2157" s="13">
        <v>2</v>
      </c>
      <c r="O2157" s="13">
        <v>69</v>
      </c>
      <c r="P2157" s="13">
        <v>135</v>
      </c>
    </row>
    <row r="2158" spans="1:16" x14ac:dyDescent="0.25">
      <c r="A2158" s="13" t="s">
        <v>1360</v>
      </c>
      <c r="B2158" s="13">
        <v>2014</v>
      </c>
      <c r="C2158" s="13" t="s">
        <v>168</v>
      </c>
      <c r="D2158" s="13" t="s">
        <v>157</v>
      </c>
      <c r="E2158" s="13">
        <v>142</v>
      </c>
      <c r="F2158" s="13">
        <v>518</v>
      </c>
      <c r="G2158" s="13">
        <v>59</v>
      </c>
      <c r="H2158" s="13">
        <v>136</v>
      </c>
      <c r="I2158" s="13">
        <v>27</v>
      </c>
      <c r="J2158" s="13">
        <v>0</v>
      </c>
      <c r="K2158" s="13">
        <v>35</v>
      </c>
      <c r="L2158" s="13">
        <v>104</v>
      </c>
      <c r="M2158" s="13">
        <v>0</v>
      </c>
      <c r="N2158" s="13">
        <v>0</v>
      </c>
      <c r="O2158" s="13">
        <v>75</v>
      </c>
      <c r="P2158" s="13">
        <v>95</v>
      </c>
    </row>
    <row r="2159" spans="1:16" x14ac:dyDescent="0.25">
      <c r="A2159" s="13" t="s">
        <v>1497</v>
      </c>
      <c r="B2159" s="13">
        <v>2014</v>
      </c>
      <c r="C2159" s="13" t="s">
        <v>160</v>
      </c>
      <c r="D2159" s="13" t="s">
        <v>161</v>
      </c>
      <c r="E2159" s="13">
        <v>141</v>
      </c>
      <c r="F2159" s="13">
        <v>519</v>
      </c>
      <c r="G2159" s="13">
        <v>67</v>
      </c>
      <c r="H2159" s="13">
        <v>108</v>
      </c>
      <c r="I2159" s="13">
        <v>19</v>
      </c>
      <c r="J2159" s="13">
        <v>5</v>
      </c>
      <c r="K2159" s="13">
        <v>12</v>
      </c>
      <c r="L2159" s="13">
        <v>35</v>
      </c>
      <c r="M2159" s="13">
        <v>20</v>
      </c>
      <c r="N2159" s="13">
        <v>7</v>
      </c>
      <c r="O2159" s="13">
        <v>57</v>
      </c>
      <c r="P2159" s="13">
        <v>173</v>
      </c>
    </row>
    <row r="2160" spans="1:16" x14ac:dyDescent="0.25">
      <c r="A2160" s="13" t="s">
        <v>1845</v>
      </c>
      <c r="B2160" s="13">
        <v>2014</v>
      </c>
      <c r="C2160" s="13" t="s">
        <v>174</v>
      </c>
      <c r="D2160" s="13" t="s">
        <v>161</v>
      </c>
      <c r="E2160" s="13">
        <v>143</v>
      </c>
      <c r="F2160" s="13">
        <v>520</v>
      </c>
      <c r="G2160" s="13">
        <v>77</v>
      </c>
      <c r="H2160" s="13">
        <v>164</v>
      </c>
      <c r="I2160" s="13">
        <v>38</v>
      </c>
      <c r="J2160" s="13">
        <v>7</v>
      </c>
      <c r="K2160" s="13">
        <v>13</v>
      </c>
      <c r="L2160" s="13">
        <v>52</v>
      </c>
      <c r="M2160" s="13">
        <v>18</v>
      </c>
      <c r="N2160" s="13">
        <v>7</v>
      </c>
      <c r="O2160" s="13">
        <v>22</v>
      </c>
      <c r="P2160" s="13">
        <v>81</v>
      </c>
    </row>
    <row r="2161" spans="1:16" x14ac:dyDescent="0.25">
      <c r="A2161" s="13" t="s">
        <v>1792</v>
      </c>
      <c r="B2161" s="13">
        <v>2014</v>
      </c>
      <c r="C2161" s="13" t="s">
        <v>175</v>
      </c>
      <c r="D2161" s="13" t="s">
        <v>157</v>
      </c>
      <c r="E2161" s="13">
        <v>136</v>
      </c>
      <c r="F2161" s="13">
        <v>520</v>
      </c>
      <c r="G2161" s="13">
        <v>69</v>
      </c>
      <c r="H2161" s="13">
        <v>134</v>
      </c>
      <c r="I2161" s="13">
        <v>40</v>
      </c>
      <c r="J2161" s="13">
        <v>2</v>
      </c>
      <c r="K2161" s="13">
        <v>14</v>
      </c>
      <c r="L2161" s="13">
        <v>80</v>
      </c>
      <c r="M2161" s="13">
        <v>2</v>
      </c>
      <c r="N2161" s="13">
        <v>1</v>
      </c>
      <c r="O2161" s="13">
        <v>53</v>
      </c>
      <c r="P2161" s="13">
        <v>109</v>
      </c>
    </row>
    <row r="2162" spans="1:16" x14ac:dyDescent="0.25">
      <c r="A2162" s="13" t="s">
        <v>1809</v>
      </c>
      <c r="B2162" s="13">
        <v>2014</v>
      </c>
      <c r="C2162" s="13" t="s">
        <v>156</v>
      </c>
      <c r="D2162" s="13" t="s">
        <v>157</v>
      </c>
      <c r="E2162" s="13">
        <v>145</v>
      </c>
      <c r="F2162" s="13">
        <v>523</v>
      </c>
      <c r="G2162" s="13">
        <v>65</v>
      </c>
      <c r="H2162" s="13">
        <v>121</v>
      </c>
      <c r="I2162" s="13">
        <v>22</v>
      </c>
      <c r="J2162" s="13">
        <v>3</v>
      </c>
      <c r="K2162" s="13">
        <v>21</v>
      </c>
      <c r="L2162" s="13">
        <v>58</v>
      </c>
      <c r="M2162" s="13">
        <v>0</v>
      </c>
      <c r="N2162" s="13">
        <v>1</v>
      </c>
      <c r="O2162" s="13">
        <v>32</v>
      </c>
      <c r="P2162" s="13">
        <v>122</v>
      </c>
    </row>
    <row r="2163" spans="1:16" x14ac:dyDescent="0.25">
      <c r="A2163" s="13" t="s">
        <v>1874</v>
      </c>
      <c r="B2163" s="13">
        <v>2014</v>
      </c>
      <c r="C2163" s="13" t="s">
        <v>162</v>
      </c>
      <c r="D2163" s="13" t="s">
        <v>161</v>
      </c>
      <c r="E2163" s="13">
        <v>140</v>
      </c>
      <c r="F2163" s="13">
        <v>524</v>
      </c>
      <c r="G2163" s="13">
        <v>89</v>
      </c>
      <c r="H2163" s="13">
        <v>150</v>
      </c>
      <c r="I2163" s="13">
        <v>28</v>
      </c>
      <c r="J2163" s="13">
        <v>1</v>
      </c>
      <c r="K2163" s="13">
        <v>32</v>
      </c>
      <c r="L2163" s="13">
        <v>78</v>
      </c>
      <c r="M2163" s="13">
        <v>5</v>
      </c>
      <c r="N2163" s="13">
        <v>4</v>
      </c>
      <c r="O2163" s="13">
        <v>73</v>
      </c>
      <c r="P2163" s="13">
        <v>116</v>
      </c>
    </row>
    <row r="2164" spans="1:16" x14ac:dyDescent="0.25">
      <c r="A2164" s="13" t="s">
        <v>1890</v>
      </c>
      <c r="B2164" s="13">
        <v>2014</v>
      </c>
      <c r="C2164" s="13" t="s">
        <v>180</v>
      </c>
      <c r="D2164" s="13" t="s">
        <v>161</v>
      </c>
      <c r="E2164" s="13">
        <v>142</v>
      </c>
      <c r="F2164" s="13">
        <v>527</v>
      </c>
      <c r="G2164" s="13">
        <v>55</v>
      </c>
      <c r="H2164" s="13">
        <v>152</v>
      </c>
      <c r="I2164" s="13">
        <v>34</v>
      </c>
      <c r="J2164" s="13">
        <v>5</v>
      </c>
      <c r="K2164" s="13">
        <v>15</v>
      </c>
      <c r="L2164" s="13">
        <v>68</v>
      </c>
      <c r="M2164" s="13">
        <v>3</v>
      </c>
      <c r="N2164" s="13">
        <v>2</v>
      </c>
      <c r="O2164" s="13">
        <v>26</v>
      </c>
      <c r="P2164" s="13">
        <v>114</v>
      </c>
    </row>
    <row r="2165" spans="1:16" x14ac:dyDescent="0.25">
      <c r="A2165" s="13" t="s">
        <v>1759</v>
      </c>
      <c r="B2165" s="13">
        <v>2014</v>
      </c>
      <c r="C2165" s="13" t="s">
        <v>162</v>
      </c>
      <c r="D2165" s="13" t="s">
        <v>161</v>
      </c>
      <c r="E2165" s="13">
        <v>134</v>
      </c>
      <c r="F2165" s="13">
        <v>528</v>
      </c>
      <c r="G2165" s="13">
        <v>58</v>
      </c>
      <c r="H2165" s="13">
        <v>154</v>
      </c>
      <c r="I2165" s="13">
        <v>33</v>
      </c>
      <c r="J2165" s="13">
        <v>1</v>
      </c>
      <c r="K2165" s="13">
        <v>14</v>
      </c>
      <c r="L2165" s="13">
        <v>65</v>
      </c>
      <c r="M2165" s="13">
        <v>4</v>
      </c>
      <c r="N2165" s="13">
        <v>4</v>
      </c>
      <c r="O2165" s="13">
        <v>35</v>
      </c>
      <c r="P2165" s="13">
        <v>100</v>
      </c>
    </row>
    <row r="2166" spans="1:16" x14ac:dyDescent="0.25">
      <c r="A2166" s="13" t="s">
        <v>1423</v>
      </c>
      <c r="B2166" s="13">
        <v>2014</v>
      </c>
      <c r="C2166" s="13" t="s">
        <v>178</v>
      </c>
      <c r="D2166" s="13" t="s">
        <v>157</v>
      </c>
      <c r="E2166" s="13">
        <v>135</v>
      </c>
      <c r="F2166" s="13">
        <v>528</v>
      </c>
      <c r="G2166" s="13">
        <v>50</v>
      </c>
      <c r="H2166" s="13">
        <v>133</v>
      </c>
      <c r="I2166" s="13">
        <v>21</v>
      </c>
      <c r="J2166" s="13">
        <v>3</v>
      </c>
      <c r="K2166" s="13">
        <v>6</v>
      </c>
      <c r="L2166" s="13">
        <v>66</v>
      </c>
      <c r="M2166" s="13">
        <v>9</v>
      </c>
      <c r="N2166" s="13">
        <v>3</v>
      </c>
      <c r="O2166" s="13">
        <v>33</v>
      </c>
      <c r="P2166" s="13">
        <v>68</v>
      </c>
    </row>
    <row r="2167" spans="1:16" x14ac:dyDescent="0.25">
      <c r="A2167" s="13" t="s">
        <v>1517</v>
      </c>
      <c r="B2167" s="13">
        <v>2014</v>
      </c>
      <c r="C2167" s="13" t="s">
        <v>165</v>
      </c>
      <c r="D2167" s="13" t="s">
        <v>157</v>
      </c>
      <c r="E2167" s="13">
        <v>141</v>
      </c>
      <c r="F2167" s="13">
        <v>529</v>
      </c>
      <c r="G2167" s="13">
        <v>56</v>
      </c>
      <c r="H2167" s="13">
        <v>142</v>
      </c>
      <c r="I2167" s="13">
        <v>28</v>
      </c>
      <c r="J2167" s="13">
        <v>0</v>
      </c>
      <c r="K2167" s="13">
        <v>9</v>
      </c>
      <c r="L2167" s="13">
        <v>52</v>
      </c>
      <c r="M2167" s="13">
        <v>0</v>
      </c>
      <c r="N2167" s="13">
        <v>0</v>
      </c>
      <c r="O2167" s="13">
        <v>29</v>
      </c>
      <c r="P2167" s="13">
        <v>104</v>
      </c>
    </row>
    <row r="2168" spans="1:16" x14ac:dyDescent="0.25">
      <c r="A2168" s="13" t="s">
        <v>1547</v>
      </c>
      <c r="B2168" s="13">
        <v>2014</v>
      </c>
      <c r="C2168" s="13" t="s">
        <v>166</v>
      </c>
      <c r="D2168" s="13" t="s">
        <v>161</v>
      </c>
      <c r="E2168" s="13">
        <v>135</v>
      </c>
      <c r="F2168" s="13">
        <v>530</v>
      </c>
      <c r="G2168" s="13">
        <v>68</v>
      </c>
      <c r="H2168" s="13">
        <v>141</v>
      </c>
      <c r="I2168" s="13">
        <v>30</v>
      </c>
      <c r="J2168" s="13">
        <v>6</v>
      </c>
      <c r="K2168" s="13">
        <v>19</v>
      </c>
      <c r="L2168" s="13">
        <v>81</v>
      </c>
      <c r="M2168" s="13">
        <v>11</v>
      </c>
      <c r="N2168" s="13">
        <v>5</v>
      </c>
      <c r="O2168" s="13">
        <v>41</v>
      </c>
      <c r="P2168" s="13">
        <v>113</v>
      </c>
    </row>
    <row r="2169" spans="1:16" x14ac:dyDescent="0.25">
      <c r="A2169" s="13" t="s">
        <v>1960</v>
      </c>
      <c r="B2169" s="13">
        <v>2014</v>
      </c>
      <c r="C2169" s="13" t="s">
        <v>182</v>
      </c>
      <c r="D2169" s="13" t="s">
        <v>157</v>
      </c>
      <c r="E2169" s="13">
        <v>148</v>
      </c>
      <c r="F2169" s="13">
        <v>533</v>
      </c>
      <c r="G2169" s="13">
        <v>50</v>
      </c>
      <c r="H2169" s="13">
        <v>138</v>
      </c>
      <c r="I2169" s="13">
        <v>31</v>
      </c>
      <c r="J2169" s="13">
        <v>4</v>
      </c>
      <c r="K2169" s="13">
        <v>11</v>
      </c>
      <c r="L2169" s="13">
        <v>66</v>
      </c>
      <c r="M2169" s="13">
        <v>2</v>
      </c>
      <c r="N2169" s="13">
        <v>2</v>
      </c>
      <c r="O2169" s="13">
        <v>36</v>
      </c>
      <c r="P2169" s="13">
        <v>140</v>
      </c>
    </row>
    <row r="2170" spans="1:16" x14ac:dyDescent="0.25">
      <c r="A2170" s="13" t="s">
        <v>1858</v>
      </c>
      <c r="B2170" s="13">
        <v>2014</v>
      </c>
      <c r="C2170" s="13" t="s">
        <v>184</v>
      </c>
      <c r="D2170" s="13" t="s">
        <v>157</v>
      </c>
      <c r="E2170" s="13">
        <v>155</v>
      </c>
      <c r="F2170" s="13">
        <v>533</v>
      </c>
      <c r="G2170" s="13">
        <v>68</v>
      </c>
      <c r="H2170" s="13">
        <v>146</v>
      </c>
      <c r="I2170" s="13">
        <v>13</v>
      </c>
      <c r="J2170" s="13">
        <v>7</v>
      </c>
      <c r="K2170" s="13">
        <v>7</v>
      </c>
      <c r="L2170" s="13">
        <v>40</v>
      </c>
      <c r="M2170" s="13">
        <v>31</v>
      </c>
      <c r="N2170" s="13">
        <v>12</v>
      </c>
      <c r="O2170" s="13">
        <v>39</v>
      </c>
      <c r="P2170" s="13">
        <v>114</v>
      </c>
    </row>
    <row r="2171" spans="1:16" x14ac:dyDescent="0.25">
      <c r="A2171" s="13" t="s">
        <v>1438</v>
      </c>
      <c r="B2171" s="13">
        <v>2014</v>
      </c>
      <c r="C2171" s="13" t="s">
        <v>183</v>
      </c>
      <c r="D2171" s="13" t="s">
        <v>161</v>
      </c>
      <c r="E2171" s="13">
        <v>147</v>
      </c>
      <c r="F2171" s="13">
        <v>534</v>
      </c>
      <c r="G2171" s="13">
        <v>85</v>
      </c>
      <c r="H2171" s="13">
        <v>156</v>
      </c>
      <c r="I2171" s="13">
        <v>37</v>
      </c>
      <c r="J2171" s="13">
        <v>1</v>
      </c>
      <c r="K2171" s="13">
        <v>16</v>
      </c>
      <c r="L2171" s="13">
        <v>82</v>
      </c>
      <c r="M2171" s="13">
        <v>9</v>
      </c>
      <c r="N2171" s="13">
        <v>1</v>
      </c>
      <c r="O2171" s="13">
        <v>83</v>
      </c>
      <c r="P2171" s="13">
        <v>113</v>
      </c>
    </row>
    <row r="2172" spans="1:16" x14ac:dyDescent="0.25">
      <c r="A2172" s="13" t="s">
        <v>1500</v>
      </c>
      <c r="B2172" s="13">
        <v>2014</v>
      </c>
      <c r="C2172" s="13" t="s">
        <v>173</v>
      </c>
      <c r="D2172" s="13" t="s">
        <v>161</v>
      </c>
      <c r="E2172" s="13">
        <v>134</v>
      </c>
      <c r="F2172" s="13">
        <v>535</v>
      </c>
      <c r="G2172" s="13">
        <v>54</v>
      </c>
      <c r="H2172" s="13">
        <v>144</v>
      </c>
      <c r="I2172" s="13">
        <v>30</v>
      </c>
      <c r="J2172" s="13">
        <v>1</v>
      </c>
      <c r="K2172" s="13">
        <v>8</v>
      </c>
      <c r="L2172" s="13">
        <v>63</v>
      </c>
      <c r="M2172" s="13">
        <v>8</v>
      </c>
      <c r="N2172" s="13">
        <v>5</v>
      </c>
      <c r="O2172" s="13">
        <v>42</v>
      </c>
      <c r="P2172" s="13">
        <v>113</v>
      </c>
    </row>
    <row r="2173" spans="1:16" x14ac:dyDescent="0.25">
      <c r="A2173" s="13" t="s">
        <v>1911</v>
      </c>
      <c r="B2173" s="13">
        <v>2014</v>
      </c>
      <c r="C2173" s="13" t="s">
        <v>163</v>
      </c>
      <c r="D2173" s="13" t="s">
        <v>161</v>
      </c>
      <c r="E2173" s="13">
        <v>146</v>
      </c>
      <c r="F2173" s="13">
        <v>536</v>
      </c>
      <c r="G2173" s="13">
        <v>53</v>
      </c>
      <c r="H2173" s="13">
        <v>148</v>
      </c>
      <c r="I2173" s="13">
        <v>20</v>
      </c>
      <c r="J2173" s="13">
        <v>10</v>
      </c>
      <c r="K2173" s="13">
        <v>1</v>
      </c>
      <c r="L2173" s="13">
        <v>34</v>
      </c>
      <c r="M2173" s="13">
        <v>7</v>
      </c>
      <c r="N2173" s="13">
        <v>5</v>
      </c>
      <c r="O2173" s="13">
        <v>26</v>
      </c>
      <c r="P2173" s="13">
        <v>86</v>
      </c>
    </row>
    <row r="2174" spans="1:16" x14ac:dyDescent="0.25">
      <c r="A2174" s="13" t="s">
        <v>1957</v>
      </c>
      <c r="B2174" s="13">
        <v>2014</v>
      </c>
      <c r="C2174" s="13" t="s">
        <v>168</v>
      </c>
      <c r="D2174" s="13" t="s">
        <v>157</v>
      </c>
      <c r="E2174" s="13">
        <v>144</v>
      </c>
      <c r="F2174" s="13">
        <v>538</v>
      </c>
      <c r="G2174" s="13">
        <v>60</v>
      </c>
      <c r="H2174" s="13">
        <v>129</v>
      </c>
      <c r="I2174" s="13">
        <v>28</v>
      </c>
      <c r="J2174" s="13">
        <v>1</v>
      </c>
      <c r="K2174" s="13">
        <v>12</v>
      </c>
      <c r="L2174" s="13">
        <v>46</v>
      </c>
      <c r="M2174" s="13">
        <v>2</v>
      </c>
      <c r="N2174" s="13">
        <v>3</v>
      </c>
      <c r="O2174" s="13">
        <v>39</v>
      </c>
      <c r="P2174" s="13">
        <v>138</v>
      </c>
    </row>
    <row r="2175" spans="1:16" x14ac:dyDescent="0.25">
      <c r="A2175" s="13" t="s">
        <v>1373</v>
      </c>
      <c r="B2175" s="13">
        <v>2014</v>
      </c>
      <c r="C2175" s="13" t="s">
        <v>186</v>
      </c>
      <c r="D2175" s="13" t="s">
        <v>161</v>
      </c>
      <c r="E2175" s="13">
        <v>138</v>
      </c>
      <c r="F2175" s="13">
        <v>538</v>
      </c>
      <c r="G2175" s="13">
        <v>78</v>
      </c>
      <c r="H2175" s="13">
        <v>131</v>
      </c>
      <c r="I2175" s="13">
        <v>22</v>
      </c>
      <c r="J2175" s="13">
        <v>4</v>
      </c>
      <c r="K2175" s="13">
        <v>17</v>
      </c>
      <c r="L2175" s="13">
        <v>55</v>
      </c>
      <c r="M2175" s="13">
        <v>28</v>
      </c>
      <c r="N2175" s="13">
        <v>6</v>
      </c>
      <c r="O2175" s="13">
        <v>64</v>
      </c>
      <c r="P2175" s="13">
        <v>100</v>
      </c>
    </row>
    <row r="2176" spans="1:16" x14ac:dyDescent="0.25">
      <c r="A2176" s="13" t="s">
        <v>1802</v>
      </c>
      <c r="B2176" s="13">
        <v>2014</v>
      </c>
      <c r="C2176" s="13" t="s">
        <v>163</v>
      </c>
      <c r="D2176" s="13" t="s">
        <v>161</v>
      </c>
      <c r="E2176" s="13">
        <v>145</v>
      </c>
      <c r="F2176" s="13">
        <v>539</v>
      </c>
      <c r="G2176" s="13">
        <v>89</v>
      </c>
      <c r="H2176" s="13">
        <v>155</v>
      </c>
      <c r="I2176" s="13">
        <v>31</v>
      </c>
      <c r="J2176" s="13">
        <v>1</v>
      </c>
      <c r="K2176" s="13">
        <v>37</v>
      </c>
      <c r="L2176" s="13">
        <v>105</v>
      </c>
      <c r="M2176" s="13">
        <v>13</v>
      </c>
      <c r="N2176" s="13">
        <v>1</v>
      </c>
      <c r="O2176" s="13">
        <v>94</v>
      </c>
      <c r="P2176" s="13">
        <v>170</v>
      </c>
    </row>
    <row r="2177" spans="1:16" x14ac:dyDescent="0.25">
      <c r="A2177" s="13" t="s">
        <v>1942</v>
      </c>
      <c r="B2177" s="13">
        <v>2014</v>
      </c>
      <c r="C2177" s="13" t="s">
        <v>160</v>
      </c>
      <c r="D2177" s="13" t="s">
        <v>161</v>
      </c>
      <c r="E2177" s="13">
        <v>146</v>
      </c>
      <c r="F2177" s="13">
        <v>540</v>
      </c>
      <c r="G2177" s="13">
        <v>44</v>
      </c>
      <c r="H2177" s="13">
        <v>132</v>
      </c>
      <c r="I2177" s="13">
        <v>18</v>
      </c>
      <c r="J2177" s="13">
        <v>4</v>
      </c>
      <c r="K2177" s="13">
        <v>7</v>
      </c>
      <c r="L2177" s="13">
        <v>46</v>
      </c>
      <c r="M2177" s="13">
        <v>4</v>
      </c>
      <c r="N2177" s="13">
        <v>5</v>
      </c>
      <c r="O2177" s="13">
        <v>32</v>
      </c>
      <c r="P2177" s="13">
        <v>60</v>
      </c>
    </row>
    <row r="2178" spans="1:16" x14ac:dyDescent="0.25">
      <c r="A2178" s="13" t="s">
        <v>1560</v>
      </c>
      <c r="B2178" s="13">
        <v>2014</v>
      </c>
      <c r="C2178" s="13" t="s">
        <v>177</v>
      </c>
      <c r="D2178" s="13" t="s">
        <v>161</v>
      </c>
      <c r="E2178" s="13">
        <v>150</v>
      </c>
      <c r="F2178" s="13">
        <v>541</v>
      </c>
      <c r="G2178" s="13">
        <v>77</v>
      </c>
      <c r="H2178" s="13">
        <v>155</v>
      </c>
      <c r="I2178" s="13">
        <v>38</v>
      </c>
      <c r="J2178" s="13">
        <v>3</v>
      </c>
      <c r="K2178" s="13">
        <v>25</v>
      </c>
      <c r="L2178" s="13">
        <v>89</v>
      </c>
      <c r="M2178" s="13">
        <v>8</v>
      </c>
      <c r="N2178" s="13">
        <v>5</v>
      </c>
      <c r="O2178" s="13">
        <v>52</v>
      </c>
      <c r="P2178" s="13">
        <v>145</v>
      </c>
    </row>
    <row r="2179" spans="1:16" x14ac:dyDescent="0.25">
      <c r="A2179" s="13" t="s">
        <v>1798</v>
      </c>
      <c r="B2179" s="13">
        <v>2014</v>
      </c>
      <c r="C2179" s="13" t="s">
        <v>176</v>
      </c>
      <c r="D2179" s="13" t="s">
        <v>157</v>
      </c>
      <c r="E2179" s="13">
        <v>152</v>
      </c>
      <c r="F2179" s="13">
        <v>541</v>
      </c>
      <c r="G2179" s="13">
        <v>68</v>
      </c>
      <c r="H2179" s="13">
        <v>125</v>
      </c>
      <c r="I2179" s="13">
        <v>25</v>
      </c>
      <c r="J2179" s="13">
        <v>0</v>
      </c>
      <c r="K2179" s="13">
        <v>27</v>
      </c>
      <c r="L2179" s="13">
        <v>85</v>
      </c>
      <c r="M2179" s="13">
        <v>5</v>
      </c>
      <c r="N2179" s="13">
        <v>2</v>
      </c>
      <c r="O2179" s="13">
        <v>113</v>
      </c>
      <c r="P2179" s="13">
        <v>124</v>
      </c>
    </row>
    <row r="2180" spans="1:16" x14ac:dyDescent="0.25">
      <c r="A2180" s="13" t="s">
        <v>1730</v>
      </c>
      <c r="B2180" s="13">
        <v>2014</v>
      </c>
      <c r="C2180" s="13" t="s">
        <v>185</v>
      </c>
      <c r="D2180" s="13" t="s">
        <v>161</v>
      </c>
      <c r="E2180" s="13">
        <v>147</v>
      </c>
      <c r="F2180" s="13">
        <v>547</v>
      </c>
      <c r="G2180" s="13">
        <v>72</v>
      </c>
      <c r="H2180" s="13">
        <v>170</v>
      </c>
      <c r="I2180" s="13">
        <v>28</v>
      </c>
      <c r="J2180" s="13">
        <v>2</v>
      </c>
      <c r="K2180" s="13">
        <v>22</v>
      </c>
      <c r="L2180" s="13">
        <v>89</v>
      </c>
      <c r="M2180" s="13">
        <v>0</v>
      </c>
      <c r="N2180" s="13">
        <v>1</v>
      </c>
      <c r="O2180" s="13">
        <v>47</v>
      </c>
      <c r="P2180" s="13">
        <v>69</v>
      </c>
    </row>
    <row r="2181" spans="1:16" x14ac:dyDescent="0.25">
      <c r="A2181" s="13" t="s">
        <v>1725</v>
      </c>
      <c r="B2181" s="13">
        <v>2014</v>
      </c>
      <c r="C2181" s="13" t="s">
        <v>174</v>
      </c>
      <c r="D2181" s="13" t="s">
        <v>161</v>
      </c>
      <c r="E2181" s="13">
        <v>146</v>
      </c>
      <c r="F2181" s="13">
        <v>548</v>
      </c>
      <c r="G2181" s="13">
        <v>89</v>
      </c>
      <c r="H2181" s="13">
        <v>172</v>
      </c>
      <c r="I2181" s="13">
        <v>38</v>
      </c>
      <c r="J2181" s="13">
        <v>6</v>
      </c>
      <c r="K2181" s="13">
        <v>25</v>
      </c>
      <c r="L2181" s="13">
        <v>83</v>
      </c>
      <c r="M2181" s="13">
        <v>18</v>
      </c>
      <c r="N2181" s="13">
        <v>3</v>
      </c>
      <c r="O2181" s="13">
        <v>84</v>
      </c>
      <c r="P2181" s="13">
        <v>115</v>
      </c>
    </row>
    <row r="2182" spans="1:16" x14ac:dyDescent="0.25">
      <c r="A2182" s="13" t="s">
        <v>1300</v>
      </c>
      <c r="B2182" s="13">
        <v>2014</v>
      </c>
      <c r="C2182" s="13" t="s">
        <v>184</v>
      </c>
      <c r="D2182" s="13" t="s">
        <v>157</v>
      </c>
      <c r="E2182" s="13">
        <v>148</v>
      </c>
      <c r="F2182" s="13">
        <v>549</v>
      </c>
      <c r="G2182" s="13">
        <v>79</v>
      </c>
      <c r="H2182" s="13">
        <v>178</v>
      </c>
      <c r="I2182" s="13">
        <v>33</v>
      </c>
      <c r="J2182" s="13">
        <v>1</v>
      </c>
      <c r="K2182" s="13">
        <v>19</v>
      </c>
      <c r="L2182" s="13">
        <v>77</v>
      </c>
      <c r="M2182" s="13">
        <v>1</v>
      </c>
      <c r="N2182" s="13">
        <v>1</v>
      </c>
      <c r="O2182" s="13">
        <v>57</v>
      </c>
      <c r="P2182" s="13">
        <v>74</v>
      </c>
    </row>
    <row r="2183" spans="1:16" x14ac:dyDescent="0.25">
      <c r="A2183" s="13" t="s">
        <v>1596</v>
      </c>
      <c r="B2183" s="13">
        <v>2014</v>
      </c>
      <c r="C2183" s="13" t="s">
        <v>178</v>
      </c>
      <c r="D2183" s="13" t="s">
        <v>157</v>
      </c>
      <c r="E2183" s="13">
        <v>151</v>
      </c>
      <c r="F2183" s="13">
        <v>549</v>
      </c>
      <c r="G2183" s="13">
        <v>57</v>
      </c>
      <c r="H2183" s="13">
        <v>149</v>
      </c>
      <c r="I2183" s="13">
        <v>32</v>
      </c>
      <c r="J2183" s="13">
        <v>0</v>
      </c>
      <c r="K2183" s="13">
        <v>9</v>
      </c>
      <c r="L2183" s="13">
        <v>66</v>
      </c>
      <c r="M2183" s="13">
        <v>0</v>
      </c>
      <c r="N2183" s="13">
        <v>0</v>
      </c>
      <c r="O2183" s="13">
        <v>41</v>
      </c>
      <c r="P2183" s="13">
        <v>96</v>
      </c>
    </row>
    <row r="2184" spans="1:16" x14ac:dyDescent="0.25">
      <c r="A2184" s="13" t="s">
        <v>1341</v>
      </c>
      <c r="B2184" s="13">
        <v>2014</v>
      </c>
      <c r="C2184" s="13" t="s">
        <v>182</v>
      </c>
      <c r="D2184" s="13" t="s">
        <v>157</v>
      </c>
      <c r="E2184" s="13">
        <v>142</v>
      </c>
      <c r="F2184" s="13">
        <v>549</v>
      </c>
      <c r="G2184" s="13">
        <v>71</v>
      </c>
      <c r="H2184" s="13">
        <v>157</v>
      </c>
      <c r="I2184" s="13">
        <v>33</v>
      </c>
      <c r="J2184" s="13">
        <v>2</v>
      </c>
      <c r="K2184" s="13">
        <v>17</v>
      </c>
      <c r="L2184" s="13">
        <v>83</v>
      </c>
      <c r="M2184" s="13">
        <v>4</v>
      </c>
      <c r="N2184" s="13">
        <v>3</v>
      </c>
      <c r="O2184" s="13">
        <v>23</v>
      </c>
      <c r="P2184" s="13">
        <v>89</v>
      </c>
    </row>
    <row r="2185" spans="1:16" x14ac:dyDescent="0.25">
      <c r="A2185" s="13" t="s">
        <v>1577</v>
      </c>
      <c r="B2185" s="13">
        <v>2014</v>
      </c>
      <c r="C2185" s="13" t="s">
        <v>168</v>
      </c>
      <c r="D2185" s="13" t="s">
        <v>157</v>
      </c>
      <c r="E2185" s="13">
        <v>135</v>
      </c>
      <c r="F2185" s="13">
        <v>551</v>
      </c>
      <c r="G2185" s="13">
        <v>72</v>
      </c>
      <c r="H2185" s="13">
        <v>153</v>
      </c>
      <c r="I2185" s="13">
        <v>33</v>
      </c>
      <c r="J2185" s="13">
        <v>0</v>
      </c>
      <c r="K2185" s="13">
        <v>7</v>
      </c>
      <c r="L2185" s="13">
        <v>53</v>
      </c>
      <c r="M2185" s="13">
        <v>6</v>
      </c>
      <c r="N2185" s="13">
        <v>6</v>
      </c>
      <c r="O2185" s="13">
        <v>51</v>
      </c>
      <c r="P2185" s="13">
        <v>75</v>
      </c>
    </row>
    <row r="2186" spans="1:16" x14ac:dyDescent="0.25">
      <c r="A2186" s="13" t="s">
        <v>112</v>
      </c>
      <c r="B2186" s="13">
        <v>2014</v>
      </c>
      <c r="C2186" s="13" t="s">
        <v>164</v>
      </c>
      <c r="D2186" s="13" t="s">
        <v>157</v>
      </c>
      <c r="E2186" s="13">
        <v>155</v>
      </c>
      <c r="F2186" s="13">
        <v>553</v>
      </c>
      <c r="G2186" s="13">
        <v>101</v>
      </c>
      <c r="H2186" s="13">
        <v>158</v>
      </c>
      <c r="I2186" s="13">
        <v>27</v>
      </c>
      <c r="J2186" s="13">
        <v>0</v>
      </c>
      <c r="K2186" s="13">
        <v>35</v>
      </c>
      <c r="L2186" s="13">
        <v>103</v>
      </c>
      <c r="M2186" s="13">
        <v>6</v>
      </c>
      <c r="N2186" s="13">
        <v>2</v>
      </c>
      <c r="O2186" s="13">
        <v>104</v>
      </c>
      <c r="P2186" s="13">
        <v>96</v>
      </c>
    </row>
    <row r="2187" spans="1:16" x14ac:dyDescent="0.25">
      <c r="A2187" s="13" t="s">
        <v>1658</v>
      </c>
      <c r="B2187" s="13">
        <v>2014</v>
      </c>
      <c r="C2187" s="13" t="s">
        <v>171</v>
      </c>
      <c r="D2187" s="13" t="s">
        <v>157</v>
      </c>
      <c r="E2187" s="13">
        <v>148</v>
      </c>
      <c r="F2187" s="13">
        <v>555</v>
      </c>
      <c r="G2187" s="13">
        <v>87</v>
      </c>
      <c r="H2187" s="13">
        <v>142</v>
      </c>
      <c r="I2187" s="13">
        <v>25</v>
      </c>
      <c r="J2187" s="13">
        <v>8</v>
      </c>
      <c r="K2187" s="13">
        <v>17</v>
      </c>
      <c r="L2187" s="13">
        <v>58</v>
      </c>
      <c r="M2187" s="13">
        <v>21</v>
      </c>
      <c r="N2187" s="13">
        <v>5</v>
      </c>
      <c r="O2187" s="13">
        <v>56</v>
      </c>
      <c r="P2187" s="13">
        <v>134</v>
      </c>
    </row>
    <row r="2188" spans="1:16" x14ac:dyDescent="0.25">
      <c r="A2188" s="13" t="s">
        <v>2015</v>
      </c>
      <c r="B2188" s="13">
        <v>2014</v>
      </c>
      <c r="C2188" s="13" t="s">
        <v>156</v>
      </c>
      <c r="D2188" s="13" t="s">
        <v>157</v>
      </c>
      <c r="E2188" s="13">
        <v>145</v>
      </c>
      <c r="F2188" s="13">
        <v>556</v>
      </c>
      <c r="G2188" s="13">
        <v>80</v>
      </c>
      <c r="H2188" s="13">
        <v>176</v>
      </c>
      <c r="I2188" s="13">
        <v>35</v>
      </c>
      <c r="J2188" s="13">
        <v>2</v>
      </c>
      <c r="K2188" s="13">
        <v>36</v>
      </c>
      <c r="L2188" s="13">
        <v>107</v>
      </c>
      <c r="M2188" s="13">
        <v>3</v>
      </c>
      <c r="N2188" s="13">
        <v>1</v>
      </c>
      <c r="O2188" s="13">
        <v>51</v>
      </c>
      <c r="P2188" s="13">
        <v>131</v>
      </c>
    </row>
    <row r="2189" spans="1:16" x14ac:dyDescent="0.25">
      <c r="A2189" s="13" t="s">
        <v>2003</v>
      </c>
      <c r="B2189" s="13">
        <v>2014</v>
      </c>
      <c r="C2189" s="13" t="s">
        <v>177</v>
      </c>
      <c r="D2189" s="13" t="s">
        <v>161</v>
      </c>
      <c r="E2189" s="13">
        <v>148</v>
      </c>
      <c r="F2189" s="13">
        <v>558</v>
      </c>
      <c r="G2189" s="13">
        <v>92</v>
      </c>
      <c r="H2189" s="13">
        <v>165</v>
      </c>
      <c r="I2189" s="13">
        <v>37</v>
      </c>
      <c r="J2189" s="13">
        <v>9</v>
      </c>
      <c r="K2189" s="13">
        <v>16</v>
      </c>
      <c r="L2189" s="13">
        <v>69</v>
      </c>
      <c r="M2189" s="13">
        <v>11</v>
      </c>
      <c r="N2189" s="13">
        <v>7</v>
      </c>
      <c r="O2189" s="13">
        <v>67</v>
      </c>
      <c r="P2189" s="13">
        <v>124</v>
      </c>
    </row>
    <row r="2190" spans="1:16" x14ac:dyDescent="0.25">
      <c r="A2190" s="13" t="s">
        <v>1455</v>
      </c>
      <c r="B2190" s="13">
        <v>2014</v>
      </c>
      <c r="C2190" s="13" t="s">
        <v>180</v>
      </c>
      <c r="D2190" s="13" t="s">
        <v>161</v>
      </c>
      <c r="E2190" s="13">
        <v>157</v>
      </c>
      <c r="F2190" s="13">
        <v>560</v>
      </c>
      <c r="G2190" s="13">
        <v>61</v>
      </c>
      <c r="H2190" s="13">
        <v>147</v>
      </c>
      <c r="I2190" s="13">
        <v>38</v>
      </c>
      <c r="J2190" s="13">
        <v>0</v>
      </c>
      <c r="K2190" s="13">
        <v>21</v>
      </c>
      <c r="L2190" s="13">
        <v>75</v>
      </c>
      <c r="M2190" s="13">
        <v>3</v>
      </c>
      <c r="N2190" s="13">
        <v>2</v>
      </c>
      <c r="O2190" s="13">
        <v>58</v>
      </c>
      <c r="P2190" s="13">
        <v>112</v>
      </c>
    </row>
    <row r="2191" spans="1:16" x14ac:dyDescent="0.25">
      <c r="A2191" s="13" t="s">
        <v>1427</v>
      </c>
      <c r="B2191" s="13">
        <v>2014</v>
      </c>
      <c r="C2191" s="13" t="s">
        <v>182</v>
      </c>
      <c r="D2191" s="13" t="s">
        <v>157</v>
      </c>
      <c r="E2191" s="13">
        <v>151</v>
      </c>
      <c r="F2191" s="13">
        <v>561</v>
      </c>
      <c r="G2191" s="13">
        <v>87</v>
      </c>
      <c r="H2191" s="13">
        <v>188</v>
      </c>
      <c r="I2191" s="13">
        <v>33</v>
      </c>
      <c r="J2191" s="13">
        <v>0</v>
      </c>
      <c r="K2191" s="13">
        <v>32</v>
      </c>
      <c r="L2191" s="13">
        <v>103</v>
      </c>
      <c r="M2191" s="13">
        <v>3</v>
      </c>
      <c r="N2191" s="13">
        <v>2</v>
      </c>
      <c r="O2191" s="13">
        <v>70</v>
      </c>
      <c r="P2191" s="13">
        <v>42</v>
      </c>
    </row>
    <row r="2192" spans="1:16" x14ac:dyDescent="0.25">
      <c r="A2192" s="13" t="s">
        <v>1609</v>
      </c>
      <c r="B2192" s="13">
        <v>2014</v>
      </c>
      <c r="C2192" s="13" t="s">
        <v>178</v>
      </c>
      <c r="D2192" s="13" t="s">
        <v>157</v>
      </c>
      <c r="E2192" s="13">
        <v>156</v>
      </c>
      <c r="F2192" s="13">
        <v>563</v>
      </c>
      <c r="G2192" s="13">
        <v>87</v>
      </c>
      <c r="H2192" s="13">
        <v>150</v>
      </c>
      <c r="I2192" s="13">
        <v>34</v>
      </c>
      <c r="J2192" s="13">
        <v>1</v>
      </c>
      <c r="K2192" s="13">
        <v>19</v>
      </c>
      <c r="L2192" s="13">
        <v>74</v>
      </c>
      <c r="M2192" s="13">
        <v>12</v>
      </c>
      <c r="N2192" s="13">
        <v>3</v>
      </c>
      <c r="O2192" s="13">
        <v>65</v>
      </c>
      <c r="P2192" s="13">
        <v>126</v>
      </c>
    </row>
    <row r="2193" spans="1:16" x14ac:dyDescent="0.25">
      <c r="A2193" s="13" t="s">
        <v>1982</v>
      </c>
      <c r="B2193" s="13">
        <v>2014</v>
      </c>
      <c r="C2193" s="13" t="s">
        <v>179</v>
      </c>
      <c r="D2193" s="13" t="s">
        <v>161</v>
      </c>
      <c r="E2193" s="13">
        <v>152</v>
      </c>
      <c r="F2193" s="13">
        <v>563</v>
      </c>
      <c r="G2193" s="13">
        <v>72</v>
      </c>
      <c r="H2193" s="13">
        <v>141</v>
      </c>
      <c r="I2193" s="13">
        <v>25</v>
      </c>
      <c r="J2193" s="13">
        <v>8</v>
      </c>
      <c r="K2193" s="13">
        <v>6</v>
      </c>
      <c r="L2193" s="13">
        <v>48</v>
      </c>
      <c r="M2193" s="13">
        <v>56</v>
      </c>
      <c r="N2193" s="13">
        <v>23</v>
      </c>
      <c r="O2193" s="13">
        <v>34</v>
      </c>
      <c r="P2193" s="13">
        <v>117</v>
      </c>
    </row>
    <row r="2194" spans="1:16" x14ac:dyDescent="0.25">
      <c r="A2194" s="13" t="s">
        <v>1833</v>
      </c>
      <c r="B2194" s="13">
        <v>2014</v>
      </c>
      <c r="C2194" s="13" t="s">
        <v>158</v>
      </c>
      <c r="D2194" s="13" t="s">
        <v>157</v>
      </c>
      <c r="E2194" s="13">
        <v>157</v>
      </c>
      <c r="F2194" s="13">
        <v>564</v>
      </c>
      <c r="G2194" s="13">
        <v>51</v>
      </c>
      <c r="H2194" s="13">
        <v>121</v>
      </c>
      <c r="I2194" s="13">
        <v>17</v>
      </c>
      <c r="J2194" s="13">
        <v>0</v>
      </c>
      <c r="K2194" s="13">
        <v>16</v>
      </c>
      <c r="L2194" s="13">
        <v>57</v>
      </c>
      <c r="M2194" s="13">
        <v>0</v>
      </c>
      <c r="N2194" s="13">
        <v>1</v>
      </c>
      <c r="O2194" s="13">
        <v>29</v>
      </c>
      <c r="P2194" s="13">
        <v>125</v>
      </c>
    </row>
    <row r="2195" spans="1:16" x14ac:dyDescent="0.25">
      <c r="A2195" s="13" t="s">
        <v>1470</v>
      </c>
      <c r="B2195" s="13">
        <v>2014</v>
      </c>
      <c r="C2195" s="13" t="s">
        <v>173</v>
      </c>
      <c r="D2195" s="13" t="s">
        <v>161</v>
      </c>
      <c r="E2195" s="13">
        <v>155</v>
      </c>
      <c r="F2195" s="13">
        <v>564</v>
      </c>
      <c r="G2195" s="13">
        <v>73</v>
      </c>
      <c r="H2195" s="13">
        <v>128</v>
      </c>
      <c r="I2195" s="13">
        <v>27</v>
      </c>
      <c r="J2195" s="13">
        <v>2</v>
      </c>
      <c r="K2195" s="13">
        <v>20</v>
      </c>
      <c r="L2195" s="13">
        <v>66</v>
      </c>
      <c r="M2195" s="13">
        <v>8</v>
      </c>
      <c r="N2195" s="13">
        <v>2</v>
      </c>
      <c r="O2195" s="13">
        <v>79</v>
      </c>
      <c r="P2195" s="13">
        <v>141</v>
      </c>
    </row>
    <row r="2196" spans="1:16" x14ac:dyDescent="0.25">
      <c r="A2196" s="13" t="s">
        <v>1998</v>
      </c>
      <c r="B2196" s="13">
        <v>2014</v>
      </c>
      <c r="C2196" s="13" t="s">
        <v>163</v>
      </c>
      <c r="D2196" s="13" t="s">
        <v>161</v>
      </c>
      <c r="E2196" s="13">
        <v>153</v>
      </c>
      <c r="F2196" s="13">
        <v>565</v>
      </c>
      <c r="G2196" s="13">
        <v>72</v>
      </c>
      <c r="H2196" s="13">
        <v>152</v>
      </c>
      <c r="I2196" s="13">
        <v>26</v>
      </c>
      <c r="J2196" s="13">
        <v>5</v>
      </c>
      <c r="K2196" s="13">
        <v>23</v>
      </c>
      <c r="L2196" s="13">
        <v>85</v>
      </c>
      <c r="M2196" s="13">
        <v>3</v>
      </c>
      <c r="N2196" s="13">
        <v>1</v>
      </c>
      <c r="O2196" s="13">
        <v>41</v>
      </c>
      <c r="P2196" s="13">
        <v>164</v>
      </c>
    </row>
    <row r="2197" spans="1:16" x14ac:dyDescent="0.25">
      <c r="A2197" s="13" t="s">
        <v>1635</v>
      </c>
      <c r="B2197" s="13">
        <v>2014</v>
      </c>
      <c r="C2197" s="13" t="s">
        <v>160</v>
      </c>
      <c r="D2197" s="13" t="s">
        <v>161</v>
      </c>
      <c r="E2197" s="13">
        <v>154</v>
      </c>
      <c r="F2197" s="13">
        <v>566</v>
      </c>
      <c r="G2197" s="13">
        <v>77</v>
      </c>
      <c r="H2197" s="13">
        <v>153</v>
      </c>
      <c r="I2197" s="13">
        <v>34</v>
      </c>
      <c r="J2197" s="13">
        <v>2</v>
      </c>
      <c r="K2197" s="13">
        <v>29</v>
      </c>
      <c r="L2197" s="13">
        <v>102</v>
      </c>
      <c r="M2197" s="13">
        <v>8</v>
      </c>
      <c r="N2197" s="13">
        <v>4</v>
      </c>
      <c r="O2197" s="13">
        <v>60</v>
      </c>
      <c r="P2197" s="13">
        <v>171</v>
      </c>
    </row>
    <row r="2198" spans="1:16" x14ac:dyDescent="0.25">
      <c r="A2198" s="13" t="s">
        <v>1507</v>
      </c>
      <c r="B2198" s="13">
        <v>2014</v>
      </c>
      <c r="C2198" s="13" t="s">
        <v>164</v>
      </c>
      <c r="D2198" s="13" t="s">
        <v>157</v>
      </c>
      <c r="E2198" s="13">
        <v>139</v>
      </c>
      <c r="F2198" s="13">
        <v>568</v>
      </c>
      <c r="G2198" s="13">
        <v>81</v>
      </c>
      <c r="H2198" s="13">
        <v>171</v>
      </c>
      <c r="I2198" s="13">
        <v>35</v>
      </c>
      <c r="J2198" s="13">
        <v>3</v>
      </c>
      <c r="K2198" s="13">
        <v>16</v>
      </c>
      <c r="L2198" s="13">
        <v>73</v>
      </c>
      <c r="M2198" s="13">
        <v>6</v>
      </c>
      <c r="N2198" s="13">
        <v>2</v>
      </c>
      <c r="O2198" s="13">
        <v>43</v>
      </c>
      <c r="P2198" s="13">
        <v>67</v>
      </c>
    </row>
    <row r="2199" spans="1:16" x14ac:dyDescent="0.25">
      <c r="A2199" s="13" t="s">
        <v>1477</v>
      </c>
      <c r="B2199" s="13">
        <v>2014</v>
      </c>
      <c r="C2199" s="13" t="s">
        <v>186</v>
      </c>
      <c r="D2199" s="13" t="s">
        <v>161</v>
      </c>
      <c r="E2199" s="13">
        <v>153</v>
      </c>
      <c r="F2199" s="13">
        <v>569</v>
      </c>
      <c r="G2199" s="13">
        <v>65</v>
      </c>
      <c r="H2199" s="13">
        <v>127</v>
      </c>
      <c r="I2199" s="13">
        <v>18</v>
      </c>
      <c r="J2199" s="13">
        <v>1</v>
      </c>
      <c r="K2199" s="13">
        <v>23</v>
      </c>
      <c r="L2199" s="13">
        <v>95</v>
      </c>
      <c r="M2199" s="13">
        <v>0</v>
      </c>
      <c r="N2199" s="13">
        <v>0</v>
      </c>
      <c r="O2199" s="13">
        <v>67</v>
      </c>
      <c r="P2199" s="13">
        <v>190</v>
      </c>
    </row>
    <row r="2200" spans="1:16" x14ac:dyDescent="0.25">
      <c r="A2200" s="13" t="s">
        <v>1591</v>
      </c>
      <c r="B2200" s="13">
        <v>2014</v>
      </c>
      <c r="C2200" s="13" t="s">
        <v>167</v>
      </c>
      <c r="D2200" s="13" t="s">
        <v>157</v>
      </c>
      <c r="E2200" s="13">
        <v>146</v>
      </c>
      <c r="F2200" s="13">
        <v>570</v>
      </c>
      <c r="G2200" s="13">
        <v>83</v>
      </c>
      <c r="H2200" s="13">
        <v>155</v>
      </c>
      <c r="I2200" s="13">
        <v>34</v>
      </c>
      <c r="J2200" s="13">
        <v>3</v>
      </c>
      <c r="K2200" s="13">
        <v>10</v>
      </c>
      <c r="L2200" s="13">
        <v>52</v>
      </c>
      <c r="M2200" s="13">
        <v>10</v>
      </c>
      <c r="N2200" s="13">
        <v>5</v>
      </c>
      <c r="O2200" s="13">
        <v>75</v>
      </c>
      <c r="P2200" s="13">
        <v>84</v>
      </c>
    </row>
    <row r="2201" spans="1:16" x14ac:dyDescent="0.25">
      <c r="A2201" s="13" t="s">
        <v>1774</v>
      </c>
      <c r="B2201" s="13">
        <v>2014</v>
      </c>
      <c r="C2201" s="13" t="s">
        <v>160</v>
      </c>
      <c r="D2201" s="13" t="s">
        <v>161</v>
      </c>
      <c r="E2201" s="13">
        <v>149</v>
      </c>
      <c r="F2201" s="13">
        <v>573</v>
      </c>
      <c r="G2201" s="13">
        <v>74</v>
      </c>
      <c r="H2201" s="13">
        <v>155</v>
      </c>
      <c r="I2201" s="13">
        <v>26</v>
      </c>
      <c r="J2201" s="13">
        <v>3</v>
      </c>
      <c r="K2201" s="13">
        <v>11</v>
      </c>
      <c r="L2201" s="13">
        <v>58</v>
      </c>
      <c r="M2201" s="13">
        <v>20</v>
      </c>
      <c r="N2201" s="13">
        <v>4</v>
      </c>
      <c r="O2201" s="13">
        <v>67</v>
      </c>
      <c r="P2201" s="13">
        <v>98</v>
      </c>
    </row>
    <row r="2202" spans="1:16" x14ac:dyDescent="0.25">
      <c r="A2202" s="13" t="s">
        <v>1607</v>
      </c>
      <c r="B2202" s="13">
        <v>2014</v>
      </c>
      <c r="C2202" s="13" t="s">
        <v>166</v>
      </c>
      <c r="D2202" s="13" t="s">
        <v>161</v>
      </c>
      <c r="E2202" s="13">
        <v>148</v>
      </c>
      <c r="F2202" s="13">
        <v>574</v>
      </c>
      <c r="G2202" s="13">
        <v>95</v>
      </c>
      <c r="H2202" s="13">
        <v>163</v>
      </c>
      <c r="I2202" s="13">
        <v>34</v>
      </c>
      <c r="J2202" s="13">
        <v>4</v>
      </c>
      <c r="K2202" s="13">
        <v>23</v>
      </c>
      <c r="L2202" s="13">
        <v>73</v>
      </c>
      <c r="M2202" s="13">
        <v>34</v>
      </c>
      <c r="N2202" s="13">
        <v>12</v>
      </c>
      <c r="O2202" s="13">
        <v>47</v>
      </c>
      <c r="P2202" s="13">
        <v>141</v>
      </c>
    </row>
    <row r="2203" spans="1:16" x14ac:dyDescent="0.25">
      <c r="A2203" s="13" t="s">
        <v>1476</v>
      </c>
      <c r="B2203" s="13">
        <v>2014</v>
      </c>
      <c r="C2203" s="13" t="s">
        <v>180</v>
      </c>
      <c r="D2203" s="13" t="s">
        <v>161</v>
      </c>
      <c r="E2203" s="13">
        <v>156</v>
      </c>
      <c r="F2203" s="13">
        <v>574</v>
      </c>
      <c r="G2203" s="13">
        <v>83</v>
      </c>
      <c r="H2203" s="13">
        <v>156</v>
      </c>
      <c r="I2203" s="13">
        <v>37</v>
      </c>
      <c r="J2203" s="13">
        <v>0</v>
      </c>
      <c r="K2203" s="13">
        <v>20</v>
      </c>
      <c r="L2203" s="13">
        <v>90</v>
      </c>
      <c r="M2203" s="13">
        <v>4</v>
      </c>
      <c r="N2203" s="13">
        <v>1</v>
      </c>
      <c r="O2203" s="13">
        <v>74</v>
      </c>
      <c r="P2203" s="13">
        <v>100</v>
      </c>
    </row>
    <row r="2204" spans="1:16" x14ac:dyDescent="0.25">
      <c r="A2204" s="13" t="s">
        <v>1601</v>
      </c>
      <c r="B2204" s="13">
        <v>2014</v>
      </c>
      <c r="C2204" s="13" t="s">
        <v>171</v>
      </c>
      <c r="D2204" s="13" t="s">
        <v>157</v>
      </c>
      <c r="E2204" s="13">
        <v>149</v>
      </c>
      <c r="F2204" s="13">
        <v>575</v>
      </c>
      <c r="G2204" s="13">
        <v>71</v>
      </c>
      <c r="H2204" s="13">
        <v>156</v>
      </c>
      <c r="I2204" s="13">
        <v>27</v>
      </c>
      <c r="J2204" s="13">
        <v>5</v>
      </c>
      <c r="K2204" s="13">
        <v>16</v>
      </c>
      <c r="L2204" s="13">
        <v>70</v>
      </c>
      <c r="M2204" s="13">
        <v>39</v>
      </c>
      <c r="N2204" s="13">
        <v>5</v>
      </c>
      <c r="O2204" s="13">
        <v>49</v>
      </c>
      <c r="P2204" s="13">
        <v>93</v>
      </c>
    </row>
    <row r="2205" spans="1:16" x14ac:dyDescent="0.25">
      <c r="A2205" s="13" t="s">
        <v>1871</v>
      </c>
      <c r="B2205" s="13">
        <v>2014</v>
      </c>
      <c r="C2205" s="13" t="s">
        <v>178</v>
      </c>
      <c r="D2205" s="13" t="s">
        <v>157</v>
      </c>
      <c r="E2205" s="13">
        <v>150</v>
      </c>
      <c r="F2205" s="13">
        <v>578</v>
      </c>
      <c r="G2205" s="13">
        <v>57</v>
      </c>
      <c r="H2205" s="13">
        <v>150</v>
      </c>
      <c r="I2205" s="13">
        <v>28</v>
      </c>
      <c r="J2205" s="13">
        <v>2</v>
      </c>
      <c r="K2205" s="13">
        <v>17</v>
      </c>
      <c r="L2205" s="13">
        <v>70</v>
      </c>
      <c r="M2205" s="13">
        <v>1</v>
      </c>
      <c r="N2205" s="13">
        <v>0</v>
      </c>
      <c r="O2205" s="13">
        <v>22</v>
      </c>
      <c r="P2205" s="13">
        <v>85</v>
      </c>
    </row>
    <row r="2206" spans="1:16" x14ac:dyDescent="0.25">
      <c r="A2206" s="13" t="s">
        <v>1654</v>
      </c>
      <c r="B2206" s="13">
        <v>2014</v>
      </c>
      <c r="C2206" s="13" t="s">
        <v>178</v>
      </c>
      <c r="D2206" s="13" t="s">
        <v>157</v>
      </c>
      <c r="E2206" s="13">
        <v>162</v>
      </c>
      <c r="F2206" s="13">
        <v>579</v>
      </c>
      <c r="G2206" s="13">
        <v>74</v>
      </c>
      <c r="H2206" s="13">
        <v>165</v>
      </c>
      <c r="I2206" s="13">
        <v>34</v>
      </c>
      <c r="J2206" s="13">
        <v>5</v>
      </c>
      <c r="K2206" s="13">
        <v>3</v>
      </c>
      <c r="L2206" s="13">
        <v>50</v>
      </c>
      <c r="M2206" s="13">
        <v>31</v>
      </c>
      <c r="N2206" s="13">
        <v>6</v>
      </c>
      <c r="O2206" s="13">
        <v>23</v>
      </c>
      <c r="P2206" s="13">
        <v>83</v>
      </c>
    </row>
    <row r="2207" spans="1:16" x14ac:dyDescent="0.25">
      <c r="A2207" s="13" t="s">
        <v>1343</v>
      </c>
      <c r="B2207" s="13">
        <v>2014</v>
      </c>
      <c r="C2207" s="13" t="s">
        <v>171</v>
      </c>
      <c r="D2207" s="13" t="s">
        <v>157</v>
      </c>
      <c r="E2207" s="13">
        <v>145</v>
      </c>
      <c r="F2207" s="13">
        <v>581</v>
      </c>
      <c r="G2207" s="13">
        <v>47</v>
      </c>
      <c r="H2207" s="13">
        <v>149</v>
      </c>
      <c r="I2207" s="13">
        <v>19</v>
      </c>
      <c r="J2207" s="13">
        <v>1</v>
      </c>
      <c r="K2207" s="13">
        <v>4</v>
      </c>
      <c r="L2207" s="13">
        <v>50</v>
      </c>
      <c r="M2207" s="13">
        <v>10</v>
      </c>
      <c r="N2207" s="13">
        <v>2</v>
      </c>
      <c r="O2207" s="13">
        <v>35</v>
      </c>
      <c r="P2207" s="13">
        <v>87</v>
      </c>
    </row>
    <row r="2208" spans="1:16" x14ac:dyDescent="0.25">
      <c r="A2208" s="13" t="s">
        <v>1718</v>
      </c>
      <c r="B2208" s="13">
        <v>2014</v>
      </c>
      <c r="C2208" s="13" t="s">
        <v>160</v>
      </c>
      <c r="D2208" s="13" t="s">
        <v>161</v>
      </c>
      <c r="E2208" s="13">
        <v>153</v>
      </c>
      <c r="F2208" s="13">
        <v>582</v>
      </c>
      <c r="G2208" s="13">
        <v>43</v>
      </c>
      <c r="H2208" s="13">
        <v>153</v>
      </c>
      <c r="I2208" s="13">
        <v>27</v>
      </c>
      <c r="J2208" s="13">
        <v>0</v>
      </c>
      <c r="K2208" s="13">
        <v>10</v>
      </c>
      <c r="L2208" s="13">
        <v>58</v>
      </c>
      <c r="M2208" s="13">
        <v>6</v>
      </c>
      <c r="N2208" s="13">
        <v>0</v>
      </c>
      <c r="O2208" s="13">
        <v>23</v>
      </c>
      <c r="P2208" s="13">
        <v>159</v>
      </c>
    </row>
    <row r="2209" spans="1:16" x14ac:dyDescent="0.25">
      <c r="A2209" s="13" t="s">
        <v>2013</v>
      </c>
      <c r="B2209" s="13">
        <v>2014</v>
      </c>
      <c r="C2209" s="13" t="s">
        <v>163</v>
      </c>
      <c r="D2209" s="13" t="s">
        <v>161</v>
      </c>
      <c r="E2209" s="13">
        <v>144</v>
      </c>
      <c r="F2209" s="13">
        <v>582</v>
      </c>
      <c r="G2209" s="13">
        <v>94</v>
      </c>
      <c r="H2209" s="13">
        <v>165</v>
      </c>
      <c r="I2209" s="13">
        <v>30</v>
      </c>
      <c r="J2209" s="13">
        <v>6</v>
      </c>
      <c r="K2209" s="13">
        <v>9</v>
      </c>
      <c r="L2209" s="13">
        <v>54</v>
      </c>
      <c r="M2209" s="13">
        <v>21</v>
      </c>
      <c r="N2209" s="13">
        <v>7</v>
      </c>
      <c r="O2209" s="13">
        <v>70</v>
      </c>
      <c r="P2209" s="13">
        <v>137</v>
      </c>
    </row>
    <row r="2210" spans="1:16" x14ac:dyDescent="0.25">
      <c r="A2210" s="13" t="s">
        <v>1782</v>
      </c>
      <c r="B2210" s="13">
        <v>2014</v>
      </c>
      <c r="C2210" s="13" t="s">
        <v>166</v>
      </c>
      <c r="D2210" s="13" t="s">
        <v>161</v>
      </c>
      <c r="E2210" s="13">
        <v>153</v>
      </c>
      <c r="F2210" s="13">
        <v>585</v>
      </c>
      <c r="G2210" s="13">
        <v>73</v>
      </c>
      <c r="H2210" s="13">
        <v>176</v>
      </c>
      <c r="I2210" s="13">
        <v>53</v>
      </c>
      <c r="J2210" s="13">
        <v>2</v>
      </c>
      <c r="K2210" s="13">
        <v>13</v>
      </c>
      <c r="L2210" s="13">
        <v>69</v>
      </c>
      <c r="M2210" s="13">
        <v>4</v>
      </c>
      <c r="N2210" s="13">
        <v>4</v>
      </c>
      <c r="O2210" s="13">
        <v>66</v>
      </c>
      <c r="P2210" s="13">
        <v>71</v>
      </c>
    </row>
    <row r="2211" spans="1:16" x14ac:dyDescent="0.25">
      <c r="A2211" s="13" t="s">
        <v>1685</v>
      </c>
      <c r="B2211" s="13">
        <v>2014</v>
      </c>
      <c r="C2211" s="13" t="s">
        <v>185</v>
      </c>
      <c r="D2211" s="13" t="s">
        <v>161</v>
      </c>
      <c r="E2211" s="13">
        <v>157</v>
      </c>
      <c r="F2211" s="13">
        <v>588</v>
      </c>
      <c r="G2211" s="13">
        <v>68</v>
      </c>
      <c r="H2211" s="13">
        <v>164</v>
      </c>
      <c r="I2211" s="13">
        <v>26</v>
      </c>
      <c r="J2211" s="13">
        <v>3</v>
      </c>
      <c r="K2211" s="13">
        <v>16</v>
      </c>
      <c r="L2211" s="13">
        <v>73</v>
      </c>
      <c r="M2211" s="13">
        <v>0</v>
      </c>
      <c r="N2211" s="13">
        <v>0</v>
      </c>
      <c r="O2211" s="13">
        <v>39</v>
      </c>
      <c r="P2211" s="13">
        <v>85</v>
      </c>
    </row>
    <row r="2212" spans="1:16" x14ac:dyDescent="0.25">
      <c r="A2212" s="13" t="s">
        <v>1545</v>
      </c>
      <c r="B2212" s="13">
        <v>2014</v>
      </c>
      <c r="C2212" s="13" t="s">
        <v>181</v>
      </c>
      <c r="D2212" s="13" t="s">
        <v>157</v>
      </c>
      <c r="E2212" s="13">
        <v>156</v>
      </c>
      <c r="F2212" s="13">
        <v>589</v>
      </c>
      <c r="G2212" s="13">
        <v>77</v>
      </c>
      <c r="H2212" s="13">
        <v>164</v>
      </c>
      <c r="I2212" s="13">
        <v>30</v>
      </c>
      <c r="J2212" s="13">
        <v>4</v>
      </c>
      <c r="K2212" s="13">
        <v>7</v>
      </c>
      <c r="L2212" s="13">
        <v>68</v>
      </c>
      <c r="M2212" s="13">
        <v>16</v>
      </c>
      <c r="N2212" s="13">
        <v>9</v>
      </c>
      <c r="O2212" s="13">
        <v>36</v>
      </c>
      <c r="P2212" s="13">
        <v>62</v>
      </c>
    </row>
    <row r="2213" spans="1:16" x14ac:dyDescent="0.25">
      <c r="A2213" s="13" t="s">
        <v>1460</v>
      </c>
      <c r="B2213" s="13">
        <v>2014</v>
      </c>
      <c r="C2213" s="13" t="s">
        <v>186</v>
      </c>
      <c r="D2213" s="13" t="s">
        <v>161</v>
      </c>
      <c r="E2213" s="13">
        <v>155</v>
      </c>
      <c r="F2213" s="13">
        <v>589</v>
      </c>
      <c r="G2213" s="13">
        <v>74</v>
      </c>
      <c r="H2213" s="13">
        <v>159</v>
      </c>
      <c r="I2213" s="13">
        <v>36</v>
      </c>
      <c r="J2213" s="13">
        <v>6</v>
      </c>
      <c r="K2213" s="13">
        <v>11</v>
      </c>
      <c r="L2213" s="13">
        <v>78</v>
      </c>
      <c r="M2213" s="13">
        <v>10</v>
      </c>
      <c r="N2213" s="13">
        <v>1</v>
      </c>
      <c r="O2213" s="13">
        <v>53</v>
      </c>
      <c r="P2213" s="13">
        <v>85</v>
      </c>
    </row>
    <row r="2214" spans="1:16" x14ac:dyDescent="0.25">
      <c r="A2214" s="13" t="s">
        <v>1883</v>
      </c>
      <c r="B2214" s="13">
        <v>2014</v>
      </c>
      <c r="C2214" s="13" t="s">
        <v>159</v>
      </c>
      <c r="D2214" s="13" t="s">
        <v>157</v>
      </c>
      <c r="E2214" s="13">
        <v>159</v>
      </c>
      <c r="F2214" s="13">
        <v>590</v>
      </c>
      <c r="G2214" s="13">
        <v>71</v>
      </c>
      <c r="H2214" s="13">
        <v>158</v>
      </c>
      <c r="I2214" s="13">
        <v>27</v>
      </c>
      <c r="J2214" s="13">
        <v>4</v>
      </c>
      <c r="K2214" s="13">
        <v>25</v>
      </c>
      <c r="L2214" s="13">
        <v>96</v>
      </c>
      <c r="M2214" s="13">
        <v>7</v>
      </c>
      <c r="N2214" s="13">
        <v>5</v>
      </c>
      <c r="O2214" s="13">
        <v>52</v>
      </c>
      <c r="P2214" s="13">
        <v>118</v>
      </c>
    </row>
    <row r="2215" spans="1:16" x14ac:dyDescent="0.25">
      <c r="A2215" s="13" t="s">
        <v>1413</v>
      </c>
      <c r="B2215" s="13">
        <v>2014</v>
      </c>
      <c r="C2215" s="13" t="s">
        <v>186</v>
      </c>
      <c r="D2215" s="13" t="s">
        <v>161</v>
      </c>
      <c r="E2215" s="13">
        <v>154</v>
      </c>
      <c r="F2215" s="13">
        <v>591</v>
      </c>
      <c r="G2215" s="13">
        <v>71</v>
      </c>
      <c r="H2215" s="13">
        <v>156</v>
      </c>
      <c r="I2215" s="13">
        <v>28</v>
      </c>
      <c r="J2215" s="13">
        <v>2</v>
      </c>
      <c r="K2215" s="13">
        <v>25</v>
      </c>
      <c r="L2215" s="13">
        <v>85</v>
      </c>
      <c r="M2215" s="13">
        <v>3</v>
      </c>
      <c r="N2215" s="13">
        <v>2</v>
      </c>
      <c r="O2215" s="13">
        <v>35</v>
      </c>
      <c r="P2215" s="13">
        <v>185</v>
      </c>
    </row>
    <row r="2216" spans="1:16" x14ac:dyDescent="0.25">
      <c r="A2216" s="13" t="s">
        <v>1469</v>
      </c>
      <c r="B2216" s="13">
        <v>2014</v>
      </c>
      <c r="C2216" s="13" t="s">
        <v>177</v>
      </c>
      <c r="D2216" s="13" t="s">
        <v>161</v>
      </c>
      <c r="E2216" s="13">
        <v>159</v>
      </c>
      <c r="F2216" s="13">
        <v>591</v>
      </c>
      <c r="G2216" s="13">
        <v>83</v>
      </c>
      <c r="H2216" s="13">
        <v>163</v>
      </c>
      <c r="I2216" s="13">
        <v>41</v>
      </c>
      <c r="J2216" s="13">
        <v>0</v>
      </c>
      <c r="K2216" s="13">
        <v>27</v>
      </c>
      <c r="L2216" s="13">
        <v>116</v>
      </c>
      <c r="M2216" s="13">
        <v>1</v>
      </c>
      <c r="N2216" s="13">
        <v>1</v>
      </c>
      <c r="O2216" s="13">
        <v>56</v>
      </c>
      <c r="P2216" s="13">
        <v>112</v>
      </c>
    </row>
    <row r="2217" spans="1:16" x14ac:dyDescent="0.25">
      <c r="A2217" s="13" t="s">
        <v>1817</v>
      </c>
      <c r="B2217" s="13">
        <v>2014</v>
      </c>
      <c r="C2217" s="13" t="s">
        <v>188</v>
      </c>
      <c r="D2217" s="13" t="s">
        <v>161</v>
      </c>
      <c r="E2217" s="13">
        <v>154</v>
      </c>
      <c r="F2217" s="13">
        <v>593</v>
      </c>
      <c r="G2217" s="13">
        <v>82</v>
      </c>
      <c r="H2217" s="13">
        <v>171</v>
      </c>
      <c r="I2217" s="13">
        <v>27</v>
      </c>
      <c r="J2217" s="13">
        <v>3</v>
      </c>
      <c r="K2217" s="13">
        <v>19</v>
      </c>
      <c r="L2217" s="13">
        <v>72</v>
      </c>
      <c r="M2217" s="13">
        <v>28</v>
      </c>
      <c r="N2217" s="13">
        <v>10</v>
      </c>
      <c r="O2217" s="13">
        <v>31</v>
      </c>
      <c r="P2217" s="13">
        <v>96</v>
      </c>
    </row>
    <row r="2218" spans="1:16" x14ac:dyDescent="0.25">
      <c r="A2218" s="13" t="s">
        <v>1708</v>
      </c>
      <c r="B2218" s="13">
        <v>2014</v>
      </c>
      <c r="C2218" s="13" t="s">
        <v>183</v>
      </c>
      <c r="D2218" s="13" t="s">
        <v>161</v>
      </c>
      <c r="E2218" s="13">
        <v>154</v>
      </c>
      <c r="F2218" s="13">
        <v>593</v>
      </c>
      <c r="G2218" s="13">
        <v>73</v>
      </c>
      <c r="H2218" s="13">
        <v>151</v>
      </c>
      <c r="I2218" s="13">
        <v>26</v>
      </c>
      <c r="J2218" s="13">
        <v>3</v>
      </c>
      <c r="K2218" s="13">
        <v>24</v>
      </c>
      <c r="L2218" s="13">
        <v>91</v>
      </c>
      <c r="M2218" s="13">
        <v>24</v>
      </c>
      <c r="N2218" s="13">
        <v>5</v>
      </c>
      <c r="O2218" s="13">
        <v>46</v>
      </c>
      <c r="P2218" s="13">
        <v>183</v>
      </c>
    </row>
    <row r="2219" spans="1:16" x14ac:dyDescent="0.25">
      <c r="A2219" s="13" t="s">
        <v>1508</v>
      </c>
      <c r="B2219" s="13">
        <v>2014</v>
      </c>
      <c r="C2219" s="13" t="s">
        <v>159</v>
      </c>
      <c r="D2219" s="13" t="s">
        <v>157</v>
      </c>
      <c r="E2219" s="13">
        <v>157</v>
      </c>
      <c r="F2219" s="13">
        <v>595</v>
      </c>
      <c r="G2219" s="13">
        <v>77</v>
      </c>
      <c r="H2219" s="13">
        <v>187</v>
      </c>
      <c r="I2219" s="13">
        <v>37</v>
      </c>
      <c r="J2219" s="13">
        <v>2</v>
      </c>
      <c r="K2219" s="13">
        <v>14</v>
      </c>
      <c r="L2219" s="13">
        <v>82</v>
      </c>
      <c r="M2219" s="13">
        <v>10</v>
      </c>
      <c r="N2219" s="13">
        <v>3</v>
      </c>
      <c r="O2219" s="13">
        <v>61</v>
      </c>
      <c r="P2219" s="13">
        <v>68</v>
      </c>
    </row>
    <row r="2220" spans="1:16" x14ac:dyDescent="0.25">
      <c r="A2220" s="13" t="s">
        <v>1819</v>
      </c>
      <c r="B2220" s="13">
        <v>2014</v>
      </c>
      <c r="C2220" s="13" t="s">
        <v>180</v>
      </c>
      <c r="D2220" s="13" t="s">
        <v>161</v>
      </c>
      <c r="E2220" s="13">
        <v>158</v>
      </c>
      <c r="F2220" s="13">
        <v>595</v>
      </c>
      <c r="G2220" s="13">
        <v>99</v>
      </c>
      <c r="H2220" s="13">
        <v>162</v>
      </c>
      <c r="I2220" s="13">
        <v>33</v>
      </c>
      <c r="J2220" s="13">
        <v>2</v>
      </c>
      <c r="K2220" s="13">
        <v>8</v>
      </c>
      <c r="L2220" s="13">
        <v>59</v>
      </c>
      <c r="M2220" s="13">
        <v>5</v>
      </c>
      <c r="N2220" s="13">
        <v>3</v>
      </c>
      <c r="O2220" s="13">
        <v>95</v>
      </c>
      <c r="P2220" s="13">
        <v>111</v>
      </c>
    </row>
    <row r="2221" spans="1:16" x14ac:dyDescent="0.25">
      <c r="A2221" s="13" t="s">
        <v>1677</v>
      </c>
      <c r="B2221" s="13">
        <v>2014</v>
      </c>
      <c r="C2221" s="13" t="s">
        <v>173</v>
      </c>
      <c r="D2221" s="13" t="s">
        <v>161</v>
      </c>
      <c r="E2221" s="13">
        <v>143</v>
      </c>
      <c r="F2221" s="13">
        <v>596</v>
      </c>
      <c r="G2221" s="13">
        <v>79</v>
      </c>
      <c r="H2221" s="13">
        <v>172</v>
      </c>
      <c r="I2221" s="13">
        <v>37</v>
      </c>
      <c r="J2221" s="13">
        <v>2</v>
      </c>
      <c r="K2221" s="13">
        <v>9</v>
      </c>
      <c r="L2221" s="13">
        <v>57</v>
      </c>
      <c r="M2221" s="13">
        <v>13</v>
      </c>
      <c r="N2221" s="13">
        <v>5</v>
      </c>
      <c r="O2221" s="13">
        <v>39</v>
      </c>
      <c r="P2221" s="13">
        <v>86</v>
      </c>
    </row>
    <row r="2222" spans="1:16" x14ac:dyDescent="0.25">
      <c r="A2222" s="13" t="s">
        <v>1838</v>
      </c>
      <c r="B2222" s="13">
        <v>2014</v>
      </c>
      <c r="C2222" s="13" t="s">
        <v>179</v>
      </c>
      <c r="D2222" s="13" t="s">
        <v>161</v>
      </c>
      <c r="E2222" s="13">
        <v>157</v>
      </c>
      <c r="F2222" s="13">
        <v>597</v>
      </c>
      <c r="G2222" s="13">
        <v>88</v>
      </c>
      <c r="H2222" s="13">
        <v>163</v>
      </c>
      <c r="I2222" s="13">
        <v>22</v>
      </c>
      <c r="J2222" s="13">
        <v>1</v>
      </c>
      <c r="K2222" s="13">
        <v>29</v>
      </c>
      <c r="L2222" s="13">
        <v>80</v>
      </c>
      <c r="M2222" s="13">
        <v>20</v>
      </c>
      <c r="N2222" s="13">
        <v>8</v>
      </c>
      <c r="O2222" s="13">
        <v>52</v>
      </c>
      <c r="P2222" s="13">
        <v>139</v>
      </c>
    </row>
    <row r="2223" spans="1:16" x14ac:dyDescent="0.25">
      <c r="A2223" s="13" t="s">
        <v>1900</v>
      </c>
      <c r="B2223" s="13">
        <v>2014</v>
      </c>
      <c r="C2223" s="13" t="s">
        <v>175</v>
      </c>
      <c r="D2223" s="13" t="s">
        <v>157</v>
      </c>
      <c r="E2223" s="13">
        <v>156</v>
      </c>
      <c r="F2223" s="13">
        <v>598</v>
      </c>
      <c r="G2223" s="13">
        <v>112</v>
      </c>
      <c r="H2223" s="13">
        <v>145</v>
      </c>
      <c r="I2223" s="13">
        <v>33</v>
      </c>
      <c r="J2223" s="13">
        <v>1</v>
      </c>
      <c r="K2223" s="13">
        <v>23</v>
      </c>
      <c r="L2223" s="13">
        <v>71</v>
      </c>
      <c r="M2223" s="13">
        <v>21</v>
      </c>
      <c r="N2223" s="13">
        <v>7</v>
      </c>
      <c r="O2223" s="13">
        <v>89</v>
      </c>
      <c r="P2223" s="13">
        <v>129</v>
      </c>
    </row>
    <row r="2224" spans="1:16" x14ac:dyDescent="0.25">
      <c r="A2224" s="13" t="s">
        <v>1566</v>
      </c>
      <c r="B2224" s="13">
        <v>2014</v>
      </c>
      <c r="C2224" s="13" t="s">
        <v>167</v>
      </c>
      <c r="D2224" s="13" t="s">
        <v>157</v>
      </c>
      <c r="E2224" s="13">
        <v>155</v>
      </c>
      <c r="F2224" s="13">
        <v>600</v>
      </c>
      <c r="G2224" s="13">
        <v>59</v>
      </c>
      <c r="H2224" s="13">
        <v>174</v>
      </c>
      <c r="I2224" s="13">
        <v>27</v>
      </c>
      <c r="J2224" s="13">
        <v>0</v>
      </c>
      <c r="K2224" s="13">
        <v>9</v>
      </c>
      <c r="L2224" s="13">
        <v>69</v>
      </c>
      <c r="M2224" s="13">
        <v>4</v>
      </c>
      <c r="N2224" s="13">
        <v>0</v>
      </c>
      <c r="O2224" s="13">
        <v>41</v>
      </c>
      <c r="P2224" s="13">
        <v>80</v>
      </c>
    </row>
    <row r="2225" spans="1:16" x14ac:dyDescent="0.25">
      <c r="A2225" s="13" t="s">
        <v>1795</v>
      </c>
      <c r="B2225" s="13">
        <v>2014</v>
      </c>
      <c r="C2225" s="13" t="s">
        <v>186</v>
      </c>
      <c r="D2225" s="13" t="s">
        <v>161</v>
      </c>
      <c r="E2225" s="13">
        <v>151</v>
      </c>
      <c r="F2225" s="13">
        <v>601</v>
      </c>
      <c r="G2225" s="13">
        <v>71</v>
      </c>
      <c r="H2225" s="13">
        <v>184</v>
      </c>
      <c r="I2225" s="13">
        <v>13</v>
      </c>
      <c r="J2225" s="13">
        <v>7</v>
      </c>
      <c r="K2225" s="13">
        <v>2</v>
      </c>
      <c r="L2225" s="13">
        <v>28</v>
      </c>
      <c r="M2225" s="13">
        <v>49</v>
      </c>
      <c r="N2225" s="13">
        <v>8</v>
      </c>
      <c r="O2225" s="13">
        <v>13</v>
      </c>
      <c r="P2225" s="13">
        <v>49</v>
      </c>
    </row>
    <row r="2226" spans="1:16" x14ac:dyDescent="0.25">
      <c r="A2226" s="13" t="s">
        <v>111</v>
      </c>
      <c r="B2226" s="13">
        <v>2014</v>
      </c>
      <c r="C2226" s="13" t="s">
        <v>181</v>
      </c>
      <c r="D2226" s="13" t="s">
        <v>157</v>
      </c>
      <c r="E2226" s="13">
        <v>157</v>
      </c>
      <c r="F2226" s="13">
        <v>602</v>
      </c>
      <c r="G2226" s="13">
        <v>115</v>
      </c>
      <c r="H2226" s="13">
        <v>173</v>
      </c>
      <c r="I2226" s="13">
        <v>39</v>
      </c>
      <c r="J2226" s="13">
        <v>9</v>
      </c>
      <c r="K2226" s="13">
        <v>36</v>
      </c>
      <c r="L2226" s="13">
        <v>111</v>
      </c>
      <c r="M2226" s="13">
        <v>16</v>
      </c>
      <c r="N2226" s="13">
        <v>2</v>
      </c>
      <c r="O2226" s="13">
        <v>83</v>
      </c>
      <c r="P2226" s="13">
        <v>184</v>
      </c>
    </row>
    <row r="2227" spans="1:16" x14ac:dyDescent="0.25">
      <c r="A2227" s="13" t="s">
        <v>1771</v>
      </c>
      <c r="B2227" s="13">
        <v>2014</v>
      </c>
      <c r="C2227" s="13" t="s">
        <v>160</v>
      </c>
      <c r="D2227" s="13" t="s">
        <v>161</v>
      </c>
      <c r="E2227" s="13">
        <v>162</v>
      </c>
      <c r="F2227" s="13">
        <v>607</v>
      </c>
      <c r="G2227" s="13">
        <v>93</v>
      </c>
      <c r="H2227" s="13">
        <v>175</v>
      </c>
      <c r="I2227" s="13">
        <v>43</v>
      </c>
      <c r="J2227" s="13">
        <v>4</v>
      </c>
      <c r="K2227" s="13">
        <v>18</v>
      </c>
      <c r="L2227" s="13">
        <v>78</v>
      </c>
      <c r="M2227" s="13">
        <v>3</v>
      </c>
      <c r="N2227" s="13">
        <v>4</v>
      </c>
      <c r="O2227" s="13">
        <v>90</v>
      </c>
      <c r="P2227" s="13">
        <v>145</v>
      </c>
    </row>
    <row r="2228" spans="1:16" x14ac:dyDescent="0.25">
      <c r="A2228" s="13" t="s">
        <v>110</v>
      </c>
      <c r="B2228" s="13">
        <v>2014</v>
      </c>
      <c r="C2228" s="13" t="s">
        <v>170</v>
      </c>
      <c r="D2228" s="13" t="s">
        <v>157</v>
      </c>
      <c r="E2228" s="13">
        <v>158</v>
      </c>
      <c r="F2228" s="13">
        <v>608</v>
      </c>
      <c r="G2228" s="13">
        <v>93</v>
      </c>
      <c r="H2228" s="13">
        <v>155</v>
      </c>
      <c r="I2228" s="13">
        <v>31</v>
      </c>
      <c r="J2228" s="13">
        <v>2</v>
      </c>
      <c r="K2228" s="13">
        <v>29</v>
      </c>
      <c r="L2228" s="13">
        <v>98</v>
      </c>
      <c r="M2228" s="13">
        <v>8</v>
      </c>
      <c r="N2228" s="13">
        <v>0</v>
      </c>
      <c r="O2228" s="13">
        <v>76</v>
      </c>
      <c r="P2228" s="13">
        <v>130</v>
      </c>
    </row>
    <row r="2229" spans="1:16" x14ac:dyDescent="0.25">
      <c r="A2229" s="13" t="s">
        <v>1842</v>
      </c>
      <c r="B2229" s="13">
        <v>2014</v>
      </c>
      <c r="C2229" s="13" t="s">
        <v>177</v>
      </c>
      <c r="D2229" s="13" t="s">
        <v>161</v>
      </c>
      <c r="E2229" s="13">
        <v>148</v>
      </c>
      <c r="F2229" s="13">
        <v>609</v>
      </c>
      <c r="G2229" s="13">
        <v>92</v>
      </c>
      <c r="H2229" s="13">
        <v>176</v>
      </c>
      <c r="I2229" s="13">
        <v>24</v>
      </c>
      <c r="J2229" s="13">
        <v>12</v>
      </c>
      <c r="K2229" s="13">
        <v>2</v>
      </c>
      <c r="L2229" s="13">
        <v>34</v>
      </c>
      <c r="M2229" s="13">
        <v>64</v>
      </c>
      <c r="N2229" s="13">
        <v>19</v>
      </c>
      <c r="O2229" s="13">
        <v>31</v>
      </c>
      <c r="P2229" s="13">
        <v>107</v>
      </c>
    </row>
    <row r="2230" spans="1:16" x14ac:dyDescent="0.25">
      <c r="A2230" s="13" t="s">
        <v>1457</v>
      </c>
      <c r="B2230" s="13">
        <v>2014</v>
      </c>
      <c r="C2230" s="13" t="s">
        <v>164</v>
      </c>
      <c r="D2230" s="13" t="s">
        <v>157</v>
      </c>
      <c r="E2230" s="13">
        <v>143</v>
      </c>
      <c r="F2230" s="13">
        <v>610</v>
      </c>
      <c r="G2230" s="13">
        <v>94</v>
      </c>
      <c r="H2230" s="13">
        <v>175</v>
      </c>
      <c r="I2230" s="13">
        <v>33</v>
      </c>
      <c r="J2230" s="13">
        <v>4</v>
      </c>
      <c r="K2230" s="13">
        <v>9</v>
      </c>
      <c r="L2230" s="13">
        <v>51</v>
      </c>
      <c r="M2230" s="13">
        <v>30</v>
      </c>
      <c r="N2230" s="13">
        <v>2</v>
      </c>
      <c r="O2230" s="13">
        <v>38</v>
      </c>
      <c r="P2230" s="13">
        <v>73</v>
      </c>
    </row>
    <row r="2231" spans="1:16" x14ac:dyDescent="0.25">
      <c r="A2231" s="13" t="s">
        <v>1687</v>
      </c>
      <c r="B2231" s="13">
        <v>2014</v>
      </c>
      <c r="C2231" s="13" t="s">
        <v>183</v>
      </c>
      <c r="D2231" s="13" t="s">
        <v>161</v>
      </c>
      <c r="E2231" s="13">
        <v>147</v>
      </c>
      <c r="F2231" s="13">
        <v>610</v>
      </c>
      <c r="G2231" s="13">
        <v>94</v>
      </c>
      <c r="H2231" s="13">
        <v>184</v>
      </c>
      <c r="I2231" s="13">
        <v>39</v>
      </c>
      <c r="J2231" s="13">
        <v>8</v>
      </c>
      <c r="K2231" s="13">
        <v>5</v>
      </c>
      <c r="L2231" s="13">
        <v>37</v>
      </c>
      <c r="M2231" s="13">
        <v>31</v>
      </c>
      <c r="N2231" s="13">
        <v>7</v>
      </c>
      <c r="O2231" s="13">
        <v>50</v>
      </c>
      <c r="P2231" s="13">
        <v>65</v>
      </c>
    </row>
    <row r="2232" spans="1:16" x14ac:dyDescent="0.25">
      <c r="A2232" s="13" t="s">
        <v>1701</v>
      </c>
      <c r="B2232" s="13">
        <v>2014</v>
      </c>
      <c r="C2232" s="13" t="s">
        <v>176</v>
      </c>
      <c r="D2232" s="13" t="s">
        <v>157</v>
      </c>
      <c r="E2232" s="13">
        <v>156</v>
      </c>
      <c r="F2232" s="13">
        <v>611</v>
      </c>
      <c r="G2232" s="13">
        <v>94</v>
      </c>
      <c r="H2232" s="13">
        <v>200</v>
      </c>
      <c r="I2232" s="13">
        <v>45</v>
      </c>
      <c r="J2232" s="13">
        <v>2</v>
      </c>
      <c r="K2232" s="13">
        <v>20</v>
      </c>
      <c r="L2232" s="13">
        <v>97</v>
      </c>
      <c r="M2232" s="13">
        <v>23</v>
      </c>
      <c r="N2232" s="13">
        <v>1</v>
      </c>
      <c r="O2232" s="13">
        <v>52</v>
      </c>
      <c r="P2232" s="13">
        <v>56</v>
      </c>
    </row>
    <row r="2233" spans="1:16" x14ac:dyDescent="0.25">
      <c r="A2233" s="13" t="s">
        <v>1443</v>
      </c>
      <c r="B2233" s="13">
        <v>2014</v>
      </c>
      <c r="C2233" s="13" t="s">
        <v>182</v>
      </c>
      <c r="D2233" s="13" t="s">
        <v>157</v>
      </c>
      <c r="E2233" s="13">
        <v>159</v>
      </c>
      <c r="F2233" s="13">
        <v>611</v>
      </c>
      <c r="G2233" s="13">
        <v>101</v>
      </c>
      <c r="H2233" s="13">
        <v>191</v>
      </c>
      <c r="I2233" s="13">
        <v>52</v>
      </c>
      <c r="J2233" s="13">
        <v>1</v>
      </c>
      <c r="K2233" s="13">
        <v>25</v>
      </c>
      <c r="L2233" s="13">
        <v>109</v>
      </c>
      <c r="M2233" s="13">
        <v>1</v>
      </c>
      <c r="N2233" s="13">
        <v>1</v>
      </c>
      <c r="O2233" s="13">
        <v>60</v>
      </c>
      <c r="P2233" s="13">
        <v>117</v>
      </c>
    </row>
    <row r="2234" spans="1:16" x14ac:dyDescent="0.25">
      <c r="A2234" s="13" t="s">
        <v>107</v>
      </c>
      <c r="B2234" s="13">
        <v>2014</v>
      </c>
      <c r="C2234" s="13" t="s">
        <v>165</v>
      </c>
      <c r="D2234" s="13" t="s">
        <v>157</v>
      </c>
      <c r="E2234" s="13">
        <v>159</v>
      </c>
      <c r="F2234" s="13">
        <v>613</v>
      </c>
      <c r="G2234" s="13">
        <v>87</v>
      </c>
      <c r="H2234" s="13">
        <v>166</v>
      </c>
      <c r="I2234" s="13">
        <v>32</v>
      </c>
      <c r="J2234" s="13">
        <v>2</v>
      </c>
      <c r="K2234" s="13">
        <v>40</v>
      </c>
      <c r="L2234" s="13">
        <v>108</v>
      </c>
      <c r="M2234" s="13">
        <v>4</v>
      </c>
      <c r="N2234" s="13">
        <v>5</v>
      </c>
      <c r="O2234" s="13">
        <v>55</v>
      </c>
      <c r="P2234" s="13">
        <v>140</v>
      </c>
    </row>
    <row r="2235" spans="1:16" x14ac:dyDescent="0.25">
      <c r="A2235" s="13" t="s">
        <v>2005</v>
      </c>
      <c r="B2235" s="13">
        <v>2014</v>
      </c>
      <c r="C2235" s="13" t="s">
        <v>183</v>
      </c>
      <c r="D2235" s="13" t="s">
        <v>161</v>
      </c>
      <c r="E2235" s="13">
        <v>153</v>
      </c>
      <c r="F2235" s="13">
        <v>613</v>
      </c>
      <c r="G2235" s="13">
        <v>111</v>
      </c>
      <c r="H2235" s="13">
        <v>176</v>
      </c>
      <c r="I2235" s="13">
        <v>39</v>
      </c>
      <c r="J2235" s="13">
        <v>6</v>
      </c>
      <c r="K2235" s="13">
        <v>21</v>
      </c>
      <c r="L2235" s="13">
        <v>83</v>
      </c>
      <c r="M2235" s="13">
        <v>17</v>
      </c>
      <c r="N2235" s="13">
        <v>3</v>
      </c>
      <c r="O2235" s="13">
        <v>58</v>
      </c>
      <c r="P2235" s="13">
        <v>104</v>
      </c>
    </row>
    <row r="2236" spans="1:16" x14ac:dyDescent="0.25">
      <c r="A2236" s="13" t="s">
        <v>1675</v>
      </c>
      <c r="B2236" s="13">
        <v>2014</v>
      </c>
      <c r="C2236" s="13" t="s">
        <v>163</v>
      </c>
      <c r="D2236" s="13" t="s">
        <v>161</v>
      </c>
      <c r="E2236" s="13">
        <v>160</v>
      </c>
      <c r="F2236" s="13">
        <v>616</v>
      </c>
      <c r="G2236" s="13">
        <v>56</v>
      </c>
      <c r="H2236" s="13">
        <v>177</v>
      </c>
      <c r="I2236" s="13">
        <v>29</v>
      </c>
      <c r="J2236" s="13">
        <v>1</v>
      </c>
      <c r="K2236" s="13">
        <v>4</v>
      </c>
      <c r="L2236" s="13">
        <v>76</v>
      </c>
      <c r="M2236" s="13">
        <v>4</v>
      </c>
      <c r="N2236" s="13">
        <v>2</v>
      </c>
      <c r="O2236" s="13">
        <v>67</v>
      </c>
      <c r="P2236" s="13">
        <v>102</v>
      </c>
    </row>
    <row r="2237" spans="1:16" x14ac:dyDescent="0.25">
      <c r="A2237" s="13" t="s">
        <v>1561</v>
      </c>
      <c r="B2237" s="13">
        <v>2014</v>
      </c>
      <c r="C2237" s="13" t="s">
        <v>181</v>
      </c>
      <c r="D2237" s="13" t="s">
        <v>157</v>
      </c>
      <c r="E2237" s="13">
        <v>157</v>
      </c>
      <c r="F2237" s="13">
        <v>617</v>
      </c>
      <c r="G2237" s="13">
        <v>85</v>
      </c>
      <c r="H2237" s="13">
        <v>181</v>
      </c>
      <c r="I2237" s="13">
        <v>33</v>
      </c>
      <c r="J2237" s="13">
        <v>5</v>
      </c>
      <c r="K2237" s="13">
        <v>7</v>
      </c>
      <c r="L2237" s="13">
        <v>75</v>
      </c>
      <c r="M2237" s="13">
        <v>14</v>
      </c>
      <c r="N2237" s="13">
        <v>5</v>
      </c>
      <c r="O2237" s="13">
        <v>48</v>
      </c>
      <c r="P2237" s="13">
        <v>110</v>
      </c>
    </row>
    <row r="2238" spans="1:16" x14ac:dyDescent="0.25">
      <c r="A2238" s="13" t="s">
        <v>1696</v>
      </c>
      <c r="B2238" s="13">
        <v>2014</v>
      </c>
      <c r="C2238" s="13" t="s">
        <v>184</v>
      </c>
      <c r="D2238" s="13" t="s">
        <v>157</v>
      </c>
      <c r="E2238" s="13">
        <v>157</v>
      </c>
      <c r="F2238" s="13">
        <v>619</v>
      </c>
      <c r="G2238" s="13">
        <v>72</v>
      </c>
      <c r="H2238" s="13">
        <v>163</v>
      </c>
      <c r="I2238" s="13">
        <v>35</v>
      </c>
      <c r="J2238" s="13">
        <v>1</v>
      </c>
      <c r="K2238" s="13">
        <v>2</v>
      </c>
      <c r="L2238" s="13">
        <v>41</v>
      </c>
      <c r="M2238" s="13">
        <v>27</v>
      </c>
      <c r="N2238" s="13">
        <v>15</v>
      </c>
      <c r="O2238" s="13">
        <v>46</v>
      </c>
      <c r="P2238" s="13">
        <v>96</v>
      </c>
    </row>
    <row r="2239" spans="1:16" x14ac:dyDescent="0.25">
      <c r="A2239" s="13" t="s">
        <v>1681</v>
      </c>
      <c r="B2239" s="13">
        <v>2014</v>
      </c>
      <c r="C2239" s="13" t="s">
        <v>156</v>
      </c>
      <c r="D2239" s="13" t="s">
        <v>157</v>
      </c>
      <c r="E2239" s="13">
        <v>158</v>
      </c>
      <c r="F2239" s="13">
        <v>622</v>
      </c>
      <c r="G2239" s="13">
        <v>82</v>
      </c>
      <c r="H2239" s="13">
        <v>170</v>
      </c>
      <c r="I2239" s="13">
        <v>35</v>
      </c>
      <c r="J2239" s="13">
        <v>2</v>
      </c>
      <c r="K2239" s="13">
        <v>15</v>
      </c>
      <c r="L2239" s="13">
        <v>74</v>
      </c>
      <c r="M2239" s="13">
        <v>21</v>
      </c>
      <c r="N2239" s="13">
        <v>4</v>
      </c>
      <c r="O2239" s="13">
        <v>24</v>
      </c>
      <c r="P2239" s="13">
        <v>81</v>
      </c>
    </row>
    <row r="2240" spans="1:16" x14ac:dyDescent="0.25">
      <c r="A2240" s="13" t="s">
        <v>1671</v>
      </c>
      <c r="B2240" s="13">
        <v>2014</v>
      </c>
      <c r="C2240" s="13" t="s">
        <v>167</v>
      </c>
      <c r="D2240" s="13" t="s">
        <v>157</v>
      </c>
      <c r="E2240" s="13">
        <v>162</v>
      </c>
      <c r="F2240" s="13">
        <v>624</v>
      </c>
      <c r="G2240" s="13">
        <v>83</v>
      </c>
      <c r="H2240" s="13">
        <v>158</v>
      </c>
      <c r="I2240" s="13">
        <v>26</v>
      </c>
      <c r="J2240" s="13">
        <v>1</v>
      </c>
      <c r="K2240" s="13">
        <v>22</v>
      </c>
      <c r="L2240" s="13">
        <v>91</v>
      </c>
      <c r="M2240" s="13">
        <v>5</v>
      </c>
      <c r="N2240" s="13">
        <v>0</v>
      </c>
      <c r="O2240" s="13">
        <v>57</v>
      </c>
      <c r="P2240" s="13">
        <v>133</v>
      </c>
    </row>
    <row r="2241" spans="1:16" x14ac:dyDescent="0.25">
      <c r="A2241" s="13" t="s">
        <v>113</v>
      </c>
      <c r="B2241" s="13">
        <v>2014</v>
      </c>
      <c r="C2241" s="13" t="s">
        <v>181</v>
      </c>
      <c r="D2241" s="13" t="s">
        <v>157</v>
      </c>
      <c r="E2241" s="13">
        <v>159</v>
      </c>
      <c r="F2241" s="13">
        <v>633</v>
      </c>
      <c r="G2241" s="13">
        <v>89</v>
      </c>
      <c r="H2241" s="13">
        <v>172</v>
      </c>
      <c r="I2241" s="13">
        <v>37</v>
      </c>
      <c r="J2241" s="13">
        <v>1</v>
      </c>
      <c r="K2241" s="13">
        <v>28</v>
      </c>
      <c r="L2241" s="13">
        <v>105</v>
      </c>
      <c r="M2241" s="13">
        <v>5</v>
      </c>
      <c r="N2241" s="13">
        <v>1</v>
      </c>
      <c r="O2241" s="13">
        <v>48</v>
      </c>
      <c r="P2241" s="13">
        <v>71</v>
      </c>
    </row>
    <row r="2242" spans="1:16" x14ac:dyDescent="0.25">
      <c r="A2242" s="13" t="s">
        <v>1568</v>
      </c>
      <c r="B2242" s="13">
        <v>2014</v>
      </c>
      <c r="C2242" s="13" t="s">
        <v>165</v>
      </c>
      <c r="D2242" s="13" t="s">
        <v>157</v>
      </c>
      <c r="E2242" s="13">
        <v>155</v>
      </c>
      <c r="F2242" s="13">
        <v>642</v>
      </c>
      <c r="G2242" s="13">
        <v>81</v>
      </c>
      <c r="H2242" s="13">
        <v>177</v>
      </c>
      <c r="I2242" s="13">
        <v>27</v>
      </c>
      <c r="J2242" s="13">
        <v>1</v>
      </c>
      <c r="K2242" s="13">
        <v>14</v>
      </c>
      <c r="L2242" s="13">
        <v>50</v>
      </c>
      <c r="M2242" s="13">
        <v>4</v>
      </c>
      <c r="N2242" s="13">
        <v>2</v>
      </c>
      <c r="O2242" s="13">
        <v>62</v>
      </c>
      <c r="P2242" s="13">
        <v>84</v>
      </c>
    </row>
    <row r="2243" spans="1:16" x14ac:dyDescent="0.25">
      <c r="A2243" s="13" t="s">
        <v>1559</v>
      </c>
      <c r="B2243" s="13">
        <v>2014</v>
      </c>
      <c r="C2243" s="13" t="s">
        <v>165</v>
      </c>
      <c r="D2243" s="13" t="s">
        <v>157</v>
      </c>
      <c r="E2243" s="13">
        <v>159</v>
      </c>
      <c r="F2243" s="13">
        <v>644</v>
      </c>
      <c r="G2243" s="13">
        <v>88</v>
      </c>
      <c r="H2243" s="13">
        <v>181</v>
      </c>
      <c r="I2243" s="13">
        <v>30</v>
      </c>
      <c r="J2243" s="13">
        <v>2</v>
      </c>
      <c r="K2243" s="13">
        <v>29</v>
      </c>
      <c r="L2243" s="13">
        <v>96</v>
      </c>
      <c r="M2243" s="13">
        <v>7</v>
      </c>
      <c r="N2243" s="13">
        <v>1</v>
      </c>
      <c r="O2243" s="13">
        <v>19</v>
      </c>
      <c r="P2243" s="13">
        <v>133</v>
      </c>
    </row>
    <row r="2244" spans="1:16" x14ac:dyDescent="0.25">
      <c r="A2244" s="13" t="s">
        <v>1624</v>
      </c>
      <c r="B2244" s="13">
        <v>2014</v>
      </c>
      <c r="C2244" s="13" t="s">
        <v>185</v>
      </c>
      <c r="D2244" s="13" t="s">
        <v>161</v>
      </c>
      <c r="E2244" s="13">
        <v>162</v>
      </c>
      <c r="F2244" s="13">
        <v>650</v>
      </c>
      <c r="G2244" s="13">
        <v>106</v>
      </c>
      <c r="H2244" s="13">
        <v>180</v>
      </c>
      <c r="I2244" s="13">
        <v>29</v>
      </c>
      <c r="J2244" s="13">
        <v>10</v>
      </c>
      <c r="K2244" s="13">
        <v>20</v>
      </c>
      <c r="L2244" s="13">
        <v>74</v>
      </c>
      <c r="M2244" s="13">
        <v>13</v>
      </c>
      <c r="N2244" s="13">
        <v>6</v>
      </c>
      <c r="O2244" s="13">
        <v>52</v>
      </c>
      <c r="P2244" s="13">
        <v>130</v>
      </c>
    </row>
    <row r="2245" spans="1:16" x14ac:dyDescent="0.25">
      <c r="A2245" s="13" t="s">
        <v>1814</v>
      </c>
      <c r="B2245" s="13">
        <v>2014</v>
      </c>
      <c r="C2245" s="13" t="s">
        <v>158</v>
      </c>
      <c r="D2245" s="13" t="s">
        <v>157</v>
      </c>
      <c r="E2245" s="13">
        <v>158</v>
      </c>
      <c r="F2245" s="13">
        <v>660</v>
      </c>
      <c r="G2245" s="13">
        <v>85</v>
      </c>
      <c r="H2245" s="13">
        <v>225</v>
      </c>
      <c r="I2245" s="13">
        <v>47</v>
      </c>
      <c r="J2245" s="13">
        <v>3</v>
      </c>
      <c r="K2245" s="13">
        <v>7</v>
      </c>
      <c r="L2245" s="13">
        <v>59</v>
      </c>
      <c r="M2245" s="13">
        <v>56</v>
      </c>
      <c r="N2245" s="13">
        <v>9</v>
      </c>
      <c r="O2245" s="13">
        <v>36</v>
      </c>
      <c r="P2245" s="13">
        <v>53</v>
      </c>
    </row>
    <row r="2246" spans="1:16" x14ac:dyDescent="0.25">
      <c r="A2246" s="13" t="s">
        <v>1562</v>
      </c>
      <c r="B2246" s="13">
        <v>2014</v>
      </c>
      <c r="C2246" s="13" t="s">
        <v>182</v>
      </c>
      <c r="D2246" s="13" t="s">
        <v>157</v>
      </c>
      <c r="E2246" s="13">
        <v>161</v>
      </c>
      <c r="F2246" s="13">
        <v>684</v>
      </c>
      <c r="G2246" s="13">
        <v>100</v>
      </c>
      <c r="H2246" s="13">
        <v>188</v>
      </c>
      <c r="I2246" s="13">
        <v>40</v>
      </c>
      <c r="J2246" s="13">
        <v>4</v>
      </c>
      <c r="K2246" s="13">
        <v>17</v>
      </c>
      <c r="L2246" s="13">
        <v>92</v>
      </c>
      <c r="M2246" s="13">
        <v>15</v>
      </c>
      <c r="N2246" s="13">
        <v>4</v>
      </c>
      <c r="O2246" s="13">
        <v>29</v>
      </c>
      <c r="P2246" s="13">
        <v>79</v>
      </c>
    </row>
    <row r="2247" spans="1:16" x14ac:dyDescent="0.25">
      <c r="A2247" s="13" t="s">
        <v>2089</v>
      </c>
      <c r="B2247" s="13">
        <v>2015</v>
      </c>
      <c r="C2247" s="13" t="s">
        <v>156</v>
      </c>
      <c r="D2247" s="13" t="s">
        <v>157</v>
      </c>
      <c r="E2247" s="13">
        <v>36</v>
      </c>
      <c r="F2247" s="13">
        <v>100</v>
      </c>
      <c r="G2247" s="13">
        <v>10</v>
      </c>
      <c r="H2247" s="13">
        <v>23</v>
      </c>
      <c r="I2247" s="13">
        <v>4</v>
      </c>
      <c r="J2247" s="13">
        <v>0</v>
      </c>
      <c r="K2247" s="13">
        <v>0</v>
      </c>
      <c r="L2247" s="13">
        <v>4</v>
      </c>
      <c r="M2247" s="13">
        <v>3</v>
      </c>
      <c r="N2247" s="13">
        <v>2</v>
      </c>
      <c r="O2247" s="13">
        <v>9</v>
      </c>
      <c r="P2247" s="13">
        <v>30</v>
      </c>
    </row>
    <row r="2248" spans="1:16" x14ac:dyDescent="0.25">
      <c r="A2248" s="13" t="s">
        <v>2025</v>
      </c>
      <c r="B2248" s="13">
        <v>2015</v>
      </c>
      <c r="C2248" s="13" t="s">
        <v>167</v>
      </c>
      <c r="D2248" s="13" t="s">
        <v>157</v>
      </c>
      <c r="E2248" s="13">
        <v>38</v>
      </c>
      <c r="F2248" s="13">
        <v>101</v>
      </c>
      <c r="G2248" s="13">
        <v>13</v>
      </c>
      <c r="H2248" s="13">
        <v>24</v>
      </c>
      <c r="I2248" s="13">
        <v>6</v>
      </c>
      <c r="J2248" s="13">
        <v>0</v>
      </c>
      <c r="K2248" s="13">
        <v>10</v>
      </c>
      <c r="L2248" s="13">
        <v>18</v>
      </c>
      <c r="M2248" s="13">
        <v>0</v>
      </c>
      <c r="N2248" s="13">
        <v>0</v>
      </c>
      <c r="O2248" s="13">
        <v>8</v>
      </c>
      <c r="P2248" s="13">
        <v>34</v>
      </c>
    </row>
    <row r="2249" spans="1:16" x14ac:dyDescent="0.25">
      <c r="A2249" s="13" t="s">
        <v>1823</v>
      </c>
      <c r="B2249" s="13">
        <v>2015</v>
      </c>
      <c r="C2249" s="13" t="s">
        <v>165</v>
      </c>
      <c r="D2249" s="13" t="s">
        <v>157</v>
      </c>
      <c r="E2249" s="13">
        <v>30</v>
      </c>
      <c r="F2249" s="13">
        <v>101</v>
      </c>
      <c r="G2249" s="13">
        <v>11</v>
      </c>
      <c r="H2249" s="13">
        <v>29</v>
      </c>
      <c r="I2249" s="13">
        <v>4</v>
      </c>
      <c r="J2249" s="13">
        <v>2</v>
      </c>
      <c r="K2249" s="13">
        <v>2</v>
      </c>
      <c r="L2249" s="13">
        <v>15</v>
      </c>
      <c r="M2249" s="13">
        <v>0</v>
      </c>
      <c r="N2249" s="13">
        <v>0</v>
      </c>
      <c r="O2249" s="13">
        <v>4</v>
      </c>
      <c r="P2249" s="13">
        <v>13</v>
      </c>
    </row>
    <row r="2250" spans="1:16" x14ac:dyDescent="0.25">
      <c r="A2250" s="13" t="s">
        <v>1969</v>
      </c>
      <c r="B2250" s="13">
        <v>2015</v>
      </c>
      <c r="C2250" s="13" t="s">
        <v>167</v>
      </c>
      <c r="D2250" s="13" t="s">
        <v>157</v>
      </c>
      <c r="E2250" s="13">
        <v>44</v>
      </c>
      <c r="F2250" s="13">
        <v>101</v>
      </c>
      <c r="G2250" s="13">
        <v>11</v>
      </c>
      <c r="H2250" s="13">
        <v>16</v>
      </c>
      <c r="I2250" s="13">
        <v>4</v>
      </c>
      <c r="J2250" s="13">
        <v>1</v>
      </c>
      <c r="K2250" s="13">
        <v>3</v>
      </c>
      <c r="L2250" s="13">
        <v>7</v>
      </c>
      <c r="M2250" s="13">
        <v>1</v>
      </c>
      <c r="N2250" s="13">
        <v>0</v>
      </c>
      <c r="O2250" s="13">
        <v>7</v>
      </c>
      <c r="P2250" s="13">
        <v>37</v>
      </c>
    </row>
    <row r="2251" spans="1:16" x14ac:dyDescent="0.25">
      <c r="A2251" s="13" t="s">
        <v>1494</v>
      </c>
      <c r="B2251" s="13">
        <v>2015</v>
      </c>
      <c r="C2251" s="13" t="s">
        <v>176</v>
      </c>
      <c r="D2251" s="13" t="s">
        <v>157</v>
      </c>
      <c r="E2251" s="13">
        <v>30</v>
      </c>
      <c r="F2251" s="13">
        <v>101</v>
      </c>
      <c r="G2251" s="13">
        <v>6</v>
      </c>
      <c r="H2251" s="13">
        <v>20</v>
      </c>
      <c r="I2251" s="13">
        <v>4</v>
      </c>
      <c r="J2251" s="13">
        <v>0</v>
      </c>
      <c r="K2251" s="13">
        <v>2</v>
      </c>
      <c r="L2251" s="13">
        <v>8</v>
      </c>
      <c r="M2251" s="13">
        <v>0</v>
      </c>
      <c r="N2251" s="13">
        <v>0</v>
      </c>
      <c r="O2251" s="13">
        <v>8</v>
      </c>
      <c r="P2251" s="13">
        <v>24</v>
      </c>
    </row>
    <row r="2252" spans="1:16" x14ac:dyDescent="0.25">
      <c r="A2252" s="13" t="s">
        <v>2094</v>
      </c>
      <c r="B2252" s="13">
        <v>2015</v>
      </c>
      <c r="C2252" s="13" t="s">
        <v>170</v>
      </c>
      <c r="D2252" s="13" t="s">
        <v>157</v>
      </c>
      <c r="E2252" s="13">
        <v>45</v>
      </c>
      <c r="F2252" s="13">
        <v>102</v>
      </c>
      <c r="G2252" s="13">
        <v>14</v>
      </c>
      <c r="H2252" s="13">
        <v>21</v>
      </c>
      <c r="I2252" s="13">
        <v>8</v>
      </c>
      <c r="J2252" s="13">
        <v>1</v>
      </c>
      <c r="K2252" s="13">
        <v>3</v>
      </c>
      <c r="L2252" s="13">
        <v>9</v>
      </c>
      <c r="M2252" s="13">
        <v>0</v>
      </c>
      <c r="N2252" s="13">
        <v>0</v>
      </c>
      <c r="O2252" s="13">
        <v>9</v>
      </c>
      <c r="P2252" s="13">
        <v>31</v>
      </c>
    </row>
    <row r="2253" spans="1:16" x14ac:dyDescent="0.25">
      <c r="A2253" s="13" t="s">
        <v>1739</v>
      </c>
      <c r="B2253" s="13">
        <v>2015</v>
      </c>
      <c r="C2253" s="13" t="s">
        <v>188</v>
      </c>
      <c r="D2253" s="13" t="s">
        <v>161</v>
      </c>
      <c r="E2253" s="13">
        <v>51</v>
      </c>
      <c r="F2253" s="13">
        <v>102</v>
      </c>
      <c r="G2253" s="13">
        <v>14</v>
      </c>
      <c r="H2253" s="13">
        <v>22</v>
      </c>
      <c r="I2253" s="13">
        <v>3</v>
      </c>
      <c r="J2253" s="13">
        <v>2</v>
      </c>
      <c r="K2253" s="13">
        <v>5</v>
      </c>
      <c r="L2253" s="13">
        <v>10</v>
      </c>
      <c r="M2253" s="13">
        <v>2</v>
      </c>
      <c r="N2253" s="13">
        <v>1</v>
      </c>
      <c r="O2253" s="13">
        <v>9</v>
      </c>
      <c r="P2253" s="13">
        <v>50</v>
      </c>
    </row>
    <row r="2254" spans="1:16" x14ac:dyDescent="0.25">
      <c r="A2254" s="13" t="s">
        <v>1599</v>
      </c>
      <c r="B2254" s="13">
        <v>2015</v>
      </c>
      <c r="C2254" s="13" t="s">
        <v>165</v>
      </c>
      <c r="D2254" s="13" t="s">
        <v>157</v>
      </c>
      <c r="E2254" s="13">
        <v>30</v>
      </c>
      <c r="F2254" s="13">
        <v>103</v>
      </c>
      <c r="G2254" s="13">
        <v>16</v>
      </c>
      <c r="H2254" s="13">
        <v>22</v>
      </c>
      <c r="I2254" s="13">
        <v>4</v>
      </c>
      <c r="J2254" s="13">
        <v>1</v>
      </c>
      <c r="K2254" s="13">
        <v>3</v>
      </c>
      <c r="L2254" s="13">
        <v>7</v>
      </c>
      <c r="M2254" s="13">
        <v>2</v>
      </c>
      <c r="N2254" s="13">
        <v>2</v>
      </c>
      <c r="O2254" s="13">
        <v>7</v>
      </c>
      <c r="P2254" s="13">
        <v>34</v>
      </c>
    </row>
    <row r="2255" spans="1:16" x14ac:dyDescent="0.25">
      <c r="A2255" s="13" t="s">
        <v>1914</v>
      </c>
      <c r="B2255" s="13">
        <v>2015</v>
      </c>
      <c r="C2255" s="13" t="s">
        <v>175</v>
      </c>
      <c r="D2255" s="13" t="s">
        <v>157</v>
      </c>
      <c r="E2255" s="13">
        <v>45</v>
      </c>
      <c r="F2255" s="13">
        <v>103</v>
      </c>
      <c r="G2255" s="13">
        <v>13</v>
      </c>
      <c r="H2255" s="13">
        <v>15</v>
      </c>
      <c r="I2255" s="13">
        <v>5</v>
      </c>
      <c r="J2255" s="13">
        <v>1</v>
      </c>
      <c r="K2255" s="13">
        <v>2</v>
      </c>
      <c r="L2255" s="13">
        <v>10</v>
      </c>
      <c r="M2255" s="13">
        <v>0</v>
      </c>
      <c r="N2255" s="13">
        <v>0</v>
      </c>
      <c r="O2255" s="13">
        <v>7</v>
      </c>
      <c r="P2255" s="13">
        <v>37</v>
      </c>
    </row>
    <row r="2256" spans="1:16" x14ac:dyDescent="0.25">
      <c r="A2256" s="13" t="s">
        <v>2092</v>
      </c>
      <c r="B2256" s="13">
        <v>2015</v>
      </c>
      <c r="C2256" s="13" t="s">
        <v>167</v>
      </c>
      <c r="D2256" s="13" t="s">
        <v>157</v>
      </c>
      <c r="E2256" s="13">
        <v>41</v>
      </c>
      <c r="F2256" s="13">
        <v>105</v>
      </c>
      <c r="G2256" s="13">
        <v>22</v>
      </c>
      <c r="H2256" s="13">
        <v>31</v>
      </c>
      <c r="I2256" s="13">
        <v>5</v>
      </c>
      <c r="J2256" s="13">
        <v>1</v>
      </c>
      <c r="K2256" s="13">
        <v>9</v>
      </c>
      <c r="L2256" s="13">
        <v>19</v>
      </c>
      <c r="M2256" s="13">
        <v>4</v>
      </c>
      <c r="N2256" s="13">
        <v>3</v>
      </c>
      <c r="O2256" s="13">
        <v>6</v>
      </c>
      <c r="P2256" s="13">
        <v>31</v>
      </c>
    </row>
    <row r="2257" spans="1:16" x14ac:dyDescent="0.25">
      <c r="A2257" s="13" t="s">
        <v>2046</v>
      </c>
      <c r="B2257" s="13">
        <v>2015</v>
      </c>
      <c r="C2257" s="13" t="s">
        <v>188</v>
      </c>
      <c r="D2257" s="13" t="s">
        <v>161</v>
      </c>
      <c r="E2257" s="13">
        <v>46</v>
      </c>
      <c r="F2257" s="13">
        <v>106</v>
      </c>
      <c r="G2257" s="13">
        <v>10</v>
      </c>
      <c r="H2257" s="13">
        <v>19</v>
      </c>
      <c r="I2257" s="13">
        <v>3</v>
      </c>
      <c r="J2257" s="13">
        <v>1</v>
      </c>
      <c r="K2257" s="13">
        <v>3</v>
      </c>
      <c r="L2257" s="13">
        <v>11</v>
      </c>
      <c r="M2257" s="13">
        <v>1</v>
      </c>
      <c r="N2257" s="13">
        <v>0</v>
      </c>
      <c r="O2257" s="13">
        <v>6</v>
      </c>
      <c r="P2257" s="13">
        <v>37</v>
      </c>
    </row>
    <row r="2258" spans="1:16" x14ac:dyDescent="0.25">
      <c r="A2258" s="13" t="s">
        <v>2065</v>
      </c>
      <c r="B2258" s="13">
        <v>2015</v>
      </c>
      <c r="C2258" s="13" t="s">
        <v>170</v>
      </c>
      <c r="D2258" s="13" t="s">
        <v>157</v>
      </c>
      <c r="E2258" s="13">
        <v>41</v>
      </c>
      <c r="F2258" s="13">
        <v>106</v>
      </c>
      <c r="G2258" s="13">
        <v>12</v>
      </c>
      <c r="H2258" s="13">
        <v>24</v>
      </c>
      <c r="I2258" s="13">
        <v>6</v>
      </c>
      <c r="J2258" s="13">
        <v>2</v>
      </c>
      <c r="K2258" s="13">
        <v>5</v>
      </c>
      <c r="L2258" s="13">
        <v>20</v>
      </c>
      <c r="M2258" s="13">
        <v>0</v>
      </c>
      <c r="N2258" s="13">
        <v>1</v>
      </c>
      <c r="O2258" s="13">
        <v>8</v>
      </c>
      <c r="P2258" s="13">
        <v>19</v>
      </c>
    </row>
    <row r="2259" spans="1:16" x14ac:dyDescent="0.25">
      <c r="A2259" s="13" t="s">
        <v>1549</v>
      </c>
      <c r="B2259" s="13">
        <v>2015</v>
      </c>
      <c r="C2259" s="13" t="s">
        <v>160</v>
      </c>
      <c r="D2259" s="13" t="s">
        <v>161</v>
      </c>
      <c r="E2259" s="13">
        <v>37</v>
      </c>
      <c r="F2259" s="13">
        <v>107</v>
      </c>
      <c r="G2259" s="13">
        <v>12</v>
      </c>
      <c r="H2259" s="13">
        <v>22</v>
      </c>
      <c r="I2259" s="13">
        <v>2</v>
      </c>
      <c r="J2259" s="13">
        <v>0</v>
      </c>
      <c r="K2259" s="13">
        <v>1</v>
      </c>
      <c r="L2259" s="13">
        <v>8</v>
      </c>
      <c r="M2259" s="13">
        <v>0</v>
      </c>
      <c r="N2259" s="13">
        <v>0</v>
      </c>
      <c r="O2259" s="13">
        <v>14</v>
      </c>
      <c r="P2259" s="13">
        <v>10</v>
      </c>
    </row>
    <row r="2260" spans="1:16" x14ac:dyDescent="0.25">
      <c r="A2260" s="13" t="s">
        <v>2028</v>
      </c>
      <c r="B2260" s="13">
        <v>2015</v>
      </c>
      <c r="C2260" s="13" t="s">
        <v>178</v>
      </c>
      <c r="D2260" s="13" t="s">
        <v>157</v>
      </c>
      <c r="E2260" s="13">
        <v>43</v>
      </c>
      <c r="F2260" s="13">
        <v>107</v>
      </c>
      <c r="G2260" s="13">
        <v>8</v>
      </c>
      <c r="H2260" s="13">
        <v>31</v>
      </c>
      <c r="I2260" s="13">
        <v>5</v>
      </c>
      <c r="J2260" s="13">
        <v>0</v>
      </c>
      <c r="K2260" s="13">
        <v>0</v>
      </c>
      <c r="L2260" s="13">
        <v>6</v>
      </c>
      <c r="M2260" s="13">
        <v>3</v>
      </c>
      <c r="N2260" s="13">
        <v>2</v>
      </c>
      <c r="O2260" s="13">
        <v>11</v>
      </c>
      <c r="P2260" s="13">
        <v>17</v>
      </c>
    </row>
    <row r="2261" spans="1:16" x14ac:dyDescent="0.25">
      <c r="A2261" s="13" t="s">
        <v>1706</v>
      </c>
      <c r="B2261" s="13">
        <v>2015</v>
      </c>
      <c r="C2261" s="13" t="s">
        <v>184</v>
      </c>
      <c r="D2261" s="13" t="s">
        <v>157</v>
      </c>
      <c r="E2261" s="13">
        <v>33</v>
      </c>
      <c r="F2261" s="13">
        <v>107</v>
      </c>
      <c r="G2261" s="13">
        <v>10</v>
      </c>
      <c r="H2261" s="13">
        <v>19</v>
      </c>
      <c r="I2261" s="13">
        <v>4</v>
      </c>
      <c r="J2261" s="13">
        <v>0</v>
      </c>
      <c r="K2261" s="13">
        <v>3</v>
      </c>
      <c r="L2261" s="13">
        <v>15</v>
      </c>
      <c r="M2261" s="13">
        <v>0</v>
      </c>
      <c r="N2261" s="13">
        <v>0</v>
      </c>
      <c r="O2261" s="13">
        <v>6</v>
      </c>
      <c r="P2261" s="13">
        <v>40</v>
      </c>
    </row>
    <row r="2262" spans="1:16" x14ac:dyDescent="0.25">
      <c r="A2262" s="13" t="s">
        <v>2085</v>
      </c>
      <c r="B2262" s="13">
        <v>2015</v>
      </c>
      <c r="C2262" s="13" t="s">
        <v>184</v>
      </c>
      <c r="D2262" s="13" t="s">
        <v>157</v>
      </c>
      <c r="E2262" s="13">
        <v>36</v>
      </c>
      <c r="F2262" s="13">
        <v>108</v>
      </c>
      <c r="G2262" s="13">
        <v>16</v>
      </c>
      <c r="H2262" s="13">
        <v>22</v>
      </c>
      <c r="I2262" s="13">
        <v>3</v>
      </c>
      <c r="J2262" s="13">
        <v>1</v>
      </c>
      <c r="K2262" s="13">
        <v>6</v>
      </c>
      <c r="L2262" s="13">
        <v>14</v>
      </c>
      <c r="M2262" s="13">
        <v>3</v>
      </c>
      <c r="N2262" s="13">
        <v>0</v>
      </c>
      <c r="O2262" s="13">
        <v>15</v>
      </c>
      <c r="P2262" s="13">
        <v>57</v>
      </c>
    </row>
    <row r="2263" spans="1:16" x14ac:dyDescent="0.25">
      <c r="A2263" s="13" t="s">
        <v>1723</v>
      </c>
      <c r="B2263" s="13">
        <v>2015</v>
      </c>
      <c r="C2263" s="13" t="s">
        <v>173</v>
      </c>
      <c r="D2263" s="13" t="s">
        <v>161</v>
      </c>
      <c r="E2263" s="13">
        <v>59</v>
      </c>
      <c r="F2263" s="13">
        <v>110</v>
      </c>
      <c r="G2263" s="13">
        <v>8</v>
      </c>
      <c r="H2263" s="13">
        <v>18</v>
      </c>
      <c r="I2263" s="13">
        <v>6</v>
      </c>
      <c r="J2263" s="13">
        <v>1</v>
      </c>
      <c r="K2263" s="13">
        <v>3</v>
      </c>
      <c r="L2263" s="13">
        <v>9</v>
      </c>
      <c r="M2263" s="13">
        <v>1</v>
      </c>
      <c r="N2263" s="13">
        <v>0</v>
      </c>
      <c r="O2263" s="13">
        <v>9</v>
      </c>
      <c r="P2263" s="13">
        <v>33</v>
      </c>
    </row>
    <row r="2264" spans="1:16" x14ac:dyDescent="0.25">
      <c r="A2264" s="13" t="s">
        <v>1675</v>
      </c>
      <c r="B2264" s="13">
        <v>2015</v>
      </c>
      <c r="C2264" s="13" t="s">
        <v>163</v>
      </c>
      <c r="D2264" s="13" t="s">
        <v>161</v>
      </c>
      <c r="E2264" s="13">
        <v>60</v>
      </c>
      <c r="F2264" s="13">
        <v>110</v>
      </c>
      <c r="G2264" s="13">
        <v>7</v>
      </c>
      <c r="H2264" s="13">
        <v>20</v>
      </c>
      <c r="I2264" s="13">
        <v>7</v>
      </c>
      <c r="J2264" s="13">
        <v>0</v>
      </c>
      <c r="K2264" s="13">
        <v>0</v>
      </c>
      <c r="L2264" s="13">
        <v>9</v>
      </c>
      <c r="M2264" s="13">
        <v>1</v>
      </c>
      <c r="N2264" s="13">
        <v>0</v>
      </c>
      <c r="O2264" s="13">
        <v>10</v>
      </c>
      <c r="P2264" s="13">
        <v>22</v>
      </c>
    </row>
    <row r="2265" spans="1:16" x14ac:dyDescent="0.25">
      <c r="A2265" s="13" t="s">
        <v>1862</v>
      </c>
      <c r="B2265" s="13">
        <v>2015</v>
      </c>
      <c r="C2265" s="13" t="s">
        <v>159</v>
      </c>
      <c r="D2265" s="13" t="s">
        <v>157</v>
      </c>
      <c r="E2265" s="13">
        <v>38</v>
      </c>
      <c r="F2265" s="13">
        <v>112</v>
      </c>
      <c r="G2265" s="13">
        <v>11</v>
      </c>
      <c r="H2265" s="13">
        <v>25</v>
      </c>
      <c r="I2265" s="13">
        <v>6</v>
      </c>
      <c r="J2265" s="13">
        <v>0</v>
      </c>
      <c r="K2265" s="13">
        <v>5</v>
      </c>
      <c r="L2265" s="13">
        <v>19</v>
      </c>
      <c r="M2265" s="13">
        <v>0</v>
      </c>
      <c r="N2265" s="13">
        <v>0</v>
      </c>
      <c r="O2265" s="13">
        <v>4</v>
      </c>
      <c r="P2265" s="13">
        <v>32</v>
      </c>
    </row>
    <row r="2266" spans="1:16" x14ac:dyDescent="0.25">
      <c r="A2266" s="13" t="s">
        <v>1950</v>
      </c>
      <c r="B2266" s="13">
        <v>2015</v>
      </c>
      <c r="C2266" s="13" t="s">
        <v>185</v>
      </c>
      <c r="D2266" s="13" t="s">
        <v>161</v>
      </c>
      <c r="E2266" s="13">
        <v>52</v>
      </c>
      <c r="F2266" s="13">
        <v>113</v>
      </c>
      <c r="G2266" s="13">
        <v>11</v>
      </c>
      <c r="H2266" s="13">
        <v>21</v>
      </c>
      <c r="I2266" s="13">
        <v>7</v>
      </c>
      <c r="J2266" s="13">
        <v>1</v>
      </c>
      <c r="K2266" s="13">
        <v>0</v>
      </c>
      <c r="L2266" s="13">
        <v>11</v>
      </c>
      <c r="M2266" s="13">
        <v>3</v>
      </c>
      <c r="N2266" s="13">
        <v>2</v>
      </c>
      <c r="O2266" s="13">
        <v>15</v>
      </c>
      <c r="P2266" s="13">
        <v>20</v>
      </c>
    </row>
    <row r="2267" spans="1:16" x14ac:dyDescent="0.25">
      <c r="A2267" s="13" t="s">
        <v>1921</v>
      </c>
      <c r="B2267" s="13">
        <v>2015</v>
      </c>
      <c r="C2267" s="13" t="s">
        <v>168</v>
      </c>
      <c r="D2267" s="13" t="s">
        <v>157</v>
      </c>
      <c r="E2267" s="13">
        <v>41</v>
      </c>
      <c r="F2267" s="13">
        <v>114</v>
      </c>
      <c r="G2267" s="13">
        <v>8</v>
      </c>
      <c r="H2267" s="13">
        <v>21</v>
      </c>
      <c r="I2267" s="13">
        <v>2</v>
      </c>
      <c r="J2267" s="13">
        <v>0</v>
      </c>
      <c r="K2267" s="13">
        <v>0</v>
      </c>
      <c r="L2267" s="13">
        <v>3</v>
      </c>
      <c r="M2267" s="13">
        <v>0</v>
      </c>
      <c r="N2267" s="13">
        <v>1</v>
      </c>
      <c r="O2267" s="13">
        <v>7</v>
      </c>
      <c r="P2267" s="13">
        <v>28</v>
      </c>
    </row>
    <row r="2268" spans="1:16" x14ac:dyDescent="0.25">
      <c r="A2268" s="13" t="s">
        <v>1683</v>
      </c>
      <c r="B2268" s="13">
        <v>2015</v>
      </c>
      <c r="C2268" s="13" t="s">
        <v>184</v>
      </c>
      <c r="D2268" s="13" t="s">
        <v>157</v>
      </c>
      <c r="E2268" s="13">
        <v>55</v>
      </c>
      <c r="F2268" s="13">
        <v>114</v>
      </c>
      <c r="G2268" s="13">
        <v>14</v>
      </c>
      <c r="H2268" s="13">
        <v>26</v>
      </c>
      <c r="I2268" s="13">
        <v>4</v>
      </c>
      <c r="J2268" s="13">
        <v>0</v>
      </c>
      <c r="K2268" s="13">
        <v>3</v>
      </c>
      <c r="L2268" s="13">
        <v>7</v>
      </c>
      <c r="M2268" s="13">
        <v>4</v>
      </c>
      <c r="N2268" s="13">
        <v>4</v>
      </c>
      <c r="O2268" s="13">
        <v>10</v>
      </c>
      <c r="P2268" s="13">
        <v>30</v>
      </c>
    </row>
    <row r="2269" spans="1:16" x14ac:dyDescent="0.25">
      <c r="A2269" s="13" t="s">
        <v>2011</v>
      </c>
      <c r="B2269" s="13">
        <v>2015</v>
      </c>
      <c r="C2269" s="13" t="s">
        <v>158</v>
      </c>
      <c r="D2269" s="13" t="s">
        <v>157</v>
      </c>
      <c r="E2269" s="13">
        <v>53</v>
      </c>
      <c r="F2269" s="13">
        <v>116</v>
      </c>
      <c r="G2269" s="13">
        <v>18</v>
      </c>
      <c r="H2269" s="13">
        <v>33</v>
      </c>
      <c r="I2269" s="13">
        <v>7</v>
      </c>
      <c r="J2269" s="13">
        <v>1</v>
      </c>
      <c r="K2269" s="13">
        <v>2</v>
      </c>
      <c r="L2269" s="13">
        <v>11</v>
      </c>
      <c r="M2269" s="13">
        <v>7</v>
      </c>
      <c r="N2269" s="13">
        <v>2</v>
      </c>
      <c r="O2269" s="13">
        <v>10</v>
      </c>
      <c r="P2269" s="13">
        <v>29</v>
      </c>
    </row>
    <row r="2270" spans="1:16" x14ac:dyDescent="0.25">
      <c r="A2270" s="13" t="s">
        <v>1494</v>
      </c>
      <c r="B2270" s="13">
        <v>2015</v>
      </c>
      <c r="C2270" s="13" t="s">
        <v>160</v>
      </c>
      <c r="D2270" s="13" t="s">
        <v>161</v>
      </c>
      <c r="E2270" s="13">
        <v>46</v>
      </c>
      <c r="F2270" s="13">
        <v>118</v>
      </c>
      <c r="G2270" s="13">
        <v>8</v>
      </c>
      <c r="H2270" s="13">
        <v>23</v>
      </c>
      <c r="I2270" s="13">
        <v>5</v>
      </c>
      <c r="J2270" s="13">
        <v>0</v>
      </c>
      <c r="K2270" s="13">
        <v>4</v>
      </c>
      <c r="L2270" s="13">
        <v>17</v>
      </c>
      <c r="M2270" s="13">
        <v>0</v>
      </c>
      <c r="N2270" s="13">
        <v>0</v>
      </c>
      <c r="O2270" s="13">
        <v>27</v>
      </c>
      <c r="P2270" s="13">
        <v>30</v>
      </c>
    </row>
    <row r="2271" spans="1:16" x14ac:dyDescent="0.25">
      <c r="A2271" s="13" t="s">
        <v>1933</v>
      </c>
      <c r="B2271" s="13">
        <v>2015</v>
      </c>
      <c r="C2271" s="13" t="s">
        <v>160</v>
      </c>
      <c r="D2271" s="13" t="s">
        <v>161</v>
      </c>
      <c r="E2271" s="13">
        <v>47</v>
      </c>
      <c r="F2271" s="13">
        <v>119</v>
      </c>
      <c r="G2271" s="13">
        <v>10</v>
      </c>
      <c r="H2271" s="13">
        <v>32</v>
      </c>
      <c r="I2271" s="13">
        <v>4</v>
      </c>
      <c r="J2271" s="13">
        <v>0</v>
      </c>
      <c r="K2271" s="13">
        <v>0</v>
      </c>
      <c r="L2271" s="13">
        <v>5</v>
      </c>
      <c r="M2271" s="13">
        <v>3</v>
      </c>
      <c r="N2271" s="13">
        <v>1</v>
      </c>
      <c r="O2271" s="13">
        <v>7</v>
      </c>
      <c r="P2271" s="13">
        <v>23</v>
      </c>
    </row>
    <row r="2272" spans="1:16" x14ac:dyDescent="0.25">
      <c r="A2272" s="13" t="s">
        <v>1587</v>
      </c>
      <c r="B2272" s="13">
        <v>2015</v>
      </c>
      <c r="C2272" s="13" t="s">
        <v>183</v>
      </c>
      <c r="D2272" s="13" t="s">
        <v>161</v>
      </c>
      <c r="E2272" s="13">
        <v>67</v>
      </c>
      <c r="F2272" s="13">
        <v>120</v>
      </c>
      <c r="G2272" s="13">
        <v>12</v>
      </c>
      <c r="H2272" s="13">
        <v>22</v>
      </c>
      <c r="I2272" s="13">
        <v>4</v>
      </c>
      <c r="J2272" s="13">
        <v>2</v>
      </c>
      <c r="K2272" s="13">
        <v>2</v>
      </c>
      <c r="L2272" s="13">
        <v>16</v>
      </c>
      <c r="M2272" s="13">
        <v>0</v>
      </c>
      <c r="N2272" s="13">
        <v>1</v>
      </c>
      <c r="O2272" s="13">
        <v>19</v>
      </c>
      <c r="P2272" s="13">
        <v>40</v>
      </c>
    </row>
    <row r="2273" spans="1:16" x14ac:dyDescent="0.25">
      <c r="A2273" s="13" t="s">
        <v>2062</v>
      </c>
      <c r="B2273" s="13">
        <v>2015</v>
      </c>
      <c r="C2273" s="13" t="s">
        <v>166</v>
      </c>
      <c r="D2273" s="13" t="s">
        <v>161</v>
      </c>
      <c r="E2273" s="13">
        <v>38</v>
      </c>
      <c r="F2273" s="13">
        <v>121</v>
      </c>
      <c r="G2273" s="13">
        <v>14</v>
      </c>
      <c r="H2273" s="13">
        <v>28</v>
      </c>
      <c r="I2273" s="13">
        <v>5</v>
      </c>
      <c r="J2273" s="13">
        <v>0</v>
      </c>
      <c r="K2273" s="13">
        <v>6</v>
      </c>
      <c r="L2273" s="13">
        <v>18</v>
      </c>
      <c r="M2273" s="13">
        <v>2</v>
      </c>
      <c r="N2273" s="13">
        <v>0</v>
      </c>
      <c r="O2273" s="13">
        <v>18</v>
      </c>
      <c r="P2273" s="13">
        <v>46</v>
      </c>
    </row>
    <row r="2274" spans="1:16" x14ac:dyDescent="0.25">
      <c r="A2274" s="13" t="s">
        <v>1882</v>
      </c>
      <c r="B2274" s="13">
        <v>2015</v>
      </c>
      <c r="C2274" s="13" t="s">
        <v>166</v>
      </c>
      <c r="D2274" s="13" t="s">
        <v>161</v>
      </c>
      <c r="E2274" s="13">
        <v>69</v>
      </c>
      <c r="F2274" s="13">
        <v>122</v>
      </c>
      <c r="G2274" s="13">
        <v>17</v>
      </c>
      <c r="H2274" s="13">
        <v>27</v>
      </c>
      <c r="I2274" s="13">
        <v>6</v>
      </c>
      <c r="J2274" s="13">
        <v>1</v>
      </c>
      <c r="K2274" s="13">
        <v>1</v>
      </c>
      <c r="L2274" s="13">
        <v>6</v>
      </c>
      <c r="M2274" s="13">
        <v>1</v>
      </c>
      <c r="N2274" s="13">
        <v>0</v>
      </c>
      <c r="O2274" s="13">
        <v>12</v>
      </c>
      <c r="P2274" s="13">
        <v>29</v>
      </c>
    </row>
    <row r="2275" spans="1:16" x14ac:dyDescent="0.25">
      <c r="A2275" s="13" t="s">
        <v>2105</v>
      </c>
      <c r="B2275" s="13">
        <v>2015</v>
      </c>
      <c r="C2275" s="13" t="s">
        <v>156</v>
      </c>
      <c r="D2275" s="13" t="s">
        <v>157</v>
      </c>
      <c r="E2275" s="13">
        <v>44</v>
      </c>
      <c r="F2275" s="13">
        <v>122</v>
      </c>
      <c r="G2275" s="13">
        <v>17</v>
      </c>
      <c r="H2275" s="13">
        <v>36</v>
      </c>
      <c r="I2275" s="13">
        <v>8</v>
      </c>
      <c r="J2275" s="13">
        <v>3</v>
      </c>
      <c r="K2275" s="13">
        <v>5</v>
      </c>
      <c r="L2275" s="13">
        <v>16</v>
      </c>
      <c r="M2275" s="13">
        <v>1</v>
      </c>
      <c r="N2275" s="13">
        <v>0</v>
      </c>
      <c r="O2275" s="13">
        <v>13</v>
      </c>
      <c r="P2275" s="13">
        <v>26</v>
      </c>
    </row>
    <row r="2276" spans="1:16" x14ac:dyDescent="0.25">
      <c r="A2276" s="13" t="s">
        <v>1549</v>
      </c>
      <c r="B2276" s="13">
        <v>2015</v>
      </c>
      <c r="C2276" s="13" t="s">
        <v>177</v>
      </c>
      <c r="D2276" s="13" t="s">
        <v>161</v>
      </c>
      <c r="E2276" s="13">
        <v>60</v>
      </c>
      <c r="F2276" s="13">
        <v>123</v>
      </c>
      <c r="G2276" s="13">
        <v>8</v>
      </c>
      <c r="H2276" s="13">
        <v>32</v>
      </c>
      <c r="I2276" s="13">
        <v>5</v>
      </c>
      <c r="J2276" s="13">
        <v>0</v>
      </c>
      <c r="K2276" s="13">
        <v>0</v>
      </c>
      <c r="L2276" s="13">
        <v>7</v>
      </c>
      <c r="M2276" s="13">
        <v>0</v>
      </c>
      <c r="N2276" s="13">
        <v>0</v>
      </c>
      <c r="O2276" s="13">
        <v>14</v>
      </c>
      <c r="P2276" s="13">
        <v>24</v>
      </c>
    </row>
    <row r="2277" spans="1:16" x14ac:dyDescent="0.25">
      <c r="A2277" s="13" t="s">
        <v>1879</v>
      </c>
      <c r="B2277" s="13">
        <v>2015</v>
      </c>
      <c r="C2277" s="13" t="s">
        <v>176</v>
      </c>
      <c r="D2277" s="13" t="s">
        <v>157</v>
      </c>
      <c r="E2277" s="13">
        <v>50</v>
      </c>
      <c r="F2277" s="13">
        <v>123</v>
      </c>
      <c r="G2277" s="13">
        <v>11</v>
      </c>
      <c r="H2277" s="13">
        <v>29</v>
      </c>
      <c r="I2277" s="13">
        <v>5</v>
      </c>
      <c r="J2277" s="13">
        <v>1</v>
      </c>
      <c r="K2277" s="13">
        <v>4</v>
      </c>
      <c r="L2277" s="13">
        <v>19</v>
      </c>
      <c r="M2277" s="13">
        <v>0</v>
      </c>
      <c r="N2277" s="13">
        <v>0</v>
      </c>
      <c r="O2277" s="13">
        <v>9</v>
      </c>
      <c r="P2277" s="13">
        <v>36</v>
      </c>
    </row>
    <row r="2278" spans="1:16" x14ac:dyDescent="0.25">
      <c r="A2278" s="13" t="s">
        <v>1460</v>
      </c>
      <c r="B2278" s="13">
        <v>2015</v>
      </c>
      <c r="C2278" s="13" t="s">
        <v>177</v>
      </c>
      <c r="D2278" s="13" t="s">
        <v>161</v>
      </c>
      <c r="E2278" s="13">
        <v>34</v>
      </c>
      <c r="F2278" s="13">
        <v>124</v>
      </c>
      <c r="G2278" s="13">
        <v>14</v>
      </c>
      <c r="H2278" s="13">
        <v>25</v>
      </c>
      <c r="I2278" s="13">
        <v>9</v>
      </c>
      <c r="J2278" s="13">
        <v>1</v>
      </c>
      <c r="K2278" s="13">
        <v>3</v>
      </c>
      <c r="L2278" s="13">
        <v>9</v>
      </c>
      <c r="M2278" s="13">
        <v>1</v>
      </c>
      <c r="N2278" s="13">
        <v>0</v>
      </c>
      <c r="O2278" s="13">
        <v>10</v>
      </c>
      <c r="P2278" s="13">
        <v>29</v>
      </c>
    </row>
    <row r="2279" spans="1:16" x14ac:dyDescent="0.25">
      <c r="A2279" s="13" t="s">
        <v>1416</v>
      </c>
      <c r="B2279" s="13">
        <v>2015</v>
      </c>
      <c r="C2279" s="13" t="s">
        <v>170</v>
      </c>
      <c r="D2279" s="13" t="s">
        <v>157</v>
      </c>
      <c r="E2279" s="13">
        <v>44</v>
      </c>
      <c r="F2279" s="13">
        <v>126</v>
      </c>
      <c r="G2279" s="13">
        <v>11</v>
      </c>
      <c r="H2279" s="13">
        <v>22</v>
      </c>
      <c r="I2279" s="13">
        <v>6</v>
      </c>
      <c r="J2279" s="13">
        <v>0</v>
      </c>
      <c r="K2279" s="13">
        <v>0</v>
      </c>
      <c r="L2279" s="13">
        <v>6</v>
      </c>
      <c r="M2279" s="13">
        <v>2</v>
      </c>
      <c r="N2279" s="13">
        <v>0</v>
      </c>
      <c r="O2279" s="13">
        <v>13</v>
      </c>
      <c r="P2279" s="13">
        <v>25</v>
      </c>
    </row>
    <row r="2280" spans="1:16" x14ac:dyDescent="0.25">
      <c r="A2280" s="13" t="s">
        <v>1661</v>
      </c>
      <c r="B2280" s="13">
        <v>2015</v>
      </c>
      <c r="C2280" s="13" t="s">
        <v>162</v>
      </c>
      <c r="D2280" s="13" t="s">
        <v>161</v>
      </c>
      <c r="E2280" s="13">
        <v>73</v>
      </c>
      <c r="F2280" s="13">
        <v>126</v>
      </c>
      <c r="G2280" s="13">
        <v>14</v>
      </c>
      <c r="H2280" s="13">
        <v>29</v>
      </c>
      <c r="I2280" s="13">
        <v>5</v>
      </c>
      <c r="J2280" s="13">
        <v>1</v>
      </c>
      <c r="K2280" s="13">
        <v>2</v>
      </c>
      <c r="L2280" s="13">
        <v>14</v>
      </c>
      <c r="M2280" s="13">
        <v>3</v>
      </c>
      <c r="N2280" s="13">
        <v>0</v>
      </c>
      <c r="O2280" s="13">
        <v>2</v>
      </c>
      <c r="P2280" s="13">
        <v>23</v>
      </c>
    </row>
    <row r="2281" spans="1:16" x14ac:dyDescent="0.25">
      <c r="A2281" s="13" t="s">
        <v>1841</v>
      </c>
      <c r="B2281" s="13">
        <v>2015</v>
      </c>
      <c r="C2281" s="13" t="s">
        <v>166</v>
      </c>
      <c r="D2281" s="13" t="s">
        <v>161</v>
      </c>
      <c r="E2281" s="13">
        <v>66</v>
      </c>
      <c r="F2281" s="13">
        <v>127</v>
      </c>
      <c r="G2281" s="13">
        <v>15</v>
      </c>
      <c r="H2281" s="13">
        <v>23</v>
      </c>
      <c r="I2281" s="13">
        <v>11</v>
      </c>
      <c r="J2281" s="13">
        <v>2</v>
      </c>
      <c r="K2281" s="13">
        <v>1</v>
      </c>
      <c r="L2281" s="13">
        <v>7</v>
      </c>
      <c r="M2281" s="13">
        <v>0</v>
      </c>
      <c r="N2281" s="13">
        <v>0</v>
      </c>
      <c r="O2281" s="13">
        <v>3</v>
      </c>
      <c r="P2281" s="13">
        <v>40</v>
      </c>
    </row>
    <row r="2282" spans="1:16" x14ac:dyDescent="0.25">
      <c r="A2282" s="13" t="s">
        <v>1675</v>
      </c>
      <c r="B2282" s="13">
        <v>2015</v>
      </c>
      <c r="C2282" s="13" t="s">
        <v>185</v>
      </c>
      <c r="D2282" s="13" t="s">
        <v>161</v>
      </c>
      <c r="E2282" s="13">
        <v>49</v>
      </c>
      <c r="F2282" s="13">
        <v>127</v>
      </c>
      <c r="G2282" s="13">
        <v>7</v>
      </c>
      <c r="H2282" s="13">
        <v>27</v>
      </c>
      <c r="I2282" s="13">
        <v>5</v>
      </c>
      <c r="J2282" s="13">
        <v>0</v>
      </c>
      <c r="K2282" s="13">
        <v>2</v>
      </c>
      <c r="L2282" s="13">
        <v>11</v>
      </c>
      <c r="M2282" s="13">
        <v>0</v>
      </c>
      <c r="N2282" s="13">
        <v>1</v>
      </c>
      <c r="O2282" s="13">
        <v>11</v>
      </c>
      <c r="P2282" s="13">
        <v>28</v>
      </c>
    </row>
    <row r="2283" spans="1:16" x14ac:dyDescent="0.25">
      <c r="A2283" s="13" t="s">
        <v>1783</v>
      </c>
      <c r="B2283" s="13">
        <v>2015</v>
      </c>
      <c r="C2283" s="13" t="s">
        <v>188</v>
      </c>
      <c r="D2283" s="13" t="s">
        <v>161</v>
      </c>
      <c r="E2283" s="13">
        <v>58</v>
      </c>
      <c r="F2283" s="13">
        <v>127</v>
      </c>
      <c r="G2283" s="13">
        <v>20</v>
      </c>
      <c r="H2283" s="13">
        <v>26</v>
      </c>
      <c r="I2283" s="13">
        <v>7</v>
      </c>
      <c r="J2283" s="13">
        <v>3</v>
      </c>
      <c r="K2283" s="13">
        <v>4</v>
      </c>
      <c r="L2283" s="13">
        <v>17</v>
      </c>
      <c r="M2283" s="13">
        <v>2</v>
      </c>
      <c r="N2283" s="13">
        <v>2</v>
      </c>
      <c r="O2283" s="13">
        <v>22</v>
      </c>
      <c r="P2283" s="13">
        <v>41</v>
      </c>
    </row>
    <row r="2284" spans="1:16" x14ac:dyDescent="0.25">
      <c r="A2284" s="13" t="s">
        <v>2010</v>
      </c>
      <c r="B2284" s="13">
        <v>2015</v>
      </c>
      <c r="C2284" s="13" t="s">
        <v>159</v>
      </c>
      <c r="D2284" s="13" t="s">
        <v>157</v>
      </c>
      <c r="E2284" s="13">
        <v>52</v>
      </c>
      <c r="F2284" s="13">
        <v>127</v>
      </c>
      <c r="G2284" s="13">
        <v>9</v>
      </c>
      <c r="H2284" s="13">
        <v>20</v>
      </c>
      <c r="I2284" s="13">
        <v>6</v>
      </c>
      <c r="J2284" s="13">
        <v>0</v>
      </c>
      <c r="K2284" s="13">
        <v>1</v>
      </c>
      <c r="L2284" s="13">
        <v>7</v>
      </c>
      <c r="M2284" s="13">
        <v>0</v>
      </c>
      <c r="N2284" s="13">
        <v>0</v>
      </c>
      <c r="O2284" s="13">
        <v>6</v>
      </c>
      <c r="P2284" s="13">
        <v>21</v>
      </c>
    </row>
    <row r="2285" spans="1:16" x14ac:dyDescent="0.25">
      <c r="A2285" s="13" t="s">
        <v>2077</v>
      </c>
      <c r="B2285" s="13">
        <v>2015</v>
      </c>
      <c r="C2285" s="13" t="s">
        <v>188</v>
      </c>
      <c r="D2285" s="13" t="s">
        <v>161</v>
      </c>
      <c r="E2285" s="13">
        <v>72</v>
      </c>
      <c r="F2285" s="13">
        <v>127</v>
      </c>
      <c r="G2285" s="13">
        <v>14</v>
      </c>
      <c r="H2285" s="13">
        <v>33</v>
      </c>
      <c r="I2285" s="13">
        <v>8</v>
      </c>
      <c r="J2285" s="13">
        <v>1</v>
      </c>
      <c r="K2285" s="13">
        <v>0</v>
      </c>
      <c r="L2285" s="13">
        <v>9</v>
      </c>
      <c r="M2285" s="13">
        <v>1</v>
      </c>
      <c r="N2285" s="13">
        <v>0</v>
      </c>
      <c r="O2285" s="13">
        <v>3</v>
      </c>
      <c r="P2285" s="13">
        <v>28</v>
      </c>
    </row>
    <row r="2286" spans="1:16" x14ac:dyDescent="0.25">
      <c r="A2286" s="13" t="s">
        <v>1976</v>
      </c>
      <c r="B2286" s="13">
        <v>2015</v>
      </c>
      <c r="C2286" s="13" t="s">
        <v>169</v>
      </c>
      <c r="D2286" s="13" t="s">
        <v>161</v>
      </c>
      <c r="E2286" s="13">
        <v>38</v>
      </c>
      <c r="F2286" s="13">
        <v>128</v>
      </c>
      <c r="G2286" s="13">
        <v>9</v>
      </c>
      <c r="H2286" s="13">
        <v>27</v>
      </c>
      <c r="I2286" s="13">
        <v>6</v>
      </c>
      <c r="J2286" s="13">
        <v>0</v>
      </c>
      <c r="K2286" s="13">
        <v>1</v>
      </c>
      <c r="L2286" s="13">
        <v>13</v>
      </c>
      <c r="M2286" s="13">
        <v>2</v>
      </c>
      <c r="N2286" s="13">
        <v>1</v>
      </c>
      <c r="O2286" s="13">
        <v>8</v>
      </c>
      <c r="P2286" s="13">
        <v>23</v>
      </c>
    </row>
    <row r="2287" spans="1:16" x14ac:dyDescent="0.25">
      <c r="A2287" s="13" t="s">
        <v>1522</v>
      </c>
      <c r="B2287" s="13">
        <v>2015</v>
      </c>
      <c r="C2287" s="13" t="s">
        <v>173</v>
      </c>
      <c r="D2287" s="13" t="s">
        <v>161</v>
      </c>
      <c r="E2287" s="13">
        <v>49</v>
      </c>
      <c r="F2287" s="13">
        <v>128</v>
      </c>
      <c r="G2287" s="13">
        <v>18</v>
      </c>
      <c r="H2287" s="13">
        <v>32</v>
      </c>
      <c r="I2287" s="13">
        <v>6</v>
      </c>
      <c r="J2287" s="13">
        <v>0</v>
      </c>
      <c r="K2287" s="13">
        <v>5</v>
      </c>
      <c r="L2287" s="13">
        <v>13</v>
      </c>
      <c r="M2287" s="13">
        <v>1</v>
      </c>
      <c r="N2287" s="13">
        <v>0</v>
      </c>
      <c r="O2287" s="13">
        <v>10</v>
      </c>
      <c r="P2287" s="13">
        <v>38</v>
      </c>
    </row>
    <row r="2288" spans="1:16" x14ac:dyDescent="0.25">
      <c r="A2288" s="13" t="s">
        <v>1408</v>
      </c>
      <c r="B2288" s="13">
        <v>2015</v>
      </c>
      <c r="C2288" s="13" t="s">
        <v>173</v>
      </c>
      <c r="D2288" s="13" t="s">
        <v>161</v>
      </c>
      <c r="E2288" s="13">
        <v>44</v>
      </c>
      <c r="F2288" s="13">
        <v>128</v>
      </c>
      <c r="G2288" s="13">
        <v>17</v>
      </c>
      <c r="H2288" s="13">
        <v>28</v>
      </c>
      <c r="I2288" s="13">
        <v>9</v>
      </c>
      <c r="J2288" s="13">
        <v>0</v>
      </c>
      <c r="K2288" s="13">
        <v>6</v>
      </c>
      <c r="L2288" s="13">
        <v>20</v>
      </c>
      <c r="M2288" s="13">
        <v>0</v>
      </c>
      <c r="N2288" s="13">
        <v>0</v>
      </c>
      <c r="O2288" s="13">
        <v>14</v>
      </c>
      <c r="P2288" s="13">
        <v>34</v>
      </c>
    </row>
    <row r="2289" spans="1:16" x14ac:dyDescent="0.25">
      <c r="A2289" s="13" t="s">
        <v>2080</v>
      </c>
      <c r="B2289" s="13">
        <v>2015</v>
      </c>
      <c r="C2289" s="13" t="s">
        <v>175</v>
      </c>
      <c r="D2289" s="13" t="s">
        <v>157</v>
      </c>
      <c r="E2289" s="13">
        <v>46</v>
      </c>
      <c r="F2289" s="13">
        <v>129</v>
      </c>
      <c r="G2289" s="13">
        <v>16</v>
      </c>
      <c r="H2289" s="13">
        <v>27</v>
      </c>
      <c r="I2289" s="13">
        <v>7</v>
      </c>
      <c r="J2289" s="13">
        <v>1</v>
      </c>
      <c r="K2289" s="13">
        <v>2</v>
      </c>
      <c r="L2289" s="13">
        <v>6</v>
      </c>
      <c r="M2289" s="13">
        <v>2</v>
      </c>
      <c r="N2289" s="13">
        <v>2</v>
      </c>
      <c r="O2289" s="13">
        <v>6</v>
      </c>
      <c r="P2289" s="13">
        <v>44</v>
      </c>
    </row>
    <row r="2290" spans="1:16" x14ac:dyDescent="0.25">
      <c r="A2290" s="13" t="s">
        <v>1621</v>
      </c>
      <c r="B2290" s="13">
        <v>2015</v>
      </c>
      <c r="C2290" s="13" t="s">
        <v>180</v>
      </c>
      <c r="D2290" s="13" t="s">
        <v>161</v>
      </c>
      <c r="E2290" s="13">
        <v>51</v>
      </c>
      <c r="F2290" s="13">
        <v>132</v>
      </c>
      <c r="G2290" s="13">
        <v>11</v>
      </c>
      <c r="H2290" s="13">
        <v>33</v>
      </c>
      <c r="I2290" s="13">
        <v>7</v>
      </c>
      <c r="J2290" s="13">
        <v>1</v>
      </c>
      <c r="K2290" s="13">
        <v>4</v>
      </c>
      <c r="L2290" s="13">
        <v>8</v>
      </c>
      <c r="M2290" s="13">
        <v>0</v>
      </c>
      <c r="N2290" s="13">
        <v>1</v>
      </c>
      <c r="O2290" s="13">
        <v>17</v>
      </c>
      <c r="P2290" s="13">
        <v>42</v>
      </c>
    </row>
    <row r="2291" spans="1:16" x14ac:dyDescent="0.25">
      <c r="A2291" s="13" t="s">
        <v>2072</v>
      </c>
      <c r="B2291" s="13">
        <v>2015</v>
      </c>
      <c r="C2291" s="13" t="s">
        <v>185</v>
      </c>
      <c r="D2291" s="13" t="s">
        <v>161</v>
      </c>
      <c r="E2291" s="13">
        <v>52</v>
      </c>
      <c r="F2291" s="13">
        <v>133</v>
      </c>
      <c r="G2291" s="13">
        <v>14</v>
      </c>
      <c r="H2291" s="13">
        <v>29</v>
      </c>
      <c r="I2291" s="13">
        <v>7</v>
      </c>
      <c r="J2291" s="13">
        <v>2</v>
      </c>
      <c r="K2291" s="13">
        <v>3</v>
      </c>
      <c r="L2291" s="13">
        <v>14</v>
      </c>
      <c r="M2291" s="13">
        <v>0</v>
      </c>
      <c r="N2291" s="13">
        <v>0</v>
      </c>
      <c r="O2291" s="13">
        <v>14</v>
      </c>
      <c r="P2291" s="13">
        <v>43</v>
      </c>
    </row>
    <row r="2292" spans="1:16" x14ac:dyDescent="0.25">
      <c r="A2292" s="13" t="s">
        <v>1922</v>
      </c>
      <c r="B2292" s="13">
        <v>2015</v>
      </c>
      <c r="C2292" s="13" t="s">
        <v>165</v>
      </c>
      <c r="D2292" s="13" t="s">
        <v>157</v>
      </c>
      <c r="E2292" s="13">
        <v>84</v>
      </c>
      <c r="F2292" s="13">
        <v>134</v>
      </c>
      <c r="G2292" s="13">
        <v>14</v>
      </c>
      <c r="H2292" s="13">
        <v>27</v>
      </c>
      <c r="I2292" s="13">
        <v>1</v>
      </c>
      <c r="J2292" s="13">
        <v>1</v>
      </c>
      <c r="K2292" s="13">
        <v>4</v>
      </c>
      <c r="L2292" s="13">
        <v>12</v>
      </c>
      <c r="M2292" s="13">
        <v>2</v>
      </c>
      <c r="N2292" s="13">
        <v>4</v>
      </c>
      <c r="O2292" s="13">
        <v>5</v>
      </c>
      <c r="P2292" s="13">
        <v>36</v>
      </c>
    </row>
    <row r="2293" spans="1:16" x14ac:dyDescent="0.25">
      <c r="A2293" s="13" t="s">
        <v>1679</v>
      </c>
      <c r="B2293" s="13">
        <v>2015</v>
      </c>
      <c r="C2293" s="13" t="s">
        <v>169</v>
      </c>
      <c r="D2293" s="13" t="s">
        <v>161</v>
      </c>
      <c r="E2293" s="13">
        <v>72</v>
      </c>
      <c r="F2293" s="13">
        <v>135</v>
      </c>
      <c r="G2293" s="13">
        <v>15</v>
      </c>
      <c r="H2293" s="13">
        <v>32</v>
      </c>
      <c r="I2293" s="13">
        <v>3</v>
      </c>
      <c r="J2293" s="13">
        <v>0</v>
      </c>
      <c r="K2293" s="13">
        <v>1</v>
      </c>
      <c r="L2293" s="13">
        <v>10</v>
      </c>
      <c r="M2293" s="13">
        <v>3</v>
      </c>
      <c r="N2293" s="13">
        <v>0</v>
      </c>
      <c r="O2293" s="13">
        <v>16</v>
      </c>
      <c r="P2293" s="13">
        <v>29</v>
      </c>
    </row>
    <row r="2294" spans="1:16" x14ac:dyDescent="0.25">
      <c r="A2294" s="13" t="s">
        <v>1546</v>
      </c>
      <c r="B2294" s="13">
        <v>2015</v>
      </c>
      <c r="C2294" s="13" t="s">
        <v>160</v>
      </c>
      <c r="D2294" s="13" t="s">
        <v>161</v>
      </c>
      <c r="E2294" s="13">
        <v>46</v>
      </c>
      <c r="F2294" s="13">
        <v>136</v>
      </c>
      <c r="G2294" s="13">
        <v>10</v>
      </c>
      <c r="H2294" s="13">
        <v>30</v>
      </c>
      <c r="I2294" s="13">
        <v>3</v>
      </c>
      <c r="J2294" s="13">
        <v>1</v>
      </c>
      <c r="K2294" s="13">
        <v>0</v>
      </c>
      <c r="L2294" s="13">
        <v>11</v>
      </c>
      <c r="M2294" s="13">
        <v>4</v>
      </c>
      <c r="N2294" s="13">
        <v>2</v>
      </c>
      <c r="O2294" s="13">
        <v>17</v>
      </c>
      <c r="P2294" s="13">
        <v>31</v>
      </c>
    </row>
    <row r="2295" spans="1:16" x14ac:dyDescent="0.25">
      <c r="A2295" s="13" t="s">
        <v>1720</v>
      </c>
      <c r="B2295" s="13">
        <v>2015</v>
      </c>
      <c r="C2295" s="13" t="s">
        <v>183</v>
      </c>
      <c r="D2295" s="13" t="s">
        <v>161</v>
      </c>
      <c r="E2295" s="13">
        <v>44</v>
      </c>
      <c r="F2295" s="13">
        <v>136</v>
      </c>
      <c r="G2295" s="13">
        <v>11</v>
      </c>
      <c r="H2295" s="13">
        <v>27</v>
      </c>
      <c r="I2295" s="13">
        <v>4</v>
      </c>
      <c r="J2295" s="13">
        <v>0</v>
      </c>
      <c r="K2295" s="13">
        <v>3</v>
      </c>
      <c r="L2295" s="13">
        <v>20</v>
      </c>
      <c r="M2295" s="13">
        <v>0</v>
      </c>
      <c r="N2295" s="13">
        <v>0</v>
      </c>
      <c r="O2295" s="13">
        <v>15</v>
      </c>
      <c r="P2295" s="13">
        <v>40</v>
      </c>
    </row>
    <row r="2296" spans="1:16" x14ac:dyDescent="0.25">
      <c r="A2296" s="13" t="s">
        <v>2018</v>
      </c>
      <c r="B2296" s="13">
        <v>2015</v>
      </c>
      <c r="C2296" s="13" t="s">
        <v>186</v>
      </c>
      <c r="D2296" s="13" t="s">
        <v>161</v>
      </c>
      <c r="E2296" s="13">
        <v>39</v>
      </c>
      <c r="F2296" s="13">
        <v>137</v>
      </c>
      <c r="G2296" s="13">
        <v>25</v>
      </c>
      <c r="H2296" s="13">
        <v>33</v>
      </c>
      <c r="I2296" s="13">
        <v>11</v>
      </c>
      <c r="J2296" s="13">
        <v>4</v>
      </c>
      <c r="K2296" s="13">
        <v>5</v>
      </c>
      <c r="L2296" s="13">
        <v>22</v>
      </c>
      <c r="M2296" s="13">
        <v>6</v>
      </c>
      <c r="N2296" s="13">
        <v>2</v>
      </c>
      <c r="O2296" s="13">
        <v>16</v>
      </c>
      <c r="P2296" s="13">
        <v>41</v>
      </c>
    </row>
    <row r="2297" spans="1:16" x14ac:dyDescent="0.25">
      <c r="A2297" s="13" t="s">
        <v>2087</v>
      </c>
      <c r="B2297" s="13">
        <v>2015</v>
      </c>
      <c r="C2297" s="13" t="s">
        <v>172</v>
      </c>
      <c r="D2297" s="13" t="s">
        <v>161</v>
      </c>
      <c r="E2297" s="13">
        <v>56</v>
      </c>
      <c r="F2297" s="13">
        <v>137</v>
      </c>
      <c r="G2297" s="13">
        <v>13</v>
      </c>
      <c r="H2297" s="13">
        <v>23</v>
      </c>
      <c r="I2297" s="13">
        <v>2</v>
      </c>
      <c r="J2297" s="13">
        <v>0</v>
      </c>
      <c r="K2297" s="13">
        <v>3</v>
      </c>
      <c r="L2297" s="13">
        <v>11</v>
      </c>
      <c r="M2297" s="13">
        <v>0</v>
      </c>
      <c r="N2297" s="13">
        <v>0</v>
      </c>
      <c r="O2297" s="13">
        <v>8</v>
      </c>
      <c r="P2297" s="13">
        <v>38</v>
      </c>
    </row>
    <row r="2298" spans="1:16" x14ac:dyDescent="0.25">
      <c r="A2298" s="13" t="s">
        <v>1901</v>
      </c>
      <c r="B2298" s="13">
        <v>2015</v>
      </c>
      <c r="C2298" s="13" t="s">
        <v>167</v>
      </c>
      <c r="D2298" s="13" t="s">
        <v>157</v>
      </c>
      <c r="E2298" s="13">
        <v>51</v>
      </c>
      <c r="F2298" s="13">
        <v>141</v>
      </c>
      <c r="G2298" s="13">
        <v>10</v>
      </c>
      <c r="H2298" s="13">
        <v>29</v>
      </c>
      <c r="I2298" s="13">
        <v>5</v>
      </c>
      <c r="J2298" s="13">
        <v>0</v>
      </c>
      <c r="K2298" s="13">
        <v>2</v>
      </c>
      <c r="L2298" s="13">
        <v>16</v>
      </c>
      <c r="M2298" s="13">
        <v>1</v>
      </c>
      <c r="N2298" s="13">
        <v>1</v>
      </c>
      <c r="O2298" s="13">
        <v>12</v>
      </c>
      <c r="P2298" s="13">
        <v>25</v>
      </c>
    </row>
    <row r="2299" spans="1:16" x14ac:dyDescent="0.25">
      <c r="A2299" s="13" t="s">
        <v>1760</v>
      </c>
      <c r="B2299" s="13">
        <v>2015</v>
      </c>
      <c r="C2299" s="13" t="s">
        <v>160</v>
      </c>
      <c r="D2299" s="13" t="s">
        <v>161</v>
      </c>
      <c r="E2299" s="13">
        <v>84</v>
      </c>
      <c r="F2299" s="13">
        <v>142</v>
      </c>
      <c r="G2299" s="13">
        <v>14</v>
      </c>
      <c r="H2299" s="13">
        <v>37</v>
      </c>
      <c r="I2299" s="13">
        <v>8</v>
      </c>
      <c r="J2299" s="13">
        <v>1</v>
      </c>
      <c r="K2299" s="13">
        <v>1</v>
      </c>
      <c r="L2299" s="13">
        <v>15</v>
      </c>
      <c r="M2299" s="13">
        <v>4</v>
      </c>
      <c r="N2299" s="13">
        <v>2</v>
      </c>
      <c r="O2299" s="13">
        <v>2</v>
      </c>
      <c r="P2299" s="13">
        <v>38</v>
      </c>
    </row>
    <row r="2300" spans="1:16" x14ac:dyDescent="0.25">
      <c r="A2300" s="13" t="s">
        <v>1829</v>
      </c>
      <c r="B2300" s="13">
        <v>2015</v>
      </c>
      <c r="C2300" s="13" t="s">
        <v>180</v>
      </c>
      <c r="D2300" s="13" t="s">
        <v>161</v>
      </c>
      <c r="E2300" s="13">
        <v>69</v>
      </c>
      <c r="F2300" s="13">
        <v>142</v>
      </c>
      <c r="G2300" s="13">
        <v>6</v>
      </c>
      <c r="H2300" s="13">
        <v>29</v>
      </c>
      <c r="I2300" s="13">
        <v>7</v>
      </c>
      <c r="J2300" s="13">
        <v>1</v>
      </c>
      <c r="K2300" s="13">
        <v>2</v>
      </c>
      <c r="L2300" s="13">
        <v>11</v>
      </c>
      <c r="M2300" s="13">
        <v>0</v>
      </c>
      <c r="N2300" s="13">
        <v>0</v>
      </c>
      <c r="O2300" s="13">
        <v>6</v>
      </c>
      <c r="P2300" s="13">
        <v>32</v>
      </c>
    </row>
    <row r="2301" spans="1:16" x14ac:dyDescent="0.25">
      <c r="A2301" s="13" t="s">
        <v>2057</v>
      </c>
      <c r="B2301" s="13">
        <v>2015</v>
      </c>
      <c r="C2301" s="13" t="s">
        <v>163</v>
      </c>
      <c r="D2301" s="13" t="s">
        <v>161</v>
      </c>
      <c r="E2301" s="13">
        <v>60</v>
      </c>
      <c r="F2301" s="13">
        <v>142</v>
      </c>
      <c r="G2301" s="13">
        <v>13</v>
      </c>
      <c r="H2301" s="13">
        <v>40</v>
      </c>
      <c r="I2301" s="13">
        <v>7</v>
      </c>
      <c r="J2301" s="13">
        <v>1</v>
      </c>
      <c r="K2301" s="13">
        <v>1</v>
      </c>
      <c r="L2301" s="13">
        <v>17</v>
      </c>
      <c r="M2301" s="13">
        <v>0</v>
      </c>
      <c r="N2301" s="13">
        <v>1</v>
      </c>
      <c r="O2301" s="13">
        <v>11</v>
      </c>
      <c r="P2301" s="13">
        <v>16</v>
      </c>
    </row>
    <row r="2302" spans="1:16" x14ac:dyDescent="0.25">
      <c r="A2302" s="13" t="s">
        <v>1885</v>
      </c>
      <c r="B2302" s="13">
        <v>2015</v>
      </c>
      <c r="C2302" s="13" t="s">
        <v>156</v>
      </c>
      <c r="D2302" s="13" t="s">
        <v>157</v>
      </c>
      <c r="E2302" s="13">
        <v>79</v>
      </c>
      <c r="F2302" s="13">
        <v>143</v>
      </c>
      <c r="G2302" s="13">
        <v>15</v>
      </c>
      <c r="H2302" s="13">
        <v>38</v>
      </c>
      <c r="I2302" s="13">
        <v>8</v>
      </c>
      <c r="J2302" s="13">
        <v>2</v>
      </c>
      <c r="K2302" s="13">
        <v>0</v>
      </c>
      <c r="L2302" s="13">
        <v>15</v>
      </c>
      <c r="M2302" s="13">
        <v>7</v>
      </c>
      <c r="N2302" s="13">
        <v>5</v>
      </c>
      <c r="O2302" s="13">
        <v>16</v>
      </c>
      <c r="P2302" s="13">
        <v>16</v>
      </c>
    </row>
    <row r="2303" spans="1:16" x14ac:dyDescent="0.25">
      <c r="A2303" s="13" t="s">
        <v>1615</v>
      </c>
      <c r="B2303" s="13">
        <v>2015</v>
      </c>
      <c r="C2303" s="13" t="s">
        <v>171</v>
      </c>
      <c r="D2303" s="13" t="s">
        <v>157</v>
      </c>
      <c r="E2303" s="13">
        <v>57</v>
      </c>
      <c r="F2303" s="13">
        <v>144</v>
      </c>
      <c r="G2303" s="13">
        <v>12</v>
      </c>
      <c r="H2303" s="13">
        <v>31</v>
      </c>
      <c r="I2303" s="13">
        <v>4</v>
      </c>
      <c r="J2303" s="13">
        <v>1</v>
      </c>
      <c r="K2303" s="13">
        <v>5</v>
      </c>
      <c r="L2303" s="13">
        <v>17</v>
      </c>
      <c r="M2303" s="13">
        <v>0</v>
      </c>
      <c r="N2303" s="13">
        <v>0</v>
      </c>
      <c r="O2303" s="13">
        <v>8</v>
      </c>
      <c r="P2303" s="13">
        <v>37</v>
      </c>
    </row>
    <row r="2304" spans="1:16" x14ac:dyDescent="0.25">
      <c r="A2304" s="13" t="s">
        <v>1772</v>
      </c>
      <c r="B2304" s="13">
        <v>2015</v>
      </c>
      <c r="C2304" s="13" t="s">
        <v>163</v>
      </c>
      <c r="D2304" s="13" t="s">
        <v>161</v>
      </c>
      <c r="E2304" s="13">
        <v>67</v>
      </c>
      <c r="F2304" s="13">
        <v>145</v>
      </c>
      <c r="G2304" s="13">
        <v>17</v>
      </c>
      <c r="H2304" s="13">
        <v>42</v>
      </c>
      <c r="I2304" s="13">
        <v>10</v>
      </c>
      <c r="J2304" s="13">
        <v>2</v>
      </c>
      <c r="K2304" s="13">
        <v>2</v>
      </c>
      <c r="L2304" s="13">
        <v>16</v>
      </c>
      <c r="M2304" s="13">
        <v>4</v>
      </c>
      <c r="N2304" s="13">
        <v>1</v>
      </c>
      <c r="O2304" s="13">
        <v>10</v>
      </c>
      <c r="P2304" s="13">
        <v>27</v>
      </c>
    </row>
    <row r="2305" spans="1:16" x14ac:dyDescent="0.25">
      <c r="A2305" s="13" t="s">
        <v>1413</v>
      </c>
      <c r="B2305" s="13">
        <v>2015</v>
      </c>
      <c r="C2305" s="13" t="s">
        <v>185</v>
      </c>
      <c r="D2305" s="13" t="s">
        <v>161</v>
      </c>
      <c r="E2305" s="13">
        <v>39</v>
      </c>
      <c r="F2305" s="13">
        <v>147</v>
      </c>
      <c r="G2305" s="13">
        <v>12</v>
      </c>
      <c r="H2305" s="13">
        <v>40</v>
      </c>
      <c r="I2305" s="13">
        <v>12</v>
      </c>
      <c r="J2305" s="13">
        <v>2</v>
      </c>
      <c r="K2305" s="13">
        <v>4</v>
      </c>
      <c r="L2305" s="13">
        <v>31</v>
      </c>
      <c r="M2305" s="13">
        <v>0</v>
      </c>
      <c r="N2305" s="13">
        <v>0</v>
      </c>
      <c r="O2305" s="13">
        <v>6</v>
      </c>
      <c r="P2305" s="13">
        <v>44</v>
      </c>
    </row>
    <row r="2306" spans="1:16" x14ac:dyDescent="0.25">
      <c r="A2306" s="13" t="s">
        <v>1607</v>
      </c>
      <c r="B2306" s="13">
        <v>2015</v>
      </c>
      <c r="C2306" s="13" t="s">
        <v>158</v>
      </c>
      <c r="D2306" s="13" t="s">
        <v>157</v>
      </c>
      <c r="E2306" s="13">
        <v>41</v>
      </c>
      <c r="F2306" s="13">
        <v>149</v>
      </c>
      <c r="G2306" s="13">
        <v>19</v>
      </c>
      <c r="H2306" s="13">
        <v>36</v>
      </c>
      <c r="I2306" s="13">
        <v>9</v>
      </c>
      <c r="J2306" s="13">
        <v>0</v>
      </c>
      <c r="K2306" s="13">
        <v>4</v>
      </c>
      <c r="L2306" s="13">
        <v>13</v>
      </c>
      <c r="M2306" s="13">
        <v>10</v>
      </c>
      <c r="N2306" s="13">
        <v>3</v>
      </c>
      <c r="O2306" s="13">
        <v>8</v>
      </c>
      <c r="P2306" s="13">
        <v>31</v>
      </c>
    </row>
    <row r="2307" spans="1:16" x14ac:dyDescent="0.25">
      <c r="A2307" s="13" t="s">
        <v>1408</v>
      </c>
      <c r="B2307" s="13">
        <v>2015</v>
      </c>
      <c r="C2307" s="13" t="s">
        <v>160</v>
      </c>
      <c r="D2307" s="13" t="s">
        <v>161</v>
      </c>
      <c r="E2307" s="13">
        <v>46</v>
      </c>
      <c r="F2307" s="13">
        <v>151</v>
      </c>
      <c r="G2307" s="13">
        <v>17</v>
      </c>
      <c r="H2307" s="13">
        <v>43</v>
      </c>
      <c r="I2307" s="13">
        <v>6</v>
      </c>
      <c r="J2307" s="13">
        <v>0</v>
      </c>
      <c r="K2307" s="13">
        <v>7</v>
      </c>
      <c r="L2307" s="13">
        <v>17</v>
      </c>
      <c r="M2307" s="13">
        <v>1</v>
      </c>
      <c r="N2307" s="13">
        <v>0</v>
      </c>
      <c r="O2307" s="13">
        <v>15</v>
      </c>
      <c r="P2307" s="13">
        <v>37</v>
      </c>
    </row>
    <row r="2308" spans="1:16" x14ac:dyDescent="0.25">
      <c r="A2308" s="13" t="s">
        <v>2056</v>
      </c>
      <c r="B2308" s="13">
        <v>2015</v>
      </c>
      <c r="C2308" s="13" t="s">
        <v>166</v>
      </c>
      <c r="D2308" s="13" t="s">
        <v>161</v>
      </c>
      <c r="E2308" s="13">
        <v>86</v>
      </c>
      <c r="F2308" s="13">
        <v>152</v>
      </c>
      <c r="G2308" s="13">
        <v>22</v>
      </c>
      <c r="H2308" s="13">
        <v>45</v>
      </c>
      <c r="I2308" s="13">
        <v>6</v>
      </c>
      <c r="J2308" s="13">
        <v>2</v>
      </c>
      <c r="K2308" s="13">
        <v>4</v>
      </c>
      <c r="L2308" s="13">
        <v>16</v>
      </c>
      <c r="M2308" s="13">
        <v>0</v>
      </c>
      <c r="N2308" s="13">
        <v>0</v>
      </c>
      <c r="O2308" s="13">
        <v>15</v>
      </c>
      <c r="P2308" s="13">
        <v>34</v>
      </c>
    </row>
    <row r="2309" spans="1:16" x14ac:dyDescent="0.25">
      <c r="A2309" s="13" t="s">
        <v>1500</v>
      </c>
      <c r="B2309" s="13">
        <v>2015</v>
      </c>
      <c r="C2309" s="13" t="s">
        <v>173</v>
      </c>
      <c r="D2309" s="13" t="s">
        <v>161</v>
      </c>
      <c r="E2309" s="13">
        <v>38</v>
      </c>
      <c r="F2309" s="13">
        <v>152</v>
      </c>
      <c r="G2309" s="13">
        <v>24</v>
      </c>
      <c r="H2309" s="13">
        <v>44</v>
      </c>
      <c r="I2309" s="13">
        <v>7</v>
      </c>
      <c r="J2309" s="13">
        <v>0</v>
      </c>
      <c r="K2309" s="13">
        <v>5</v>
      </c>
      <c r="L2309" s="13">
        <v>17</v>
      </c>
      <c r="M2309" s="13">
        <v>2</v>
      </c>
      <c r="N2309" s="13">
        <v>1</v>
      </c>
      <c r="O2309" s="13">
        <v>22</v>
      </c>
      <c r="P2309" s="13">
        <v>36</v>
      </c>
    </row>
    <row r="2310" spans="1:16" x14ac:dyDescent="0.25">
      <c r="A2310" s="13" t="s">
        <v>1718</v>
      </c>
      <c r="B2310" s="13">
        <v>2015</v>
      </c>
      <c r="C2310" s="13" t="s">
        <v>160</v>
      </c>
      <c r="D2310" s="13" t="s">
        <v>161</v>
      </c>
      <c r="E2310" s="13">
        <v>56</v>
      </c>
      <c r="F2310" s="13">
        <v>153</v>
      </c>
      <c r="G2310" s="13">
        <v>12</v>
      </c>
      <c r="H2310" s="13">
        <v>36</v>
      </c>
      <c r="I2310" s="13">
        <v>7</v>
      </c>
      <c r="J2310" s="13">
        <v>0</v>
      </c>
      <c r="K2310" s="13">
        <v>2</v>
      </c>
      <c r="L2310" s="13">
        <v>11</v>
      </c>
      <c r="M2310" s="13">
        <v>2</v>
      </c>
      <c r="N2310" s="13">
        <v>1</v>
      </c>
      <c r="O2310" s="13">
        <v>7</v>
      </c>
      <c r="P2310" s="13">
        <v>49</v>
      </c>
    </row>
    <row r="2311" spans="1:16" x14ac:dyDescent="0.25">
      <c r="A2311" s="13" t="s">
        <v>2052</v>
      </c>
      <c r="B2311" s="13">
        <v>2015</v>
      </c>
      <c r="C2311" s="13" t="s">
        <v>180</v>
      </c>
      <c r="D2311" s="13" t="s">
        <v>161</v>
      </c>
      <c r="E2311" s="13">
        <v>52</v>
      </c>
      <c r="F2311" s="13">
        <v>153</v>
      </c>
      <c r="G2311" s="13">
        <v>28</v>
      </c>
      <c r="H2311" s="13">
        <v>41</v>
      </c>
      <c r="I2311" s="13">
        <v>7</v>
      </c>
      <c r="J2311" s="13">
        <v>5</v>
      </c>
      <c r="K2311" s="13">
        <v>5</v>
      </c>
      <c r="L2311" s="13">
        <v>18</v>
      </c>
      <c r="M2311" s="13">
        <v>2</v>
      </c>
      <c r="N2311" s="13">
        <v>0</v>
      </c>
      <c r="O2311" s="13">
        <v>19</v>
      </c>
      <c r="P2311" s="13">
        <v>41</v>
      </c>
    </row>
    <row r="2312" spans="1:16" x14ac:dyDescent="0.25">
      <c r="A2312" s="13" t="s">
        <v>2084</v>
      </c>
      <c r="B2312" s="13">
        <v>2015</v>
      </c>
      <c r="C2312" s="13" t="s">
        <v>181</v>
      </c>
      <c r="D2312" s="13" t="s">
        <v>157</v>
      </c>
      <c r="E2312" s="13">
        <v>101</v>
      </c>
      <c r="F2312" s="13">
        <v>154</v>
      </c>
      <c r="G2312" s="13">
        <v>23</v>
      </c>
      <c r="H2312" s="13">
        <v>25</v>
      </c>
      <c r="I2312" s="13">
        <v>5</v>
      </c>
      <c r="J2312" s="13">
        <v>1</v>
      </c>
      <c r="K2312" s="13">
        <v>2</v>
      </c>
      <c r="L2312" s="13">
        <v>9</v>
      </c>
      <c r="M2312" s="13">
        <v>4</v>
      </c>
      <c r="N2312" s="13">
        <v>2</v>
      </c>
      <c r="O2312" s="13">
        <v>7</v>
      </c>
      <c r="P2312" s="13">
        <v>46</v>
      </c>
    </row>
    <row r="2313" spans="1:16" x14ac:dyDescent="0.25">
      <c r="A2313" s="13" t="s">
        <v>1956</v>
      </c>
      <c r="B2313" s="13">
        <v>2015</v>
      </c>
      <c r="C2313" s="13" t="s">
        <v>160</v>
      </c>
      <c r="D2313" s="13" t="s">
        <v>161</v>
      </c>
      <c r="E2313" s="13">
        <v>48</v>
      </c>
      <c r="F2313" s="13">
        <v>155</v>
      </c>
      <c r="G2313" s="13">
        <v>16</v>
      </c>
      <c r="H2313" s="13">
        <v>31</v>
      </c>
      <c r="I2313" s="13">
        <v>8</v>
      </c>
      <c r="J2313" s="13">
        <v>0</v>
      </c>
      <c r="K2313" s="13">
        <v>2</v>
      </c>
      <c r="L2313" s="13">
        <v>12</v>
      </c>
      <c r="M2313" s="13">
        <v>1</v>
      </c>
      <c r="N2313" s="13">
        <v>1</v>
      </c>
      <c r="O2313" s="13">
        <v>5</v>
      </c>
      <c r="P2313" s="13">
        <v>33</v>
      </c>
    </row>
    <row r="2314" spans="1:16" x14ac:dyDescent="0.25">
      <c r="A2314" s="13" t="s">
        <v>1574</v>
      </c>
      <c r="B2314" s="13">
        <v>2015</v>
      </c>
      <c r="C2314" s="13" t="s">
        <v>181</v>
      </c>
      <c r="D2314" s="13" t="s">
        <v>157</v>
      </c>
      <c r="E2314" s="13">
        <v>48</v>
      </c>
      <c r="F2314" s="13">
        <v>155</v>
      </c>
      <c r="G2314" s="13">
        <v>16</v>
      </c>
      <c r="H2314" s="13">
        <v>41</v>
      </c>
      <c r="I2314" s="13">
        <v>6</v>
      </c>
      <c r="J2314" s="13">
        <v>0</v>
      </c>
      <c r="K2314" s="13">
        <v>5</v>
      </c>
      <c r="L2314" s="13">
        <v>23</v>
      </c>
      <c r="M2314" s="13">
        <v>0</v>
      </c>
      <c r="N2314" s="13">
        <v>1</v>
      </c>
      <c r="O2314" s="13">
        <v>4</v>
      </c>
      <c r="P2314" s="13">
        <v>20</v>
      </c>
    </row>
    <row r="2315" spans="1:16" x14ac:dyDescent="0.25">
      <c r="A2315" s="13" t="s">
        <v>1994</v>
      </c>
      <c r="B2315" s="13">
        <v>2015</v>
      </c>
      <c r="C2315" s="13" t="s">
        <v>171</v>
      </c>
      <c r="D2315" s="13" t="s">
        <v>157</v>
      </c>
      <c r="E2315" s="13">
        <v>67</v>
      </c>
      <c r="F2315" s="13">
        <v>155</v>
      </c>
      <c r="G2315" s="13">
        <v>21</v>
      </c>
      <c r="H2315" s="13">
        <v>43</v>
      </c>
      <c r="I2315" s="13">
        <v>9</v>
      </c>
      <c r="J2315" s="13">
        <v>1</v>
      </c>
      <c r="K2315" s="13">
        <v>3</v>
      </c>
      <c r="L2315" s="13">
        <v>14</v>
      </c>
      <c r="M2315" s="13">
        <v>0</v>
      </c>
      <c r="N2315" s="13">
        <v>0</v>
      </c>
      <c r="O2315" s="13">
        <v>12</v>
      </c>
      <c r="P2315" s="13">
        <v>43</v>
      </c>
    </row>
    <row r="2316" spans="1:16" x14ac:dyDescent="0.25">
      <c r="A2316" s="13" t="s">
        <v>2078</v>
      </c>
      <c r="B2316" s="13">
        <v>2015</v>
      </c>
      <c r="C2316" s="13" t="s">
        <v>171</v>
      </c>
      <c r="D2316" s="13" t="s">
        <v>157</v>
      </c>
      <c r="E2316" s="13">
        <v>46</v>
      </c>
      <c r="F2316" s="13">
        <v>157</v>
      </c>
      <c r="G2316" s="13">
        <v>26</v>
      </c>
      <c r="H2316" s="13">
        <v>41</v>
      </c>
      <c r="I2316" s="13">
        <v>9</v>
      </c>
      <c r="J2316" s="13">
        <v>0</v>
      </c>
      <c r="K2316" s="13">
        <v>11</v>
      </c>
      <c r="L2316" s="13">
        <v>31</v>
      </c>
      <c r="M2316" s="13">
        <v>0</v>
      </c>
      <c r="N2316" s="13">
        <v>0</v>
      </c>
      <c r="O2316" s="13">
        <v>19</v>
      </c>
      <c r="P2316" s="13">
        <v>53</v>
      </c>
    </row>
    <row r="2317" spans="1:16" x14ac:dyDescent="0.25">
      <c r="A2317" s="13" t="s">
        <v>1431</v>
      </c>
      <c r="B2317" s="13">
        <v>2015</v>
      </c>
      <c r="C2317" s="13" t="s">
        <v>162</v>
      </c>
      <c r="D2317" s="13" t="s">
        <v>161</v>
      </c>
      <c r="E2317" s="13">
        <v>72</v>
      </c>
      <c r="F2317" s="13">
        <v>159</v>
      </c>
      <c r="G2317" s="13">
        <v>6</v>
      </c>
      <c r="H2317" s="13">
        <v>28</v>
      </c>
      <c r="I2317" s="13">
        <v>9</v>
      </c>
      <c r="J2317" s="13">
        <v>0</v>
      </c>
      <c r="K2317" s="13">
        <v>1</v>
      </c>
      <c r="L2317" s="13">
        <v>9</v>
      </c>
      <c r="M2317" s="13">
        <v>1</v>
      </c>
      <c r="N2317" s="13">
        <v>0</v>
      </c>
      <c r="O2317" s="13">
        <v>20</v>
      </c>
      <c r="P2317" s="13">
        <v>61</v>
      </c>
    </row>
    <row r="2318" spans="1:16" x14ac:dyDescent="0.25">
      <c r="A2318" s="13" t="s">
        <v>1584</v>
      </c>
      <c r="B2318" s="13">
        <v>2015</v>
      </c>
      <c r="C2318" s="13" t="s">
        <v>174</v>
      </c>
      <c r="D2318" s="13" t="s">
        <v>161</v>
      </c>
      <c r="E2318" s="13">
        <v>58</v>
      </c>
      <c r="F2318" s="13">
        <v>159</v>
      </c>
      <c r="G2318" s="13">
        <v>9</v>
      </c>
      <c r="H2318" s="13">
        <v>46</v>
      </c>
      <c r="I2318" s="13">
        <v>8</v>
      </c>
      <c r="J2318" s="13">
        <v>0</v>
      </c>
      <c r="K2318" s="13">
        <v>0</v>
      </c>
      <c r="L2318" s="13">
        <v>15</v>
      </c>
      <c r="M2318" s="13">
        <v>0</v>
      </c>
      <c r="N2318" s="13">
        <v>0</v>
      </c>
      <c r="O2318" s="13">
        <v>6</v>
      </c>
      <c r="P2318" s="13">
        <v>29</v>
      </c>
    </row>
    <row r="2319" spans="1:16" x14ac:dyDescent="0.25">
      <c r="A2319" s="13" t="s">
        <v>1527</v>
      </c>
      <c r="B2319" s="13">
        <v>2015</v>
      </c>
      <c r="C2319" s="13" t="s">
        <v>163</v>
      </c>
      <c r="D2319" s="13" t="s">
        <v>161</v>
      </c>
      <c r="E2319" s="13">
        <v>53</v>
      </c>
      <c r="F2319" s="13">
        <v>160</v>
      </c>
      <c r="G2319" s="13">
        <v>8</v>
      </c>
      <c r="H2319" s="13">
        <v>34</v>
      </c>
      <c r="I2319" s="13">
        <v>4</v>
      </c>
      <c r="J2319" s="13">
        <v>0</v>
      </c>
      <c r="K2319" s="13">
        <v>4</v>
      </c>
      <c r="L2319" s="13">
        <v>12</v>
      </c>
      <c r="M2319" s="13">
        <v>0</v>
      </c>
      <c r="N2319" s="13">
        <v>0</v>
      </c>
      <c r="O2319" s="13">
        <v>12</v>
      </c>
      <c r="P2319" s="13">
        <v>55</v>
      </c>
    </row>
    <row r="2320" spans="1:16" x14ac:dyDescent="0.25">
      <c r="A2320" s="13" t="s">
        <v>1599</v>
      </c>
      <c r="B2320" s="13">
        <v>2015</v>
      </c>
      <c r="C2320" s="13" t="s">
        <v>168</v>
      </c>
      <c r="D2320" s="13" t="s">
        <v>157</v>
      </c>
      <c r="E2320" s="13">
        <v>60</v>
      </c>
      <c r="F2320" s="13">
        <v>161</v>
      </c>
      <c r="G2320" s="13">
        <v>23</v>
      </c>
      <c r="H2320" s="13">
        <v>47</v>
      </c>
      <c r="I2320" s="13">
        <v>9</v>
      </c>
      <c r="J2320" s="13">
        <v>5</v>
      </c>
      <c r="K2320" s="13">
        <v>4</v>
      </c>
      <c r="L2320" s="13">
        <v>25</v>
      </c>
      <c r="M2320" s="13">
        <v>3</v>
      </c>
      <c r="N2320" s="13">
        <v>1</v>
      </c>
      <c r="O2320" s="13">
        <v>12</v>
      </c>
      <c r="P2320" s="13">
        <v>36</v>
      </c>
    </row>
    <row r="2321" spans="1:16" x14ac:dyDescent="0.25">
      <c r="A2321" s="13" t="s">
        <v>1808</v>
      </c>
      <c r="B2321" s="13">
        <v>2015</v>
      </c>
      <c r="C2321" s="13" t="s">
        <v>164</v>
      </c>
      <c r="D2321" s="13" t="s">
        <v>157</v>
      </c>
      <c r="E2321" s="13">
        <v>58</v>
      </c>
      <c r="F2321" s="13">
        <v>162</v>
      </c>
      <c r="G2321" s="13">
        <v>26</v>
      </c>
      <c r="H2321" s="13">
        <v>48</v>
      </c>
      <c r="I2321" s="13">
        <v>13</v>
      </c>
      <c r="J2321" s="13">
        <v>0</v>
      </c>
      <c r="K2321" s="13">
        <v>7</v>
      </c>
      <c r="L2321" s="13">
        <v>29</v>
      </c>
      <c r="M2321" s="13">
        <v>2</v>
      </c>
      <c r="N2321" s="13">
        <v>1</v>
      </c>
      <c r="O2321" s="13">
        <v>9</v>
      </c>
      <c r="P2321" s="13">
        <v>40</v>
      </c>
    </row>
    <row r="2322" spans="1:16" x14ac:dyDescent="0.25">
      <c r="A2322" s="13" t="s">
        <v>1586</v>
      </c>
      <c r="B2322" s="13">
        <v>2015</v>
      </c>
      <c r="C2322" s="13" t="s">
        <v>164</v>
      </c>
      <c r="D2322" s="13" t="s">
        <v>157</v>
      </c>
      <c r="E2322" s="13">
        <v>41</v>
      </c>
      <c r="F2322" s="13">
        <v>163</v>
      </c>
      <c r="G2322" s="13">
        <v>31</v>
      </c>
      <c r="H2322" s="13">
        <v>39</v>
      </c>
      <c r="I2322" s="13">
        <v>8</v>
      </c>
      <c r="J2322" s="13">
        <v>0</v>
      </c>
      <c r="K2322" s="13">
        <v>5</v>
      </c>
      <c r="L2322" s="13">
        <v>17</v>
      </c>
      <c r="M2322" s="13">
        <v>1</v>
      </c>
      <c r="N2322" s="13">
        <v>0</v>
      </c>
      <c r="O2322" s="13">
        <v>14</v>
      </c>
      <c r="P2322" s="13">
        <v>42</v>
      </c>
    </row>
    <row r="2323" spans="1:16" x14ac:dyDescent="0.25">
      <c r="A2323" s="13" t="s">
        <v>1453</v>
      </c>
      <c r="B2323" s="13">
        <v>2015</v>
      </c>
      <c r="C2323" s="13" t="s">
        <v>188</v>
      </c>
      <c r="D2323" s="13" t="s">
        <v>161</v>
      </c>
      <c r="E2323" s="13">
        <v>49</v>
      </c>
      <c r="F2323" s="13">
        <v>168</v>
      </c>
      <c r="G2323" s="13">
        <v>19</v>
      </c>
      <c r="H2323" s="13">
        <v>52</v>
      </c>
      <c r="I2323" s="13">
        <v>10</v>
      </c>
      <c r="J2323" s="13">
        <v>3</v>
      </c>
      <c r="K2323" s="13">
        <v>3</v>
      </c>
      <c r="L2323" s="13">
        <v>15</v>
      </c>
      <c r="M2323" s="13">
        <v>0</v>
      </c>
      <c r="N2323" s="13">
        <v>0</v>
      </c>
      <c r="O2323" s="13">
        <v>13</v>
      </c>
      <c r="P2323" s="13">
        <v>25</v>
      </c>
    </row>
    <row r="2324" spans="1:16" x14ac:dyDescent="0.25">
      <c r="A2324" s="13" t="s">
        <v>1610</v>
      </c>
      <c r="B2324" s="13">
        <v>2015</v>
      </c>
      <c r="C2324" s="13" t="s">
        <v>184</v>
      </c>
      <c r="D2324" s="13" t="s">
        <v>157</v>
      </c>
      <c r="E2324" s="13">
        <v>50</v>
      </c>
      <c r="F2324" s="13">
        <v>170</v>
      </c>
      <c r="G2324" s="13">
        <v>22</v>
      </c>
      <c r="H2324" s="13">
        <v>43</v>
      </c>
      <c r="I2324" s="13">
        <v>8</v>
      </c>
      <c r="J2324" s="13">
        <v>0</v>
      </c>
      <c r="K2324" s="13">
        <v>8</v>
      </c>
      <c r="L2324" s="13">
        <v>25</v>
      </c>
      <c r="M2324" s="13">
        <v>0</v>
      </c>
      <c r="N2324" s="13">
        <v>0</v>
      </c>
      <c r="O2324" s="13">
        <v>10</v>
      </c>
      <c r="P2324" s="13">
        <v>52</v>
      </c>
    </row>
    <row r="2325" spans="1:16" x14ac:dyDescent="0.25">
      <c r="A2325" s="13" t="s">
        <v>1734</v>
      </c>
      <c r="B2325" s="13">
        <v>2015</v>
      </c>
      <c r="C2325" s="13" t="s">
        <v>165</v>
      </c>
      <c r="D2325" s="13" t="s">
        <v>157</v>
      </c>
      <c r="E2325" s="13">
        <v>61</v>
      </c>
      <c r="F2325" s="13">
        <v>170</v>
      </c>
      <c r="G2325" s="13">
        <v>24</v>
      </c>
      <c r="H2325" s="13">
        <v>42</v>
      </c>
      <c r="I2325" s="13">
        <v>5</v>
      </c>
      <c r="J2325" s="13">
        <v>1</v>
      </c>
      <c r="K2325" s="13">
        <v>6</v>
      </c>
      <c r="L2325" s="13">
        <v>20</v>
      </c>
      <c r="M2325" s="13">
        <v>0</v>
      </c>
      <c r="N2325" s="13">
        <v>0</v>
      </c>
      <c r="O2325" s="13">
        <v>23</v>
      </c>
      <c r="P2325" s="13">
        <v>47</v>
      </c>
    </row>
    <row r="2326" spans="1:16" x14ac:dyDescent="0.25">
      <c r="A2326" s="13" t="s">
        <v>1516</v>
      </c>
      <c r="B2326" s="13">
        <v>2015</v>
      </c>
      <c r="C2326" s="13" t="s">
        <v>159</v>
      </c>
      <c r="D2326" s="13" t="s">
        <v>157</v>
      </c>
      <c r="E2326" s="13">
        <v>59</v>
      </c>
      <c r="F2326" s="13">
        <v>171</v>
      </c>
      <c r="G2326" s="13">
        <v>27</v>
      </c>
      <c r="H2326" s="13">
        <v>50</v>
      </c>
      <c r="I2326" s="13">
        <v>11</v>
      </c>
      <c r="J2326" s="13">
        <v>0</v>
      </c>
      <c r="K2326" s="13">
        <v>15</v>
      </c>
      <c r="L2326" s="13">
        <v>35</v>
      </c>
      <c r="M2326" s="13">
        <v>0</v>
      </c>
      <c r="N2326" s="13">
        <v>0</v>
      </c>
      <c r="O2326" s="13">
        <v>14</v>
      </c>
      <c r="P2326" s="13">
        <v>54</v>
      </c>
    </row>
    <row r="2327" spans="1:16" x14ac:dyDescent="0.25">
      <c r="A2327" s="13" t="s">
        <v>1488</v>
      </c>
      <c r="B2327" s="13">
        <v>2015</v>
      </c>
      <c r="C2327" s="13" t="s">
        <v>164</v>
      </c>
      <c r="D2327" s="13" t="s">
        <v>157</v>
      </c>
      <c r="E2327" s="13">
        <v>54</v>
      </c>
      <c r="F2327" s="13">
        <v>171</v>
      </c>
      <c r="G2327" s="13">
        <v>17</v>
      </c>
      <c r="H2327" s="13">
        <v>42</v>
      </c>
      <c r="I2327" s="13">
        <v>7</v>
      </c>
      <c r="J2327" s="13">
        <v>0</v>
      </c>
      <c r="K2327" s="13">
        <v>5</v>
      </c>
      <c r="L2327" s="13">
        <v>20</v>
      </c>
      <c r="M2327" s="13">
        <v>0</v>
      </c>
      <c r="N2327" s="13">
        <v>0</v>
      </c>
      <c r="O2327" s="13">
        <v>17</v>
      </c>
      <c r="P2327" s="13">
        <v>29</v>
      </c>
    </row>
    <row r="2328" spans="1:16" x14ac:dyDescent="0.25">
      <c r="A2328" s="13" t="s">
        <v>1629</v>
      </c>
      <c r="B2328" s="13">
        <v>2015</v>
      </c>
      <c r="C2328" s="13" t="s">
        <v>169</v>
      </c>
      <c r="D2328" s="13" t="s">
        <v>161</v>
      </c>
      <c r="E2328" s="13">
        <v>70</v>
      </c>
      <c r="F2328" s="13">
        <v>171</v>
      </c>
      <c r="G2328" s="13">
        <v>23</v>
      </c>
      <c r="H2328" s="13">
        <v>43</v>
      </c>
      <c r="I2328" s="13">
        <v>14</v>
      </c>
      <c r="J2328" s="13">
        <v>0</v>
      </c>
      <c r="K2328" s="13">
        <v>8</v>
      </c>
      <c r="L2328" s="13">
        <v>23</v>
      </c>
      <c r="M2328" s="13">
        <v>0</v>
      </c>
      <c r="N2328" s="13">
        <v>0</v>
      </c>
      <c r="O2328" s="13">
        <v>19</v>
      </c>
      <c r="P2328" s="13">
        <v>57</v>
      </c>
    </row>
    <row r="2329" spans="1:16" x14ac:dyDescent="0.25">
      <c r="A2329" s="13" t="s">
        <v>1820</v>
      </c>
      <c r="B2329" s="13">
        <v>2015</v>
      </c>
      <c r="C2329" s="13" t="s">
        <v>164</v>
      </c>
      <c r="D2329" s="13" t="s">
        <v>157</v>
      </c>
      <c r="E2329" s="13">
        <v>91</v>
      </c>
      <c r="F2329" s="13">
        <v>172</v>
      </c>
      <c r="G2329" s="13">
        <v>27</v>
      </c>
      <c r="H2329" s="13">
        <v>47</v>
      </c>
      <c r="I2329" s="13">
        <v>8</v>
      </c>
      <c r="J2329" s="13">
        <v>0</v>
      </c>
      <c r="K2329" s="13">
        <v>3</v>
      </c>
      <c r="L2329" s="13">
        <v>26</v>
      </c>
      <c r="M2329" s="13">
        <v>2</v>
      </c>
      <c r="N2329" s="13">
        <v>1</v>
      </c>
      <c r="O2329" s="13">
        <v>11</v>
      </c>
      <c r="P2329" s="13">
        <v>45</v>
      </c>
    </row>
    <row r="2330" spans="1:16" x14ac:dyDescent="0.25">
      <c r="A2330" s="13" t="s">
        <v>2024</v>
      </c>
      <c r="B2330" s="13">
        <v>2015</v>
      </c>
      <c r="C2330" s="13" t="s">
        <v>173</v>
      </c>
      <c r="D2330" s="13" t="s">
        <v>161</v>
      </c>
      <c r="E2330" s="13">
        <v>71</v>
      </c>
      <c r="F2330" s="13">
        <v>173</v>
      </c>
      <c r="G2330" s="13">
        <v>28</v>
      </c>
      <c r="H2330" s="13">
        <v>34</v>
      </c>
      <c r="I2330" s="13">
        <v>8</v>
      </c>
      <c r="J2330" s="13">
        <v>0</v>
      </c>
      <c r="K2330" s="13">
        <v>3</v>
      </c>
      <c r="L2330" s="13">
        <v>19</v>
      </c>
      <c r="M2330" s="13">
        <v>5</v>
      </c>
      <c r="N2330" s="13">
        <v>3</v>
      </c>
      <c r="O2330" s="13">
        <v>26</v>
      </c>
      <c r="P2330" s="13">
        <v>37</v>
      </c>
    </row>
    <row r="2331" spans="1:16" x14ac:dyDescent="0.25">
      <c r="A2331" s="13" t="s">
        <v>1660</v>
      </c>
      <c r="B2331" s="13">
        <v>2015</v>
      </c>
      <c r="C2331" s="13" t="s">
        <v>156</v>
      </c>
      <c r="D2331" s="13" t="s">
        <v>157</v>
      </c>
      <c r="E2331" s="13">
        <v>58</v>
      </c>
      <c r="F2331" s="13">
        <v>173</v>
      </c>
      <c r="G2331" s="13">
        <v>10</v>
      </c>
      <c r="H2331" s="13">
        <v>41</v>
      </c>
      <c r="I2331" s="13">
        <v>11</v>
      </c>
      <c r="J2331" s="13">
        <v>1</v>
      </c>
      <c r="K2331" s="13">
        <v>3</v>
      </c>
      <c r="L2331" s="13">
        <v>15</v>
      </c>
      <c r="M2331" s="13">
        <v>0</v>
      </c>
      <c r="N2331" s="13">
        <v>1</v>
      </c>
      <c r="O2331" s="13">
        <v>9</v>
      </c>
      <c r="P2331" s="13">
        <v>34</v>
      </c>
    </row>
    <row r="2332" spans="1:16" x14ac:dyDescent="0.25">
      <c r="A2332" s="13" t="s">
        <v>1489</v>
      </c>
      <c r="B2332" s="13">
        <v>2015</v>
      </c>
      <c r="C2332" s="13" t="s">
        <v>176</v>
      </c>
      <c r="D2332" s="13" t="s">
        <v>157</v>
      </c>
      <c r="E2332" s="13">
        <v>82</v>
      </c>
      <c r="F2332" s="13">
        <v>173</v>
      </c>
      <c r="G2332" s="13">
        <v>22</v>
      </c>
      <c r="H2332" s="13">
        <v>52</v>
      </c>
      <c r="I2332" s="13">
        <v>16</v>
      </c>
      <c r="J2332" s="13">
        <v>1</v>
      </c>
      <c r="K2332" s="13">
        <v>8</v>
      </c>
      <c r="L2332" s="13">
        <v>29</v>
      </c>
      <c r="M2332" s="13">
        <v>0</v>
      </c>
      <c r="N2332" s="13">
        <v>0</v>
      </c>
      <c r="O2332" s="13">
        <v>23</v>
      </c>
      <c r="P2332" s="13">
        <v>44</v>
      </c>
    </row>
    <row r="2333" spans="1:16" x14ac:dyDescent="0.25">
      <c r="A2333" s="13" t="s">
        <v>2082</v>
      </c>
      <c r="B2333" s="13">
        <v>2015</v>
      </c>
      <c r="C2333" s="13" t="s">
        <v>173</v>
      </c>
      <c r="D2333" s="13" t="s">
        <v>161</v>
      </c>
      <c r="E2333" s="13">
        <v>56</v>
      </c>
      <c r="F2333" s="13">
        <v>174</v>
      </c>
      <c r="G2333" s="13">
        <v>30</v>
      </c>
      <c r="H2333" s="13">
        <v>47</v>
      </c>
      <c r="I2333" s="13">
        <v>14</v>
      </c>
      <c r="J2333" s="13">
        <v>0</v>
      </c>
      <c r="K2333" s="13">
        <v>9</v>
      </c>
      <c r="L2333" s="13">
        <v>26</v>
      </c>
      <c r="M2333" s="13">
        <v>0</v>
      </c>
      <c r="N2333" s="13">
        <v>1</v>
      </c>
      <c r="O2333" s="13">
        <v>17</v>
      </c>
      <c r="P2333" s="13">
        <v>39</v>
      </c>
    </row>
    <row r="2334" spans="1:16" x14ac:dyDescent="0.25">
      <c r="A2334" s="13" t="s">
        <v>1611</v>
      </c>
      <c r="B2334" s="13">
        <v>2015</v>
      </c>
      <c r="C2334" s="13" t="s">
        <v>168</v>
      </c>
      <c r="D2334" s="13" t="s">
        <v>157</v>
      </c>
      <c r="E2334" s="13">
        <v>54</v>
      </c>
      <c r="F2334" s="13">
        <v>174</v>
      </c>
      <c r="G2334" s="13">
        <v>28</v>
      </c>
      <c r="H2334" s="13">
        <v>43</v>
      </c>
      <c r="I2334" s="13">
        <v>8</v>
      </c>
      <c r="J2334" s="13">
        <v>0</v>
      </c>
      <c r="K2334" s="13">
        <v>2</v>
      </c>
      <c r="L2334" s="13">
        <v>16</v>
      </c>
      <c r="M2334" s="13">
        <v>0</v>
      </c>
      <c r="N2334" s="13">
        <v>0</v>
      </c>
      <c r="O2334" s="13">
        <v>20</v>
      </c>
      <c r="P2334" s="13">
        <v>39</v>
      </c>
    </row>
    <row r="2335" spans="1:16" x14ac:dyDescent="0.25">
      <c r="A2335" s="13" t="s">
        <v>1806</v>
      </c>
      <c r="B2335" s="13">
        <v>2015</v>
      </c>
      <c r="C2335" s="13" t="s">
        <v>169</v>
      </c>
      <c r="D2335" s="13" t="s">
        <v>161</v>
      </c>
      <c r="E2335" s="13">
        <v>46</v>
      </c>
      <c r="F2335" s="13">
        <v>174</v>
      </c>
      <c r="G2335" s="13">
        <v>23</v>
      </c>
      <c r="H2335" s="13">
        <v>45</v>
      </c>
      <c r="I2335" s="13">
        <v>10</v>
      </c>
      <c r="J2335" s="13">
        <v>3</v>
      </c>
      <c r="K2335" s="13">
        <v>9</v>
      </c>
      <c r="L2335" s="13">
        <v>23</v>
      </c>
      <c r="M2335" s="13">
        <v>0</v>
      </c>
      <c r="N2335" s="13">
        <v>0</v>
      </c>
      <c r="O2335" s="13">
        <v>10</v>
      </c>
      <c r="P2335" s="13">
        <v>39</v>
      </c>
    </row>
    <row r="2336" spans="1:16" x14ac:dyDescent="0.25">
      <c r="A2336" s="13" t="s">
        <v>1589</v>
      </c>
      <c r="B2336" s="13">
        <v>2015</v>
      </c>
      <c r="C2336" s="13" t="s">
        <v>165</v>
      </c>
      <c r="D2336" s="13" t="s">
        <v>157</v>
      </c>
      <c r="E2336" s="13">
        <v>52</v>
      </c>
      <c r="F2336" s="13">
        <v>174</v>
      </c>
      <c r="G2336" s="13">
        <v>20</v>
      </c>
      <c r="H2336" s="13">
        <v>47</v>
      </c>
      <c r="I2336" s="13">
        <v>6</v>
      </c>
      <c r="J2336" s="13">
        <v>0</v>
      </c>
      <c r="K2336" s="13">
        <v>2</v>
      </c>
      <c r="L2336" s="13">
        <v>16</v>
      </c>
      <c r="M2336" s="13">
        <v>0</v>
      </c>
      <c r="N2336" s="13">
        <v>0</v>
      </c>
      <c r="O2336" s="13">
        <v>4</v>
      </c>
      <c r="P2336" s="13">
        <v>29</v>
      </c>
    </row>
    <row r="2337" spans="1:16" x14ac:dyDescent="0.25">
      <c r="A2337" s="13" t="s">
        <v>1890</v>
      </c>
      <c r="B2337" s="13">
        <v>2015</v>
      </c>
      <c r="C2337" s="13" t="s">
        <v>180</v>
      </c>
      <c r="D2337" s="13" t="s">
        <v>161</v>
      </c>
      <c r="E2337" s="13">
        <v>60</v>
      </c>
      <c r="F2337" s="13">
        <v>175</v>
      </c>
      <c r="G2337" s="13">
        <v>14</v>
      </c>
      <c r="H2337" s="13">
        <v>42</v>
      </c>
      <c r="I2337" s="13">
        <v>9</v>
      </c>
      <c r="J2337" s="13">
        <v>0</v>
      </c>
      <c r="K2337" s="13">
        <v>5</v>
      </c>
      <c r="L2337" s="13">
        <v>24</v>
      </c>
      <c r="M2337" s="13">
        <v>1</v>
      </c>
      <c r="N2337" s="13">
        <v>0</v>
      </c>
      <c r="O2337" s="13">
        <v>10</v>
      </c>
      <c r="P2337" s="13">
        <v>41</v>
      </c>
    </row>
    <row r="2338" spans="1:16" x14ac:dyDescent="0.25">
      <c r="A2338" s="13" t="s">
        <v>1492</v>
      </c>
      <c r="B2338" s="13">
        <v>2015</v>
      </c>
      <c r="C2338" s="13" t="s">
        <v>167</v>
      </c>
      <c r="D2338" s="13" t="s">
        <v>157</v>
      </c>
      <c r="E2338" s="13">
        <v>58</v>
      </c>
      <c r="F2338" s="13">
        <v>175</v>
      </c>
      <c r="G2338" s="13">
        <v>20</v>
      </c>
      <c r="H2338" s="13">
        <v>45</v>
      </c>
      <c r="I2338" s="13">
        <v>12</v>
      </c>
      <c r="J2338" s="13">
        <v>0</v>
      </c>
      <c r="K2338" s="13">
        <v>6</v>
      </c>
      <c r="L2338" s="13">
        <v>27</v>
      </c>
      <c r="M2338" s="13">
        <v>3</v>
      </c>
      <c r="N2338" s="13">
        <v>3</v>
      </c>
      <c r="O2338" s="13">
        <v>14</v>
      </c>
      <c r="P2338" s="13">
        <v>37</v>
      </c>
    </row>
    <row r="2339" spans="1:16" x14ac:dyDescent="0.25">
      <c r="A2339" s="13" t="s">
        <v>2075</v>
      </c>
      <c r="B2339" s="13">
        <v>2015</v>
      </c>
      <c r="C2339" s="13" t="s">
        <v>175</v>
      </c>
      <c r="D2339" s="13" t="s">
        <v>157</v>
      </c>
      <c r="E2339" s="13">
        <v>58</v>
      </c>
      <c r="F2339" s="13">
        <v>175</v>
      </c>
      <c r="G2339" s="13">
        <v>18</v>
      </c>
      <c r="H2339" s="13">
        <v>42</v>
      </c>
      <c r="I2339" s="13">
        <v>4</v>
      </c>
      <c r="J2339" s="13">
        <v>0</v>
      </c>
      <c r="K2339" s="13">
        <v>5</v>
      </c>
      <c r="L2339" s="13">
        <v>17</v>
      </c>
      <c r="M2339" s="13">
        <v>0</v>
      </c>
      <c r="N2339" s="13">
        <v>0</v>
      </c>
      <c r="O2339" s="13">
        <v>9</v>
      </c>
      <c r="P2339" s="13">
        <v>54</v>
      </c>
    </row>
    <row r="2340" spans="1:16" x14ac:dyDescent="0.25">
      <c r="A2340" s="13" t="s">
        <v>1951</v>
      </c>
      <c r="B2340" s="13">
        <v>2015</v>
      </c>
      <c r="C2340" s="13" t="s">
        <v>176</v>
      </c>
      <c r="D2340" s="13" t="s">
        <v>157</v>
      </c>
      <c r="E2340" s="13">
        <v>51</v>
      </c>
      <c r="F2340" s="13">
        <v>178</v>
      </c>
      <c r="G2340" s="13">
        <v>30</v>
      </c>
      <c r="H2340" s="13">
        <v>47</v>
      </c>
      <c r="I2340" s="13">
        <v>9</v>
      </c>
      <c r="J2340" s="13">
        <v>5</v>
      </c>
      <c r="K2340" s="13">
        <v>5</v>
      </c>
      <c r="L2340" s="13">
        <v>20</v>
      </c>
      <c r="M2340" s="13">
        <v>6</v>
      </c>
      <c r="N2340" s="13">
        <v>0</v>
      </c>
      <c r="O2340" s="13">
        <v>16</v>
      </c>
      <c r="P2340" s="13">
        <v>33</v>
      </c>
    </row>
    <row r="2341" spans="1:16" x14ac:dyDescent="0.25">
      <c r="A2341" s="13" t="s">
        <v>1697</v>
      </c>
      <c r="B2341" s="13">
        <v>2015</v>
      </c>
      <c r="C2341" s="13" t="s">
        <v>182</v>
      </c>
      <c r="D2341" s="13" t="s">
        <v>157</v>
      </c>
      <c r="E2341" s="13">
        <v>67</v>
      </c>
      <c r="F2341" s="13">
        <v>178</v>
      </c>
      <c r="G2341" s="13">
        <v>21</v>
      </c>
      <c r="H2341" s="13">
        <v>34</v>
      </c>
      <c r="I2341" s="13">
        <v>5</v>
      </c>
      <c r="J2341" s="13">
        <v>0</v>
      </c>
      <c r="K2341" s="13">
        <v>4</v>
      </c>
      <c r="L2341" s="13">
        <v>13</v>
      </c>
      <c r="M2341" s="13">
        <v>0</v>
      </c>
      <c r="N2341" s="13">
        <v>1</v>
      </c>
      <c r="O2341" s="13">
        <v>40</v>
      </c>
      <c r="P2341" s="13">
        <v>66</v>
      </c>
    </row>
    <row r="2342" spans="1:16" x14ac:dyDescent="0.25">
      <c r="A2342" s="13" t="s">
        <v>2107</v>
      </c>
      <c r="B2342" s="13">
        <v>2015</v>
      </c>
      <c r="C2342" s="13" t="s">
        <v>185</v>
      </c>
      <c r="D2342" s="13" t="s">
        <v>161</v>
      </c>
      <c r="E2342" s="13">
        <v>54</v>
      </c>
      <c r="F2342" s="13">
        <v>178</v>
      </c>
      <c r="G2342" s="13">
        <v>23</v>
      </c>
      <c r="H2342" s="13">
        <v>54</v>
      </c>
      <c r="I2342" s="13">
        <v>6</v>
      </c>
      <c r="J2342" s="13">
        <v>3</v>
      </c>
      <c r="K2342" s="13">
        <v>2</v>
      </c>
      <c r="L2342" s="13">
        <v>20</v>
      </c>
      <c r="M2342" s="13">
        <v>5</v>
      </c>
      <c r="N2342" s="13">
        <v>4</v>
      </c>
      <c r="O2342" s="13">
        <v>14</v>
      </c>
      <c r="P2342" s="13">
        <v>40</v>
      </c>
    </row>
    <row r="2343" spans="1:16" x14ac:dyDescent="0.25">
      <c r="A2343" s="13" t="s">
        <v>1735</v>
      </c>
      <c r="B2343" s="13">
        <v>2015</v>
      </c>
      <c r="C2343" s="13" t="s">
        <v>175</v>
      </c>
      <c r="D2343" s="13" t="s">
        <v>157</v>
      </c>
      <c r="E2343" s="13">
        <v>83</v>
      </c>
      <c r="F2343" s="13">
        <v>180</v>
      </c>
      <c r="G2343" s="13">
        <v>28</v>
      </c>
      <c r="H2343" s="13">
        <v>45</v>
      </c>
      <c r="I2343" s="13">
        <v>7</v>
      </c>
      <c r="J2343" s="13">
        <v>3</v>
      </c>
      <c r="K2343" s="13">
        <v>0</v>
      </c>
      <c r="L2343" s="13">
        <v>16</v>
      </c>
      <c r="M2343" s="13">
        <v>6</v>
      </c>
      <c r="N2343" s="13">
        <v>1</v>
      </c>
      <c r="O2343" s="13">
        <v>12</v>
      </c>
      <c r="P2343" s="13">
        <v>29</v>
      </c>
    </row>
    <row r="2344" spans="1:16" x14ac:dyDescent="0.25">
      <c r="A2344" s="13" t="s">
        <v>1415</v>
      </c>
      <c r="B2344" s="13">
        <v>2015</v>
      </c>
      <c r="C2344" s="13" t="s">
        <v>177</v>
      </c>
      <c r="D2344" s="13" t="s">
        <v>161</v>
      </c>
      <c r="E2344" s="13">
        <v>69</v>
      </c>
      <c r="F2344" s="13">
        <v>181</v>
      </c>
      <c r="G2344" s="13">
        <v>19</v>
      </c>
      <c r="H2344" s="13">
        <v>48</v>
      </c>
      <c r="I2344" s="13">
        <v>9</v>
      </c>
      <c r="J2344" s="13">
        <v>2</v>
      </c>
      <c r="K2344" s="13">
        <v>4</v>
      </c>
      <c r="L2344" s="13">
        <v>16</v>
      </c>
      <c r="M2344" s="13">
        <v>10</v>
      </c>
      <c r="N2344" s="13">
        <v>2</v>
      </c>
      <c r="O2344" s="13">
        <v>10</v>
      </c>
      <c r="P2344" s="13">
        <v>41</v>
      </c>
    </row>
    <row r="2345" spans="1:16" x14ac:dyDescent="0.25">
      <c r="A2345" s="13" t="s">
        <v>1653</v>
      </c>
      <c r="B2345" s="13">
        <v>2015</v>
      </c>
      <c r="C2345" s="13" t="s">
        <v>177</v>
      </c>
      <c r="D2345" s="13" t="s">
        <v>161</v>
      </c>
      <c r="E2345" s="13">
        <v>63</v>
      </c>
      <c r="F2345" s="13">
        <v>181</v>
      </c>
      <c r="G2345" s="13">
        <v>24</v>
      </c>
      <c r="H2345" s="13">
        <v>43</v>
      </c>
      <c r="I2345" s="13">
        <v>9</v>
      </c>
      <c r="J2345" s="13">
        <v>0</v>
      </c>
      <c r="K2345" s="13">
        <v>7</v>
      </c>
      <c r="L2345" s="13">
        <v>21</v>
      </c>
      <c r="M2345" s="13">
        <v>0</v>
      </c>
      <c r="N2345" s="13">
        <v>0</v>
      </c>
      <c r="O2345" s="13">
        <v>32</v>
      </c>
      <c r="P2345" s="13">
        <v>38</v>
      </c>
    </row>
    <row r="2346" spans="1:16" x14ac:dyDescent="0.25">
      <c r="A2346" s="13" t="s">
        <v>1522</v>
      </c>
      <c r="B2346" s="13">
        <v>2015</v>
      </c>
      <c r="C2346" s="13" t="s">
        <v>160</v>
      </c>
      <c r="D2346" s="13" t="s">
        <v>161</v>
      </c>
      <c r="E2346" s="13">
        <v>62</v>
      </c>
      <c r="F2346" s="13">
        <v>182</v>
      </c>
      <c r="G2346" s="13">
        <v>20</v>
      </c>
      <c r="H2346" s="13">
        <v>50</v>
      </c>
      <c r="I2346" s="13">
        <v>5</v>
      </c>
      <c r="J2346" s="13">
        <v>0</v>
      </c>
      <c r="K2346" s="13">
        <v>9</v>
      </c>
      <c r="L2346" s="13">
        <v>34</v>
      </c>
      <c r="M2346" s="13">
        <v>1</v>
      </c>
      <c r="N2346" s="13">
        <v>1</v>
      </c>
      <c r="O2346" s="13">
        <v>13</v>
      </c>
      <c r="P2346" s="13">
        <v>43</v>
      </c>
    </row>
    <row r="2347" spans="1:16" x14ac:dyDescent="0.25">
      <c r="A2347" s="13" t="s">
        <v>1808</v>
      </c>
      <c r="B2347" s="13">
        <v>2015</v>
      </c>
      <c r="C2347" s="13" t="s">
        <v>170</v>
      </c>
      <c r="D2347" s="13" t="s">
        <v>157</v>
      </c>
      <c r="E2347" s="13">
        <v>47</v>
      </c>
      <c r="F2347" s="13">
        <v>183</v>
      </c>
      <c r="G2347" s="13">
        <v>33</v>
      </c>
      <c r="H2347" s="13">
        <v>52</v>
      </c>
      <c r="I2347" s="13">
        <v>10</v>
      </c>
      <c r="J2347" s="13">
        <v>1</v>
      </c>
      <c r="K2347" s="13">
        <v>11</v>
      </c>
      <c r="L2347" s="13">
        <v>37</v>
      </c>
      <c r="M2347" s="13">
        <v>0</v>
      </c>
      <c r="N2347" s="13">
        <v>1</v>
      </c>
      <c r="O2347" s="13">
        <v>20</v>
      </c>
      <c r="P2347" s="13">
        <v>40</v>
      </c>
    </row>
    <row r="2348" spans="1:16" x14ac:dyDescent="0.25">
      <c r="A2348" s="13" t="s">
        <v>2050</v>
      </c>
      <c r="B2348" s="13">
        <v>2015</v>
      </c>
      <c r="C2348" s="13" t="s">
        <v>176</v>
      </c>
      <c r="D2348" s="13" t="s">
        <v>157</v>
      </c>
      <c r="E2348" s="13">
        <v>70</v>
      </c>
      <c r="F2348" s="13">
        <v>184</v>
      </c>
      <c r="G2348" s="13">
        <v>30</v>
      </c>
      <c r="H2348" s="13">
        <v>42</v>
      </c>
      <c r="I2348" s="13">
        <v>9</v>
      </c>
      <c r="J2348" s="13">
        <v>1</v>
      </c>
      <c r="K2348" s="13">
        <v>7</v>
      </c>
      <c r="L2348" s="13">
        <v>21</v>
      </c>
      <c r="M2348" s="13">
        <v>0</v>
      </c>
      <c r="N2348" s="13">
        <v>0</v>
      </c>
      <c r="O2348" s="13">
        <v>33</v>
      </c>
      <c r="P2348" s="13">
        <v>64</v>
      </c>
    </row>
    <row r="2349" spans="1:16" x14ac:dyDescent="0.25">
      <c r="A2349" s="13" t="s">
        <v>1797</v>
      </c>
      <c r="B2349" s="13">
        <v>2015</v>
      </c>
      <c r="C2349" s="13" t="s">
        <v>182</v>
      </c>
      <c r="D2349" s="13" t="s">
        <v>157</v>
      </c>
      <c r="E2349" s="13">
        <v>109</v>
      </c>
      <c r="F2349" s="13">
        <v>184</v>
      </c>
      <c r="G2349" s="13">
        <v>25</v>
      </c>
      <c r="H2349" s="13">
        <v>47</v>
      </c>
      <c r="I2349" s="13">
        <v>5</v>
      </c>
      <c r="J2349" s="13">
        <v>0</v>
      </c>
      <c r="K2349" s="13">
        <v>2</v>
      </c>
      <c r="L2349" s="13">
        <v>15</v>
      </c>
      <c r="M2349" s="13">
        <v>10</v>
      </c>
      <c r="N2349" s="13">
        <v>5</v>
      </c>
      <c r="O2349" s="13">
        <v>11</v>
      </c>
      <c r="P2349" s="13">
        <v>46</v>
      </c>
    </row>
    <row r="2350" spans="1:16" x14ac:dyDescent="0.25">
      <c r="A2350" s="13" t="s">
        <v>1765</v>
      </c>
      <c r="B2350" s="13">
        <v>2015</v>
      </c>
      <c r="C2350" s="13" t="s">
        <v>188</v>
      </c>
      <c r="D2350" s="13" t="s">
        <v>161</v>
      </c>
      <c r="E2350" s="13">
        <v>101</v>
      </c>
      <c r="F2350" s="13">
        <v>185</v>
      </c>
      <c r="G2350" s="13">
        <v>22</v>
      </c>
      <c r="H2350" s="13">
        <v>38</v>
      </c>
      <c r="I2350" s="13">
        <v>3</v>
      </c>
      <c r="J2350" s="13">
        <v>2</v>
      </c>
      <c r="K2350" s="13">
        <v>5</v>
      </c>
      <c r="L2350" s="13">
        <v>22</v>
      </c>
      <c r="M2350" s="13">
        <v>1</v>
      </c>
      <c r="N2350" s="13">
        <v>2</v>
      </c>
      <c r="O2350" s="13">
        <v>20</v>
      </c>
      <c r="P2350" s="13">
        <v>45</v>
      </c>
    </row>
    <row r="2351" spans="1:16" x14ac:dyDescent="0.25">
      <c r="A2351" s="13" t="s">
        <v>1664</v>
      </c>
      <c r="B2351" s="13">
        <v>2015</v>
      </c>
      <c r="C2351" s="13" t="s">
        <v>167</v>
      </c>
      <c r="D2351" s="13" t="s">
        <v>157</v>
      </c>
      <c r="E2351" s="13">
        <v>70</v>
      </c>
      <c r="F2351" s="13">
        <v>185</v>
      </c>
      <c r="G2351" s="13">
        <v>23</v>
      </c>
      <c r="H2351" s="13">
        <v>53</v>
      </c>
      <c r="I2351" s="13">
        <v>17</v>
      </c>
      <c r="J2351" s="13">
        <v>0</v>
      </c>
      <c r="K2351" s="13">
        <v>5</v>
      </c>
      <c r="L2351" s="13">
        <v>22</v>
      </c>
      <c r="M2351" s="13">
        <v>1</v>
      </c>
      <c r="N2351" s="13">
        <v>2</v>
      </c>
      <c r="O2351" s="13">
        <v>28</v>
      </c>
      <c r="P2351" s="13">
        <v>39</v>
      </c>
    </row>
    <row r="2352" spans="1:16" x14ac:dyDescent="0.25">
      <c r="A2352" s="13" t="s">
        <v>1813</v>
      </c>
      <c r="B2352" s="13">
        <v>2015</v>
      </c>
      <c r="C2352" s="13" t="s">
        <v>159</v>
      </c>
      <c r="D2352" s="13" t="s">
        <v>157</v>
      </c>
      <c r="E2352" s="13">
        <v>85</v>
      </c>
      <c r="F2352" s="13">
        <v>186</v>
      </c>
      <c r="G2352" s="13">
        <v>22</v>
      </c>
      <c r="H2352" s="13">
        <v>40</v>
      </c>
      <c r="I2352" s="13">
        <v>8</v>
      </c>
      <c r="J2352" s="13">
        <v>1</v>
      </c>
      <c r="K2352" s="13">
        <v>6</v>
      </c>
      <c r="L2352" s="13">
        <v>19</v>
      </c>
      <c r="M2352" s="13">
        <v>2</v>
      </c>
      <c r="N2352" s="13">
        <v>2</v>
      </c>
      <c r="O2352" s="13">
        <v>14</v>
      </c>
      <c r="P2352" s="13">
        <v>38</v>
      </c>
    </row>
    <row r="2353" spans="1:16" x14ac:dyDescent="0.25">
      <c r="A2353" s="13" t="s">
        <v>1927</v>
      </c>
      <c r="B2353" s="13">
        <v>2015</v>
      </c>
      <c r="C2353" s="13" t="s">
        <v>183</v>
      </c>
      <c r="D2353" s="13" t="s">
        <v>161</v>
      </c>
      <c r="E2353" s="13">
        <v>97</v>
      </c>
      <c r="F2353" s="13">
        <v>187</v>
      </c>
      <c r="G2353" s="13">
        <v>14</v>
      </c>
      <c r="H2353" s="13">
        <v>38</v>
      </c>
      <c r="I2353" s="13">
        <v>12</v>
      </c>
      <c r="J2353" s="13">
        <v>0</v>
      </c>
      <c r="K2353" s="13">
        <v>6</v>
      </c>
      <c r="L2353" s="13">
        <v>27</v>
      </c>
      <c r="M2353" s="13">
        <v>0</v>
      </c>
      <c r="N2353" s="13">
        <v>0</v>
      </c>
      <c r="O2353" s="13">
        <v>11</v>
      </c>
      <c r="P2353" s="13">
        <v>45</v>
      </c>
    </row>
    <row r="2354" spans="1:16" x14ac:dyDescent="0.25">
      <c r="A2354" s="13" t="s">
        <v>1537</v>
      </c>
      <c r="B2354" s="13">
        <v>2015</v>
      </c>
      <c r="C2354" s="13" t="s">
        <v>156</v>
      </c>
      <c r="D2354" s="13" t="s">
        <v>157</v>
      </c>
      <c r="E2354" s="13">
        <v>78</v>
      </c>
      <c r="F2354" s="13">
        <v>187</v>
      </c>
      <c r="G2354" s="13">
        <v>20</v>
      </c>
      <c r="H2354" s="13">
        <v>41</v>
      </c>
      <c r="I2354" s="13">
        <v>8</v>
      </c>
      <c r="J2354" s="13">
        <v>0</v>
      </c>
      <c r="K2354" s="13">
        <v>9</v>
      </c>
      <c r="L2354" s="13">
        <v>21</v>
      </c>
      <c r="M2354" s="13">
        <v>0</v>
      </c>
      <c r="N2354" s="13">
        <v>1</v>
      </c>
      <c r="O2354" s="13">
        <v>21</v>
      </c>
      <c r="P2354" s="13">
        <v>63</v>
      </c>
    </row>
    <row r="2355" spans="1:16" x14ac:dyDescent="0.25">
      <c r="A2355" s="13" t="s">
        <v>1790</v>
      </c>
      <c r="B2355" s="13">
        <v>2015</v>
      </c>
      <c r="C2355" s="13" t="s">
        <v>175</v>
      </c>
      <c r="D2355" s="13" t="s">
        <v>157</v>
      </c>
      <c r="E2355" s="13">
        <v>72</v>
      </c>
      <c r="F2355" s="13">
        <v>188</v>
      </c>
      <c r="G2355" s="13">
        <v>23</v>
      </c>
      <c r="H2355" s="13">
        <v>53</v>
      </c>
      <c r="I2355" s="13">
        <v>14</v>
      </c>
      <c r="J2355" s="13">
        <v>1</v>
      </c>
      <c r="K2355" s="13">
        <v>4</v>
      </c>
      <c r="L2355" s="13">
        <v>20</v>
      </c>
      <c r="M2355" s="13">
        <v>8</v>
      </c>
      <c r="N2355" s="13">
        <v>4</v>
      </c>
      <c r="O2355" s="13">
        <v>12</v>
      </c>
      <c r="P2355" s="13">
        <v>29</v>
      </c>
    </row>
    <row r="2356" spans="1:16" x14ac:dyDescent="0.25">
      <c r="A2356" s="13" t="s">
        <v>1754</v>
      </c>
      <c r="B2356" s="13">
        <v>2015</v>
      </c>
      <c r="C2356" s="13" t="s">
        <v>186</v>
      </c>
      <c r="D2356" s="13" t="s">
        <v>161</v>
      </c>
      <c r="E2356" s="13">
        <v>63</v>
      </c>
      <c r="F2356" s="13">
        <v>189</v>
      </c>
      <c r="G2356" s="13">
        <v>19</v>
      </c>
      <c r="H2356" s="13">
        <v>43</v>
      </c>
      <c r="I2356" s="13">
        <v>6</v>
      </c>
      <c r="J2356" s="13">
        <v>1</v>
      </c>
      <c r="K2356" s="13">
        <v>5</v>
      </c>
      <c r="L2356" s="13">
        <v>25</v>
      </c>
      <c r="M2356" s="13">
        <v>3</v>
      </c>
      <c r="N2356" s="13">
        <v>1</v>
      </c>
      <c r="O2356" s="13">
        <v>14</v>
      </c>
      <c r="P2356" s="13">
        <v>36</v>
      </c>
    </row>
    <row r="2357" spans="1:16" x14ac:dyDescent="0.25">
      <c r="A2357" s="13" t="s">
        <v>2086</v>
      </c>
      <c r="B2357" s="13">
        <v>2015</v>
      </c>
      <c r="C2357" s="13" t="s">
        <v>160</v>
      </c>
      <c r="D2357" s="13" t="s">
        <v>161</v>
      </c>
      <c r="E2357" s="13">
        <v>58</v>
      </c>
      <c r="F2357" s="13">
        <v>191</v>
      </c>
      <c r="G2357" s="13">
        <v>20</v>
      </c>
      <c r="H2357" s="13">
        <v>53</v>
      </c>
      <c r="I2357" s="13">
        <v>12</v>
      </c>
      <c r="J2357" s="13">
        <v>0</v>
      </c>
      <c r="K2357" s="13">
        <v>10</v>
      </c>
      <c r="L2357" s="13">
        <v>26</v>
      </c>
      <c r="M2357" s="13">
        <v>0</v>
      </c>
      <c r="N2357" s="13">
        <v>0</v>
      </c>
      <c r="O2357" s="13">
        <v>5</v>
      </c>
      <c r="P2357" s="13">
        <v>35</v>
      </c>
    </row>
    <row r="2358" spans="1:16" x14ac:dyDescent="0.25">
      <c r="A2358" s="13" t="s">
        <v>2027</v>
      </c>
      <c r="B2358" s="13">
        <v>2015</v>
      </c>
      <c r="C2358" s="13" t="s">
        <v>182</v>
      </c>
      <c r="D2358" s="13" t="s">
        <v>157</v>
      </c>
      <c r="E2358" s="13">
        <v>60</v>
      </c>
      <c r="F2358" s="13">
        <v>192</v>
      </c>
      <c r="G2358" s="13">
        <v>18</v>
      </c>
      <c r="H2358" s="13">
        <v>51</v>
      </c>
      <c r="I2358" s="13">
        <v>11</v>
      </c>
      <c r="J2358" s="13">
        <v>3</v>
      </c>
      <c r="K2358" s="13">
        <v>4</v>
      </c>
      <c r="L2358" s="13">
        <v>25</v>
      </c>
      <c r="M2358" s="13">
        <v>2</v>
      </c>
      <c r="N2358" s="13">
        <v>1</v>
      </c>
      <c r="O2358" s="13">
        <v>13</v>
      </c>
      <c r="P2358" s="13">
        <v>43</v>
      </c>
    </row>
    <row r="2359" spans="1:16" x14ac:dyDescent="0.25">
      <c r="A2359" s="13" t="s">
        <v>1457</v>
      </c>
      <c r="B2359" s="13">
        <v>2015</v>
      </c>
      <c r="C2359" s="13" t="s">
        <v>188</v>
      </c>
      <c r="D2359" s="13" t="s">
        <v>161</v>
      </c>
      <c r="E2359" s="13">
        <v>47</v>
      </c>
      <c r="F2359" s="13">
        <v>193</v>
      </c>
      <c r="G2359" s="13">
        <v>21</v>
      </c>
      <c r="H2359" s="13">
        <v>50</v>
      </c>
      <c r="I2359" s="13">
        <v>8</v>
      </c>
      <c r="J2359" s="13">
        <v>2</v>
      </c>
      <c r="K2359" s="13">
        <v>3</v>
      </c>
      <c r="L2359" s="13">
        <v>19</v>
      </c>
      <c r="M2359" s="13">
        <v>8</v>
      </c>
      <c r="N2359" s="13">
        <v>4</v>
      </c>
      <c r="O2359" s="13">
        <v>9</v>
      </c>
      <c r="P2359" s="13">
        <v>24</v>
      </c>
    </row>
    <row r="2360" spans="1:16" x14ac:dyDescent="0.25">
      <c r="A2360" s="13" t="s">
        <v>1827</v>
      </c>
      <c r="B2360" s="13">
        <v>2015</v>
      </c>
      <c r="C2360" s="13" t="s">
        <v>179</v>
      </c>
      <c r="D2360" s="13" t="s">
        <v>161</v>
      </c>
      <c r="E2360" s="13">
        <v>53</v>
      </c>
      <c r="F2360" s="13">
        <v>194</v>
      </c>
      <c r="G2360" s="13">
        <v>28</v>
      </c>
      <c r="H2360" s="13">
        <v>50</v>
      </c>
      <c r="I2360" s="13">
        <v>10</v>
      </c>
      <c r="J2360" s="13">
        <v>1</v>
      </c>
      <c r="K2360" s="13">
        <v>9</v>
      </c>
      <c r="L2360" s="13">
        <v>28</v>
      </c>
      <c r="M2360" s="13">
        <v>3</v>
      </c>
      <c r="N2360" s="13">
        <v>3</v>
      </c>
      <c r="O2360" s="13">
        <v>14</v>
      </c>
      <c r="P2360" s="13">
        <v>29</v>
      </c>
    </row>
    <row r="2361" spans="1:16" x14ac:dyDescent="0.25">
      <c r="A2361" s="13" t="s">
        <v>1753</v>
      </c>
      <c r="B2361" s="13">
        <v>2015</v>
      </c>
      <c r="C2361" s="13" t="s">
        <v>180</v>
      </c>
      <c r="D2361" s="13" t="s">
        <v>161</v>
      </c>
      <c r="E2361" s="13">
        <v>117</v>
      </c>
      <c r="F2361" s="13">
        <v>195</v>
      </c>
      <c r="G2361" s="13">
        <v>32</v>
      </c>
      <c r="H2361" s="13">
        <v>39</v>
      </c>
      <c r="I2361" s="13">
        <v>8</v>
      </c>
      <c r="J2361" s="13">
        <v>3</v>
      </c>
      <c r="K2361" s="13">
        <v>4</v>
      </c>
      <c r="L2361" s="13">
        <v>13</v>
      </c>
      <c r="M2361" s="13">
        <v>5</v>
      </c>
      <c r="N2361" s="13">
        <v>8</v>
      </c>
      <c r="O2361" s="13">
        <v>19</v>
      </c>
      <c r="P2361" s="13">
        <v>59</v>
      </c>
    </row>
    <row r="2362" spans="1:16" x14ac:dyDescent="0.25">
      <c r="A2362" s="13" t="s">
        <v>1447</v>
      </c>
      <c r="B2362" s="13">
        <v>2015</v>
      </c>
      <c r="C2362" s="13" t="s">
        <v>160</v>
      </c>
      <c r="D2362" s="13" t="s">
        <v>161</v>
      </c>
      <c r="E2362" s="13">
        <v>83</v>
      </c>
      <c r="F2362" s="13">
        <v>195</v>
      </c>
      <c r="G2362" s="13">
        <v>27</v>
      </c>
      <c r="H2362" s="13">
        <v>43</v>
      </c>
      <c r="I2362" s="13">
        <v>7</v>
      </c>
      <c r="J2362" s="13">
        <v>0</v>
      </c>
      <c r="K2362" s="13">
        <v>7</v>
      </c>
      <c r="L2362" s="13">
        <v>22</v>
      </c>
      <c r="M2362" s="13">
        <v>1</v>
      </c>
      <c r="N2362" s="13">
        <v>1</v>
      </c>
      <c r="O2362" s="13">
        <v>28</v>
      </c>
      <c r="P2362" s="13">
        <v>67</v>
      </c>
    </row>
    <row r="2363" spans="1:16" x14ac:dyDescent="0.25">
      <c r="A2363" s="13" t="s">
        <v>1642</v>
      </c>
      <c r="B2363" s="13">
        <v>2015</v>
      </c>
      <c r="C2363" s="13" t="s">
        <v>179</v>
      </c>
      <c r="D2363" s="13" t="s">
        <v>161</v>
      </c>
      <c r="E2363" s="13">
        <v>68</v>
      </c>
      <c r="F2363" s="13">
        <v>196</v>
      </c>
      <c r="G2363" s="13">
        <v>28</v>
      </c>
      <c r="H2363" s="13">
        <v>47</v>
      </c>
      <c r="I2363" s="13">
        <v>5</v>
      </c>
      <c r="J2363" s="13">
        <v>2</v>
      </c>
      <c r="K2363" s="13">
        <v>3</v>
      </c>
      <c r="L2363" s="13">
        <v>14</v>
      </c>
      <c r="M2363" s="13">
        <v>3</v>
      </c>
      <c r="N2363" s="13">
        <v>1</v>
      </c>
      <c r="O2363" s="13">
        <v>14</v>
      </c>
      <c r="P2363" s="13">
        <v>33</v>
      </c>
    </row>
    <row r="2364" spans="1:16" x14ac:dyDescent="0.25">
      <c r="A2364" s="13" t="s">
        <v>1367</v>
      </c>
      <c r="B2364" s="13">
        <v>2015</v>
      </c>
      <c r="C2364" s="13" t="s">
        <v>174</v>
      </c>
      <c r="D2364" s="13" t="s">
        <v>161</v>
      </c>
      <c r="E2364" s="13">
        <v>56</v>
      </c>
      <c r="F2364" s="13">
        <v>196</v>
      </c>
      <c r="G2364" s="13">
        <v>18</v>
      </c>
      <c r="H2364" s="13">
        <v>48</v>
      </c>
      <c r="I2364" s="13">
        <v>13</v>
      </c>
      <c r="J2364" s="13">
        <v>1</v>
      </c>
      <c r="K2364" s="13">
        <v>6</v>
      </c>
      <c r="L2364" s="13">
        <v>33</v>
      </c>
      <c r="M2364" s="13">
        <v>0</v>
      </c>
      <c r="N2364" s="13">
        <v>0</v>
      </c>
      <c r="O2364" s="13">
        <v>15</v>
      </c>
      <c r="P2364" s="13">
        <v>26</v>
      </c>
    </row>
    <row r="2365" spans="1:16" x14ac:dyDescent="0.25">
      <c r="A2365" s="13" t="s">
        <v>1768</v>
      </c>
      <c r="B2365" s="13">
        <v>2015</v>
      </c>
      <c r="C2365" s="13" t="s">
        <v>178</v>
      </c>
      <c r="D2365" s="13" t="s">
        <v>157</v>
      </c>
      <c r="E2365" s="13">
        <v>90</v>
      </c>
      <c r="F2365" s="13">
        <v>200</v>
      </c>
      <c r="G2365" s="13">
        <v>31</v>
      </c>
      <c r="H2365" s="13">
        <v>50</v>
      </c>
      <c r="I2365" s="13">
        <v>8</v>
      </c>
      <c r="J2365" s="13">
        <v>6</v>
      </c>
      <c r="K2365" s="13">
        <v>2</v>
      </c>
      <c r="L2365" s="13">
        <v>18</v>
      </c>
      <c r="M2365" s="13">
        <v>26</v>
      </c>
      <c r="N2365" s="13">
        <v>3</v>
      </c>
      <c r="O2365" s="13">
        <v>14</v>
      </c>
      <c r="P2365" s="13">
        <v>37</v>
      </c>
    </row>
    <row r="2366" spans="1:16" x14ac:dyDescent="0.25">
      <c r="A2366" s="13" t="s">
        <v>1761</v>
      </c>
      <c r="B2366" s="13">
        <v>2015</v>
      </c>
      <c r="C2366" s="13" t="s">
        <v>158</v>
      </c>
      <c r="D2366" s="13" t="s">
        <v>157</v>
      </c>
      <c r="E2366" s="13">
        <v>73</v>
      </c>
      <c r="F2366" s="13">
        <v>201</v>
      </c>
      <c r="G2366" s="13">
        <v>25</v>
      </c>
      <c r="H2366" s="13">
        <v>46</v>
      </c>
      <c r="I2366" s="13">
        <v>11</v>
      </c>
      <c r="J2366" s="13">
        <v>0</v>
      </c>
      <c r="K2366" s="13">
        <v>11</v>
      </c>
      <c r="L2366" s="13">
        <v>33</v>
      </c>
      <c r="M2366" s="13">
        <v>0</v>
      </c>
      <c r="N2366" s="13">
        <v>1</v>
      </c>
      <c r="O2366" s="13">
        <v>23</v>
      </c>
      <c r="P2366" s="13">
        <v>63</v>
      </c>
    </row>
    <row r="2367" spans="1:16" x14ac:dyDescent="0.25">
      <c r="A2367" s="13" t="s">
        <v>1831</v>
      </c>
      <c r="B2367" s="13">
        <v>2015</v>
      </c>
      <c r="C2367" s="13" t="s">
        <v>179</v>
      </c>
      <c r="D2367" s="13" t="s">
        <v>161</v>
      </c>
      <c r="E2367" s="13">
        <v>76</v>
      </c>
      <c r="F2367" s="13">
        <v>201</v>
      </c>
      <c r="G2367" s="13">
        <v>15</v>
      </c>
      <c r="H2367" s="13">
        <v>49</v>
      </c>
      <c r="I2367" s="13">
        <v>10</v>
      </c>
      <c r="J2367" s="13">
        <v>2</v>
      </c>
      <c r="K2367" s="13">
        <v>4</v>
      </c>
      <c r="L2367" s="13">
        <v>28</v>
      </c>
      <c r="M2367" s="13">
        <v>0</v>
      </c>
      <c r="N2367" s="13">
        <v>2</v>
      </c>
      <c r="O2367" s="13">
        <v>19</v>
      </c>
      <c r="P2367" s="13">
        <v>55</v>
      </c>
    </row>
    <row r="2368" spans="1:16" x14ac:dyDescent="0.25">
      <c r="A2368" s="13" t="s">
        <v>1999</v>
      </c>
      <c r="B2368" s="13">
        <v>2015</v>
      </c>
      <c r="C2368" s="13" t="s">
        <v>166</v>
      </c>
      <c r="D2368" s="13" t="s">
        <v>161</v>
      </c>
      <c r="E2368" s="13">
        <v>93</v>
      </c>
      <c r="F2368" s="13">
        <v>201</v>
      </c>
      <c r="G2368" s="13">
        <v>22</v>
      </c>
      <c r="H2368" s="13">
        <v>52</v>
      </c>
      <c r="I2368" s="13">
        <v>7</v>
      </c>
      <c r="J2368" s="13">
        <v>3</v>
      </c>
      <c r="K2368" s="13">
        <v>2</v>
      </c>
      <c r="L2368" s="13">
        <v>16</v>
      </c>
      <c r="M2368" s="13">
        <v>0</v>
      </c>
      <c r="N2368" s="13">
        <v>1</v>
      </c>
      <c r="O2368" s="13">
        <v>20</v>
      </c>
      <c r="P2368" s="13">
        <v>55</v>
      </c>
    </row>
    <row r="2369" spans="1:16" x14ac:dyDescent="0.25">
      <c r="A2369" s="13" t="s">
        <v>2035</v>
      </c>
      <c r="B2369" s="13">
        <v>2015</v>
      </c>
      <c r="C2369" s="13" t="s">
        <v>177</v>
      </c>
      <c r="D2369" s="13" t="s">
        <v>161</v>
      </c>
      <c r="E2369" s="13">
        <v>76</v>
      </c>
      <c r="F2369" s="13">
        <v>202</v>
      </c>
      <c r="G2369" s="13">
        <v>24</v>
      </c>
      <c r="H2369" s="13">
        <v>62</v>
      </c>
      <c r="I2369" s="13">
        <v>12</v>
      </c>
      <c r="J2369" s="13">
        <v>2</v>
      </c>
      <c r="K2369" s="13">
        <v>7</v>
      </c>
      <c r="L2369" s="13">
        <v>22</v>
      </c>
      <c r="M2369" s="13">
        <v>0</v>
      </c>
      <c r="N2369" s="13">
        <v>2</v>
      </c>
      <c r="O2369" s="13">
        <v>11</v>
      </c>
      <c r="P2369" s="13">
        <v>46</v>
      </c>
    </row>
    <row r="2370" spans="1:16" x14ac:dyDescent="0.25">
      <c r="A2370" s="13" t="s">
        <v>1955</v>
      </c>
      <c r="B2370" s="13">
        <v>2015</v>
      </c>
      <c r="C2370" s="13" t="s">
        <v>167</v>
      </c>
      <c r="D2370" s="13" t="s">
        <v>157</v>
      </c>
      <c r="E2370" s="13">
        <v>82</v>
      </c>
      <c r="F2370" s="13">
        <v>203</v>
      </c>
      <c r="G2370" s="13">
        <v>24</v>
      </c>
      <c r="H2370" s="13">
        <v>45</v>
      </c>
      <c r="I2370" s="13">
        <v>7</v>
      </c>
      <c r="J2370" s="13">
        <v>4</v>
      </c>
      <c r="K2370" s="13">
        <v>9</v>
      </c>
      <c r="L2370" s="13">
        <v>37</v>
      </c>
      <c r="M2370" s="13">
        <v>3</v>
      </c>
      <c r="N2370" s="13">
        <v>1</v>
      </c>
      <c r="O2370" s="13">
        <v>13</v>
      </c>
      <c r="P2370" s="13">
        <v>69</v>
      </c>
    </row>
    <row r="2371" spans="1:16" x14ac:dyDescent="0.25">
      <c r="A2371" s="13" t="s">
        <v>1497</v>
      </c>
      <c r="B2371" s="13">
        <v>2015</v>
      </c>
      <c r="C2371" s="13" t="s">
        <v>172</v>
      </c>
      <c r="D2371" s="13" t="s">
        <v>161</v>
      </c>
      <c r="E2371" s="13">
        <v>87</v>
      </c>
      <c r="F2371" s="13">
        <v>205</v>
      </c>
      <c r="G2371" s="13">
        <v>23</v>
      </c>
      <c r="H2371" s="13">
        <v>53</v>
      </c>
      <c r="I2371" s="13">
        <v>12</v>
      </c>
      <c r="J2371" s="13">
        <v>4</v>
      </c>
      <c r="K2371" s="13">
        <v>5</v>
      </c>
      <c r="L2371" s="13">
        <v>17</v>
      </c>
      <c r="M2371" s="13">
        <v>9</v>
      </c>
      <c r="N2371" s="13">
        <v>3</v>
      </c>
      <c r="O2371" s="13">
        <v>21</v>
      </c>
      <c r="P2371" s="13">
        <v>62</v>
      </c>
    </row>
    <row r="2372" spans="1:16" x14ac:dyDescent="0.25">
      <c r="A2372" s="13" t="s">
        <v>1574</v>
      </c>
      <c r="B2372" s="13">
        <v>2015</v>
      </c>
      <c r="C2372" s="13" t="s">
        <v>176</v>
      </c>
      <c r="D2372" s="13" t="s">
        <v>157</v>
      </c>
      <c r="E2372" s="13">
        <v>84</v>
      </c>
      <c r="F2372" s="13">
        <v>206</v>
      </c>
      <c r="G2372" s="13">
        <v>22</v>
      </c>
      <c r="H2372" s="13">
        <v>61</v>
      </c>
      <c r="I2372" s="13">
        <v>12</v>
      </c>
      <c r="J2372" s="13">
        <v>1</v>
      </c>
      <c r="K2372" s="13">
        <v>5</v>
      </c>
      <c r="L2372" s="13">
        <v>27</v>
      </c>
      <c r="M2372" s="13">
        <v>0</v>
      </c>
      <c r="N2372" s="13">
        <v>1</v>
      </c>
      <c r="O2372" s="13">
        <v>16</v>
      </c>
      <c r="P2372" s="13">
        <v>29</v>
      </c>
    </row>
    <row r="2373" spans="1:16" x14ac:dyDescent="0.25">
      <c r="A2373" s="13" t="s">
        <v>1441</v>
      </c>
      <c r="B2373" s="13">
        <v>2015</v>
      </c>
      <c r="C2373" s="13" t="s">
        <v>172</v>
      </c>
      <c r="D2373" s="13" t="s">
        <v>161</v>
      </c>
      <c r="E2373" s="13">
        <v>98</v>
      </c>
      <c r="F2373" s="13">
        <v>207</v>
      </c>
      <c r="G2373" s="13">
        <v>24</v>
      </c>
      <c r="H2373" s="13">
        <v>48</v>
      </c>
      <c r="I2373" s="13">
        <v>14</v>
      </c>
      <c r="J2373" s="13">
        <v>1</v>
      </c>
      <c r="K2373" s="13">
        <v>3</v>
      </c>
      <c r="L2373" s="13">
        <v>16</v>
      </c>
      <c r="M2373" s="13">
        <v>0</v>
      </c>
      <c r="N2373" s="13">
        <v>1</v>
      </c>
      <c r="O2373" s="13">
        <v>10</v>
      </c>
      <c r="P2373" s="13">
        <v>55</v>
      </c>
    </row>
    <row r="2374" spans="1:16" x14ac:dyDescent="0.25">
      <c r="A2374" s="13" t="s">
        <v>1624</v>
      </c>
      <c r="B2374" s="13">
        <v>2015</v>
      </c>
      <c r="C2374" s="13" t="s">
        <v>185</v>
      </c>
      <c r="D2374" s="13" t="s">
        <v>161</v>
      </c>
      <c r="E2374" s="13">
        <v>52</v>
      </c>
      <c r="F2374" s="13">
        <v>207</v>
      </c>
      <c r="G2374" s="13">
        <v>30</v>
      </c>
      <c r="H2374" s="13">
        <v>57</v>
      </c>
      <c r="I2374" s="13">
        <v>13</v>
      </c>
      <c r="J2374" s="13">
        <v>1</v>
      </c>
      <c r="K2374" s="13">
        <v>9</v>
      </c>
      <c r="L2374" s="13">
        <v>40</v>
      </c>
      <c r="M2374" s="13">
        <v>4</v>
      </c>
      <c r="N2374" s="13">
        <v>1</v>
      </c>
      <c r="O2374" s="13">
        <v>16</v>
      </c>
      <c r="P2374" s="13">
        <v>48</v>
      </c>
    </row>
    <row r="2375" spans="1:16" x14ac:dyDescent="0.25">
      <c r="A2375" s="13" t="s">
        <v>1778</v>
      </c>
      <c r="B2375" s="13">
        <v>2015</v>
      </c>
      <c r="C2375" s="13" t="s">
        <v>180</v>
      </c>
      <c r="D2375" s="13" t="s">
        <v>161</v>
      </c>
      <c r="E2375" s="13">
        <v>79</v>
      </c>
      <c r="F2375" s="13">
        <v>210</v>
      </c>
      <c r="G2375" s="13">
        <v>25</v>
      </c>
      <c r="H2375" s="13">
        <v>44</v>
      </c>
      <c r="I2375" s="13">
        <v>5</v>
      </c>
      <c r="J2375" s="13">
        <v>1</v>
      </c>
      <c r="K2375" s="13">
        <v>1</v>
      </c>
      <c r="L2375" s="13">
        <v>10</v>
      </c>
      <c r="M2375" s="13">
        <v>0</v>
      </c>
      <c r="N2375" s="13">
        <v>2</v>
      </c>
      <c r="O2375" s="13">
        <v>19</v>
      </c>
      <c r="P2375" s="13">
        <v>36</v>
      </c>
    </row>
    <row r="2376" spans="1:16" x14ac:dyDescent="0.25">
      <c r="A2376" s="13" t="s">
        <v>1698</v>
      </c>
      <c r="B2376" s="13">
        <v>2015</v>
      </c>
      <c r="C2376" s="13" t="s">
        <v>156</v>
      </c>
      <c r="D2376" s="13" t="s">
        <v>157</v>
      </c>
      <c r="E2376" s="13">
        <v>100</v>
      </c>
      <c r="F2376" s="13">
        <v>211</v>
      </c>
      <c r="G2376" s="13">
        <v>24</v>
      </c>
      <c r="H2376" s="13">
        <v>44</v>
      </c>
      <c r="I2376" s="13">
        <v>8</v>
      </c>
      <c r="J2376" s="13">
        <v>0</v>
      </c>
      <c r="K2376" s="13">
        <v>6</v>
      </c>
      <c r="L2376" s="13">
        <v>20</v>
      </c>
      <c r="M2376" s="13">
        <v>0</v>
      </c>
      <c r="N2376" s="13">
        <v>1</v>
      </c>
      <c r="O2376" s="13">
        <v>19</v>
      </c>
      <c r="P2376" s="13">
        <v>43</v>
      </c>
    </row>
    <row r="2377" spans="1:16" x14ac:dyDescent="0.25">
      <c r="A2377" s="13" t="s">
        <v>1686</v>
      </c>
      <c r="B2377" s="13">
        <v>2015</v>
      </c>
      <c r="C2377" s="13" t="s">
        <v>165</v>
      </c>
      <c r="D2377" s="13" t="s">
        <v>157</v>
      </c>
      <c r="E2377" s="13">
        <v>69</v>
      </c>
      <c r="F2377" s="13">
        <v>211</v>
      </c>
      <c r="G2377" s="13">
        <v>23</v>
      </c>
      <c r="H2377" s="13">
        <v>50</v>
      </c>
      <c r="I2377" s="13">
        <v>9</v>
      </c>
      <c r="J2377" s="13">
        <v>2</v>
      </c>
      <c r="K2377" s="13">
        <v>3</v>
      </c>
      <c r="L2377" s="13">
        <v>20</v>
      </c>
      <c r="M2377" s="13">
        <v>1</v>
      </c>
      <c r="N2377" s="13">
        <v>0</v>
      </c>
      <c r="O2377" s="13">
        <v>23</v>
      </c>
      <c r="P2377" s="13">
        <v>56</v>
      </c>
    </row>
    <row r="2378" spans="1:16" x14ac:dyDescent="0.25">
      <c r="A2378" s="13" t="s">
        <v>1511</v>
      </c>
      <c r="B2378" s="13">
        <v>2015</v>
      </c>
      <c r="C2378" s="13" t="s">
        <v>162</v>
      </c>
      <c r="D2378" s="13" t="s">
        <v>161</v>
      </c>
      <c r="E2378" s="13">
        <v>103</v>
      </c>
      <c r="F2378" s="13">
        <v>212</v>
      </c>
      <c r="G2378" s="13">
        <v>18</v>
      </c>
      <c r="H2378" s="13">
        <v>57</v>
      </c>
      <c r="I2378" s="13">
        <v>11</v>
      </c>
      <c r="J2378" s="13">
        <v>1</v>
      </c>
      <c r="K2378" s="13">
        <v>3</v>
      </c>
      <c r="L2378" s="13">
        <v>18</v>
      </c>
      <c r="M2378" s="13">
        <v>0</v>
      </c>
      <c r="N2378" s="13">
        <v>1</v>
      </c>
      <c r="O2378" s="13">
        <v>15</v>
      </c>
      <c r="P2378" s="13">
        <v>56</v>
      </c>
    </row>
    <row r="2379" spans="1:16" x14ac:dyDescent="0.25">
      <c r="A2379" s="13" t="s">
        <v>1764</v>
      </c>
      <c r="B2379" s="13">
        <v>2015</v>
      </c>
      <c r="C2379" s="13" t="s">
        <v>170</v>
      </c>
      <c r="D2379" s="13" t="s">
        <v>157</v>
      </c>
      <c r="E2379" s="13">
        <v>74</v>
      </c>
      <c r="F2379" s="13">
        <v>214</v>
      </c>
      <c r="G2379" s="13">
        <v>19</v>
      </c>
      <c r="H2379" s="13">
        <v>49</v>
      </c>
      <c r="I2379" s="13">
        <v>17</v>
      </c>
      <c r="J2379" s="13">
        <v>0</v>
      </c>
      <c r="K2379" s="13">
        <v>3</v>
      </c>
      <c r="L2379" s="13">
        <v>20</v>
      </c>
      <c r="M2379" s="13">
        <v>0</v>
      </c>
      <c r="N2379" s="13">
        <v>0</v>
      </c>
      <c r="O2379" s="13">
        <v>23</v>
      </c>
      <c r="P2379" s="13">
        <v>44</v>
      </c>
    </row>
    <row r="2380" spans="1:16" x14ac:dyDescent="0.25">
      <c r="A2380" s="13" t="s">
        <v>2108</v>
      </c>
      <c r="B2380" s="13">
        <v>2015</v>
      </c>
      <c r="C2380" s="13" t="s">
        <v>164</v>
      </c>
      <c r="D2380" s="13" t="s">
        <v>157</v>
      </c>
      <c r="E2380" s="13">
        <v>62</v>
      </c>
      <c r="F2380" s="13">
        <v>217</v>
      </c>
      <c r="G2380" s="13">
        <v>38</v>
      </c>
      <c r="H2380" s="13">
        <v>66</v>
      </c>
      <c r="I2380" s="13">
        <v>18</v>
      </c>
      <c r="J2380" s="13">
        <v>0</v>
      </c>
      <c r="K2380" s="13">
        <v>8</v>
      </c>
      <c r="L2380" s="13">
        <v>35</v>
      </c>
      <c r="M2380" s="13">
        <v>3</v>
      </c>
      <c r="N2380" s="13">
        <v>1</v>
      </c>
      <c r="O2380" s="13">
        <v>18</v>
      </c>
      <c r="P2380" s="13">
        <v>43</v>
      </c>
    </row>
    <row r="2381" spans="1:16" x14ac:dyDescent="0.25">
      <c r="A2381" s="13" t="s">
        <v>2034</v>
      </c>
      <c r="B2381" s="13">
        <v>2015</v>
      </c>
      <c r="C2381" s="13" t="s">
        <v>177</v>
      </c>
      <c r="D2381" s="13" t="s">
        <v>161</v>
      </c>
      <c r="E2381" s="13">
        <v>106</v>
      </c>
      <c r="F2381" s="13">
        <v>219</v>
      </c>
      <c r="G2381" s="13">
        <v>25</v>
      </c>
      <c r="H2381" s="13">
        <v>51</v>
      </c>
      <c r="I2381" s="13">
        <v>9</v>
      </c>
      <c r="J2381" s="13">
        <v>1</v>
      </c>
      <c r="K2381" s="13">
        <v>11</v>
      </c>
      <c r="L2381" s="13">
        <v>36</v>
      </c>
      <c r="M2381" s="13">
        <v>1</v>
      </c>
      <c r="N2381" s="13">
        <v>0</v>
      </c>
      <c r="O2381" s="13">
        <v>7</v>
      </c>
      <c r="P2381" s="13">
        <v>57</v>
      </c>
    </row>
    <row r="2382" spans="1:16" x14ac:dyDescent="0.25">
      <c r="A2382" s="13" t="s">
        <v>2093</v>
      </c>
      <c r="B2382" s="13">
        <v>2015</v>
      </c>
      <c r="C2382" s="13" t="s">
        <v>159</v>
      </c>
      <c r="D2382" s="13" t="s">
        <v>157</v>
      </c>
      <c r="E2382" s="13">
        <v>57</v>
      </c>
      <c r="F2382" s="13">
        <v>219</v>
      </c>
      <c r="G2382" s="13">
        <v>25</v>
      </c>
      <c r="H2382" s="13">
        <v>62</v>
      </c>
      <c r="I2382" s="13">
        <v>14</v>
      </c>
      <c r="J2382" s="13">
        <v>3</v>
      </c>
      <c r="K2382" s="13">
        <v>2</v>
      </c>
      <c r="L2382" s="13">
        <v>17</v>
      </c>
      <c r="M2382" s="13">
        <v>8</v>
      </c>
      <c r="N2382" s="13">
        <v>4</v>
      </c>
      <c r="O2382" s="13">
        <v>24</v>
      </c>
      <c r="P2382" s="13">
        <v>43</v>
      </c>
    </row>
    <row r="2383" spans="1:16" x14ac:dyDescent="0.25">
      <c r="A2383" s="13" t="s">
        <v>1958</v>
      </c>
      <c r="B2383" s="13">
        <v>2015</v>
      </c>
      <c r="C2383" s="13" t="s">
        <v>168</v>
      </c>
      <c r="D2383" s="13" t="s">
        <v>157</v>
      </c>
      <c r="E2383" s="13">
        <v>74</v>
      </c>
      <c r="F2383" s="13">
        <v>221</v>
      </c>
      <c r="G2383" s="13">
        <v>43</v>
      </c>
      <c r="H2383" s="13">
        <v>55</v>
      </c>
      <c r="I2383" s="13">
        <v>17</v>
      </c>
      <c r="J2383" s="13">
        <v>4</v>
      </c>
      <c r="K2383" s="13">
        <v>10</v>
      </c>
      <c r="L2383" s="13">
        <v>43</v>
      </c>
      <c r="M2383" s="13">
        <v>3</v>
      </c>
      <c r="N2383" s="13">
        <v>0</v>
      </c>
      <c r="O2383" s="13">
        <v>27</v>
      </c>
      <c r="P2383" s="13">
        <v>69</v>
      </c>
    </row>
    <row r="2384" spans="1:16" x14ac:dyDescent="0.25">
      <c r="A2384" s="13" t="s">
        <v>1945</v>
      </c>
      <c r="B2384" s="13">
        <v>2015</v>
      </c>
      <c r="C2384" s="13" t="s">
        <v>177</v>
      </c>
      <c r="D2384" s="13" t="s">
        <v>161</v>
      </c>
      <c r="E2384" s="13">
        <v>96</v>
      </c>
      <c r="F2384" s="13">
        <v>222</v>
      </c>
      <c r="G2384" s="13">
        <v>19</v>
      </c>
      <c r="H2384" s="13">
        <v>53</v>
      </c>
      <c r="I2384" s="13">
        <v>14</v>
      </c>
      <c r="J2384" s="13">
        <v>0</v>
      </c>
      <c r="K2384" s="13">
        <v>6</v>
      </c>
      <c r="L2384" s="13">
        <v>30</v>
      </c>
      <c r="M2384" s="13">
        <v>3</v>
      </c>
      <c r="N2384" s="13">
        <v>1</v>
      </c>
      <c r="O2384" s="13">
        <v>23</v>
      </c>
      <c r="P2384" s="13">
        <v>62</v>
      </c>
    </row>
    <row r="2385" spans="1:16" x14ac:dyDescent="0.25">
      <c r="A2385" s="13" t="s">
        <v>1966</v>
      </c>
      <c r="B2385" s="13">
        <v>2015</v>
      </c>
      <c r="C2385" s="13" t="s">
        <v>188</v>
      </c>
      <c r="D2385" s="13" t="s">
        <v>161</v>
      </c>
      <c r="E2385" s="13">
        <v>65</v>
      </c>
      <c r="F2385" s="13">
        <v>224</v>
      </c>
      <c r="G2385" s="13">
        <v>30</v>
      </c>
      <c r="H2385" s="13">
        <v>68</v>
      </c>
      <c r="I2385" s="13">
        <v>18</v>
      </c>
      <c r="J2385" s="13">
        <v>2</v>
      </c>
      <c r="K2385" s="13">
        <v>10</v>
      </c>
      <c r="L2385" s="13">
        <v>31</v>
      </c>
      <c r="M2385" s="13">
        <v>0</v>
      </c>
      <c r="N2385" s="13">
        <v>1</v>
      </c>
      <c r="O2385" s="13">
        <v>10</v>
      </c>
      <c r="P2385" s="13">
        <v>56</v>
      </c>
    </row>
    <row r="2386" spans="1:16" x14ac:dyDescent="0.25">
      <c r="A2386" s="13" t="s">
        <v>1727</v>
      </c>
      <c r="B2386" s="13">
        <v>2015</v>
      </c>
      <c r="C2386" s="13" t="s">
        <v>165</v>
      </c>
      <c r="D2386" s="13" t="s">
        <v>157</v>
      </c>
      <c r="E2386" s="13">
        <v>55</v>
      </c>
      <c r="F2386" s="13">
        <v>224</v>
      </c>
      <c r="G2386" s="13">
        <v>30</v>
      </c>
      <c r="H2386" s="13">
        <v>53</v>
      </c>
      <c r="I2386" s="13">
        <v>12</v>
      </c>
      <c r="J2386" s="13">
        <v>0</v>
      </c>
      <c r="K2386" s="13">
        <v>5</v>
      </c>
      <c r="L2386" s="13">
        <v>20</v>
      </c>
      <c r="M2386" s="13">
        <v>5</v>
      </c>
      <c r="N2386" s="13">
        <v>1</v>
      </c>
      <c r="O2386" s="13">
        <v>8</v>
      </c>
      <c r="P2386" s="13">
        <v>35</v>
      </c>
    </row>
    <row r="2387" spans="1:16" x14ac:dyDescent="0.25">
      <c r="A2387" s="13" t="s">
        <v>1682</v>
      </c>
      <c r="B2387" s="13">
        <v>2015</v>
      </c>
      <c r="C2387" s="13" t="s">
        <v>174</v>
      </c>
      <c r="D2387" s="13" t="s">
        <v>161</v>
      </c>
      <c r="E2387" s="13">
        <v>139</v>
      </c>
      <c r="F2387" s="13">
        <v>224</v>
      </c>
      <c r="G2387" s="13">
        <v>25</v>
      </c>
      <c r="H2387" s="13">
        <v>55</v>
      </c>
      <c r="I2387" s="13">
        <v>12</v>
      </c>
      <c r="J2387" s="13">
        <v>1</v>
      </c>
      <c r="K2387" s="13">
        <v>4</v>
      </c>
      <c r="L2387" s="13">
        <v>17</v>
      </c>
      <c r="M2387" s="13">
        <v>2</v>
      </c>
      <c r="N2387" s="13">
        <v>2</v>
      </c>
      <c r="O2387" s="13">
        <v>5</v>
      </c>
      <c r="P2387" s="13">
        <v>63</v>
      </c>
    </row>
    <row r="2388" spans="1:16" x14ac:dyDescent="0.25">
      <c r="A2388" s="13" t="s">
        <v>1995</v>
      </c>
      <c r="B2388" s="13">
        <v>2015</v>
      </c>
      <c r="C2388" s="13" t="s">
        <v>172</v>
      </c>
      <c r="D2388" s="13" t="s">
        <v>161</v>
      </c>
      <c r="E2388" s="13">
        <v>60</v>
      </c>
      <c r="F2388" s="13">
        <v>225</v>
      </c>
      <c r="G2388" s="13">
        <v>40</v>
      </c>
      <c r="H2388" s="13">
        <v>57</v>
      </c>
      <c r="I2388" s="13">
        <v>13</v>
      </c>
      <c r="J2388" s="13">
        <v>1</v>
      </c>
      <c r="K2388" s="13">
        <v>8</v>
      </c>
      <c r="L2388" s="13">
        <v>29</v>
      </c>
      <c r="M2388" s="13">
        <v>5</v>
      </c>
      <c r="N2388" s="13">
        <v>2</v>
      </c>
      <c r="O2388" s="13">
        <v>27</v>
      </c>
      <c r="P2388" s="13">
        <v>55</v>
      </c>
    </row>
    <row r="2389" spans="1:16" x14ac:dyDescent="0.25">
      <c r="A2389" s="13" t="s">
        <v>2000</v>
      </c>
      <c r="B2389" s="13">
        <v>2015</v>
      </c>
      <c r="C2389" s="13" t="s">
        <v>170</v>
      </c>
      <c r="D2389" s="13" t="s">
        <v>157</v>
      </c>
      <c r="E2389" s="13">
        <v>73</v>
      </c>
      <c r="F2389" s="13">
        <v>225</v>
      </c>
      <c r="G2389" s="13">
        <v>27</v>
      </c>
      <c r="H2389" s="13">
        <v>56</v>
      </c>
      <c r="I2389" s="13">
        <v>16</v>
      </c>
      <c r="J2389" s="13">
        <v>1</v>
      </c>
      <c r="K2389" s="13">
        <v>9</v>
      </c>
      <c r="L2389" s="13">
        <v>34</v>
      </c>
      <c r="M2389" s="13">
        <v>0</v>
      </c>
      <c r="N2389" s="13">
        <v>0</v>
      </c>
      <c r="O2389" s="13">
        <v>14</v>
      </c>
      <c r="P2389" s="13">
        <v>51</v>
      </c>
    </row>
    <row r="2390" spans="1:16" x14ac:dyDescent="0.25">
      <c r="A2390" s="13" t="s">
        <v>1795</v>
      </c>
      <c r="B2390" s="13">
        <v>2015</v>
      </c>
      <c r="C2390" s="13" t="s">
        <v>164</v>
      </c>
      <c r="D2390" s="13" t="s">
        <v>157</v>
      </c>
      <c r="E2390" s="13">
        <v>56</v>
      </c>
      <c r="F2390" s="13">
        <v>226</v>
      </c>
      <c r="G2390" s="13">
        <v>35</v>
      </c>
      <c r="H2390" s="13">
        <v>72</v>
      </c>
      <c r="I2390" s="13">
        <v>9</v>
      </c>
      <c r="J2390" s="13">
        <v>1</v>
      </c>
      <c r="K2390" s="13">
        <v>1</v>
      </c>
      <c r="L2390" s="13">
        <v>19</v>
      </c>
      <c r="M2390" s="13">
        <v>7</v>
      </c>
      <c r="N2390" s="13">
        <v>2</v>
      </c>
      <c r="O2390" s="13">
        <v>13</v>
      </c>
      <c r="P2390" s="13">
        <v>28</v>
      </c>
    </row>
    <row r="2391" spans="1:16" x14ac:dyDescent="0.25">
      <c r="A2391" s="13" t="s">
        <v>2103</v>
      </c>
      <c r="B2391" s="13">
        <v>2015</v>
      </c>
      <c r="C2391" s="13" t="s">
        <v>168</v>
      </c>
      <c r="D2391" s="13" t="s">
        <v>157</v>
      </c>
      <c r="E2391" s="13">
        <v>65</v>
      </c>
      <c r="F2391" s="13">
        <v>226</v>
      </c>
      <c r="G2391" s="13">
        <v>31</v>
      </c>
      <c r="H2391" s="13">
        <v>61</v>
      </c>
      <c r="I2391" s="13">
        <v>10</v>
      </c>
      <c r="J2391" s="13">
        <v>0</v>
      </c>
      <c r="K2391" s="13">
        <v>13</v>
      </c>
      <c r="L2391" s="13">
        <v>36</v>
      </c>
      <c r="M2391" s="13">
        <v>0</v>
      </c>
      <c r="N2391" s="13">
        <v>1</v>
      </c>
      <c r="O2391" s="13">
        <v>18</v>
      </c>
      <c r="P2391" s="13">
        <v>57</v>
      </c>
    </row>
    <row r="2392" spans="1:16" x14ac:dyDescent="0.25">
      <c r="A2392" s="13" t="s">
        <v>1476</v>
      </c>
      <c r="B2392" s="13">
        <v>2015</v>
      </c>
      <c r="C2392" s="13" t="s">
        <v>180</v>
      </c>
      <c r="D2392" s="13" t="s">
        <v>161</v>
      </c>
      <c r="E2392" s="13">
        <v>73</v>
      </c>
      <c r="F2392" s="13">
        <v>229</v>
      </c>
      <c r="G2392" s="13">
        <v>24</v>
      </c>
      <c r="H2392" s="13">
        <v>64</v>
      </c>
      <c r="I2392" s="13">
        <v>16</v>
      </c>
      <c r="J2392" s="13">
        <v>1</v>
      </c>
      <c r="K2392" s="13">
        <v>4</v>
      </c>
      <c r="L2392" s="13">
        <v>35</v>
      </c>
      <c r="M2392" s="13">
        <v>2</v>
      </c>
      <c r="N2392" s="13">
        <v>1</v>
      </c>
      <c r="O2392" s="13">
        <v>39</v>
      </c>
      <c r="P2392" s="13">
        <v>49</v>
      </c>
    </row>
    <row r="2393" spans="1:16" x14ac:dyDescent="0.25">
      <c r="A2393" s="13" t="s">
        <v>1855</v>
      </c>
      <c r="B2393" s="13">
        <v>2015</v>
      </c>
      <c r="C2393" s="13" t="s">
        <v>166</v>
      </c>
      <c r="D2393" s="13" t="s">
        <v>161</v>
      </c>
      <c r="E2393" s="13">
        <v>79</v>
      </c>
      <c r="F2393" s="13">
        <v>229</v>
      </c>
      <c r="G2393" s="13">
        <v>19</v>
      </c>
      <c r="H2393" s="13">
        <v>48</v>
      </c>
      <c r="I2393" s="13">
        <v>7</v>
      </c>
      <c r="J2393" s="13">
        <v>0</v>
      </c>
      <c r="K2393" s="13">
        <v>4</v>
      </c>
      <c r="L2393" s="13">
        <v>22</v>
      </c>
      <c r="M2393" s="13">
        <v>0</v>
      </c>
      <c r="N2393" s="13">
        <v>1</v>
      </c>
      <c r="O2393" s="13">
        <v>23</v>
      </c>
      <c r="P2393" s="13">
        <v>65</v>
      </c>
    </row>
    <row r="2394" spans="1:16" x14ac:dyDescent="0.25">
      <c r="A2394" s="13" t="s">
        <v>1897</v>
      </c>
      <c r="B2394" s="13">
        <v>2015</v>
      </c>
      <c r="C2394" s="13" t="s">
        <v>173</v>
      </c>
      <c r="D2394" s="13" t="s">
        <v>161</v>
      </c>
      <c r="E2394" s="13">
        <v>57</v>
      </c>
      <c r="F2394" s="13">
        <v>230</v>
      </c>
      <c r="G2394" s="13">
        <v>39</v>
      </c>
      <c r="H2394" s="13">
        <v>66</v>
      </c>
      <c r="I2394" s="13">
        <v>14</v>
      </c>
      <c r="J2394" s="13">
        <v>4</v>
      </c>
      <c r="K2394" s="13">
        <v>17</v>
      </c>
      <c r="L2394" s="13">
        <v>44</v>
      </c>
      <c r="M2394" s="13">
        <v>4</v>
      </c>
      <c r="N2394" s="13">
        <v>1</v>
      </c>
      <c r="O2394" s="13">
        <v>14</v>
      </c>
      <c r="P2394" s="13">
        <v>54</v>
      </c>
    </row>
    <row r="2395" spans="1:16" x14ac:dyDescent="0.25">
      <c r="A2395" s="13" t="s">
        <v>1672</v>
      </c>
      <c r="B2395" s="13">
        <v>2015</v>
      </c>
      <c r="C2395" s="13" t="s">
        <v>158</v>
      </c>
      <c r="D2395" s="13" t="s">
        <v>157</v>
      </c>
      <c r="E2395" s="13">
        <v>69</v>
      </c>
      <c r="F2395" s="13">
        <v>230</v>
      </c>
      <c r="G2395" s="13">
        <v>35</v>
      </c>
      <c r="H2395" s="13">
        <v>51</v>
      </c>
      <c r="I2395" s="13">
        <v>14</v>
      </c>
      <c r="J2395" s="13">
        <v>0</v>
      </c>
      <c r="K2395" s="13">
        <v>9</v>
      </c>
      <c r="L2395" s="13">
        <v>30</v>
      </c>
      <c r="M2395" s="13">
        <v>1</v>
      </c>
      <c r="N2395" s="13">
        <v>0</v>
      </c>
      <c r="O2395" s="13">
        <v>28</v>
      </c>
      <c r="P2395" s="13">
        <v>43</v>
      </c>
    </row>
    <row r="2396" spans="1:16" x14ac:dyDescent="0.25">
      <c r="A2396" s="13" t="s">
        <v>1934</v>
      </c>
      <c r="B2396" s="13">
        <v>2015</v>
      </c>
      <c r="C2396" s="13" t="s">
        <v>166</v>
      </c>
      <c r="D2396" s="13" t="s">
        <v>161</v>
      </c>
      <c r="E2396" s="13">
        <v>90</v>
      </c>
      <c r="F2396" s="13">
        <v>230</v>
      </c>
      <c r="G2396" s="13">
        <v>13</v>
      </c>
      <c r="H2396" s="13">
        <v>62</v>
      </c>
      <c r="I2396" s="13">
        <v>15</v>
      </c>
      <c r="J2396" s="13">
        <v>2</v>
      </c>
      <c r="K2396" s="13">
        <v>1</v>
      </c>
      <c r="L2396" s="13">
        <v>21</v>
      </c>
      <c r="M2396" s="13">
        <v>4</v>
      </c>
      <c r="N2396" s="13">
        <v>1</v>
      </c>
      <c r="O2396" s="13">
        <v>4</v>
      </c>
      <c r="P2396" s="13">
        <v>48</v>
      </c>
    </row>
    <row r="2397" spans="1:16" x14ac:dyDescent="0.25">
      <c r="A2397" s="13" t="s">
        <v>1877</v>
      </c>
      <c r="B2397" s="13">
        <v>2015</v>
      </c>
      <c r="C2397" s="13" t="s">
        <v>188</v>
      </c>
      <c r="D2397" s="13" t="s">
        <v>161</v>
      </c>
      <c r="E2397" s="13">
        <v>87</v>
      </c>
      <c r="F2397" s="13">
        <v>231</v>
      </c>
      <c r="G2397" s="13">
        <v>22</v>
      </c>
      <c r="H2397" s="13">
        <v>62</v>
      </c>
      <c r="I2397" s="13">
        <v>14</v>
      </c>
      <c r="J2397" s="13">
        <v>1</v>
      </c>
      <c r="K2397" s="13">
        <v>6</v>
      </c>
      <c r="L2397" s="13">
        <v>29</v>
      </c>
      <c r="M2397" s="13">
        <v>2</v>
      </c>
      <c r="N2397" s="13">
        <v>1</v>
      </c>
      <c r="O2397" s="13">
        <v>8</v>
      </c>
      <c r="P2397" s="13">
        <v>56</v>
      </c>
    </row>
    <row r="2398" spans="1:16" x14ac:dyDescent="0.25">
      <c r="A2398" s="13" t="s">
        <v>1445</v>
      </c>
      <c r="B2398" s="13">
        <v>2015</v>
      </c>
      <c r="C2398" s="13" t="s">
        <v>167</v>
      </c>
      <c r="D2398" s="13" t="s">
        <v>157</v>
      </c>
      <c r="E2398" s="13">
        <v>82</v>
      </c>
      <c r="F2398" s="13">
        <v>232</v>
      </c>
      <c r="G2398" s="13">
        <v>24</v>
      </c>
      <c r="H2398" s="13">
        <v>60</v>
      </c>
      <c r="I2398" s="13">
        <v>8</v>
      </c>
      <c r="J2398" s="13">
        <v>2</v>
      </c>
      <c r="K2398" s="13">
        <v>5</v>
      </c>
      <c r="L2398" s="13">
        <v>26</v>
      </c>
      <c r="M2398" s="13">
        <v>3</v>
      </c>
      <c r="N2398" s="13">
        <v>2</v>
      </c>
      <c r="O2398" s="13">
        <v>19</v>
      </c>
      <c r="P2398" s="13">
        <v>39</v>
      </c>
    </row>
    <row r="2399" spans="1:16" x14ac:dyDescent="0.25">
      <c r="A2399" s="13" t="s">
        <v>2102</v>
      </c>
      <c r="B2399" s="13">
        <v>2015</v>
      </c>
      <c r="C2399" s="13" t="s">
        <v>162</v>
      </c>
      <c r="D2399" s="13" t="s">
        <v>161</v>
      </c>
      <c r="E2399" s="13">
        <v>69</v>
      </c>
      <c r="F2399" s="13">
        <v>232</v>
      </c>
      <c r="G2399" s="13">
        <v>52</v>
      </c>
      <c r="H2399" s="13">
        <v>57</v>
      </c>
      <c r="I2399" s="13">
        <v>6</v>
      </c>
      <c r="J2399" s="13">
        <v>1</v>
      </c>
      <c r="K2399" s="13">
        <v>16</v>
      </c>
      <c r="L2399" s="13">
        <v>43</v>
      </c>
      <c r="M2399" s="13">
        <v>3</v>
      </c>
      <c r="N2399" s="13">
        <v>3</v>
      </c>
      <c r="O2399" s="13">
        <v>36</v>
      </c>
      <c r="P2399" s="13">
        <v>77</v>
      </c>
    </row>
    <row r="2400" spans="1:16" x14ac:dyDescent="0.25">
      <c r="A2400" s="13" t="s">
        <v>1591</v>
      </c>
      <c r="B2400" s="13">
        <v>2015</v>
      </c>
      <c r="C2400" s="13" t="s">
        <v>178</v>
      </c>
      <c r="D2400" s="13" t="s">
        <v>157</v>
      </c>
      <c r="E2400" s="13">
        <v>59</v>
      </c>
      <c r="F2400" s="13">
        <v>232</v>
      </c>
      <c r="G2400" s="13">
        <v>37</v>
      </c>
      <c r="H2400" s="13">
        <v>66</v>
      </c>
      <c r="I2400" s="13">
        <v>16</v>
      </c>
      <c r="J2400" s="13">
        <v>1</v>
      </c>
      <c r="K2400" s="13">
        <v>7</v>
      </c>
      <c r="L2400" s="13">
        <v>23</v>
      </c>
      <c r="M2400" s="13">
        <v>2</v>
      </c>
      <c r="N2400" s="13">
        <v>3</v>
      </c>
      <c r="O2400" s="13">
        <v>29</v>
      </c>
      <c r="P2400" s="13">
        <v>30</v>
      </c>
    </row>
    <row r="2401" spans="1:16" x14ac:dyDescent="0.25">
      <c r="A2401" s="13" t="s">
        <v>1464</v>
      </c>
      <c r="B2401" s="13">
        <v>2015</v>
      </c>
      <c r="C2401" s="13" t="s">
        <v>186</v>
      </c>
      <c r="D2401" s="13" t="s">
        <v>161</v>
      </c>
      <c r="E2401" s="13">
        <v>106</v>
      </c>
      <c r="F2401" s="13">
        <v>233</v>
      </c>
      <c r="G2401" s="13">
        <v>32</v>
      </c>
      <c r="H2401" s="13">
        <v>68</v>
      </c>
      <c r="I2401" s="13">
        <v>22</v>
      </c>
      <c r="J2401" s="13">
        <v>3</v>
      </c>
      <c r="K2401" s="13">
        <v>7</v>
      </c>
      <c r="L2401" s="13">
        <v>25</v>
      </c>
      <c r="M2401" s="13">
        <v>1</v>
      </c>
      <c r="N2401" s="13">
        <v>1</v>
      </c>
      <c r="O2401" s="13">
        <v>21</v>
      </c>
      <c r="P2401" s="13">
        <v>44</v>
      </c>
    </row>
    <row r="2402" spans="1:16" x14ac:dyDescent="0.25">
      <c r="A2402" s="13" t="s">
        <v>1821</v>
      </c>
      <c r="B2402" s="13">
        <v>2015</v>
      </c>
      <c r="C2402" s="13" t="s">
        <v>184</v>
      </c>
      <c r="D2402" s="13" t="s">
        <v>157</v>
      </c>
      <c r="E2402" s="13">
        <v>78</v>
      </c>
      <c r="F2402" s="13">
        <v>233</v>
      </c>
      <c r="G2402" s="13">
        <v>33</v>
      </c>
      <c r="H2402" s="13">
        <v>54</v>
      </c>
      <c r="I2402" s="13">
        <v>16</v>
      </c>
      <c r="J2402" s="13">
        <v>1</v>
      </c>
      <c r="K2402" s="13">
        <v>10</v>
      </c>
      <c r="L2402" s="13">
        <v>34</v>
      </c>
      <c r="M2402" s="13">
        <v>0</v>
      </c>
      <c r="N2402" s="13">
        <v>0</v>
      </c>
      <c r="O2402" s="13">
        <v>28</v>
      </c>
      <c r="P2402" s="13">
        <v>62</v>
      </c>
    </row>
    <row r="2403" spans="1:16" x14ac:dyDescent="0.25">
      <c r="A2403" s="13" t="s">
        <v>2096</v>
      </c>
      <c r="B2403" s="13">
        <v>2015</v>
      </c>
      <c r="C2403" s="13" t="s">
        <v>180</v>
      </c>
      <c r="D2403" s="13" t="s">
        <v>161</v>
      </c>
      <c r="E2403" s="13">
        <v>63</v>
      </c>
      <c r="F2403" s="13">
        <v>233</v>
      </c>
      <c r="G2403" s="13">
        <v>29</v>
      </c>
      <c r="H2403" s="13">
        <v>71</v>
      </c>
      <c r="I2403" s="13">
        <v>15</v>
      </c>
      <c r="J2403" s="13">
        <v>4</v>
      </c>
      <c r="K2403" s="13">
        <v>7</v>
      </c>
      <c r="L2403" s="13">
        <v>39</v>
      </c>
      <c r="M2403" s="13">
        <v>2</v>
      </c>
      <c r="N2403" s="13">
        <v>1</v>
      </c>
      <c r="O2403" s="13">
        <v>20</v>
      </c>
      <c r="P2403" s="13">
        <v>56</v>
      </c>
    </row>
    <row r="2404" spans="1:16" x14ac:dyDescent="0.25">
      <c r="A2404" s="13" t="s">
        <v>2097</v>
      </c>
      <c r="B2404" s="13">
        <v>2015</v>
      </c>
      <c r="C2404" s="13" t="s">
        <v>173</v>
      </c>
      <c r="D2404" s="13" t="s">
        <v>161</v>
      </c>
      <c r="E2404" s="13">
        <v>73</v>
      </c>
      <c r="F2404" s="13">
        <v>233</v>
      </c>
      <c r="G2404" s="13">
        <v>18</v>
      </c>
      <c r="H2404" s="13">
        <v>51</v>
      </c>
      <c r="I2404" s="13">
        <v>9</v>
      </c>
      <c r="J2404" s="13">
        <v>0</v>
      </c>
      <c r="K2404" s="13">
        <v>3</v>
      </c>
      <c r="L2404" s="13">
        <v>21</v>
      </c>
      <c r="M2404" s="13">
        <v>0</v>
      </c>
      <c r="N2404" s="13">
        <v>0</v>
      </c>
      <c r="O2404" s="13">
        <v>17</v>
      </c>
      <c r="P2404" s="13">
        <v>60</v>
      </c>
    </row>
    <row r="2405" spans="1:16" x14ac:dyDescent="0.25">
      <c r="A2405" s="13" t="s">
        <v>1591</v>
      </c>
      <c r="B2405" s="13">
        <v>2015</v>
      </c>
      <c r="C2405" s="13" t="s">
        <v>170</v>
      </c>
      <c r="D2405" s="13" t="s">
        <v>157</v>
      </c>
      <c r="E2405" s="13">
        <v>67</v>
      </c>
      <c r="F2405" s="13">
        <v>235</v>
      </c>
      <c r="G2405" s="13">
        <v>39</v>
      </c>
      <c r="H2405" s="13">
        <v>63</v>
      </c>
      <c r="I2405" s="13">
        <v>20</v>
      </c>
      <c r="J2405" s="13">
        <v>2</v>
      </c>
      <c r="K2405" s="13">
        <v>6</v>
      </c>
      <c r="L2405" s="13">
        <v>33</v>
      </c>
      <c r="M2405" s="13">
        <v>1</v>
      </c>
      <c r="N2405" s="13">
        <v>1</v>
      </c>
      <c r="O2405" s="13">
        <v>33</v>
      </c>
      <c r="P2405" s="13">
        <v>26</v>
      </c>
    </row>
    <row r="2406" spans="1:16" x14ac:dyDescent="0.25">
      <c r="A2406" s="13" t="s">
        <v>2100</v>
      </c>
      <c r="B2406" s="13">
        <v>2015</v>
      </c>
      <c r="C2406" s="13" t="s">
        <v>156</v>
      </c>
      <c r="D2406" s="13" t="s">
        <v>157</v>
      </c>
      <c r="E2406" s="13">
        <v>68</v>
      </c>
      <c r="F2406" s="13">
        <v>236</v>
      </c>
      <c r="G2406" s="13">
        <v>33</v>
      </c>
      <c r="H2406" s="13">
        <v>53</v>
      </c>
      <c r="I2406" s="13">
        <v>6</v>
      </c>
      <c r="J2406" s="13">
        <v>4</v>
      </c>
      <c r="K2406" s="13">
        <v>4</v>
      </c>
      <c r="L2406" s="13">
        <v>20</v>
      </c>
      <c r="M2406" s="13">
        <v>8</v>
      </c>
      <c r="N2406" s="13">
        <v>2</v>
      </c>
      <c r="O2406" s="13">
        <v>12</v>
      </c>
      <c r="P2406" s="13">
        <v>51</v>
      </c>
    </row>
    <row r="2407" spans="1:16" x14ac:dyDescent="0.25">
      <c r="A2407" s="13" t="s">
        <v>1963</v>
      </c>
      <c r="B2407" s="13">
        <v>2015</v>
      </c>
      <c r="C2407" s="13" t="s">
        <v>173</v>
      </c>
      <c r="D2407" s="13" t="s">
        <v>161</v>
      </c>
      <c r="E2407" s="13">
        <v>67</v>
      </c>
      <c r="F2407" s="13">
        <v>239</v>
      </c>
      <c r="G2407" s="13">
        <v>31</v>
      </c>
      <c r="H2407" s="13">
        <v>64</v>
      </c>
      <c r="I2407" s="13">
        <v>14</v>
      </c>
      <c r="J2407" s="13">
        <v>1</v>
      </c>
      <c r="K2407" s="13">
        <v>12</v>
      </c>
      <c r="L2407" s="13">
        <v>41</v>
      </c>
      <c r="M2407" s="13">
        <v>0</v>
      </c>
      <c r="N2407" s="13">
        <v>0</v>
      </c>
      <c r="O2407" s="13">
        <v>23</v>
      </c>
      <c r="P2407" s="13">
        <v>49</v>
      </c>
    </row>
    <row r="2408" spans="1:16" x14ac:dyDescent="0.25">
      <c r="A2408" s="13" t="s">
        <v>2095</v>
      </c>
      <c r="B2408" s="13">
        <v>2015</v>
      </c>
      <c r="C2408" s="13" t="s">
        <v>178</v>
      </c>
      <c r="D2408" s="13" t="s">
        <v>157</v>
      </c>
      <c r="E2408" s="13">
        <v>86</v>
      </c>
      <c r="F2408" s="13">
        <v>241</v>
      </c>
      <c r="G2408" s="13">
        <v>31</v>
      </c>
      <c r="H2408" s="13">
        <v>60</v>
      </c>
      <c r="I2408" s="13">
        <v>14</v>
      </c>
      <c r="J2408" s="13">
        <v>6</v>
      </c>
      <c r="K2408" s="13">
        <v>7</v>
      </c>
      <c r="L2408" s="13">
        <v>27</v>
      </c>
      <c r="M2408" s="13">
        <v>3</v>
      </c>
      <c r="N2408" s="13">
        <v>3</v>
      </c>
      <c r="O2408" s="13">
        <v>5</v>
      </c>
      <c r="P2408" s="13">
        <v>53</v>
      </c>
    </row>
    <row r="2409" spans="1:16" x14ac:dyDescent="0.25">
      <c r="A2409" s="13" t="s">
        <v>2020</v>
      </c>
      <c r="B2409" s="13">
        <v>2015</v>
      </c>
      <c r="C2409" s="13" t="s">
        <v>179</v>
      </c>
      <c r="D2409" s="13" t="s">
        <v>161</v>
      </c>
      <c r="E2409" s="13">
        <v>81</v>
      </c>
      <c r="F2409" s="13">
        <v>242</v>
      </c>
      <c r="G2409" s="13">
        <v>23</v>
      </c>
      <c r="H2409" s="13">
        <v>61</v>
      </c>
      <c r="I2409" s="13">
        <v>9</v>
      </c>
      <c r="J2409" s="13">
        <v>0</v>
      </c>
      <c r="K2409" s="13">
        <v>3</v>
      </c>
      <c r="L2409" s="13">
        <v>18</v>
      </c>
      <c r="M2409" s="13">
        <v>0</v>
      </c>
      <c r="N2409" s="13">
        <v>1</v>
      </c>
      <c r="O2409" s="13">
        <v>25</v>
      </c>
      <c r="P2409" s="13">
        <v>45</v>
      </c>
    </row>
    <row r="2410" spans="1:16" x14ac:dyDescent="0.25">
      <c r="A2410" s="13" t="s">
        <v>1534</v>
      </c>
      <c r="B2410" s="13">
        <v>2015</v>
      </c>
      <c r="C2410" s="13" t="s">
        <v>179</v>
      </c>
      <c r="D2410" s="13" t="s">
        <v>161</v>
      </c>
      <c r="E2410" s="13">
        <v>131</v>
      </c>
      <c r="F2410" s="13">
        <v>244</v>
      </c>
      <c r="G2410" s="13">
        <v>23</v>
      </c>
      <c r="H2410" s="13">
        <v>59</v>
      </c>
      <c r="I2410" s="13">
        <v>20</v>
      </c>
      <c r="J2410" s="13">
        <v>0</v>
      </c>
      <c r="K2410" s="13">
        <v>1</v>
      </c>
      <c r="L2410" s="13">
        <v>21</v>
      </c>
      <c r="M2410" s="13">
        <v>2</v>
      </c>
      <c r="N2410" s="13">
        <v>2</v>
      </c>
      <c r="O2410" s="13">
        <v>23</v>
      </c>
      <c r="P2410" s="13">
        <v>51</v>
      </c>
    </row>
    <row r="2411" spans="1:16" x14ac:dyDescent="0.25">
      <c r="A2411" s="13" t="s">
        <v>1687</v>
      </c>
      <c r="B2411" s="13">
        <v>2015</v>
      </c>
      <c r="C2411" s="13" t="s">
        <v>183</v>
      </c>
      <c r="D2411" s="13" t="s">
        <v>161</v>
      </c>
      <c r="E2411" s="13">
        <v>61</v>
      </c>
      <c r="F2411" s="13">
        <v>246</v>
      </c>
      <c r="G2411" s="13">
        <v>38</v>
      </c>
      <c r="H2411" s="13">
        <v>74</v>
      </c>
      <c r="I2411" s="13">
        <v>17</v>
      </c>
      <c r="J2411" s="13">
        <v>0</v>
      </c>
      <c r="K2411" s="13">
        <v>5</v>
      </c>
      <c r="L2411" s="13">
        <v>22</v>
      </c>
      <c r="M2411" s="13">
        <v>11</v>
      </c>
      <c r="N2411" s="13">
        <v>0</v>
      </c>
      <c r="O2411" s="13">
        <v>25</v>
      </c>
      <c r="P2411" s="13">
        <v>26</v>
      </c>
    </row>
    <row r="2412" spans="1:16" x14ac:dyDescent="0.25">
      <c r="A2412" s="13" t="s">
        <v>1666</v>
      </c>
      <c r="B2412" s="13">
        <v>2015</v>
      </c>
      <c r="C2412" s="13" t="s">
        <v>181</v>
      </c>
      <c r="D2412" s="13" t="s">
        <v>157</v>
      </c>
      <c r="E2412" s="13">
        <v>93</v>
      </c>
      <c r="F2412" s="13">
        <v>247</v>
      </c>
      <c r="G2412" s="13">
        <v>17</v>
      </c>
      <c r="H2412" s="13">
        <v>43</v>
      </c>
      <c r="I2412" s="13">
        <v>12</v>
      </c>
      <c r="J2412" s="13">
        <v>1</v>
      </c>
      <c r="K2412" s="13">
        <v>5</v>
      </c>
      <c r="L2412" s="13">
        <v>21</v>
      </c>
      <c r="M2412" s="13">
        <v>0</v>
      </c>
      <c r="N2412" s="13">
        <v>3</v>
      </c>
      <c r="O2412" s="13">
        <v>30</v>
      </c>
      <c r="P2412" s="13">
        <v>67</v>
      </c>
    </row>
    <row r="2413" spans="1:16" x14ac:dyDescent="0.25">
      <c r="A2413" s="13" t="s">
        <v>1618</v>
      </c>
      <c r="B2413" s="13">
        <v>2015</v>
      </c>
      <c r="C2413" s="13" t="s">
        <v>185</v>
      </c>
      <c r="D2413" s="13" t="s">
        <v>161</v>
      </c>
      <c r="E2413" s="13">
        <v>100</v>
      </c>
      <c r="F2413" s="13">
        <v>249</v>
      </c>
      <c r="G2413" s="13">
        <v>26</v>
      </c>
      <c r="H2413" s="13">
        <v>52</v>
      </c>
      <c r="I2413" s="13">
        <v>8</v>
      </c>
      <c r="J2413" s="13">
        <v>2</v>
      </c>
      <c r="K2413" s="13">
        <v>7</v>
      </c>
      <c r="L2413" s="13">
        <v>26</v>
      </c>
      <c r="M2413" s="13">
        <v>2</v>
      </c>
      <c r="N2413" s="13">
        <v>1</v>
      </c>
      <c r="O2413" s="13">
        <v>20</v>
      </c>
      <c r="P2413" s="13">
        <v>76</v>
      </c>
    </row>
    <row r="2414" spans="1:16" x14ac:dyDescent="0.25">
      <c r="A2414" s="13" t="s">
        <v>1460</v>
      </c>
      <c r="B2414" s="13">
        <v>2015</v>
      </c>
      <c r="C2414" s="13" t="s">
        <v>186</v>
      </c>
      <c r="D2414" s="13" t="s">
        <v>161</v>
      </c>
      <c r="E2414" s="13">
        <v>73</v>
      </c>
      <c r="F2414" s="13">
        <v>249</v>
      </c>
      <c r="G2414" s="13">
        <v>23</v>
      </c>
      <c r="H2414" s="13">
        <v>54</v>
      </c>
      <c r="I2414" s="13">
        <v>12</v>
      </c>
      <c r="J2414" s="13">
        <v>1</v>
      </c>
      <c r="K2414" s="13">
        <v>5</v>
      </c>
      <c r="L2414" s="13">
        <v>30</v>
      </c>
      <c r="M2414" s="13">
        <v>3</v>
      </c>
      <c r="N2414" s="13">
        <v>0</v>
      </c>
      <c r="O2414" s="13">
        <v>22</v>
      </c>
      <c r="P2414" s="13">
        <v>35</v>
      </c>
    </row>
    <row r="2415" spans="1:16" x14ac:dyDescent="0.25">
      <c r="A2415" s="13" t="s">
        <v>1967</v>
      </c>
      <c r="B2415" s="13">
        <v>2015</v>
      </c>
      <c r="C2415" s="13" t="s">
        <v>163</v>
      </c>
      <c r="D2415" s="13" t="s">
        <v>161</v>
      </c>
      <c r="E2415" s="13">
        <v>90</v>
      </c>
      <c r="F2415" s="13">
        <v>250</v>
      </c>
      <c r="G2415" s="13">
        <v>38</v>
      </c>
      <c r="H2415" s="13">
        <v>64</v>
      </c>
      <c r="I2415" s="13">
        <v>14</v>
      </c>
      <c r="J2415" s="13">
        <v>3</v>
      </c>
      <c r="K2415" s="13">
        <v>10</v>
      </c>
      <c r="L2415" s="13">
        <v>24</v>
      </c>
      <c r="M2415" s="13">
        <v>0</v>
      </c>
      <c r="N2415" s="13">
        <v>2</v>
      </c>
      <c r="O2415" s="13">
        <v>23</v>
      </c>
      <c r="P2415" s="13">
        <v>65</v>
      </c>
    </row>
    <row r="2416" spans="1:16" x14ac:dyDescent="0.25">
      <c r="A2416" s="13" t="s">
        <v>1892</v>
      </c>
      <c r="B2416" s="13">
        <v>2015</v>
      </c>
      <c r="C2416" s="13" t="s">
        <v>188</v>
      </c>
      <c r="D2416" s="13" t="s">
        <v>161</v>
      </c>
      <c r="E2416" s="13">
        <v>106</v>
      </c>
      <c r="F2416" s="13">
        <v>255</v>
      </c>
      <c r="G2416" s="13">
        <v>30</v>
      </c>
      <c r="H2416" s="13">
        <v>64</v>
      </c>
      <c r="I2416" s="13">
        <v>13</v>
      </c>
      <c r="J2416" s="13">
        <v>2</v>
      </c>
      <c r="K2416" s="13">
        <v>2</v>
      </c>
      <c r="L2416" s="13">
        <v>17</v>
      </c>
      <c r="M2416" s="13">
        <v>4</v>
      </c>
      <c r="N2416" s="13">
        <v>2</v>
      </c>
      <c r="O2416" s="13">
        <v>21</v>
      </c>
      <c r="P2416" s="13">
        <v>67</v>
      </c>
    </row>
    <row r="2417" spans="1:16" x14ac:dyDescent="0.25">
      <c r="A2417" s="13" t="s">
        <v>1926</v>
      </c>
      <c r="B2417" s="13">
        <v>2015</v>
      </c>
      <c r="C2417" s="13" t="s">
        <v>172</v>
      </c>
      <c r="D2417" s="13" t="s">
        <v>161</v>
      </c>
      <c r="E2417" s="13">
        <v>83</v>
      </c>
      <c r="F2417" s="13">
        <v>255</v>
      </c>
      <c r="G2417" s="13">
        <v>23</v>
      </c>
      <c r="H2417" s="13">
        <v>54</v>
      </c>
      <c r="I2417" s="13">
        <v>7</v>
      </c>
      <c r="J2417" s="13">
        <v>2</v>
      </c>
      <c r="K2417" s="13">
        <v>9</v>
      </c>
      <c r="L2417" s="13">
        <v>29</v>
      </c>
      <c r="M2417" s="13">
        <v>2</v>
      </c>
      <c r="N2417" s="13">
        <v>1</v>
      </c>
      <c r="O2417" s="13">
        <v>11</v>
      </c>
      <c r="P2417" s="13">
        <v>60</v>
      </c>
    </row>
    <row r="2418" spans="1:16" x14ac:dyDescent="0.25">
      <c r="A2418" s="13" t="s">
        <v>1913</v>
      </c>
      <c r="B2418" s="13">
        <v>2015</v>
      </c>
      <c r="C2418" s="13" t="s">
        <v>166</v>
      </c>
      <c r="D2418" s="13" t="s">
        <v>161</v>
      </c>
      <c r="E2418" s="13">
        <v>83</v>
      </c>
      <c r="F2418" s="13">
        <v>256</v>
      </c>
      <c r="G2418" s="13">
        <v>29</v>
      </c>
      <c r="H2418" s="13">
        <v>62</v>
      </c>
      <c r="I2418" s="13">
        <v>18</v>
      </c>
      <c r="J2418" s="13">
        <v>0</v>
      </c>
      <c r="K2418" s="13">
        <v>7</v>
      </c>
      <c r="L2418" s="13">
        <v>33</v>
      </c>
      <c r="M2418" s="13">
        <v>3</v>
      </c>
      <c r="N2418" s="13">
        <v>1</v>
      </c>
      <c r="O2418" s="13">
        <v>18</v>
      </c>
      <c r="P2418" s="13">
        <v>72</v>
      </c>
    </row>
    <row r="2419" spans="1:16" x14ac:dyDescent="0.25">
      <c r="A2419" s="13" t="s">
        <v>1959</v>
      </c>
      <c r="B2419" s="13">
        <v>2015</v>
      </c>
      <c r="C2419" s="13" t="s">
        <v>167</v>
      </c>
      <c r="D2419" s="13" t="s">
        <v>157</v>
      </c>
      <c r="E2419" s="13">
        <v>88</v>
      </c>
      <c r="F2419" s="13">
        <v>257</v>
      </c>
      <c r="G2419" s="13">
        <v>30</v>
      </c>
      <c r="H2419" s="13">
        <v>71</v>
      </c>
      <c r="I2419" s="13">
        <v>12</v>
      </c>
      <c r="J2419" s="13">
        <v>0</v>
      </c>
      <c r="K2419" s="13">
        <v>8</v>
      </c>
      <c r="L2419" s="13">
        <v>30</v>
      </c>
      <c r="M2419" s="13">
        <v>5</v>
      </c>
      <c r="N2419" s="13">
        <v>2</v>
      </c>
      <c r="O2419" s="13">
        <v>16</v>
      </c>
      <c r="P2419" s="13">
        <v>82</v>
      </c>
    </row>
    <row r="2420" spans="1:16" x14ac:dyDescent="0.25">
      <c r="A2420" s="13" t="s">
        <v>1744</v>
      </c>
      <c r="B2420" s="13">
        <v>2015</v>
      </c>
      <c r="C2420" s="13" t="s">
        <v>165</v>
      </c>
      <c r="D2420" s="13" t="s">
        <v>157</v>
      </c>
      <c r="E2420" s="13">
        <v>75</v>
      </c>
      <c r="F2420" s="13">
        <v>258</v>
      </c>
      <c r="G2420" s="13">
        <v>24</v>
      </c>
      <c r="H2420" s="13">
        <v>69</v>
      </c>
      <c r="I2420" s="13">
        <v>14</v>
      </c>
      <c r="J2420" s="13">
        <v>1</v>
      </c>
      <c r="K2420" s="13">
        <v>8</v>
      </c>
      <c r="L2420" s="13">
        <v>25</v>
      </c>
      <c r="M2420" s="13">
        <v>0</v>
      </c>
      <c r="N2420" s="13">
        <v>0</v>
      </c>
      <c r="O2420" s="13">
        <v>21</v>
      </c>
      <c r="P2420" s="13">
        <v>67</v>
      </c>
    </row>
    <row r="2421" spans="1:16" x14ac:dyDescent="0.25">
      <c r="A2421" s="13" t="s">
        <v>1362</v>
      </c>
      <c r="B2421" s="13">
        <v>2015</v>
      </c>
      <c r="C2421" s="13" t="s">
        <v>181</v>
      </c>
      <c r="D2421" s="13" t="s">
        <v>157</v>
      </c>
      <c r="E2421" s="13">
        <v>86</v>
      </c>
      <c r="F2421" s="13">
        <v>260</v>
      </c>
      <c r="G2421" s="13">
        <v>20</v>
      </c>
      <c r="H2421" s="13">
        <v>65</v>
      </c>
      <c r="I2421" s="13">
        <v>13</v>
      </c>
      <c r="J2421" s="13">
        <v>0</v>
      </c>
      <c r="K2421" s="13">
        <v>4</v>
      </c>
      <c r="L2421" s="13">
        <v>21</v>
      </c>
      <c r="M2421" s="13">
        <v>2</v>
      </c>
      <c r="N2421" s="13">
        <v>0</v>
      </c>
      <c r="O2421" s="13">
        <v>19</v>
      </c>
      <c r="P2421" s="13">
        <v>49</v>
      </c>
    </row>
    <row r="2422" spans="1:16" x14ac:dyDescent="0.25">
      <c r="A2422" s="13" t="s">
        <v>2061</v>
      </c>
      <c r="B2422" s="13">
        <v>2015</v>
      </c>
      <c r="C2422" s="13" t="s">
        <v>175</v>
      </c>
      <c r="D2422" s="13" t="s">
        <v>157</v>
      </c>
      <c r="E2422" s="13">
        <v>91</v>
      </c>
      <c r="F2422" s="13">
        <v>261</v>
      </c>
      <c r="G2422" s="13">
        <v>30</v>
      </c>
      <c r="H2422" s="13">
        <v>56</v>
      </c>
      <c r="I2422" s="13">
        <v>10</v>
      </c>
      <c r="J2422" s="13">
        <v>5</v>
      </c>
      <c r="K2422" s="13">
        <v>0</v>
      </c>
      <c r="L2422" s="13">
        <v>21</v>
      </c>
      <c r="M2422" s="13">
        <v>8</v>
      </c>
      <c r="N2422" s="13">
        <v>4</v>
      </c>
      <c r="O2422" s="13">
        <v>6</v>
      </c>
      <c r="P2422" s="13">
        <v>68</v>
      </c>
    </row>
    <row r="2423" spans="1:16" x14ac:dyDescent="0.25">
      <c r="A2423" s="13" t="s">
        <v>1902</v>
      </c>
      <c r="B2423" s="13">
        <v>2015</v>
      </c>
      <c r="C2423" s="13" t="s">
        <v>165</v>
      </c>
      <c r="D2423" s="13" t="s">
        <v>157</v>
      </c>
      <c r="E2423" s="13">
        <v>91</v>
      </c>
      <c r="F2423" s="13">
        <v>267</v>
      </c>
      <c r="G2423" s="13">
        <v>34</v>
      </c>
      <c r="H2423" s="13">
        <v>54</v>
      </c>
      <c r="I2423" s="13">
        <v>8</v>
      </c>
      <c r="J2423" s="13">
        <v>3</v>
      </c>
      <c r="K2423" s="13">
        <v>9</v>
      </c>
      <c r="L2423" s="13">
        <v>31</v>
      </c>
      <c r="M2423" s="13">
        <v>0</v>
      </c>
      <c r="N2423" s="13">
        <v>0</v>
      </c>
      <c r="O2423" s="13">
        <v>26</v>
      </c>
      <c r="P2423" s="13">
        <v>81</v>
      </c>
    </row>
    <row r="2424" spans="1:16" x14ac:dyDescent="0.25">
      <c r="A2424" s="13" t="s">
        <v>2110</v>
      </c>
      <c r="B2424" s="13">
        <v>2015</v>
      </c>
      <c r="C2424" s="13" t="s">
        <v>176</v>
      </c>
      <c r="D2424" s="13" t="s">
        <v>157</v>
      </c>
      <c r="E2424" s="13">
        <v>81</v>
      </c>
      <c r="F2424" s="13">
        <v>267</v>
      </c>
      <c r="G2424" s="13">
        <v>25</v>
      </c>
      <c r="H2424" s="13">
        <v>60</v>
      </c>
      <c r="I2424" s="13">
        <v>8</v>
      </c>
      <c r="J2424" s="13">
        <v>1</v>
      </c>
      <c r="K2424" s="13">
        <v>6</v>
      </c>
      <c r="L2424" s="13">
        <v>21</v>
      </c>
      <c r="M2424" s="13">
        <v>0</v>
      </c>
      <c r="N2424" s="13">
        <v>1</v>
      </c>
      <c r="O2424" s="13">
        <v>18</v>
      </c>
      <c r="P2424" s="13">
        <v>58</v>
      </c>
    </row>
    <row r="2425" spans="1:16" x14ac:dyDescent="0.25">
      <c r="A2425" s="13" t="s">
        <v>1938</v>
      </c>
      <c r="B2425" s="13">
        <v>2015</v>
      </c>
      <c r="C2425" s="13" t="s">
        <v>186</v>
      </c>
      <c r="D2425" s="13" t="s">
        <v>161</v>
      </c>
      <c r="E2425" s="13">
        <v>106</v>
      </c>
      <c r="F2425" s="13">
        <v>268</v>
      </c>
      <c r="G2425" s="13">
        <v>30</v>
      </c>
      <c r="H2425" s="13">
        <v>63</v>
      </c>
      <c r="I2425" s="13">
        <v>12</v>
      </c>
      <c r="J2425" s="13">
        <v>0</v>
      </c>
      <c r="K2425" s="13">
        <v>12</v>
      </c>
      <c r="L2425" s="13">
        <v>39</v>
      </c>
      <c r="M2425" s="13">
        <v>1</v>
      </c>
      <c r="N2425" s="13">
        <v>0</v>
      </c>
      <c r="O2425" s="13">
        <v>21</v>
      </c>
      <c r="P2425" s="13">
        <v>69</v>
      </c>
    </row>
    <row r="2426" spans="1:16" x14ac:dyDescent="0.25">
      <c r="A2426" s="13" t="s">
        <v>2007</v>
      </c>
      <c r="B2426" s="13">
        <v>2015</v>
      </c>
      <c r="C2426" s="13" t="s">
        <v>186</v>
      </c>
      <c r="D2426" s="13" t="s">
        <v>161</v>
      </c>
      <c r="E2426" s="13">
        <v>81</v>
      </c>
      <c r="F2426" s="13">
        <v>270</v>
      </c>
      <c r="G2426" s="13">
        <v>24</v>
      </c>
      <c r="H2426" s="13">
        <v>63</v>
      </c>
      <c r="I2426" s="13">
        <v>9</v>
      </c>
      <c r="J2426" s="13">
        <v>1</v>
      </c>
      <c r="K2426" s="13">
        <v>9</v>
      </c>
      <c r="L2426" s="13">
        <v>28</v>
      </c>
      <c r="M2426" s="13">
        <v>0</v>
      </c>
      <c r="N2426" s="13">
        <v>1</v>
      </c>
      <c r="O2426" s="13">
        <v>24</v>
      </c>
      <c r="P2426" s="13">
        <v>71</v>
      </c>
    </row>
    <row r="2427" spans="1:16" x14ac:dyDescent="0.25">
      <c r="A2427" s="13" t="s">
        <v>1556</v>
      </c>
      <c r="B2427" s="13">
        <v>2015</v>
      </c>
      <c r="C2427" s="13" t="s">
        <v>181</v>
      </c>
      <c r="D2427" s="13" t="s">
        <v>157</v>
      </c>
      <c r="E2427" s="13">
        <v>92</v>
      </c>
      <c r="F2427" s="13">
        <v>272</v>
      </c>
      <c r="G2427" s="13">
        <v>28</v>
      </c>
      <c r="H2427" s="13">
        <v>51</v>
      </c>
      <c r="I2427" s="13">
        <v>10</v>
      </c>
      <c r="J2427" s="13">
        <v>0</v>
      </c>
      <c r="K2427" s="13">
        <v>10</v>
      </c>
      <c r="L2427" s="13">
        <v>34</v>
      </c>
      <c r="M2427" s="13">
        <v>0</v>
      </c>
      <c r="N2427" s="13">
        <v>1</v>
      </c>
      <c r="O2427" s="13">
        <v>41</v>
      </c>
      <c r="P2427" s="13">
        <v>83</v>
      </c>
    </row>
    <row r="2428" spans="1:16" x14ac:dyDescent="0.25">
      <c r="A2428" s="13" t="s">
        <v>2026</v>
      </c>
      <c r="B2428" s="13">
        <v>2015</v>
      </c>
      <c r="C2428" s="13" t="s">
        <v>168</v>
      </c>
      <c r="D2428" s="13" t="s">
        <v>157</v>
      </c>
      <c r="E2428" s="13">
        <v>80</v>
      </c>
      <c r="F2428" s="13">
        <v>273</v>
      </c>
      <c r="G2428" s="13">
        <v>35</v>
      </c>
      <c r="H2428" s="13">
        <v>69</v>
      </c>
      <c r="I2428" s="13">
        <v>10</v>
      </c>
      <c r="J2428" s="13">
        <v>2</v>
      </c>
      <c r="K2428" s="13">
        <v>5</v>
      </c>
      <c r="L2428" s="13">
        <v>29</v>
      </c>
      <c r="M2428" s="13">
        <v>4</v>
      </c>
      <c r="N2428" s="13">
        <v>5</v>
      </c>
      <c r="O2428" s="13">
        <v>13</v>
      </c>
      <c r="P2428" s="13">
        <v>54</v>
      </c>
    </row>
    <row r="2429" spans="1:16" x14ac:dyDescent="0.25">
      <c r="A2429" s="13" t="s">
        <v>1757</v>
      </c>
      <c r="B2429" s="13">
        <v>2015</v>
      </c>
      <c r="C2429" s="13" t="s">
        <v>169</v>
      </c>
      <c r="D2429" s="13" t="s">
        <v>161</v>
      </c>
      <c r="E2429" s="13">
        <v>80</v>
      </c>
      <c r="F2429" s="13">
        <v>274</v>
      </c>
      <c r="G2429" s="13">
        <v>34</v>
      </c>
      <c r="H2429" s="13">
        <v>70</v>
      </c>
      <c r="I2429" s="13">
        <v>13</v>
      </c>
      <c r="J2429" s="13">
        <v>1</v>
      </c>
      <c r="K2429" s="13">
        <v>17</v>
      </c>
      <c r="L2429" s="13">
        <v>50</v>
      </c>
      <c r="M2429" s="13">
        <v>0</v>
      </c>
      <c r="N2429" s="13">
        <v>0</v>
      </c>
      <c r="O2429" s="13">
        <v>21</v>
      </c>
      <c r="P2429" s="13">
        <v>75</v>
      </c>
    </row>
    <row r="2430" spans="1:16" x14ac:dyDescent="0.25">
      <c r="A2430" s="13" t="s">
        <v>1367</v>
      </c>
      <c r="B2430" s="13">
        <v>2015</v>
      </c>
      <c r="C2430" s="13" t="s">
        <v>166</v>
      </c>
      <c r="D2430" s="13" t="s">
        <v>161</v>
      </c>
      <c r="E2430" s="13">
        <v>81</v>
      </c>
      <c r="F2430" s="13">
        <v>279</v>
      </c>
      <c r="G2430" s="13">
        <v>25</v>
      </c>
      <c r="H2430" s="13">
        <v>69</v>
      </c>
      <c r="I2430" s="13">
        <v>18</v>
      </c>
      <c r="J2430" s="13">
        <v>0</v>
      </c>
      <c r="K2430" s="13">
        <v>11</v>
      </c>
      <c r="L2430" s="13">
        <v>42</v>
      </c>
      <c r="M2430" s="13">
        <v>1</v>
      </c>
      <c r="N2430" s="13">
        <v>0</v>
      </c>
      <c r="O2430" s="13">
        <v>16</v>
      </c>
      <c r="P2430" s="13">
        <v>42</v>
      </c>
    </row>
    <row r="2431" spans="1:16" x14ac:dyDescent="0.25">
      <c r="A2431" s="13" t="s">
        <v>2101</v>
      </c>
      <c r="B2431" s="13">
        <v>2015</v>
      </c>
      <c r="C2431" s="13" t="s">
        <v>175</v>
      </c>
      <c r="D2431" s="13" t="s">
        <v>157</v>
      </c>
      <c r="E2431" s="13">
        <v>80</v>
      </c>
      <c r="F2431" s="13">
        <v>279</v>
      </c>
      <c r="G2431" s="13">
        <v>46</v>
      </c>
      <c r="H2431" s="13">
        <v>75</v>
      </c>
      <c r="I2431" s="13">
        <v>17</v>
      </c>
      <c r="J2431" s="13">
        <v>1</v>
      </c>
      <c r="K2431" s="13">
        <v>18</v>
      </c>
      <c r="L2431" s="13">
        <v>52</v>
      </c>
      <c r="M2431" s="13">
        <v>1</v>
      </c>
      <c r="N2431" s="13">
        <v>1</v>
      </c>
      <c r="O2431" s="13">
        <v>53</v>
      </c>
      <c r="P2431" s="13">
        <v>119</v>
      </c>
    </row>
    <row r="2432" spans="1:16" x14ac:dyDescent="0.25">
      <c r="A2432" s="13" t="s">
        <v>1802</v>
      </c>
      <c r="B2432" s="13">
        <v>2015</v>
      </c>
      <c r="C2432" s="13" t="s">
        <v>163</v>
      </c>
      <c r="D2432" s="13" t="s">
        <v>161</v>
      </c>
      <c r="E2432" s="13">
        <v>74</v>
      </c>
      <c r="F2432" s="13">
        <v>279</v>
      </c>
      <c r="G2432" s="13">
        <v>47</v>
      </c>
      <c r="H2432" s="13">
        <v>74</v>
      </c>
      <c r="I2432" s="13">
        <v>12</v>
      </c>
      <c r="J2432" s="13">
        <v>1</v>
      </c>
      <c r="K2432" s="13">
        <v>27</v>
      </c>
      <c r="L2432" s="13">
        <v>67</v>
      </c>
      <c r="M2432" s="13">
        <v>4</v>
      </c>
      <c r="N2432" s="13">
        <v>2</v>
      </c>
      <c r="O2432" s="13">
        <v>34</v>
      </c>
      <c r="P2432" s="13">
        <v>95</v>
      </c>
    </row>
    <row r="2433" spans="1:16" x14ac:dyDescent="0.25">
      <c r="A2433" s="13" t="s">
        <v>2003</v>
      </c>
      <c r="B2433" s="13">
        <v>2015</v>
      </c>
      <c r="C2433" s="13" t="s">
        <v>177</v>
      </c>
      <c r="D2433" s="13" t="s">
        <v>161</v>
      </c>
      <c r="E2433" s="13">
        <v>79</v>
      </c>
      <c r="F2433" s="13">
        <v>282</v>
      </c>
      <c r="G2433" s="13">
        <v>30</v>
      </c>
      <c r="H2433" s="13">
        <v>72</v>
      </c>
      <c r="I2433" s="13">
        <v>12</v>
      </c>
      <c r="J2433" s="13">
        <v>3</v>
      </c>
      <c r="K2433" s="13">
        <v>11</v>
      </c>
      <c r="L2433" s="13">
        <v>38</v>
      </c>
      <c r="M2433" s="13">
        <v>3</v>
      </c>
      <c r="N2433" s="13">
        <v>3</v>
      </c>
      <c r="O2433" s="13">
        <v>26</v>
      </c>
      <c r="P2433" s="13">
        <v>66</v>
      </c>
    </row>
    <row r="2434" spans="1:16" x14ac:dyDescent="0.25">
      <c r="A2434" s="13" t="s">
        <v>1693</v>
      </c>
      <c r="B2434" s="13">
        <v>2015</v>
      </c>
      <c r="C2434" s="13" t="s">
        <v>172</v>
      </c>
      <c r="D2434" s="13" t="s">
        <v>161</v>
      </c>
      <c r="E2434" s="13">
        <v>98</v>
      </c>
      <c r="F2434" s="13">
        <v>283</v>
      </c>
      <c r="G2434" s="13">
        <v>34</v>
      </c>
      <c r="H2434" s="13">
        <v>73</v>
      </c>
      <c r="I2434" s="13">
        <v>10</v>
      </c>
      <c r="J2434" s="13">
        <v>3</v>
      </c>
      <c r="K2434" s="13">
        <v>6</v>
      </c>
      <c r="L2434" s="13">
        <v>30</v>
      </c>
      <c r="M2434" s="13">
        <v>11</v>
      </c>
      <c r="N2434" s="13">
        <v>1</v>
      </c>
      <c r="O2434" s="13">
        <v>25</v>
      </c>
      <c r="P2434" s="13">
        <v>73</v>
      </c>
    </row>
    <row r="2435" spans="1:16" x14ac:dyDescent="0.25">
      <c r="A2435" s="13" t="s">
        <v>1582</v>
      </c>
      <c r="B2435" s="13">
        <v>2015</v>
      </c>
      <c r="C2435" s="13" t="s">
        <v>186</v>
      </c>
      <c r="D2435" s="13" t="s">
        <v>161</v>
      </c>
      <c r="E2435" s="13">
        <v>86</v>
      </c>
      <c r="F2435" s="13">
        <v>284</v>
      </c>
      <c r="G2435" s="13">
        <v>23</v>
      </c>
      <c r="H2435" s="13">
        <v>60</v>
      </c>
      <c r="I2435" s="13">
        <v>13</v>
      </c>
      <c r="J2435" s="13">
        <v>1</v>
      </c>
      <c r="K2435" s="13">
        <v>2</v>
      </c>
      <c r="L2435" s="13">
        <v>22</v>
      </c>
      <c r="M2435" s="13">
        <v>1</v>
      </c>
      <c r="N2435" s="13">
        <v>1</v>
      </c>
      <c r="O2435" s="13">
        <v>28</v>
      </c>
      <c r="P2435" s="13">
        <v>43</v>
      </c>
    </row>
    <row r="2436" spans="1:16" x14ac:dyDescent="0.25">
      <c r="A2436" s="13" t="s">
        <v>1607</v>
      </c>
      <c r="B2436" s="13">
        <v>2015</v>
      </c>
      <c r="C2436" s="13" t="s">
        <v>166</v>
      </c>
      <c r="D2436" s="13" t="s">
        <v>161</v>
      </c>
      <c r="E2436" s="13">
        <v>74</v>
      </c>
      <c r="F2436" s="13">
        <v>286</v>
      </c>
      <c r="G2436" s="13">
        <v>42</v>
      </c>
      <c r="H2436" s="13">
        <v>75</v>
      </c>
      <c r="I2436" s="13">
        <v>20</v>
      </c>
      <c r="J2436" s="13">
        <v>1</v>
      </c>
      <c r="K2436" s="13">
        <v>8</v>
      </c>
      <c r="L2436" s="13">
        <v>43</v>
      </c>
      <c r="M2436" s="13">
        <v>7</v>
      </c>
      <c r="N2436" s="13">
        <v>6</v>
      </c>
      <c r="O2436" s="13">
        <v>23</v>
      </c>
      <c r="P2436" s="13">
        <v>70</v>
      </c>
    </row>
    <row r="2437" spans="1:16" x14ac:dyDescent="0.25">
      <c r="A2437" s="13" t="s">
        <v>1858</v>
      </c>
      <c r="B2437" s="13">
        <v>2015</v>
      </c>
      <c r="C2437" s="13" t="s">
        <v>184</v>
      </c>
      <c r="D2437" s="13" t="s">
        <v>157</v>
      </c>
      <c r="E2437" s="13">
        <v>95</v>
      </c>
      <c r="F2437" s="13">
        <v>288</v>
      </c>
      <c r="G2437" s="13">
        <v>26</v>
      </c>
      <c r="H2437" s="13">
        <v>63</v>
      </c>
      <c r="I2437" s="13">
        <v>12</v>
      </c>
      <c r="J2437" s="13">
        <v>0</v>
      </c>
      <c r="K2437" s="13">
        <v>5</v>
      </c>
      <c r="L2437" s="13">
        <v>25</v>
      </c>
      <c r="M2437" s="13">
        <v>14</v>
      </c>
      <c r="N2437" s="13">
        <v>5</v>
      </c>
      <c r="O2437" s="13">
        <v>16</v>
      </c>
      <c r="P2437" s="13">
        <v>69</v>
      </c>
    </row>
    <row r="2438" spans="1:16" x14ac:dyDescent="0.25">
      <c r="A2438" s="13" t="s">
        <v>1457</v>
      </c>
      <c r="B2438" s="13">
        <v>2015</v>
      </c>
      <c r="C2438" s="13" t="s">
        <v>164</v>
      </c>
      <c r="D2438" s="13" t="s">
        <v>157</v>
      </c>
      <c r="E2438" s="13">
        <v>69</v>
      </c>
      <c r="F2438" s="13">
        <v>288</v>
      </c>
      <c r="G2438" s="13">
        <v>36</v>
      </c>
      <c r="H2438" s="13">
        <v>82</v>
      </c>
      <c r="I2438" s="13">
        <v>17</v>
      </c>
      <c r="J2438" s="13">
        <v>0</v>
      </c>
      <c r="K2438" s="13">
        <v>4</v>
      </c>
      <c r="L2438" s="13">
        <v>34</v>
      </c>
      <c r="M2438" s="13">
        <v>16</v>
      </c>
      <c r="N2438" s="13">
        <v>2</v>
      </c>
      <c r="O2438" s="13">
        <v>17</v>
      </c>
      <c r="P2438" s="13">
        <v>38</v>
      </c>
    </row>
    <row r="2439" spans="1:16" x14ac:dyDescent="0.25">
      <c r="A2439" s="13" t="s">
        <v>2104</v>
      </c>
      <c r="B2439" s="13">
        <v>2015</v>
      </c>
      <c r="C2439" s="13" t="s">
        <v>168</v>
      </c>
      <c r="D2439" s="13" t="s">
        <v>157</v>
      </c>
      <c r="E2439" s="13">
        <v>84</v>
      </c>
      <c r="F2439" s="13">
        <v>288</v>
      </c>
      <c r="G2439" s="13">
        <v>47</v>
      </c>
      <c r="H2439" s="13">
        <v>79</v>
      </c>
      <c r="I2439" s="13">
        <v>17</v>
      </c>
      <c r="J2439" s="13">
        <v>1</v>
      </c>
      <c r="K2439" s="13">
        <v>5</v>
      </c>
      <c r="L2439" s="13">
        <v>31</v>
      </c>
      <c r="M2439" s="13">
        <v>4</v>
      </c>
      <c r="N2439" s="13">
        <v>2</v>
      </c>
      <c r="O2439" s="13">
        <v>18</v>
      </c>
      <c r="P2439" s="13">
        <v>77</v>
      </c>
    </row>
    <row r="2440" spans="1:16" x14ac:dyDescent="0.25">
      <c r="A2440" s="13" t="s">
        <v>1546</v>
      </c>
      <c r="B2440" s="13">
        <v>2015</v>
      </c>
      <c r="C2440" s="13" t="s">
        <v>176</v>
      </c>
      <c r="D2440" s="13" t="s">
        <v>157</v>
      </c>
      <c r="E2440" s="13">
        <v>95</v>
      </c>
      <c r="F2440" s="13">
        <v>289</v>
      </c>
      <c r="G2440" s="13">
        <v>29</v>
      </c>
      <c r="H2440" s="13">
        <v>71</v>
      </c>
      <c r="I2440" s="13">
        <v>12</v>
      </c>
      <c r="J2440" s="13">
        <v>1</v>
      </c>
      <c r="K2440" s="13">
        <v>0</v>
      </c>
      <c r="L2440" s="13">
        <v>19</v>
      </c>
      <c r="M2440" s="13">
        <v>13</v>
      </c>
      <c r="N2440" s="13">
        <v>5</v>
      </c>
      <c r="O2440" s="13">
        <v>29</v>
      </c>
      <c r="P2440" s="13">
        <v>76</v>
      </c>
    </row>
    <row r="2441" spans="1:16" x14ac:dyDescent="0.25">
      <c r="A2441" s="13" t="s">
        <v>1638</v>
      </c>
      <c r="B2441" s="13">
        <v>2015</v>
      </c>
      <c r="C2441" s="13" t="s">
        <v>176</v>
      </c>
      <c r="D2441" s="13" t="s">
        <v>157</v>
      </c>
      <c r="E2441" s="13">
        <v>98</v>
      </c>
      <c r="F2441" s="13">
        <v>290</v>
      </c>
      <c r="G2441" s="13">
        <v>37</v>
      </c>
      <c r="H2441" s="13">
        <v>67</v>
      </c>
      <c r="I2441" s="13">
        <v>10</v>
      </c>
      <c r="J2441" s="13">
        <v>0</v>
      </c>
      <c r="K2441" s="13">
        <v>5</v>
      </c>
      <c r="L2441" s="13">
        <v>17</v>
      </c>
      <c r="M2441" s="13">
        <v>3</v>
      </c>
      <c r="N2441" s="13">
        <v>1</v>
      </c>
      <c r="O2441" s="13">
        <v>20</v>
      </c>
      <c r="P2441" s="13">
        <v>38</v>
      </c>
    </row>
    <row r="2442" spans="1:16" x14ac:dyDescent="0.25">
      <c r="A2442" s="13" t="s">
        <v>1606</v>
      </c>
      <c r="B2442" s="13">
        <v>2015</v>
      </c>
      <c r="C2442" s="13" t="s">
        <v>170</v>
      </c>
      <c r="D2442" s="13" t="s">
        <v>157</v>
      </c>
      <c r="E2442" s="13">
        <v>120</v>
      </c>
      <c r="F2442" s="13">
        <v>290</v>
      </c>
      <c r="G2442" s="13">
        <v>34</v>
      </c>
      <c r="H2442" s="13">
        <v>57</v>
      </c>
      <c r="I2442" s="13">
        <v>16</v>
      </c>
      <c r="J2442" s="13">
        <v>3</v>
      </c>
      <c r="K2442" s="13">
        <v>2</v>
      </c>
      <c r="L2442" s="13">
        <v>22</v>
      </c>
      <c r="M2442" s="13">
        <v>9</v>
      </c>
      <c r="N2442" s="13">
        <v>3</v>
      </c>
      <c r="O2442" s="13">
        <v>30</v>
      </c>
      <c r="P2442" s="13">
        <v>55</v>
      </c>
    </row>
    <row r="2443" spans="1:16" x14ac:dyDescent="0.25">
      <c r="A2443" s="13" t="s">
        <v>1623</v>
      </c>
      <c r="B2443" s="13">
        <v>2015</v>
      </c>
      <c r="C2443" s="13" t="s">
        <v>165</v>
      </c>
      <c r="D2443" s="13" t="s">
        <v>157</v>
      </c>
      <c r="E2443" s="13">
        <v>92</v>
      </c>
      <c r="F2443" s="13">
        <v>294</v>
      </c>
      <c r="G2443" s="13">
        <v>42</v>
      </c>
      <c r="H2443" s="13">
        <v>64</v>
      </c>
      <c r="I2443" s="13">
        <v>13</v>
      </c>
      <c r="J2443" s="13">
        <v>1</v>
      </c>
      <c r="K2443" s="13">
        <v>15</v>
      </c>
      <c r="L2443" s="13">
        <v>40</v>
      </c>
      <c r="M2443" s="13">
        <v>1</v>
      </c>
      <c r="N2443" s="13">
        <v>1</v>
      </c>
      <c r="O2443" s="13">
        <v>23</v>
      </c>
      <c r="P2443" s="13">
        <v>69</v>
      </c>
    </row>
    <row r="2444" spans="1:16" x14ac:dyDescent="0.25">
      <c r="A2444" s="13" t="s">
        <v>1800</v>
      </c>
      <c r="B2444" s="13">
        <v>2015</v>
      </c>
      <c r="C2444" s="13" t="s">
        <v>164</v>
      </c>
      <c r="D2444" s="13" t="s">
        <v>157</v>
      </c>
      <c r="E2444" s="13">
        <v>132</v>
      </c>
      <c r="F2444" s="13">
        <v>296</v>
      </c>
      <c r="G2444" s="13">
        <v>44</v>
      </c>
      <c r="H2444" s="13">
        <v>67</v>
      </c>
      <c r="I2444" s="13">
        <v>16</v>
      </c>
      <c r="J2444" s="13">
        <v>1</v>
      </c>
      <c r="K2444" s="13">
        <v>18</v>
      </c>
      <c r="L2444" s="13">
        <v>59</v>
      </c>
      <c r="M2444" s="13">
        <v>0</v>
      </c>
      <c r="N2444" s="13">
        <v>0</v>
      </c>
      <c r="O2444" s="13">
        <v>29</v>
      </c>
      <c r="P2444" s="13">
        <v>86</v>
      </c>
    </row>
    <row r="2445" spans="1:16" x14ac:dyDescent="0.25">
      <c r="A2445" s="13" t="s">
        <v>1491</v>
      </c>
      <c r="B2445" s="13">
        <v>2015</v>
      </c>
      <c r="C2445" s="13" t="s">
        <v>167</v>
      </c>
      <c r="D2445" s="13" t="s">
        <v>157</v>
      </c>
      <c r="E2445" s="13">
        <v>110</v>
      </c>
      <c r="F2445" s="13">
        <v>298</v>
      </c>
      <c r="G2445" s="13">
        <v>16</v>
      </c>
      <c r="H2445" s="13">
        <v>53</v>
      </c>
      <c r="I2445" s="13">
        <v>14</v>
      </c>
      <c r="J2445" s="13">
        <v>0</v>
      </c>
      <c r="K2445" s="13">
        <v>5</v>
      </c>
      <c r="L2445" s="13">
        <v>26</v>
      </c>
      <c r="M2445" s="13">
        <v>0</v>
      </c>
      <c r="N2445" s="13">
        <v>0</v>
      </c>
      <c r="O2445" s="13">
        <v>11</v>
      </c>
      <c r="P2445" s="13">
        <v>86</v>
      </c>
    </row>
    <row r="2446" spans="1:16" x14ac:dyDescent="0.25">
      <c r="A2446" s="13" t="s">
        <v>2109</v>
      </c>
      <c r="B2446" s="13">
        <v>2015</v>
      </c>
      <c r="C2446" s="13" t="s">
        <v>158</v>
      </c>
      <c r="D2446" s="13" t="s">
        <v>157</v>
      </c>
      <c r="E2446" s="13">
        <v>98</v>
      </c>
      <c r="F2446" s="13">
        <v>300</v>
      </c>
      <c r="G2446" s="13">
        <v>35</v>
      </c>
      <c r="H2446" s="13">
        <v>73</v>
      </c>
      <c r="I2446" s="13">
        <v>19</v>
      </c>
      <c r="J2446" s="13">
        <v>0</v>
      </c>
      <c r="K2446" s="13">
        <v>13</v>
      </c>
      <c r="L2446" s="13">
        <v>33</v>
      </c>
      <c r="M2446" s="13">
        <v>0</v>
      </c>
      <c r="N2446" s="13">
        <v>2</v>
      </c>
      <c r="O2446" s="13">
        <v>20</v>
      </c>
      <c r="P2446" s="13">
        <v>68</v>
      </c>
    </row>
    <row r="2447" spans="1:16" x14ac:dyDescent="0.25">
      <c r="A2447" s="13" t="s">
        <v>2069</v>
      </c>
      <c r="B2447" s="13">
        <v>2015</v>
      </c>
      <c r="C2447" s="13" t="s">
        <v>172</v>
      </c>
      <c r="D2447" s="13" t="s">
        <v>161</v>
      </c>
      <c r="E2447" s="13">
        <v>108</v>
      </c>
      <c r="F2447" s="13">
        <v>303</v>
      </c>
      <c r="G2447" s="13">
        <v>38</v>
      </c>
      <c r="H2447" s="13">
        <v>82</v>
      </c>
      <c r="I2447" s="13">
        <v>17</v>
      </c>
      <c r="J2447" s="13">
        <v>5</v>
      </c>
      <c r="K2447" s="13">
        <v>4</v>
      </c>
      <c r="L2447" s="13">
        <v>21</v>
      </c>
      <c r="M2447" s="13">
        <v>9</v>
      </c>
      <c r="N2447" s="13">
        <v>4</v>
      </c>
      <c r="O2447" s="13">
        <v>28</v>
      </c>
      <c r="P2447" s="13">
        <v>75</v>
      </c>
    </row>
    <row r="2448" spans="1:16" x14ac:dyDescent="0.25">
      <c r="A2448" s="13" t="s">
        <v>2031</v>
      </c>
      <c r="B2448" s="13">
        <v>2015</v>
      </c>
      <c r="C2448" s="13" t="s">
        <v>186</v>
      </c>
      <c r="D2448" s="13" t="s">
        <v>161</v>
      </c>
      <c r="E2448" s="13">
        <v>80</v>
      </c>
      <c r="F2448" s="13">
        <v>304</v>
      </c>
      <c r="G2448" s="13">
        <v>45</v>
      </c>
      <c r="H2448" s="13">
        <v>85</v>
      </c>
      <c r="I2448" s="13">
        <v>22</v>
      </c>
      <c r="J2448" s="13">
        <v>1</v>
      </c>
      <c r="K2448" s="13">
        <v>14</v>
      </c>
      <c r="L2448" s="13">
        <v>50</v>
      </c>
      <c r="M2448" s="13">
        <v>1</v>
      </c>
      <c r="N2448" s="13">
        <v>0</v>
      </c>
      <c r="O2448" s="13">
        <v>26</v>
      </c>
      <c r="P2448" s="13">
        <v>52</v>
      </c>
    </row>
    <row r="2449" spans="1:16" x14ac:dyDescent="0.25">
      <c r="A2449" s="13" t="s">
        <v>2008</v>
      </c>
      <c r="B2449" s="13">
        <v>2015</v>
      </c>
      <c r="C2449" s="13" t="s">
        <v>165</v>
      </c>
      <c r="D2449" s="13" t="s">
        <v>157</v>
      </c>
      <c r="E2449" s="13">
        <v>86</v>
      </c>
      <c r="F2449" s="13">
        <v>305</v>
      </c>
      <c r="G2449" s="13">
        <v>34</v>
      </c>
      <c r="H2449" s="13">
        <v>85</v>
      </c>
      <c r="I2449" s="13">
        <v>17</v>
      </c>
      <c r="J2449" s="13">
        <v>0</v>
      </c>
      <c r="K2449" s="13">
        <v>15</v>
      </c>
      <c r="L2449" s="13">
        <v>39</v>
      </c>
      <c r="M2449" s="13">
        <v>2</v>
      </c>
      <c r="N2449" s="13">
        <v>0</v>
      </c>
      <c r="O2449" s="13">
        <v>9</v>
      </c>
      <c r="P2449" s="13">
        <v>79</v>
      </c>
    </row>
    <row r="2450" spans="1:16" x14ac:dyDescent="0.25">
      <c r="A2450" s="13" t="s">
        <v>1937</v>
      </c>
      <c r="B2450" s="13">
        <v>2015</v>
      </c>
      <c r="C2450" s="13" t="s">
        <v>183</v>
      </c>
      <c r="D2450" s="13" t="s">
        <v>161</v>
      </c>
      <c r="E2450" s="13">
        <v>126</v>
      </c>
      <c r="F2450" s="13">
        <v>309</v>
      </c>
      <c r="G2450" s="13">
        <v>44</v>
      </c>
      <c r="H2450" s="13">
        <v>84</v>
      </c>
      <c r="I2450" s="13">
        <v>15</v>
      </c>
      <c r="J2450" s="13">
        <v>1</v>
      </c>
      <c r="K2450" s="13">
        <v>10</v>
      </c>
      <c r="L2450" s="13">
        <v>34</v>
      </c>
      <c r="M2450" s="13">
        <v>0</v>
      </c>
      <c r="N2450" s="13">
        <v>0</v>
      </c>
      <c r="O2450" s="13">
        <v>37</v>
      </c>
      <c r="P2450" s="13">
        <v>52</v>
      </c>
    </row>
    <row r="2451" spans="1:16" x14ac:dyDescent="0.25">
      <c r="A2451" s="13" t="s">
        <v>2005</v>
      </c>
      <c r="B2451" s="13">
        <v>2015</v>
      </c>
      <c r="C2451" s="13" t="s">
        <v>183</v>
      </c>
      <c r="D2451" s="13" t="s">
        <v>161</v>
      </c>
      <c r="E2451" s="13">
        <v>80</v>
      </c>
      <c r="F2451" s="13">
        <v>311</v>
      </c>
      <c r="G2451" s="13">
        <v>43</v>
      </c>
      <c r="H2451" s="13">
        <v>82</v>
      </c>
      <c r="I2451" s="13">
        <v>16</v>
      </c>
      <c r="J2451" s="13">
        <v>0</v>
      </c>
      <c r="K2451" s="13">
        <v>5</v>
      </c>
      <c r="L2451" s="13">
        <v>25</v>
      </c>
      <c r="M2451" s="13">
        <v>1</v>
      </c>
      <c r="N2451" s="13">
        <v>2</v>
      </c>
      <c r="O2451" s="13">
        <v>36</v>
      </c>
      <c r="P2451" s="13">
        <v>70</v>
      </c>
    </row>
    <row r="2452" spans="1:16" x14ac:dyDescent="0.25">
      <c r="A2452" s="13" t="s">
        <v>1519</v>
      </c>
      <c r="B2452" s="13">
        <v>2015</v>
      </c>
      <c r="C2452" s="13" t="s">
        <v>169</v>
      </c>
      <c r="D2452" s="13" t="s">
        <v>161</v>
      </c>
      <c r="E2452" s="13">
        <v>116</v>
      </c>
      <c r="F2452" s="13">
        <v>313</v>
      </c>
      <c r="G2452" s="13">
        <v>32</v>
      </c>
      <c r="H2452" s="13">
        <v>72</v>
      </c>
      <c r="I2452" s="13">
        <v>18</v>
      </c>
      <c r="J2452" s="13">
        <v>0</v>
      </c>
      <c r="K2452" s="13">
        <v>6</v>
      </c>
      <c r="L2452" s="13">
        <v>39</v>
      </c>
      <c r="M2452" s="13">
        <v>7</v>
      </c>
      <c r="N2452" s="13">
        <v>2</v>
      </c>
      <c r="O2452" s="13">
        <v>31</v>
      </c>
      <c r="P2452" s="13">
        <v>54</v>
      </c>
    </row>
    <row r="2453" spans="1:16" x14ac:dyDescent="0.25">
      <c r="A2453" s="13" t="s">
        <v>2004</v>
      </c>
      <c r="B2453" s="13">
        <v>2015</v>
      </c>
      <c r="C2453" s="13" t="s">
        <v>176</v>
      </c>
      <c r="D2453" s="13" t="s">
        <v>157</v>
      </c>
      <c r="E2453" s="13">
        <v>97</v>
      </c>
      <c r="F2453" s="13">
        <v>315</v>
      </c>
      <c r="G2453" s="13">
        <v>50</v>
      </c>
      <c r="H2453" s="13">
        <v>69</v>
      </c>
      <c r="I2453" s="13">
        <v>14</v>
      </c>
      <c r="J2453" s="13">
        <v>3</v>
      </c>
      <c r="K2453" s="13">
        <v>6</v>
      </c>
      <c r="L2453" s="13">
        <v>27</v>
      </c>
      <c r="M2453" s="13">
        <v>10</v>
      </c>
      <c r="N2453" s="13">
        <v>4</v>
      </c>
      <c r="O2453" s="13">
        <v>32</v>
      </c>
      <c r="P2453" s="13">
        <v>39</v>
      </c>
    </row>
    <row r="2454" spans="1:16" x14ac:dyDescent="0.25">
      <c r="A2454" s="13" t="s">
        <v>1502</v>
      </c>
      <c r="B2454" s="13">
        <v>2015</v>
      </c>
      <c r="C2454" s="13" t="s">
        <v>171</v>
      </c>
      <c r="D2454" s="13" t="s">
        <v>157</v>
      </c>
      <c r="E2454" s="13">
        <v>140</v>
      </c>
      <c r="F2454" s="13">
        <v>318</v>
      </c>
      <c r="G2454" s="13">
        <v>53</v>
      </c>
      <c r="H2454" s="13">
        <v>80</v>
      </c>
      <c r="I2454" s="13">
        <v>20</v>
      </c>
      <c r="J2454" s="13">
        <v>1</v>
      </c>
      <c r="K2454" s="13">
        <v>14</v>
      </c>
      <c r="L2454" s="13">
        <v>42</v>
      </c>
      <c r="M2454" s="13">
        <v>3</v>
      </c>
      <c r="N2454" s="13">
        <v>1</v>
      </c>
      <c r="O2454" s="13">
        <v>30</v>
      </c>
      <c r="P2454" s="13">
        <v>73</v>
      </c>
    </row>
    <row r="2455" spans="1:16" x14ac:dyDescent="0.25">
      <c r="A2455" s="13" t="s">
        <v>2038</v>
      </c>
      <c r="B2455" s="13">
        <v>2015</v>
      </c>
      <c r="C2455" s="13" t="s">
        <v>165</v>
      </c>
      <c r="D2455" s="13" t="s">
        <v>157</v>
      </c>
      <c r="E2455" s="13">
        <v>100</v>
      </c>
      <c r="F2455" s="13">
        <v>320</v>
      </c>
      <c r="G2455" s="13">
        <v>38</v>
      </c>
      <c r="H2455" s="13">
        <v>75</v>
      </c>
      <c r="I2455" s="13">
        <v>16</v>
      </c>
      <c r="J2455" s="13">
        <v>1</v>
      </c>
      <c r="K2455" s="13">
        <v>11</v>
      </c>
      <c r="L2455" s="13">
        <v>49</v>
      </c>
      <c r="M2455" s="13">
        <v>0</v>
      </c>
      <c r="N2455" s="13">
        <v>0</v>
      </c>
      <c r="O2455" s="13">
        <v>27</v>
      </c>
      <c r="P2455" s="13">
        <v>72</v>
      </c>
    </row>
    <row r="2456" spans="1:16" x14ac:dyDescent="0.25">
      <c r="A2456" s="13" t="s">
        <v>2033</v>
      </c>
      <c r="B2456" s="13">
        <v>2015</v>
      </c>
      <c r="C2456" s="13" t="s">
        <v>180</v>
      </c>
      <c r="D2456" s="13" t="s">
        <v>161</v>
      </c>
      <c r="E2456" s="13">
        <v>103</v>
      </c>
      <c r="F2456" s="13">
        <v>323</v>
      </c>
      <c r="G2456" s="13">
        <v>49</v>
      </c>
      <c r="H2456" s="13">
        <v>89</v>
      </c>
      <c r="I2456" s="13">
        <v>23</v>
      </c>
      <c r="J2456" s="13">
        <v>7</v>
      </c>
      <c r="K2456" s="13">
        <v>17</v>
      </c>
      <c r="L2456" s="13">
        <v>47</v>
      </c>
      <c r="M2456" s="13">
        <v>4</v>
      </c>
      <c r="N2456" s="13">
        <v>2</v>
      </c>
      <c r="O2456" s="13">
        <v>22</v>
      </c>
      <c r="P2456" s="13">
        <v>110</v>
      </c>
    </row>
    <row r="2457" spans="1:16" x14ac:dyDescent="0.25">
      <c r="A2457" s="13" t="s">
        <v>1727</v>
      </c>
      <c r="B2457" s="13">
        <v>2015</v>
      </c>
      <c r="C2457" s="13" t="s">
        <v>166</v>
      </c>
      <c r="D2457" s="13" t="s">
        <v>161</v>
      </c>
      <c r="E2457" s="13">
        <v>100</v>
      </c>
      <c r="F2457" s="13">
        <v>323</v>
      </c>
      <c r="G2457" s="13">
        <v>53</v>
      </c>
      <c r="H2457" s="13">
        <v>106</v>
      </c>
      <c r="I2457" s="13">
        <v>24</v>
      </c>
      <c r="J2457" s="13">
        <v>5</v>
      </c>
      <c r="K2457" s="13">
        <v>9</v>
      </c>
      <c r="L2457" s="13">
        <v>31</v>
      </c>
      <c r="M2457" s="13">
        <v>9</v>
      </c>
      <c r="N2457" s="13">
        <v>3</v>
      </c>
      <c r="O2457" s="13">
        <v>20</v>
      </c>
      <c r="P2457" s="13">
        <v>57</v>
      </c>
    </row>
    <row r="2458" spans="1:16" x14ac:dyDescent="0.25">
      <c r="A2458" s="13" t="s">
        <v>1586</v>
      </c>
      <c r="B2458" s="13">
        <v>2015</v>
      </c>
      <c r="C2458" s="13" t="s">
        <v>188</v>
      </c>
      <c r="D2458" s="13" t="s">
        <v>161</v>
      </c>
      <c r="E2458" s="13">
        <v>87</v>
      </c>
      <c r="F2458" s="13">
        <v>323</v>
      </c>
      <c r="G2458" s="13">
        <v>46</v>
      </c>
      <c r="H2458" s="13">
        <v>97</v>
      </c>
      <c r="I2458" s="13">
        <v>19</v>
      </c>
      <c r="J2458" s="13">
        <v>0</v>
      </c>
      <c r="K2458" s="13">
        <v>12</v>
      </c>
      <c r="L2458" s="13">
        <v>53</v>
      </c>
      <c r="M2458" s="13">
        <v>0</v>
      </c>
      <c r="N2458" s="13">
        <v>0</v>
      </c>
      <c r="O2458" s="13">
        <v>24</v>
      </c>
      <c r="P2458" s="13">
        <v>72</v>
      </c>
    </row>
    <row r="2459" spans="1:16" x14ac:dyDescent="0.25">
      <c r="A2459" s="13" t="s">
        <v>1815</v>
      </c>
      <c r="B2459" s="13">
        <v>2015</v>
      </c>
      <c r="C2459" s="13" t="s">
        <v>172</v>
      </c>
      <c r="D2459" s="13" t="s">
        <v>161</v>
      </c>
      <c r="E2459" s="13">
        <v>118</v>
      </c>
      <c r="F2459" s="13">
        <v>324</v>
      </c>
      <c r="G2459" s="13">
        <v>28</v>
      </c>
      <c r="H2459" s="13">
        <v>66</v>
      </c>
      <c r="I2459" s="13">
        <v>10</v>
      </c>
      <c r="J2459" s="13">
        <v>4</v>
      </c>
      <c r="K2459" s="13">
        <v>3</v>
      </c>
      <c r="L2459" s="13">
        <v>30</v>
      </c>
      <c r="M2459" s="13">
        <v>5</v>
      </c>
      <c r="N2459" s="13">
        <v>1</v>
      </c>
      <c r="O2459" s="13">
        <v>24</v>
      </c>
      <c r="P2459" s="13">
        <v>55</v>
      </c>
    </row>
    <row r="2460" spans="1:16" x14ac:dyDescent="0.25">
      <c r="A2460" s="13" t="s">
        <v>2047</v>
      </c>
      <c r="B2460" s="13">
        <v>2015</v>
      </c>
      <c r="C2460" s="13" t="s">
        <v>188</v>
      </c>
      <c r="D2460" s="13" t="s">
        <v>161</v>
      </c>
      <c r="E2460" s="13">
        <v>116</v>
      </c>
      <c r="F2460" s="13">
        <v>325</v>
      </c>
      <c r="G2460" s="13">
        <v>42</v>
      </c>
      <c r="H2460" s="13">
        <v>90</v>
      </c>
      <c r="I2460" s="13">
        <v>19</v>
      </c>
      <c r="J2460" s="13">
        <v>4</v>
      </c>
      <c r="K2460" s="13">
        <v>11</v>
      </c>
      <c r="L2460" s="13">
        <v>49</v>
      </c>
      <c r="M2460" s="13">
        <v>1</v>
      </c>
      <c r="N2460" s="13">
        <v>2</v>
      </c>
      <c r="O2460" s="13">
        <v>23</v>
      </c>
      <c r="P2460" s="13">
        <v>92</v>
      </c>
    </row>
    <row r="2461" spans="1:16" x14ac:dyDescent="0.25">
      <c r="A2461" s="13" t="s">
        <v>1515</v>
      </c>
      <c r="B2461" s="13">
        <v>2015</v>
      </c>
      <c r="C2461" s="13" t="s">
        <v>186</v>
      </c>
      <c r="D2461" s="13" t="s">
        <v>161</v>
      </c>
      <c r="E2461" s="13">
        <v>119</v>
      </c>
      <c r="F2461" s="13">
        <v>326</v>
      </c>
      <c r="G2461" s="13">
        <v>34</v>
      </c>
      <c r="H2461" s="13">
        <v>84</v>
      </c>
      <c r="I2461" s="13">
        <v>16</v>
      </c>
      <c r="J2461" s="13">
        <v>1</v>
      </c>
      <c r="K2461" s="13">
        <v>13</v>
      </c>
      <c r="L2461" s="13">
        <v>45</v>
      </c>
      <c r="M2461" s="13">
        <v>0</v>
      </c>
      <c r="N2461" s="13">
        <v>2</v>
      </c>
      <c r="O2461" s="13">
        <v>13</v>
      </c>
      <c r="P2461" s="13">
        <v>77</v>
      </c>
    </row>
    <row r="2462" spans="1:16" x14ac:dyDescent="0.25">
      <c r="A2462" s="13" t="s">
        <v>1641</v>
      </c>
      <c r="B2462" s="13">
        <v>2015</v>
      </c>
      <c r="C2462" s="13" t="s">
        <v>185</v>
      </c>
      <c r="D2462" s="13" t="s">
        <v>161</v>
      </c>
      <c r="E2462" s="13">
        <v>115</v>
      </c>
      <c r="F2462" s="13">
        <v>327</v>
      </c>
      <c r="G2462" s="13">
        <v>59</v>
      </c>
      <c r="H2462" s="13">
        <v>95</v>
      </c>
      <c r="I2462" s="13">
        <v>19</v>
      </c>
      <c r="J2462" s="13">
        <v>3</v>
      </c>
      <c r="K2462" s="13">
        <v>5</v>
      </c>
      <c r="L2462" s="13">
        <v>26</v>
      </c>
      <c r="M2462" s="13">
        <v>13</v>
      </c>
      <c r="N2462" s="13">
        <v>5</v>
      </c>
      <c r="O2462" s="13">
        <v>40</v>
      </c>
      <c r="P2462" s="13">
        <v>59</v>
      </c>
    </row>
    <row r="2463" spans="1:16" x14ac:dyDescent="0.25">
      <c r="A2463" s="13" t="s">
        <v>1575</v>
      </c>
      <c r="B2463" s="13">
        <v>2015</v>
      </c>
      <c r="C2463" s="13" t="s">
        <v>168</v>
      </c>
      <c r="D2463" s="13" t="s">
        <v>157</v>
      </c>
      <c r="E2463" s="13">
        <v>98</v>
      </c>
      <c r="F2463" s="13">
        <v>329</v>
      </c>
      <c r="G2463" s="13">
        <v>37</v>
      </c>
      <c r="H2463" s="13">
        <v>68</v>
      </c>
      <c r="I2463" s="13">
        <v>18</v>
      </c>
      <c r="J2463" s="13">
        <v>1</v>
      </c>
      <c r="K2463" s="13">
        <v>13</v>
      </c>
      <c r="L2463" s="13">
        <v>40</v>
      </c>
      <c r="M2463" s="13">
        <v>3</v>
      </c>
      <c r="N2463" s="13">
        <v>1</v>
      </c>
      <c r="O2463" s="13">
        <v>45</v>
      </c>
      <c r="P2463" s="13">
        <v>99</v>
      </c>
    </row>
    <row r="2464" spans="1:16" x14ac:dyDescent="0.25">
      <c r="A2464" s="13" t="s">
        <v>1710</v>
      </c>
      <c r="B2464" s="13">
        <v>2015</v>
      </c>
      <c r="C2464" s="13" t="s">
        <v>156</v>
      </c>
      <c r="D2464" s="13" t="s">
        <v>157</v>
      </c>
      <c r="E2464" s="13">
        <v>112</v>
      </c>
      <c r="F2464" s="13">
        <v>331</v>
      </c>
      <c r="G2464" s="13">
        <v>21</v>
      </c>
      <c r="H2464" s="13">
        <v>79</v>
      </c>
      <c r="I2464" s="13">
        <v>12</v>
      </c>
      <c r="J2464" s="13">
        <v>0</v>
      </c>
      <c r="K2464" s="13">
        <v>9</v>
      </c>
      <c r="L2464" s="13">
        <v>39</v>
      </c>
      <c r="M2464" s="13">
        <v>0</v>
      </c>
      <c r="N2464" s="13">
        <v>1</v>
      </c>
      <c r="O2464" s="13">
        <v>21</v>
      </c>
      <c r="P2464" s="13">
        <v>104</v>
      </c>
    </row>
    <row r="2465" spans="1:16" x14ac:dyDescent="0.25">
      <c r="A2465" s="13" t="s">
        <v>1438</v>
      </c>
      <c r="B2465" s="13">
        <v>2015</v>
      </c>
      <c r="C2465" s="13" t="s">
        <v>183</v>
      </c>
      <c r="D2465" s="13" t="s">
        <v>161</v>
      </c>
      <c r="E2465" s="13">
        <v>88</v>
      </c>
      <c r="F2465" s="13">
        <v>331</v>
      </c>
      <c r="G2465" s="13">
        <v>51</v>
      </c>
      <c r="H2465" s="13">
        <v>73</v>
      </c>
      <c r="I2465" s="13">
        <v>16</v>
      </c>
      <c r="J2465" s="13">
        <v>1</v>
      </c>
      <c r="K2465" s="13">
        <v>12</v>
      </c>
      <c r="L2465" s="13">
        <v>42</v>
      </c>
      <c r="M2465" s="13">
        <v>0</v>
      </c>
      <c r="N2465" s="13">
        <v>1</v>
      </c>
      <c r="O2465" s="13">
        <v>38</v>
      </c>
      <c r="P2465" s="13">
        <v>84</v>
      </c>
    </row>
    <row r="2466" spans="1:16" x14ac:dyDescent="0.25">
      <c r="A2466" s="13" t="s">
        <v>1844</v>
      </c>
      <c r="B2466" s="13">
        <v>2015</v>
      </c>
      <c r="C2466" s="13" t="s">
        <v>167</v>
      </c>
      <c r="D2466" s="13" t="s">
        <v>157</v>
      </c>
      <c r="E2466" s="13">
        <v>128</v>
      </c>
      <c r="F2466" s="13">
        <v>332</v>
      </c>
      <c r="G2466" s="13">
        <v>51</v>
      </c>
      <c r="H2466" s="13">
        <v>88</v>
      </c>
      <c r="I2466" s="13">
        <v>21</v>
      </c>
      <c r="J2466" s="13">
        <v>2</v>
      </c>
      <c r="K2466" s="13">
        <v>8</v>
      </c>
      <c r="L2466" s="13">
        <v>28</v>
      </c>
      <c r="M2466" s="13">
        <v>10</v>
      </c>
      <c r="N2466" s="13">
        <v>4</v>
      </c>
      <c r="O2466" s="13">
        <v>25</v>
      </c>
      <c r="P2466" s="13">
        <v>61</v>
      </c>
    </row>
    <row r="2467" spans="1:16" x14ac:dyDescent="0.25">
      <c r="A2467" s="13" t="s">
        <v>1822</v>
      </c>
      <c r="B2467" s="13">
        <v>2015</v>
      </c>
      <c r="C2467" s="13" t="s">
        <v>176</v>
      </c>
      <c r="D2467" s="13" t="s">
        <v>157</v>
      </c>
      <c r="E2467" s="13">
        <v>106</v>
      </c>
      <c r="F2467" s="13">
        <v>333</v>
      </c>
      <c r="G2467" s="13">
        <v>38</v>
      </c>
      <c r="H2467" s="13">
        <v>82</v>
      </c>
      <c r="I2467" s="13">
        <v>19</v>
      </c>
      <c r="J2467" s="13">
        <v>1</v>
      </c>
      <c r="K2467" s="13">
        <v>7</v>
      </c>
      <c r="L2467" s="13">
        <v>44</v>
      </c>
      <c r="M2467" s="13">
        <v>4</v>
      </c>
      <c r="N2467" s="13">
        <v>1</v>
      </c>
      <c r="O2467" s="13">
        <v>23</v>
      </c>
      <c r="P2467" s="13">
        <v>69</v>
      </c>
    </row>
    <row r="2468" spans="1:16" x14ac:dyDescent="0.25">
      <c r="A2468" s="13" t="s">
        <v>1962</v>
      </c>
      <c r="B2468" s="13">
        <v>2015</v>
      </c>
      <c r="C2468" s="13" t="s">
        <v>164</v>
      </c>
      <c r="D2468" s="13" t="s">
        <v>157</v>
      </c>
      <c r="E2468" s="13">
        <v>101</v>
      </c>
      <c r="F2468" s="13">
        <v>333</v>
      </c>
      <c r="G2468" s="13">
        <v>55</v>
      </c>
      <c r="H2468" s="13">
        <v>107</v>
      </c>
      <c r="I2468" s="13">
        <v>19</v>
      </c>
      <c r="J2468" s="13">
        <v>1</v>
      </c>
      <c r="K2468" s="13">
        <v>15</v>
      </c>
      <c r="L2468" s="13">
        <v>54</v>
      </c>
      <c r="M2468" s="13">
        <v>2</v>
      </c>
      <c r="N2468" s="13">
        <v>0</v>
      </c>
      <c r="O2468" s="13">
        <v>22</v>
      </c>
      <c r="P2468" s="13">
        <v>96</v>
      </c>
    </row>
    <row r="2469" spans="1:16" x14ac:dyDescent="0.25">
      <c r="A2469" s="13" t="s">
        <v>1529</v>
      </c>
      <c r="B2469" s="13">
        <v>2015</v>
      </c>
      <c r="C2469" s="13" t="s">
        <v>179</v>
      </c>
      <c r="D2469" s="13" t="s">
        <v>161</v>
      </c>
      <c r="E2469" s="13">
        <v>108</v>
      </c>
      <c r="F2469" s="13">
        <v>333</v>
      </c>
      <c r="G2469" s="13">
        <v>17</v>
      </c>
      <c r="H2469" s="13">
        <v>91</v>
      </c>
      <c r="I2469" s="13">
        <v>17</v>
      </c>
      <c r="J2469" s="13">
        <v>0</v>
      </c>
      <c r="K2469" s="13">
        <v>0</v>
      </c>
      <c r="L2469" s="13">
        <v>18</v>
      </c>
      <c r="M2469" s="13">
        <v>2</v>
      </c>
      <c r="N2469" s="13">
        <v>0</v>
      </c>
      <c r="O2469" s="13">
        <v>29</v>
      </c>
      <c r="P2469" s="13">
        <v>34</v>
      </c>
    </row>
    <row r="2470" spans="1:16" x14ac:dyDescent="0.25">
      <c r="A2470" s="13" t="s">
        <v>1806</v>
      </c>
      <c r="B2470" s="13">
        <v>2015</v>
      </c>
      <c r="C2470" s="13" t="s">
        <v>159</v>
      </c>
      <c r="D2470" s="13" t="s">
        <v>157</v>
      </c>
      <c r="E2470" s="13">
        <v>96</v>
      </c>
      <c r="F2470" s="13">
        <v>334</v>
      </c>
      <c r="G2470" s="13">
        <v>39</v>
      </c>
      <c r="H2470" s="13">
        <v>88</v>
      </c>
      <c r="I2470" s="13">
        <v>13</v>
      </c>
      <c r="J2470" s="13">
        <v>0</v>
      </c>
      <c r="K2470" s="13">
        <v>13</v>
      </c>
      <c r="L2470" s="13">
        <v>41</v>
      </c>
      <c r="M2470" s="13">
        <v>0</v>
      </c>
      <c r="N2470" s="13">
        <v>0</v>
      </c>
      <c r="O2470" s="13">
        <v>26</v>
      </c>
      <c r="P2470" s="13">
        <v>93</v>
      </c>
    </row>
    <row r="2471" spans="1:16" x14ac:dyDescent="0.25">
      <c r="A2471" s="13" t="s">
        <v>1758</v>
      </c>
      <c r="B2471" s="13">
        <v>2015</v>
      </c>
      <c r="C2471" s="13" t="s">
        <v>158</v>
      </c>
      <c r="D2471" s="13" t="s">
        <v>157</v>
      </c>
      <c r="E2471" s="13">
        <v>104</v>
      </c>
      <c r="F2471" s="13">
        <v>337</v>
      </c>
      <c r="G2471" s="13">
        <v>38</v>
      </c>
      <c r="H2471" s="13">
        <v>71</v>
      </c>
      <c r="I2471" s="13">
        <v>19</v>
      </c>
      <c r="J2471" s="13">
        <v>0</v>
      </c>
      <c r="K2471" s="13">
        <v>11</v>
      </c>
      <c r="L2471" s="13">
        <v>31</v>
      </c>
      <c r="M2471" s="13">
        <v>0</v>
      </c>
      <c r="N2471" s="13">
        <v>0</v>
      </c>
      <c r="O2471" s="13">
        <v>33</v>
      </c>
      <c r="P2471" s="13">
        <v>115</v>
      </c>
    </row>
    <row r="2472" spans="1:16" x14ac:dyDescent="0.25">
      <c r="A2472" s="13" t="s">
        <v>1621</v>
      </c>
      <c r="B2472" s="13">
        <v>2015</v>
      </c>
      <c r="C2472" s="13" t="s">
        <v>176</v>
      </c>
      <c r="D2472" s="13" t="s">
        <v>157</v>
      </c>
      <c r="E2472" s="13">
        <v>94</v>
      </c>
      <c r="F2472" s="13">
        <v>337</v>
      </c>
      <c r="G2472" s="13">
        <v>36</v>
      </c>
      <c r="H2472" s="13">
        <v>73</v>
      </c>
      <c r="I2472" s="13">
        <v>17</v>
      </c>
      <c r="J2472" s="13">
        <v>1</v>
      </c>
      <c r="K2472" s="13">
        <v>15</v>
      </c>
      <c r="L2472" s="13">
        <v>50</v>
      </c>
      <c r="M2472" s="13">
        <v>0</v>
      </c>
      <c r="N2472" s="13">
        <v>0</v>
      </c>
      <c r="O2472" s="13">
        <v>32</v>
      </c>
      <c r="P2472" s="13">
        <v>106</v>
      </c>
    </row>
    <row r="2473" spans="1:16" x14ac:dyDescent="0.25">
      <c r="A2473" s="13" t="s">
        <v>1990</v>
      </c>
      <c r="B2473" s="13">
        <v>2015</v>
      </c>
      <c r="C2473" s="13" t="s">
        <v>158</v>
      </c>
      <c r="D2473" s="13" t="s">
        <v>157</v>
      </c>
      <c r="E2473" s="13">
        <v>133</v>
      </c>
      <c r="F2473" s="13">
        <v>339</v>
      </c>
      <c r="G2473" s="13">
        <v>46</v>
      </c>
      <c r="H2473" s="13">
        <v>80</v>
      </c>
      <c r="I2473" s="13">
        <v>15</v>
      </c>
      <c r="J2473" s="13">
        <v>4</v>
      </c>
      <c r="K2473" s="13">
        <v>9</v>
      </c>
      <c r="L2473" s="13">
        <v>36</v>
      </c>
      <c r="M2473" s="13">
        <v>24</v>
      </c>
      <c r="N2473" s="13">
        <v>9</v>
      </c>
      <c r="O2473" s="13">
        <v>18</v>
      </c>
      <c r="P2473" s="13">
        <v>105</v>
      </c>
    </row>
    <row r="2474" spans="1:16" x14ac:dyDescent="0.25">
      <c r="A2474" s="13" t="s">
        <v>1551</v>
      </c>
      <c r="B2474" s="13">
        <v>2015</v>
      </c>
      <c r="C2474" s="13" t="s">
        <v>182</v>
      </c>
      <c r="D2474" s="13" t="s">
        <v>157</v>
      </c>
      <c r="E2474" s="13">
        <v>112</v>
      </c>
      <c r="F2474" s="13">
        <v>341</v>
      </c>
      <c r="G2474" s="13">
        <v>55</v>
      </c>
      <c r="H2474" s="13">
        <v>88</v>
      </c>
      <c r="I2474" s="13">
        <v>16</v>
      </c>
      <c r="J2474" s="13">
        <v>11</v>
      </c>
      <c r="K2474" s="13">
        <v>8</v>
      </c>
      <c r="L2474" s="13">
        <v>30</v>
      </c>
      <c r="M2474" s="13">
        <v>18</v>
      </c>
      <c r="N2474" s="13">
        <v>8</v>
      </c>
      <c r="O2474" s="13">
        <v>22</v>
      </c>
      <c r="P2474" s="13">
        <v>76</v>
      </c>
    </row>
    <row r="2475" spans="1:16" x14ac:dyDescent="0.25">
      <c r="A2475" s="13" t="s">
        <v>1907</v>
      </c>
      <c r="B2475" s="13">
        <v>2015</v>
      </c>
      <c r="C2475" s="13" t="s">
        <v>158</v>
      </c>
      <c r="D2475" s="13" t="s">
        <v>157</v>
      </c>
      <c r="E2475" s="13">
        <v>120</v>
      </c>
      <c r="F2475" s="13">
        <v>344</v>
      </c>
      <c r="G2475" s="13">
        <v>44</v>
      </c>
      <c r="H2475" s="13">
        <v>96</v>
      </c>
      <c r="I2475" s="13">
        <v>18</v>
      </c>
      <c r="J2475" s="13">
        <v>1</v>
      </c>
      <c r="K2475" s="13">
        <v>12</v>
      </c>
      <c r="L2475" s="13">
        <v>34</v>
      </c>
      <c r="M2475" s="13">
        <v>4</v>
      </c>
      <c r="N2475" s="13">
        <v>5</v>
      </c>
      <c r="O2475" s="13">
        <v>16</v>
      </c>
      <c r="P2475" s="13">
        <v>74</v>
      </c>
    </row>
    <row r="2476" spans="1:16" x14ac:dyDescent="0.25">
      <c r="A2476" s="13" t="s">
        <v>1543</v>
      </c>
      <c r="B2476" s="13">
        <v>2015</v>
      </c>
      <c r="C2476" s="13" t="s">
        <v>183</v>
      </c>
      <c r="D2476" s="13" t="s">
        <v>161</v>
      </c>
      <c r="E2476" s="13">
        <v>95</v>
      </c>
      <c r="F2476" s="13">
        <v>346</v>
      </c>
      <c r="G2476" s="13">
        <v>43</v>
      </c>
      <c r="H2476" s="13">
        <v>86</v>
      </c>
      <c r="I2476" s="13">
        <v>25</v>
      </c>
      <c r="J2476" s="13">
        <v>1</v>
      </c>
      <c r="K2476" s="13">
        <v>16</v>
      </c>
      <c r="L2476" s="13">
        <v>73</v>
      </c>
      <c r="M2476" s="13">
        <v>1</v>
      </c>
      <c r="N2476" s="13">
        <v>0</v>
      </c>
      <c r="O2476" s="13">
        <v>33</v>
      </c>
      <c r="P2476" s="13">
        <v>79</v>
      </c>
    </row>
    <row r="2477" spans="1:16" x14ac:dyDescent="0.25">
      <c r="A2477" s="13" t="s">
        <v>1571</v>
      </c>
      <c r="B2477" s="13">
        <v>2015</v>
      </c>
      <c r="C2477" s="13" t="s">
        <v>162</v>
      </c>
      <c r="D2477" s="13" t="s">
        <v>161</v>
      </c>
      <c r="E2477" s="13">
        <v>113</v>
      </c>
      <c r="F2477" s="13">
        <v>347</v>
      </c>
      <c r="G2477" s="13">
        <v>36</v>
      </c>
      <c r="H2477" s="13">
        <v>86</v>
      </c>
      <c r="I2477" s="13">
        <v>11</v>
      </c>
      <c r="J2477" s="13">
        <v>0</v>
      </c>
      <c r="K2477" s="13">
        <v>15</v>
      </c>
      <c r="L2477" s="13">
        <v>53</v>
      </c>
      <c r="M2477" s="13">
        <v>1</v>
      </c>
      <c r="N2477" s="13">
        <v>1</v>
      </c>
      <c r="O2477" s="13">
        <v>49</v>
      </c>
      <c r="P2477" s="13">
        <v>103</v>
      </c>
    </row>
    <row r="2478" spans="1:16" x14ac:dyDescent="0.25">
      <c r="A2478" s="13" t="s">
        <v>2039</v>
      </c>
      <c r="B2478" s="13">
        <v>2015</v>
      </c>
      <c r="C2478" s="13" t="s">
        <v>169</v>
      </c>
      <c r="D2478" s="13" t="s">
        <v>161</v>
      </c>
      <c r="E2478" s="13">
        <v>107</v>
      </c>
      <c r="F2478" s="13">
        <v>350</v>
      </c>
      <c r="G2478" s="13">
        <v>38</v>
      </c>
      <c r="H2478" s="13">
        <v>92</v>
      </c>
      <c r="I2478" s="13">
        <v>15</v>
      </c>
      <c r="J2478" s="13">
        <v>5</v>
      </c>
      <c r="K2478" s="13">
        <v>6</v>
      </c>
      <c r="L2478" s="13">
        <v>34</v>
      </c>
      <c r="M2478" s="13">
        <v>3</v>
      </c>
      <c r="N2478" s="13">
        <v>2</v>
      </c>
      <c r="O2478" s="13">
        <v>36</v>
      </c>
      <c r="P2478" s="13">
        <v>97</v>
      </c>
    </row>
    <row r="2479" spans="1:16" x14ac:dyDescent="0.25">
      <c r="A2479" s="13" t="s">
        <v>2014</v>
      </c>
      <c r="B2479" s="13">
        <v>2015</v>
      </c>
      <c r="C2479" s="13" t="s">
        <v>159</v>
      </c>
      <c r="D2479" s="13" t="s">
        <v>157</v>
      </c>
      <c r="E2479" s="13">
        <v>112</v>
      </c>
      <c r="F2479" s="13">
        <v>350</v>
      </c>
      <c r="G2479" s="13">
        <v>28</v>
      </c>
      <c r="H2479" s="13">
        <v>61</v>
      </c>
      <c r="I2479" s="13">
        <v>11</v>
      </c>
      <c r="J2479" s="13">
        <v>0</v>
      </c>
      <c r="K2479" s="13">
        <v>11</v>
      </c>
      <c r="L2479" s="13">
        <v>28</v>
      </c>
      <c r="M2479" s="13">
        <v>0</v>
      </c>
      <c r="N2479" s="13">
        <v>1</v>
      </c>
      <c r="O2479" s="13">
        <v>21</v>
      </c>
      <c r="P2479" s="13">
        <v>132</v>
      </c>
    </row>
    <row r="2480" spans="1:16" x14ac:dyDescent="0.25">
      <c r="A2480" s="13" t="s">
        <v>1984</v>
      </c>
      <c r="B2480" s="13">
        <v>2015</v>
      </c>
      <c r="C2480" s="13" t="s">
        <v>175</v>
      </c>
      <c r="D2480" s="13" t="s">
        <v>157</v>
      </c>
      <c r="E2480" s="13">
        <v>97</v>
      </c>
      <c r="F2480" s="13">
        <v>352</v>
      </c>
      <c r="G2480" s="13">
        <v>48</v>
      </c>
      <c r="H2480" s="13">
        <v>90</v>
      </c>
      <c r="I2480" s="13">
        <v>11</v>
      </c>
      <c r="J2480" s="13">
        <v>3</v>
      </c>
      <c r="K2480" s="13">
        <v>11</v>
      </c>
      <c r="L2480" s="13">
        <v>33</v>
      </c>
      <c r="M2480" s="13">
        <v>13</v>
      </c>
      <c r="N2480" s="13">
        <v>3</v>
      </c>
      <c r="O2480" s="13">
        <v>34</v>
      </c>
      <c r="P2480" s="13">
        <v>66</v>
      </c>
    </row>
    <row r="2481" spans="1:16" x14ac:dyDescent="0.25">
      <c r="A2481" s="13" t="s">
        <v>1745</v>
      </c>
      <c r="B2481" s="13">
        <v>2015</v>
      </c>
      <c r="C2481" s="13" t="s">
        <v>172</v>
      </c>
      <c r="D2481" s="13" t="s">
        <v>161</v>
      </c>
      <c r="E2481" s="13">
        <v>103</v>
      </c>
      <c r="F2481" s="13">
        <v>354</v>
      </c>
      <c r="G2481" s="13">
        <v>50</v>
      </c>
      <c r="H2481" s="13">
        <v>100</v>
      </c>
      <c r="I2481" s="13">
        <v>18</v>
      </c>
      <c r="J2481" s="13">
        <v>1</v>
      </c>
      <c r="K2481" s="13">
        <v>5</v>
      </c>
      <c r="L2481" s="13">
        <v>31</v>
      </c>
      <c r="M2481" s="13">
        <v>2</v>
      </c>
      <c r="N2481" s="13">
        <v>5</v>
      </c>
      <c r="O2481" s="13">
        <v>42</v>
      </c>
      <c r="P2481" s="13">
        <v>48</v>
      </c>
    </row>
    <row r="2482" spans="1:16" x14ac:dyDescent="0.25">
      <c r="A2482" s="13" t="s">
        <v>1609</v>
      </c>
      <c r="B2482" s="13">
        <v>2015</v>
      </c>
      <c r="C2482" s="13" t="s">
        <v>178</v>
      </c>
      <c r="D2482" s="13" t="s">
        <v>157</v>
      </c>
      <c r="E2482" s="13">
        <v>104</v>
      </c>
      <c r="F2482" s="13">
        <v>354</v>
      </c>
      <c r="G2482" s="13">
        <v>40</v>
      </c>
      <c r="H2482" s="13">
        <v>96</v>
      </c>
      <c r="I2482" s="13">
        <v>18</v>
      </c>
      <c r="J2482" s="13">
        <v>0</v>
      </c>
      <c r="K2482" s="13">
        <v>13</v>
      </c>
      <c r="L2482" s="13">
        <v>48</v>
      </c>
      <c r="M2482" s="13">
        <v>2</v>
      </c>
      <c r="N2482" s="13">
        <v>5</v>
      </c>
      <c r="O2482" s="13">
        <v>49</v>
      </c>
      <c r="P2482" s="13">
        <v>92</v>
      </c>
    </row>
    <row r="2483" spans="1:16" x14ac:dyDescent="0.25">
      <c r="A2483" s="13" t="s">
        <v>1891</v>
      </c>
      <c r="B2483" s="13">
        <v>2015</v>
      </c>
      <c r="C2483" s="13" t="s">
        <v>185</v>
      </c>
      <c r="D2483" s="13" t="s">
        <v>161</v>
      </c>
      <c r="E2483" s="13">
        <v>93</v>
      </c>
      <c r="F2483" s="13">
        <v>355</v>
      </c>
      <c r="G2483" s="13">
        <v>42</v>
      </c>
      <c r="H2483" s="13">
        <v>102</v>
      </c>
      <c r="I2483" s="13">
        <v>12</v>
      </c>
      <c r="J2483" s="13">
        <v>3</v>
      </c>
      <c r="K2483" s="13">
        <v>5</v>
      </c>
      <c r="L2483" s="13">
        <v>26</v>
      </c>
      <c r="M2483" s="13">
        <v>14</v>
      </c>
      <c r="N2483" s="13">
        <v>5</v>
      </c>
      <c r="O2483" s="13">
        <v>30</v>
      </c>
      <c r="P2483" s="13">
        <v>25</v>
      </c>
    </row>
    <row r="2484" spans="1:16" x14ac:dyDescent="0.25">
      <c r="A2484" s="13" t="s">
        <v>1909</v>
      </c>
      <c r="B2484" s="13">
        <v>2015</v>
      </c>
      <c r="C2484" s="13" t="s">
        <v>177</v>
      </c>
      <c r="D2484" s="13" t="s">
        <v>161</v>
      </c>
      <c r="E2484" s="13">
        <v>115</v>
      </c>
      <c r="F2484" s="13">
        <v>355</v>
      </c>
      <c r="G2484" s="13">
        <v>43</v>
      </c>
      <c r="H2484" s="13">
        <v>83</v>
      </c>
      <c r="I2484" s="13">
        <v>12</v>
      </c>
      <c r="J2484" s="13">
        <v>0</v>
      </c>
      <c r="K2484" s="13">
        <v>16</v>
      </c>
      <c r="L2484" s="13">
        <v>47</v>
      </c>
      <c r="M2484" s="13">
        <v>0</v>
      </c>
      <c r="N2484" s="13">
        <v>1</v>
      </c>
      <c r="O2484" s="13">
        <v>65</v>
      </c>
      <c r="P2484" s="13">
        <v>92</v>
      </c>
    </row>
    <row r="2485" spans="1:16" x14ac:dyDescent="0.25">
      <c r="A2485" s="13" t="s">
        <v>1413</v>
      </c>
      <c r="B2485" s="13">
        <v>2015</v>
      </c>
      <c r="C2485" s="13" t="s">
        <v>179</v>
      </c>
      <c r="D2485" s="13" t="s">
        <v>161</v>
      </c>
      <c r="E2485" s="13">
        <v>96</v>
      </c>
      <c r="F2485" s="13">
        <v>359</v>
      </c>
      <c r="G2485" s="13">
        <v>46</v>
      </c>
      <c r="H2485" s="13">
        <v>85</v>
      </c>
      <c r="I2485" s="13">
        <v>13</v>
      </c>
      <c r="J2485" s="13">
        <v>3</v>
      </c>
      <c r="K2485" s="13">
        <v>19</v>
      </c>
      <c r="L2485" s="13">
        <v>42</v>
      </c>
      <c r="M2485" s="13">
        <v>2</v>
      </c>
      <c r="N2485" s="13">
        <v>1</v>
      </c>
      <c r="O2485" s="13">
        <v>23</v>
      </c>
      <c r="P2485" s="13">
        <v>101</v>
      </c>
    </row>
    <row r="2486" spans="1:16" x14ac:dyDescent="0.25">
      <c r="A2486" s="13" t="s">
        <v>1804</v>
      </c>
      <c r="B2486" s="13">
        <v>2015</v>
      </c>
      <c r="C2486" s="13" t="s">
        <v>173</v>
      </c>
      <c r="D2486" s="13" t="s">
        <v>161</v>
      </c>
      <c r="E2486" s="13">
        <v>116</v>
      </c>
      <c r="F2486" s="13">
        <v>360</v>
      </c>
      <c r="G2486" s="13">
        <v>36</v>
      </c>
      <c r="H2486" s="13">
        <v>94</v>
      </c>
      <c r="I2486" s="13">
        <v>23</v>
      </c>
      <c r="J2486" s="13">
        <v>0</v>
      </c>
      <c r="K2486" s="13">
        <v>3</v>
      </c>
      <c r="L2486" s="13">
        <v>28</v>
      </c>
      <c r="M2486" s="13">
        <v>2</v>
      </c>
      <c r="N2486" s="13">
        <v>1</v>
      </c>
      <c r="O2486" s="13">
        <v>38</v>
      </c>
      <c r="P2486" s="13">
        <v>70</v>
      </c>
    </row>
    <row r="2487" spans="1:16" x14ac:dyDescent="0.25">
      <c r="A2487" s="13" t="s">
        <v>1566</v>
      </c>
      <c r="B2487" s="13">
        <v>2015</v>
      </c>
      <c r="C2487" s="13" t="s">
        <v>167</v>
      </c>
      <c r="D2487" s="13" t="s">
        <v>157</v>
      </c>
      <c r="E2487" s="13">
        <v>104</v>
      </c>
      <c r="F2487" s="13">
        <v>361</v>
      </c>
      <c r="G2487" s="13">
        <v>25</v>
      </c>
      <c r="H2487" s="13">
        <v>101</v>
      </c>
      <c r="I2487" s="13">
        <v>16</v>
      </c>
      <c r="J2487" s="13">
        <v>0</v>
      </c>
      <c r="K2487" s="13">
        <v>4</v>
      </c>
      <c r="L2487" s="13">
        <v>32</v>
      </c>
      <c r="M2487" s="13">
        <v>2</v>
      </c>
      <c r="N2487" s="13">
        <v>4</v>
      </c>
      <c r="O2487" s="13">
        <v>23</v>
      </c>
      <c r="P2487" s="13">
        <v>34</v>
      </c>
    </row>
    <row r="2488" spans="1:16" x14ac:dyDescent="0.25">
      <c r="A2488" s="13" t="s">
        <v>1905</v>
      </c>
      <c r="B2488" s="13">
        <v>2015</v>
      </c>
      <c r="C2488" s="13" t="s">
        <v>176</v>
      </c>
      <c r="D2488" s="13" t="s">
        <v>157</v>
      </c>
      <c r="E2488" s="13">
        <v>95</v>
      </c>
      <c r="F2488" s="13">
        <v>363</v>
      </c>
      <c r="G2488" s="13">
        <v>38</v>
      </c>
      <c r="H2488" s="13">
        <v>84</v>
      </c>
      <c r="I2488" s="13">
        <v>22</v>
      </c>
      <c r="J2488" s="13">
        <v>0</v>
      </c>
      <c r="K2488" s="13">
        <v>12</v>
      </c>
      <c r="L2488" s="13">
        <v>45</v>
      </c>
      <c r="M2488" s="13">
        <v>0</v>
      </c>
      <c r="N2488" s="13">
        <v>0</v>
      </c>
      <c r="O2488" s="13">
        <v>13</v>
      </c>
      <c r="P2488" s="13">
        <v>104</v>
      </c>
    </row>
    <row r="2489" spans="1:16" x14ac:dyDescent="0.25">
      <c r="A2489" s="13" t="s">
        <v>1867</v>
      </c>
      <c r="B2489" s="13">
        <v>2015</v>
      </c>
      <c r="C2489" s="13" t="s">
        <v>165</v>
      </c>
      <c r="D2489" s="13" t="s">
        <v>157</v>
      </c>
      <c r="E2489" s="13">
        <v>104</v>
      </c>
      <c r="F2489" s="13">
        <v>363</v>
      </c>
      <c r="G2489" s="13">
        <v>46</v>
      </c>
      <c r="H2489" s="13">
        <v>100</v>
      </c>
      <c r="I2489" s="13">
        <v>17</v>
      </c>
      <c r="J2489" s="13">
        <v>2</v>
      </c>
      <c r="K2489" s="13">
        <v>10</v>
      </c>
      <c r="L2489" s="13">
        <v>42</v>
      </c>
      <c r="M2489" s="13">
        <v>4</v>
      </c>
      <c r="N2489" s="13">
        <v>4</v>
      </c>
      <c r="O2489" s="13">
        <v>19</v>
      </c>
      <c r="P2489" s="13">
        <v>111</v>
      </c>
    </row>
    <row r="2490" spans="1:16" x14ac:dyDescent="0.25">
      <c r="A2490" s="13" t="s">
        <v>1662</v>
      </c>
      <c r="B2490" s="13">
        <v>2015</v>
      </c>
      <c r="C2490" s="13" t="s">
        <v>188</v>
      </c>
      <c r="D2490" s="13" t="s">
        <v>161</v>
      </c>
      <c r="E2490" s="13">
        <v>103</v>
      </c>
      <c r="F2490" s="13">
        <v>366</v>
      </c>
      <c r="G2490" s="13">
        <v>45</v>
      </c>
      <c r="H2490" s="13">
        <v>110</v>
      </c>
      <c r="I2490" s="13">
        <v>21</v>
      </c>
      <c r="J2490" s="13">
        <v>5</v>
      </c>
      <c r="K2490" s="13">
        <v>10</v>
      </c>
      <c r="L2490" s="13">
        <v>43</v>
      </c>
      <c r="M2490" s="13">
        <v>5</v>
      </c>
      <c r="N2490" s="13">
        <v>6</v>
      </c>
      <c r="O2490" s="13">
        <v>21</v>
      </c>
      <c r="P2490" s="13">
        <v>76</v>
      </c>
    </row>
    <row r="2491" spans="1:16" x14ac:dyDescent="0.25">
      <c r="A2491" s="13" t="s">
        <v>1795</v>
      </c>
      <c r="B2491" s="13">
        <v>2015</v>
      </c>
      <c r="C2491" s="13" t="s">
        <v>186</v>
      </c>
      <c r="D2491" s="13" t="s">
        <v>161</v>
      </c>
      <c r="E2491" s="13">
        <v>96</v>
      </c>
      <c r="F2491" s="13">
        <v>366</v>
      </c>
      <c r="G2491" s="13">
        <v>49</v>
      </c>
      <c r="H2491" s="13">
        <v>109</v>
      </c>
      <c r="I2491" s="13">
        <v>13</v>
      </c>
      <c r="J2491" s="13">
        <v>6</v>
      </c>
      <c r="K2491" s="13">
        <v>1</v>
      </c>
      <c r="L2491" s="13">
        <v>26</v>
      </c>
      <c r="M2491" s="13">
        <v>24</v>
      </c>
      <c r="N2491" s="13">
        <v>5</v>
      </c>
      <c r="O2491" s="13">
        <v>19</v>
      </c>
      <c r="P2491" s="13">
        <v>36</v>
      </c>
    </row>
    <row r="2492" spans="1:16" x14ac:dyDescent="0.25">
      <c r="A2492" s="13" t="s">
        <v>2067</v>
      </c>
      <c r="B2492" s="13">
        <v>2015</v>
      </c>
      <c r="C2492" s="13" t="s">
        <v>162</v>
      </c>
      <c r="D2492" s="13" t="s">
        <v>161</v>
      </c>
      <c r="E2492" s="13">
        <v>101</v>
      </c>
      <c r="F2492" s="13">
        <v>366</v>
      </c>
      <c r="G2492" s="13">
        <v>39</v>
      </c>
      <c r="H2492" s="13">
        <v>96</v>
      </c>
      <c r="I2492" s="13">
        <v>18</v>
      </c>
      <c r="J2492" s="13">
        <v>1</v>
      </c>
      <c r="K2492" s="13">
        <v>10</v>
      </c>
      <c r="L2492" s="13">
        <v>47</v>
      </c>
      <c r="M2492" s="13">
        <v>3</v>
      </c>
      <c r="N2492" s="13">
        <v>1</v>
      </c>
      <c r="O2492" s="13">
        <v>32</v>
      </c>
      <c r="P2492" s="13">
        <v>121</v>
      </c>
    </row>
    <row r="2493" spans="1:16" x14ac:dyDescent="0.25">
      <c r="A2493" s="13" t="s">
        <v>1769</v>
      </c>
      <c r="B2493" s="13">
        <v>2015</v>
      </c>
      <c r="C2493" s="13" t="s">
        <v>183</v>
      </c>
      <c r="D2493" s="13" t="s">
        <v>161</v>
      </c>
      <c r="E2493" s="13">
        <v>118</v>
      </c>
      <c r="F2493" s="13">
        <v>367</v>
      </c>
      <c r="G2493" s="13">
        <v>59</v>
      </c>
      <c r="H2493" s="13">
        <v>88</v>
      </c>
      <c r="I2493" s="13">
        <v>21</v>
      </c>
      <c r="J2493" s="13">
        <v>1</v>
      </c>
      <c r="K2493" s="13">
        <v>13</v>
      </c>
      <c r="L2493" s="13">
        <v>37</v>
      </c>
      <c r="M2493" s="13">
        <v>5</v>
      </c>
      <c r="N2493" s="13">
        <v>2</v>
      </c>
      <c r="O2493" s="13">
        <v>33</v>
      </c>
      <c r="P2493" s="13">
        <v>106</v>
      </c>
    </row>
    <row r="2494" spans="1:16" x14ac:dyDescent="0.25">
      <c r="A2494" s="13" t="s">
        <v>1782</v>
      </c>
      <c r="B2494" s="13">
        <v>2015</v>
      </c>
      <c r="C2494" s="13" t="s">
        <v>166</v>
      </c>
      <c r="D2494" s="13" t="s">
        <v>161</v>
      </c>
      <c r="E2494" s="13">
        <v>103</v>
      </c>
      <c r="F2494" s="13">
        <v>371</v>
      </c>
      <c r="G2494" s="13">
        <v>51</v>
      </c>
      <c r="H2494" s="13">
        <v>98</v>
      </c>
      <c r="I2494" s="13">
        <v>20</v>
      </c>
      <c r="J2494" s="13">
        <v>3</v>
      </c>
      <c r="K2494" s="13">
        <v>7</v>
      </c>
      <c r="L2494" s="13">
        <v>43</v>
      </c>
      <c r="M2494" s="13">
        <v>1</v>
      </c>
      <c r="N2494" s="13">
        <v>0</v>
      </c>
      <c r="O2494" s="13">
        <v>36</v>
      </c>
      <c r="P2494" s="13">
        <v>64</v>
      </c>
    </row>
    <row r="2495" spans="1:16" x14ac:dyDescent="0.25">
      <c r="A2495" s="13" t="s">
        <v>1801</v>
      </c>
      <c r="B2495" s="13">
        <v>2015</v>
      </c>
      <c r="C2495" s="13" t="s">
        <v>170</v>
      </c>
      <c r="D2495" s="13" t="s">
        <v>157</v>
      </c>
      <c r="E2495" s="13">
        <v>120</v>
      </c>
      <c r="F2495" s="13">
        <v>372</v>
      </c>
      <c r="G2495" s="13">
        <v>40</v>
      </c>
      <c r="H2495" s="13">
        <v>92</v>
      </c>
      <c r="I2495" s="13">
        <v>12</v>
      </c>
      <c r="J2495" s="13">
        <v>3</v>
      </c>
      <c r="K2495" s="13">
        <v>1</v>
      </c>
      <c r="L2495" s="13">
        <v>37</v>
      </c>
      <c r="M2495" s="13">
        <v>6</v>
      </c>
      <c r="N2495" s="13">
        <v>1</v>
      </c>
      <c r="O2495" s="13">
        <v>23</v>
      </c>
      <c r="P2495" s="13">
        <v>50</v>
      </c>
    </row>
    <row r="2496" spans="1:16" x14ac:dyDescent="0.25">
      <c r="A2496" s="13" t="s">
        <v>2071</v>
      </c>
      <c r="B2496" s="13">
        <v>2015</v>
      </c>
      <c r="C2496" s="13" t="s">
        <v>179</v>
      </c>
      <c r="D2496" s="13" t="s">
        <v>161</v>
      </c>
      <c r="E2496" s="13">
        <v>97</v>
      </c>
      <c r="F2496" s="13">
        <v>372</v>
      </c>
      <c r="G2496" s="13">
        <v>42</v>
      </c>
      <c r="H2496" s="13">
        <v>104</v>
      </c>
      <c r="I2496" s="13">
        <v>19</v>
      </c>
      <c r="J2496" s="13">
        <v>2</v>
      </c>
      <c r="K2496" s="13">
        <v>13</v>
      </c>
      <c r="L2496" s="13">
        <v>48</v>
      </c>
      <c r="M2496" s="13">
        <v>4</v>
      </c>
      <c r="N2496" s="13">
        <v>1</v>
      </c>
      <c r="O2496" s="13">
        <v>17</v>
      </c>
      <c r="P2496" s="13">
        <v>94</v>
      </c>
    </row>
    <row r="2497" spans="1:16" x14ac:dyDescent="0.25">
      <c r="A2497" s="13" t="s">
        <v>2068</v>
      </c>
      <c r="B2497" s="13">
        <v>2015</v>
      </c>
      <c r="C2497" s="13" t="s">
        <v>167</v>
      </c>
      <c r="D2497" s="13" t="s">
        <v>157</v>
      </c>
      <c r="E2497" s="13">
        <v>110</v>
      </c>
      <c r="F2497" s="13">
        <v>373</v>
      </c>
      <c r="G2497" s="13">
        <v>59</v>
      </c>
      <c r="H2497" s="13">
        <v>84</v>
      </c>
      <c r="I2497" s="13">
        <v>15</v>
      </c>
      <c r="J2497" s="13">
        <v>1</v>
      </c>
      <c r="K2497" s="13">
        <v>16</v>
      </c>
      <c r="L2497" s="13">
        <v>40</v>
      </c>
      <c r="M2497" s="13">
        <v>12</v>
      </c>
      <c r="N2497" s="13">
        <v>6</v>
      </c>
      <c r="O2497" s="13">
        <v>46</v>
      </c>
      <c r="P2497" s="13">
        <v>144</v>
      </c>
    </row>
    <row r="2498" spans="1:16" x14ac:dyDescent="0.25">
      <c r="A2498" s="13" t="s">
        <v>1973</v>
      </c>
      <c r="B2498" s="13">
        <v>2015</v>
      </c>
      <c r="C2498" s="13" t="s">
        <v>166</v>
      </c>
      <c r="D2498" s="13" t="s">
        <v>161</v>
      </c>
      <c r="E2498" s="13">
        <v>114</v>
      </c>
      <c r="F2498" s="13">
        <v>375</v>
      </c>
      <c r="G2498" s="13">
        <v>42</v>
      </c>
      <c r="H2498" s="13">
        <v>99</v>
      </c>
      <c r="I2498" s="13">
        <v>18</v>
      </c>
      <c r="J2498" s="13">
        <v>4</v>
      </c>
      <c r="K2498" s="13">
        <v>6</v>
      </c>
      <c r="L2498" s="13">
        <v>29</v>
      </c>
      <c r="M2498" s="13">
        <v>1</v>
      </c>
      <c r="N2498" s="13">
        <v>3</v>
      </c>
      <c r="O2498" s="13">
        <v>12</v>
      </c>
      <c r="P2498" s="13">
        <v>68</v>
      </c>
    </row>
    <row r="2499" spans="1:16" x14ac:dyDescent="0.25">
      <c r="A2499" s="13" t="s">
        <v>1975</v>
      </c>
      <c r="B2499" s="13">
        <v>2015</v>
      </c>
      <c r="C2499" s="13" t="s">
        <v>164</v>
      </c>
      <c r="D2499" s="13" t="s">
        <v>157</v>
      </c>
      <c r="E2499" s="13">
        <v>128</v>
      </c>
      <c r="F2499" s="13">
        <v>376</v>
      </c>
      <c r="G2499" s="13">
        <v>52</v>
      </c>
      <c r="H2499" s="13">
        <v>94</v>
      </c>
      <c r="I2499" s="13">
        <v>16</v>
      </c>
      <c r="J2499" s="13">
        <v>4</v>
      </c>
      <c r="K2499" s="13">
        <v>5</v>
      </c>
      <c r="L2499" s="13">
        <v>45</v>
      </c>
      <c r="M2499" s="13">
        <v>2</v>
      </c>
      <c r="N2499" s="13">
        <v>1</v>
      </c>
      <c r="O2499" s="13">
        <v>39</v>
      </c>
      <c r="P2499" s="13">
        <v>83</v>
      </c>
    </row>
    <row r="2500" spans="1:16" x14ac:dyDescent="0.25">
      <c r="A2500" s="13" t="s">
        <v>2029</v>
      </c>
      <c r="B2500" s="13">
        <v>2015</v>
      </c>
      <c r="C2500" s="13" t="s">
        <v>181</v>
      </c>
      <c r="D2500" s="13" t="s">
        <v>157</v>
      </c>
      <c r="E2500" s="13">
        <v>113</v>
      </c>
      <c r="F2500" s="13">
        <v>378</v>
      </c>
      <c r="G2500" s="13">
        <v>37</v>
      </c>
      <c r="H2500" s="13">
        <v>99</v>
      </c>
      <c r="I2500" s="13">
        <v>17</v>
      </c>
      <c r="J2500" s="13">
        <v>1</v>
      </c>
      <c r="K2500" s="13">
        <v>16</v>
      </c>
      <c r="L2500" s="13">
        <v>51</v>
      </c>
      <c r="M2500" s="13">
        <v>3</v>
      </c>
      <c r="N2500" s="13">
        <v>1</v>
      </c>
      <c r="O2500" s="13">
        <v>17</v>
      </c>
      <c r="P2500" s="13">
        <v>82</v>
      </c>
    </row>
    <row r="2501" spans="1:16" x14ac:dyDescent="0.25">
      <c r="A2501" s="13" t="s">
        <v>1388</v>
      </c>
      <c r="B2501" s="13">
        <v>2015</v>
      </c>
      <c r="C2501" s="13" t="s">
        <v>173</v>
      </c>
      <c r="D2501" s="13" t="s">
        <v>161</v>
      </c>
      <c r="E2501" s="13">
        <v>117</v>
      </c>
      <c r="F2501" s="13">
        <v>379</v>
      </c>
      <c r="G2501" s="13">
        <v>44</v>
      </c>
      <c r="H2501" s="13">
        <v>98</v>
      </c>
      <c r="I2501" s="13">
        <v>18</v>
      </c>
      <c r="J2501" s="13">
        <v>1</v>
      </c>
      <c r="K2501" s="13">
        <v>10</v>
      </c>
      <c r="L2501" s="13">
        <v>41</v>
      </c>
      <c r="M2501" s="13">
        <v>2</v>
      </c>
      <c r="N2501" s="13">
        <v>0</v>
      </c>
      <c r="O2501" s="13">
        <v>24</v>
      </c>
      <c r="P2501" s="13">
        <v>88</v>
      </c>
    </row>
    <row r="2502" spans="1:16" x14ac:dyDescent="0.25">
      <c r="A2502" s="13" t="s">
        <v>1577</v>
      </c>
      <c r="B2502" s="13">
        <v>2015</v>
      </c>
      <c r="C2502" s="13" t="s">
        <v>168</v>
      </c>
      <c r="D2502" s="13" t="s">
        <v>157</v>
      </c>
      <c r="E2502" s="13">
        <v>93</v>
      </c>
      <c r="F2502" s="13">
        <v>381</v>
      </c>
      <c r="G2502" s="13">
        <v>46</v>
      </c>
      <c r="H2502" s="13">
        <v>111</v>
      </c>
      <c r="I2502" s="13">
        <v>19</v>
      </c>
      <c r="J2502" s="13">
        <v>1</v>
      </c>
      <c r="K2502" s="13">
        <v>12</v>
      </c>
      <c r="L2502" s="13">
        <v>42</v>
      </c>
      <c r="M2502" s="13">
        <v>2</v>
      </c>
      <c r="N2502" s="13">
        <v>2</v>
      </c>
      <c r="O2502" s="13">
        <v>38</v>
      </c>
      <c r="P2502" s="13">
        <v>51</v>
      </c>
    </row>
    <row r="2503" spans="1:16" x14ac:dyDescent="0.25">
      <c r="A2503" s="13" t="s">
        <v>2045</v>
      </c>
      <c r="B2503" s="13">
        <v>2015</v>
      </c>
      <c r="C2503" s="13" t="s">
        <v>185</v>
      </c>
      <c r="D2503" s="13" t="s">
        <v>161</v>
      </c>
      <c r="E2503" s="13">
        <v>100</v>
      </c>
      <c r="F2503" s="13">
        <v>382</v>
      </c>
      <c r="G2503" s="13">
        <v>59</v>
      </c>
      <c r="H2503" s="13">
        <v>119</v>
      </c>
      <c r="I2503" s="13">
        <v>27</v>
      </c>
      <c r="J2503" s="13">
        <v>2</v>
      </c>
      <c r="K2503" s="13">
        <v>8</v>
      </c>
      <c r="L2503" s="13">
        <v>37</v>
      </c>
      <c r="M2503" s="13">
        <v>3</v>
      </c>
      <c r="N2503" s="13">
        <v>2</v>
      </c>
      <c r="O2503" s="13">
        <v>38</v>
      </c>
      <c r="P2503" s="13">
        <v>42</v>
      </c>
    </row>
    <row r="2504" spans="1:16" x14ac:dyDescent="0.25">
      <c r="A2504" s="13" t="s">
        <v>1626</v>
      </c>
      <c r="B2504" s="13">
        <v>2015</v>
      </c>
      <c r="C2504" s="13" t="s">
        <v>180</v>
      </c>
      <c r="D2504" s="13" t="s">
        <v>161</v>
      </c>
      <c r="E2504" s="13">
        <v>140</v>
      </c>
      <c r="F2504" s="13">
        <v>382</v>
      </c>
      <c r="G2504" s="13">
        <v>35</v>
      </c>
      <c r="H2504" s="13">
        <v>88</v>
      </c>
      <c r="I2504" s="13">
        <v>21</v>
      </c>
      <c r="J2504" s="13">
        <v>2</v>
      </c>
      <c r="K2504" s="13">
        <v>13</v>
      </c>
      <c r="L2504" s="13">
        <v>48</v>
      </c>
      <c r="M2504" s="13">
        <v>2</v>
      </c>
      <c r="N2504" s="13">
        <v>3</v>
      </c>
      <c r="O2504" s="13">
        <v>44</v>
      </c>
      <c r="P2504" s="13">
        <v>121</v>
      </c>
    </row>
    <row r="2505" spans="1:16" x14ac:dyDescent="0.25">
      <c r="A2505" s="13" t="s">
        <v>1552</v>
      </c>
      <c r="B2505" s="13">
        <v>2015</v>
      </c>
      <c r="C2505" s="13" t="s">
        <v>171</v>
      </c>
      <c r="D2505" s="13" t="s">
        <v>157</v>
      </c>
      <c r="E2505" s="13">
        <v>131</v>
      </c>
      <c r="F2505" s="13">
        <v>383</v>
      </c>
      <c r="G2505" s="13">
        <v>43</v>
      </c>
      <c r="H2505" s="13">
        <v>77</v>
      </c>
      <c r="I2505" s="13">
        <v>16</v>
      </c>
      <c r="J2505" s="13">
        <v>1</v>
      </c>
      <c r="K2505" s="13">
        <v>17</v>
      </c>
      <c r="L2505" s="13">
        <v>44</v>
      </c>
      <c r="M2505" s="13">
        <v>0</v>
      </c>
      <c r="N2505" s="13">
        <v>2</v>
      </c>
      <c r="O2505" s="13">
        <v>37</v>
      </c>
      <c r="P2505" s="13">
        <v>71</v>
      </c>
    </row>
    <row r="2506" spans="1:16" x14ac:dyDescent="0.25">
      <c r="A2506" s="13" t="s">
        <v>1490</v>
      </c>
      <c r="B2506" s="13">
        <v>2015</v>
      </c>
      <c r="C2506" s="13" t="s">
        <v>178</v>
      </c>
      <c r="D2506" s="13" t="s">
        <v>157</v>
      </c>
      <c r="E2506" s="13">
        <v>105</v>
      </c>
      <c r="F2506" s="13">
        <v>385</v>
      </c>
      <c r="G2506" s="13">
        <v>40</v>
      </c>
      <c r="H2506" s="13">
        <v>98</v>
      </c>
      <c r="I2506" s="13">
        <v>22</v>
      </c>
      <c r="J2506" s="13">
        <v>2</v>
      </c>
      <c r="K2506" s="13">
        <v>4</v>
      </c>
      <c r="L2506" s="13">
        <v>32</v>
      </c>
      <c r="M2506" s="13">
        <v>9</v>
      </c>
      <c r="N2506" s="13">
        <v>0</v>
      </c>
      <c r="O2506" s="13">
        <v>15</v>
      </c>
      <c r="P2506" s="13">
        <v>67</v>
      </c>
    </row>
    <row r="2507" spans="1:16" x14ac:dyDescent="0.25">
      <c r="A2507" s="13" t="s">
        <v>1742</v>
      </c>
      <c r="B2507" s="13">
        <v>2015</v>
      </c>
      <c r="C2507" s="13" t="s">
        <v>177</v>
      </c>
      <c r="D2507" s="13" t="s">
        <v>161</v>
      </c>
      <c r="E2507" s="13">
        <v>126</v>
      </c>
      <c r="F2507" s="13">
        <v>385</v>
      </c>
      <c r="G2507" s="13">
        <v>55</v>
      </c>
      <c r="H2507" s="13">
        <v>113</v>
      </c>
      <c r="I2507" s="13">
        <v>26</v>
      </c>
      <c r="J2507" s="13">
        <v>1</v>
      </c>
      <c r="K2507" s="13">
        <v>16</v>
      </c>
      <c r="L2507" s="13">
        <v>60</v>
      </c>
      <c r="M2507" s="13">
        <v>5</v>
      </c>
      <c r="N2507" s="13">
        <v>2</v>
      </c>
      <c r="O2507" s="13">
        <v>36</v>
      </c>
      <c r="P2507" s="13">
        <v>71</v>
      </c>
    </row>
    <row r="2508" spans="1:16" x14ac:dyDescent="0.25">
      <c r="A2508" s="13" t="s">
        <v>2083</v>
      </c>
      <c r="B2508" s="13">
        <v>2015</v>
      </c>
      <c r="C2508" s="13" t="s">
        <v>158</v>
      </c>
      <c r="D2508" s="13" t="s">
        <v>157</v>
      </c>
      <c r="E2508" s="13">
        <v>99</v>
      </c>
      <c r="F2508" s="13">
        <v>387</v>
      </c>
      <c r="G2508" s="13">
        <v>52</v>
      </c>
      <c r="H2508" s="13">
        <v>108</v>
      </c>
      <c r="I2508" s="13">
        <v>22</v>
      </c>
      <c r="J2508" s="13">
        <v>1</v>
      </c>
      <c r="K2508" s="13">
        <v>22</v>
      </c>
      <c r="L2508" s="13">
        <v>68</v>
      </c>
      <c r="M2508" s="13">
        <v>14</v>
      </c>
      <c r="N2508" s="13">
        <v>4</v>
      </c>
      <c r="O2508" s="13">
        <v>40</v>
      </c>
      <c r="P2508" s="13">
        <v>78</v>
      </c>
    </row>
    <row r="2509" spans="1:16" x14ac:dyDescent="0.25">
      <c r="A2509" s="13" t="s">
        <v>2070</v>
      </c>
      <c r="B2509" s="13">
        <v>2015</v>
      </c>
      <c r="C2509" s="13" t="s">
        <v>158</v>
      </c>
      <c r="D2509" s="13" t="s">
        <v>157</v>
      </c>
      <c r="E2509" s="13">
        <v>102</v>
      </c>
      <c r="F2509" s="13">
        <v>388</v>
      </c>
      <c r="G2509" s="13">
        <v>59</v>
      </c>
      <c r="H2509" s="13">
        <v>107</v>
      </c>
      <c r="I2509" s="13">
        <v>19</v>
      </c>
      <c r="J2509" s="13">
        <v>2</v>
      </c>
      <c r="K2509" s="13">
        <v>16</v>
      </c>
      <c r="L2509" s="13">
        <v>41</v>
      </c>
      <c r="M2509" s="13">
        <v>16</v>
      </c>
      <c r="N2509" s="13">
        <v>4</v>
      </c>
      <c r="O2509" s="13">
        <v>50</v>
      </c>
      <c r="P2509" s="13">
        <v>109</v>
      </c>
    </row>
    <row r="2510" spans="1:16" x14ac:dyDescent="0.25">
      <c r="A2510" s="13" t="s">
        <v>2060</v>
      </c>
      <c r="B2510" s="13">
        <v>2015</v>
      </c>
      <c r="C2510" s="13" t="s">
        <v>156</v>
      </c>
      <c r="D2510" s="13" t="s">
        <v>157</v>
      </c>
      <c r="E2510" s="13">
        <v>120</v>
      </c>
      <c r="F2510" s="13">
        <v>389</v>
      </c>
      <c r="G2510" s="13">
        <v>40</v>
      </c>
      <c r="H2510" s="13">
        <v>87</v>
      </c>
      <c r="I2510" s="13">
        <v>23</v>
      </c>
      <c r="J2510" s="13">
        <v>1</v>
      </c>
      <c r="K2510" s="13">
        <v>5</v>
      </c>
      <c r="L2510" s="13">
        <v>31</v>
      </c>
      <c r="M2510" s="13">
        <v>2</v>
      </c>
      <c r="N2510" s="13">
        <v>2</v>
      </c>
      <c r="O2510" s="13">
        <v>19</v>
      </c>
      <c r="P2510" s="13">
        <v>81</v>
      </c>
    </row>
    <row r="2511" spans="1:16" x14ac:dyDescent="0.25">
      <c r="A2511" s="13" t="s">
        <v>2091</v>
      </c>
      <c r="B2511" s="13">
        <v>2015</v>
      </c>
      <c r="C2511" s="13" t="s">
        <v>176</v>
      </c>
      <c r="D2511" s="13" t="s">
        <v>157</v>
      </c>
      <c r="E2511" s="13">
        <v>99</v>
      </c>
      <c r="F2511" s="13">
        <v>390</v>
      </c>
      <c r="G2511" s="13">
        <v>50</v>
      </c>
      <c r="H2511" s="13">
        <v>122</v>
      </c>
      <c r="I2511" s="13">
        <v>22</v>
      </c>
      <c r="J2511" s="13">
        <v>4</v>
      </c>
      <c r="K2511" s="13">
        <v>12</v>
      </c>
      <c r="L2511" s="13">
        <v>51</v>
      </c>
      <c r="M2511" s="13">
        <v>12</v>
      </c>
      <c r="N2511" s="13">
        <v>2</v>
      </c>
      <c r="O2511" s="13">
        <v>27</v>
      </c>
      <c r="P2511" s="13">
        <v>69</v>
      </c>
    </row>
    <row r="2512" spans="1:16" x14ac:dyDescent="0.25">
      <c r="A2512" s="13" t="s">
        <v>1646</v>
      </c>
      <c r="B2512" s="13">
        <v>2015</v>
      </c>
      <c r="C2512" s="13" t="s">
        <v>158</v>
      </c>
      <c r="D2512" s="13" t="s">
        <v>157</v>
      </c>
      <c r="E2512" s="13">
        <v>129</v>
      </c>
      <c r="F2512" s="13">
        <v>391</v>
      </c>
      <c r="G2512" s="13">
        <v>50</v>
      </c>
      <c r="H2512" s="13">
        <v>78</v>
      </c>
      <c r="I2512" s="13">
        <v>17</v>
      </c>
      <c r="J2512" s="13">
        <v>0</v>
      </c>
      <c r="K2512" s="13">
        <v>24</v>
      </c>
      <c r="L2512" s="13">
        <v>64</v>
      </c>
      <c r="M2512" s="13">
        <v>1</v>
      </c>
      <c r="N2512" s="13">
        <v>2</v>
      </c>
      <c r="O2512" s="13">
        <v>57</v>
      </c>
      <c r="P2512" s="13">
        <v>151</v>
      </c>
    </row>
    <row r="2513" spans="1:16" x14ac:dyDescent="0.25">
      <c r="A2513" s="13" t="s">
        <v>1964</v>
      </c>
      <c r="B2513" s="13">
        <v>2015</v>
      </c>
      <c r="C2513" s="13" t="s">
        <v>166</v>
      </c>
      <c r="D2513" s="13" t="s">
        <v>161</v>
      </c>
      <c r="E2513" s="13">
        <v>121</v>
      </c>
      <c r="F2513" s="13">
        <v>392</v>
      </c>
      <c r="G2513" s="13">
        <v>54</v>
      </c>
      <c r="H2513" s="13">
        <v>97</v>
      </c>
      <c r="I2513" s="13">
        <v>16</v>
      </c>
      <c r="J2513" s="13">
        <v>2</v>
      </c>
      <c r="K2513" s="13">
        <v>27</v>
      </c>
      <c r="L2513" s="13">
        <v>66</v>
      </c>
      <c r="M2513" s="13">
        <v>6</v>
      </c>
      <c r="N2513" s="13">
        <v>2</v>
      </c>
      <c r="O2513" s="13">
        <v>44</v>
      </c>
      <c r="P2513" s="13">
        <v>122</v>
      </c>
    </row>
    <row r="2514" spans="1:16" x14ac:dyDescent="0.25">
      <c r="A2514" s="13" t="s">
        <v>1459</v>
      </c>
      <c r="B2514" s="13">
        <v>2015</v>
      </c>
      <c r="C2514" s="13" t="s">
        <v>171</v>
      </c>
      <c r="D2514" s="13" t="s">
        <v>157</v>
      </c>
      <c r="E2514" s="13">
        <v>111</v>
      </c>
      <c r="F2514" s="13">
        <v>392</v>
      </c>
      <c r="G2514" s="13">
        <v>57</v>
      </c>
      <c r="H2514" s="13">
        <v>100</v>
      </c>
      <c r="I2514" s="13">
        <v>22</v>
      </c>
      <c r="J2514" s="13">
        <v>0</v>
      </c>
      <c r="K2514" s="13">
        <v>31</v>
      </c>
      <c r="L2514" s="13">
        <v>79</v>
      </c>
      <c r="M2514" s="13">
        <v>2</v>
      </c>
      <c r="N2514" s="13">
        <v>0</v>
      </c>
      <c r="O2514" s="13">
        <v>59</v>
      </c>
      <c r="P2514" s="13">
        <v>85</v>
      </c>
    </row>
    <row r="2515" spans="1:16" x14ac:dyDescent="0.25">
      <c r="A2515" s="13" t="s">
        <v>1925</v>
      </c>
      <c r="B2515" s="13">
        <v>2015</v>
      </c>
      <c r="C2515" s="13" t="s">
        <v>174</v>
      </c>
      <c r="D2515" s="13" t="s">
        <v>161</v>
      </c>
      <c r="E2515" s="13">
        <v>116</v>
      </c>
      <c r="F2515" s="13">
        <v>394</v>
      </c>
      <c r="G2515" s="13">
        <v>34</v>
      </c>
      <c r="H2515" s="13">
        <v>96</v>
      </c>
      <c r="I2515" s="13">
        <v>21</v>
      </c>
      <c r="J2515" s="13">
        <v>0</v>
      </c>
      <c r="K2515" s="13">
        <v>3</v>
      </c>
      <c r="L2515" s="13">
        <v>34</v>
      </c>
      <c r="M2515" s="13">
        <v>3</v>
      </c>
      <c r="N2515" s="13">
        <v>2</v>
      </c>
      <c r="O2515" s="13">
        <v>27</v>
      </c>
      <c r="P2515" s="13">
        <v>73</v>
      </c>
    </row>
    <row r="2516" spans="1:16" x14ac:dyDescent="0.25">
      <c r="A2516" s="13" t="s">
        <v>1553</v>
      </c>
      <c r="B2516" s="13">
        <v>2015</v>
      </c>
      <c r="C2516" s="13" t="s">
        <v>177</v>
      </c>
      <c r="D2516" s="13" t="s">
        <v>161</v>
      </c>
      <c r="E2516" s="13">
        <v>142</v>
      </c>
      <c r="F2516" s="13">
        <v>395</v>
      </c>
      <c r="G2516" s="13">
        <v>54</v>
      </c>
      <c r="H2516" s="13">
        <v>116</v>
      </c>
      <c r="I2516" s="13">
        <v>20</v>
      </c>
      <c r="J2516" s="13">
        <v>7</v>
      </c>
      <c r="K2516" s="13">
        <v>14</v>
      </c>
      <c r="L2516" s="13">
        <v>53</v>
      </c>
      <c r="M2516" s="13">
        <v>2</v>
      </c>
      <c r="N2516" s="13">
        <v>3</v>
      </c>
      <c r="O2516" s="13">
        <v>43</v>
      </c>
      <c r="P2516" s="13">
        <v>75</v>
      </c>
    </row>
    <row r="2517" spans="1:16" x14ac:dyDescent="0.25">
      <c r="A2517" s="13" t="s">
        <v>1631</v>
      </c>
      <c r="B2517" s="13">
        <v>2015</v>
      </c>
      <c r="C2517" s="13" t="s">
        <v>159</v>
      </c>
      <c r="D2517" s="13" t="s">
        <v>157</v>
      </c>
      <c r="E2517" s="13">
        <v>136</v>
      </c>
      <c r="F2517" s="13">
        <v>395</v>
      </c>
      <c r="G2517" s="13">
        <v>54</v>
      </c>
      <c r="H2517" s="13">
        <v>98</v>
      </c>
      <c r="I2517" s="13">
        <v>31</v>
      </c>
      <c r="J2517" s="13">
        <v>5</v>
      </c>
      <c r="K2517" s="13">
        <v>12</v>
      </c>
      <c r="L2517" s="13">
        <v>42</v>
      </c>
      <c r="M2517" s="13">
        <v>0</v>
      </c>
      <c r="N2517" s="13">
        <v>0</v>
      </c>
      <c r="O2517" s="13">
        <v>47</v>
      </c>
      <c r="P2517" s="13">
        <v>99</v>
      </c>
    </row>
    <row r="2518" spans="1:16" x14ac:dyDescent="0.25">
      <c r="A2518" s="13" t="s">
        <v>1406</v>
      </c>
      <c r="B2518" s="13">
        <v>2015</v>
      </c>
      <c r="C2518" s="13" t="s">
        <v>163</v>
      </c>
      <c r="D2518" s="13" t="s">
        <v>161</v>
      </c>
      <c r="E2518" s="13">
        <v>153</v>
      </c>
      <c r="F2518" s="13">
        <v>398</v>
      </c>
      <c r="G2518" s="13">
        <v>45</v>
      </c>
      <c r="H2518" s="13">
        <v>91</v>
      </c>
      <c r="I2518" s="13">
        <v>5</v>
      </c>
      <c r="J2518" s="13">
        <v>6</v>
      </c>
      <c r="K2518" s="13">
        <v>1</v>
      </c>
      <c r="L2518" s="13">
        <v>21</v>
      </c>
      <c r="M2518" s="13">
        <v>11</v>
      </c>
      <c r="N2518" s="13">
        <v>5</v>
      </c>
      <c r="O2518" s="13">
        <v>31</v>
      </c>
      <c r="P2518" s="13">
        <v>51</v>
      </c>
    </row>
    <row r="2519" spans="1:16" x14ac:dyDescent="0.25">
      <c r="A2519" s="13" t="s">
        <v>2042</v>
      </c>
      <c r="B2519" s="13">
        <v>2015</v>
      </c>
      <c r="C2519" s="13" t="s">
        <v>182</v>
      </c>
      <c r="D2519" s="13" t="s">
        <v>157</v>
      </c>
      <c r="E2519" s="13">
        <v>114</v>
      </c>
      <c r="F2519" s="13">
        <v>401</v>
      </c>
      <c r="G2519" s="13">
        <v>32</v>
      </c>
      <c r="H2519" s="13">
        <v>106</v>
      </c>
      <c r="I2519" s="13">
        <v>18</v>
      </c>
      <c r="J2519" s="13">
        <v>5</v>
      </c>
      <c r="K2519" s="13">
        <v>7</v>
      </c>
      <c r="L2519" s="13">
        <v>41</v>
      </c>
      <c r="M2519" s="13">
        <v>0</v>
      </c>
      <c r="N2519" s="13">
        <v>1</v>
      </c>
      <c r="O2519" s="13">
        <v>16</v>
      </c>
      <c r="P2519" s="13">
        <v>90</v>
      </c>
    </row>
    <row r="2520" spans="1:16" x14ac:dyDescent="0.25">
      <c r="A2520" s="13" t="s">
        <v>1531</v>
      </c>
      <c r="B2520" s="13">
        <v>2015</v>
      </c>
      <c r="C2520" s="13" t="s">
        <v>168</v>
      </c>
      <c r="D2520" s="13" t="s">
        <v>157</v>
      </c>
      <c r="E2520" s="13">
        <v>105</v>
      </c>
      <c r="F2520" s="13">
        <v>401</v>
      </c>
      <c r="G2520" s="13">
        <v>59</v>
      </c>
      <c r="H2520" s="13">
        <v>100</v>
      </c>
      <c r="I2520" s="13">
        <v>12</v>
      </c>
      <c r="J2520" s="13">
        <v>1</v>
      </c>
      <c r="K2520" s="13">
        <v>19</v>
      </c>
      <c r="L2520" s="13">
        <v>53</v>
      </c>
      <c r="M2520" s="13">
        <v>6</v>
      </c>
      <c r="N2520" s="13">
        <v>3</v>
      </c>
      <c r="O2520" s="13">
        <v>21</v>
      </c>
      <c r="P2520" s="13">
        <v>71</v>
      </c>
    </row>
    <row r="2521" spans="1:16" x14ac:dyDescent="0.25">
      <c r="A2521" s="13" t="s">
        <v>1897</v>
      </c>
      <c r="B2521" s="13">
        <v>2015</v>
      </c>
      <c r="C2521" s="13" t="s">
        <v>182</v>
      </c>
      <c r="D2521" s="13" t="s">
        <v>157</v>
      </c>
      <c r="E2521" s="13">
        <v>102</v>
      </c>
      <c r="F2521" s="13">
        <v>403</v>
      </c>
      <c r="G2521" s="13">
        <v>62</v>
      </c>
      <c r="H2521" s="13">
        <v>118</v>
      </c>
      <c r="I2521" s="13">
        <v>28</v>
      </c>
      <c r="J2521" s="13">
        <v>2</v>
      </c>
      <c r="K2521" s="13">
        <v>18</v>
      </c>
      <c r="L2521" s="13">
        <v>61</v>
      </c>
      <c r="M2521" s="13">
        <v>3</v>
      </c>
      <c r="N2521" s="13">
        <v>4</v>
      </c>
      <c r="O2521" s="13">
        <v>19</v>
      </c>
      <c r="P2521" s="13">
        <v>87</v>
      </c>
    </row>
    <row r="2522" spans="1:16" x14ac:dyDescent="0.25">
      <c r="A2522" s="13" t="s">
        <v>1983</v>
      </c>
      <c r="B2522" s="13">
        <v>2015</v>
      </c>
      <c r="C2522" s="13" t="s">
        <v>186</v>
      </c>
      <c r="D2522" s="13" t="s">
        <v>161</v>
      </c>
      <c r="E2522" s="13">
        <v>127</v>
      </c>
      <c r="F2522" s="13">
        <v>405</v>
      </c>
      <c r="G2522" s="13">
        <v>57</v>
      </c>
      <c r="H2522" s="13">
        <v>110</v>
      </c>
      <c r="I2522" s="13">
        <v>20</v>
      </c>
      <c r="J2522" s="13">
        <v>4</v>
      </c>
      <c r="K2522" s="13">
        <v>1</v>
      </c>
      <c r="L2522" s="13">
        <v>35</v>
      </c>
      <c r="M2522" s="13">
        <v>19</v>
      </c>
      <c r="N2522" s="13">
        <v>5</v>
      </c>
      <c r="O2522" s="13">
        <v>40</v>
      </c>
      <c r="P2522" s="13">
        <v>86</v>
      </c>
    </row>
    <row r="2523" spans="1:16" x14ac:dyDescent="0.25">
      <c r="A2523" s="13" t="s">
        <v>2106</v>
      </c>
      <c r="B2523" s="13">
        <v>2015</v>
      </c>
      <c r="C2523" s="13" t="s">
        <v>169</v>
      </c>
      <c r="D2523" s="13" t="s">
        <v>161</v>
      </c>
      <c r="E2523" s="13">
        <v>118</v>
      </c>
      <c r="F2523" s="13">
        <v>406</v>
      </c>
      <c r="G2523" s="13">
        <v>40</v>
      </c>
      <c r="H2523" s="13">
        <v>111</v>
      </c>
      <c r="I2523" s="13">
        <v>19</v>
      </c>
      <c r="J2523" s="13">
        <v>3</v>
      </c>
      <c r="K2523" s="13">
        <v>9</v>
      </c>
      <c r="L2523" s="13">
        <v>48</v>
      </c>
      <c r="M2523" s="13">
        <v>5</v>
      </c>
      <c r="N2523" s="13">
        <v>2</v>
      </c>
      <c r="O2523" s="13">
        <v>17</v>
      </c>
      <c r="P2523" s="13">
        <v>110</v>
      </c>
    </row>
    <row r="2524" spans="1:16" x14ac:dyDescent="0.25">
      <c r="A2524" s="13" t="s">
        <v>1364</v>
      </c>
      <c r="B2524" s="13">
        <v>2015</v>
      </c>
      <c r="C2524" s="13" t="s">
        <v>160</v>
      </c>
      <c r="D2524" s="13" t="s">
        <v>161</v>
      </c>
      <c r="E2524" s="13">
        <v>113</v>
      </c>
      <c r="F2524" s="13">
        <v>407</v>
      </c>
      <c r="G2524" s="13">
        <v>38</v>
      </c>
      <c r="H2524" s="13">
        <v>122</v>
      </c>
      <c r="I2524" s="13">
        <v>24</v>
      </c>
      <c r="J2524" s="13">
        <v>1</v>
      </c>
      <c r="K2524" s="13">
        <v>9</v>
      </c>
      <c r="L2524" s="13">
        <v>49</v>
      </c>
      <c r="M2524" s="13">
        <v>0</v>
      </c>
      <c r="N2524" s="13">
        <v>2</v>
      </c>
      <c r="O2524" s="13">
        <v>19</v>
      </c>
      <c r="P2524" s="13">
        <v>37</v>
      </c>
    </row>
    <row r="2525" spans="1:16" x14ac:dyDescent="0.25">
      <c r="A2525" s="13" t="s">
        <v>2022</v>
      </c>
      <c r="B2525" s="13">
        <v>2015</v>
      </c>
      <c r="C2525" s="13" t="s">
        <v>163</v>
      </c>
      <c r="D2525" s="13" t="s">
        <v>161</v>
      </c>
      <c r="E2525" s="13">
        <v>129</v>
      </c>
      <c r="F2525" s="13">
        <v>409</v>
      </c>
      <c r="G2525" s="13">
        <v>42</v>
      </c>
      <c r="H2525" s="13">
        <v>107</v>
      </c>
      <c r="I2525" s="13">
        <v>20</v>
      </c>
      <c r="J2525" s="13">
        <v>0</v>
      </c>
      <c r="K2525" s="13">
        <v>23</v>
      </c>
      <c r="L2525" s="13">
        <v>73</v>
      </c>
      <c r="M2525" s="13">
        <v>0</v>
      </c>
      <c r="N2525" s="13">
        <v>0</v>
      </c>
      <c r="O2525" s="13">
        <v>34</v>
      </c>
      <c r="P2525" s="13">
        <v>101</v>
      </c>
    </row>
    <row r="2526" spans="1:16" x14ac:dyDescent="0.25">
      <c r="A2526" s="13" t="s">
        <v>1834</v>
      </c>
      <c r="B2526" s="13">
        <v>2015</v>
      </c>
      <c r="C2526" s="13" t="s">
        <v>175</v>
      </c>
      <c r="D2526" s="13" t="s">
        <v>157</v>
      </c>
      <c r="E2526" s="13">
        <v>127</v>
      </c>
      <c r="F2526" s="13">
        <v>409</v>
      </c>
      <c r="G2526" s="13">
        <v>48</v>
      </c>
      <c r="H2526" s="13">
        <v>107</v>
      </c>
      <c r="I2526" s="13">
        <v>31</v>
      </c>
      <c r="J2526" s="13">
        <v>4</v>
      </c>
      <c r="K2526" s="13">
        <v>12</v>
      </c>
      <c r="L2526" s="13">
        <v>58</v>
      </c>
      <c r="M2526" s="13">
        <v>2</v>
      </c>
      <c r="N2526" s="13">
        <v>3</v>
      </c>
      <c r="O2526" s="13">
        <v>28</v>
      </c>
      <c r="P2526" s="13">
        <v>86</v>
      </c>
    </row>
    <row r="2527" spans="1:16" x14ac:dyDescent="0.25">
      <c r="A2527" s="13" t="s">
        <v>1517</v>
      </c>
      <c r="B2527" s="13">
        <v>2015</v>
      </c>
      <c r="C2527" s="13" t="s">
        <v>165</v>
      </c>
      <c r="D2527" s="13" t="s">
        <v>157</v>
      </c>
      <c r="E2527" s="13">
        <v>114</v>
      </c>
      <c r="F2527" s="13">
        <v>411</v>
      </c>
      <c r="G2527" s="13">
        <v>45</v>
      </c>
      <c r="H2527" s="13">
        <v>90</v>
      </c>
      <c r="I2527" s="13">
        <v>14</v>
      </c>
      <c r="J2527" s="13">
        <v>0</v>
      </c>
      <c r="K2527" s="13">
        <v>8</v>
      </c>
      <c r="L2527" s="13">
        <v>37</v>
      </c>
      <c r="M2527" s="13">
        <v>0</v>
      </c>
      <c r="N2527" s="13">
        <v>0</v>
      </c>
      <c r="O2527" s="13">
        <v>20</v>
      </c>
      <c r="P2527" s="13">
        <v>88</v>
      </c>
    </row>
    <row r="2528" spans="1:16" x14ac:dyDescent="0.25">
      <c r="A2528" s="13" t="s">
        <v>1982</v>
      </c>
      <c r="B2528" s="13">
        <v>2015</v>
      </c>
      <c r="C2528" s="13" t="s">
        <v>179</v>
      </c>
      <c r="D2528" s="13" t="s">
        <v>161</v>
      </c>
      <c r="E2528" s="13">
        <v>114</v>
      </c>
      <c r="F2528" s="13">
        <v>412</v>
      </c>
      <c r="G2528" s="13">
        <v>56</v>
      </c>
      <c r="H2528" s="13">
        <v>93</v>
      </c>
      <c r="I2528" s="13">
        <v>8</v>
      </c>
      <c r="J2528" s="13">
        <v>3</v>
      </c>
      <c r="K2528" s="13">
        <v>4</v>
      </c>
      <c r="L2528" s="13">
        <v>28</v>
      </c>
      <c r="M2528" s="13">
        <v>57</v>
      </c>
      <c r="N2528" s="13">
        <v>8</v>
      </c>
      <c r="O2528" s="13">
        <v>28</v>
      </c>
      <c r="P2528" s="13">
        <v>75</v>
      </c>
    </row>
    <row r="2529" spans="1:16" x14ac:dyDescent="0.25">
      <c r="A2529" s="13" t="s">
        <v>1771</v>
      </c>
      <c r="B2529" s="13">
        <v>2015</v>
      </c>
      <c r="C2529" s="13" t="s">
        <v>160</v>
      </c>
      <c r="D2529" s="13" t="s">
        <v>161</v>
      </c>
      <c r="E2529" s="13">
        <v>118</v>
      </c>
      <c r="F2529" s="13">
        <v>416</v>
      </c>
      <c r="G2529" s="13">
        <v>62</v>
      </c>
      <c r="H2529" s="13">
        <v>115</v>
      </c>
      <c r="I2529" s="13">
        <v>27</v>
      </c>
      <c r="J2529" s="13">
        <v>0</v>
      </c>
      <c r="K2529" s="13">
        <v>18</v>
      </c>
      <c r="L2529" s="13">
        <v>66</v>
      </c>
      <c r="M2529" s="13">
        <v>3</v>
      </c>
      <c r="N2529" s="13">
        <v>1</v>
      </c>
      <c r="O2529" s="13">
        <v>56</v>
      </c>
      <c r="P2529" s="13">
        <v>98</v>
      </c>
    </row>
    <row r="2530" spans="1:16" x14ac:dyDescent="0.25">
      <c r="A2530" s="13" t="s">
        <v>1847</v>
      </c>
      <c r="B2530" s="13">
        <v>2015</v>
      </c>
      <c r="C2530" s="13" t="s">
        <v>182</v>
      </c>
      <c r="D2530" s="13" t="s">
        <v>157</v>
      </c>
      <c r="E2530" s="13">
        <v>120</v>
      </c>
      <c r="F2530" s="13">
        <v>416</v>
      </c>
      <c r="G2530" s="13">
        <v>44</v>
      </c>
      <c r="H2530" s="13">
        <v>125</v>
      </c>
      <c r="I2530" s="13">
        <v>17</v>
      </c>
      <c r="J2530" s="13">
        <v>3</v>
      </c>
      <c r="K2530" s="13">
        <v>2</v>
      </c>
      <c r="L2530" s="13">
        <v>23</v>
      </c>
      <c r="M2530" s="13">
        <v>11</v>
      </c>
      <c r="N2530" s="13">
        <v>8</v>
      </c>
      <c r="O2530" s="13">
        <v>25</v>
      </c>
      <c r="P2530" s="13">
        <v>44</v>
      </c>
    </row>
    <row r="2531" spans="1:16" x14ac:dyDescent="0.25">
      <c r="A2531" s="13" t="s">
        <v>1845</v>
      </c>
      <c r="B2531" s="13">
        <v>2015</v>
      </c>
      <c r="C2531" s="13" t="s">
        <v>174</v>
      </c>
      <c r="D2531" s="13" t="s">
        <v>161</v>
      </c>
      <c r="E2531" s="13">
        <v>114</v>
      </c>
      <c r="F2531" s="13">
        <v>418</v>
      </c>
      <c r="G2531" s="13">
        <v>57</v>
      </c>
      <c r="H2531" s="13">
        <v>120</v>
      </c>
      <c r="I2531" s="13">
        <v>29</v>
      </c>
      <c r="J2531" s="13">
        <v>1</v>
      </c>
      <c r="K2531" s="13">
        <v>4</v>
      </c>
      <c r="L2531" s="13">
        <v>28</v>
      </c>
      <c r="M2531" s="13">
        <v>10</v>
      </c>
      <c r="N2531" s="13">
        <v>8</v>
      </c>
      <c r="O2531" s="13">
        <v>19</v>
      </c>
      <c r="P2531" s="13">
        <v>71</v>
      </c>
    </row>
    <row r="2532" spans="1:16" x14ac:dyDescent="0.25">
      <c r="A2532" s="13" t="s">
        <v>1777</v>
      </c>
      <c r="B2532" s="13">
        <v>2015</v>
      </c>
      <c r="C2532" s="13" t="s">
        <v>159</v>
      </c>
      <c r="D2532" s="13" t="s">
        <v>157</v>
      </c>
      <c r="E2532" s="13">
        <v>107</v>
      </c>
      <c r="F2532" s="13">
        <v>419</v>
      </c>
      <c r="G2532" s="13">
        <v>46</v>
      </c>
      <c r="H2532" s="13">
        <v>114</v>
      </c>
      <c r="I2532" s="13">
        <v>18</v>
      </c>
      <c r="J2532" s="13">
        <v>3</v>
      </c>
      <c r="K2532" s="13">
        <v>8</v>
      </c>
      <c r="L2532" s="13">
        <v>38</v>
      </c>
      <c r="M2532" s="13">
        <v>15</v>
      </c>
      <c r="N2532" s="13">
        <v>9</v>
      </c>
      <c r="O2532" s="13">
        <v>24</v>
      </c>
      <c r="P2532" s="13">
        <v>107</v>
      </c>
    </row>
    <row r="2533" spans="1:16" x14ac:dyDescent="0.25">
      <c r="A2533" s="13" t="s">
        <v>2016</v>
      </c>
      <c r="B2533" s="13">
        <v>2015</v>
      </c>
      <c r="C2533" s="13" t="s">
        <v>169</v>
      </c>
      <c r="D2533" s="13" t="s">
        <v>161</v>
      </c>
      <c r="E2533" s="13">
        <v>134</v>
      </c>
      <c r="F2533" s="13">
        <v>421</v>
      </c>
      <c r="G2533" s="13">
        <v>49</v>
      </c>
      <c r="H2533" s="13">
        <v>95</v>
      </c>
      <c r="I2533" s="13">
        <v>17</v>
      </c>
      <c r="J2533" s="13">
        <v>6</v>
      </c>
      <c r="K2533" s="13">
        <v>9</v>
      </c>
      <c r="L2533" s="13">
        <v>34</v>
      </c>
      <c r="M2533" s="13">
        <v>4</v>
      </c>
      <c r="N2533" s="13">
        <v>5</v>
      </c>
      <c r="O2533" s="13">
        <v>29</v>
      </c>
      <c r="P2533" s="13">
        <v>81</v>
      </c>
    </row>
    <row r="2534" spans="1:16" x14ac:dyDescent="0.25">
      <c r="A2534" s="13" t="s">
        <v>1980</v>
      </c>
      <c r="B2534" s="13">
        <v>2015</v>
      </c>
      <c r="C2534" s="13" t="s">
        <v>172</v>
      </c>
      <c r="D2534" s="13" t="s">
        <v>161</v>
      </c>
      <c r="E2534" s="13">
        <v>128</v>
      </c>
      <c r="F2534" s="13">
        <v>421</v>
      </c>
      <c r="G2534" s="13">
        <v>34</v>
      </c>
      <c r="H2534" s="13">
        <v>104</v>
      </c>
      <c r="I2534" s="13">
        <v>15</v>
      </c>
      <c r="J2534" s="13">
        <v>0</v>
      </c>
      <c r="K2534" s="13">
        <v>16</v>
      </c>
      <c r="L2534" s="13">
        <v>57</v>
      </c>
      <c r="M2534" s="13">
        <v>0</v>
      </c>
      <c r="N2534" s="13">
        <v>1</v>
      </c>
      <c r="O2534" s="13">
        <v>27</v>
      </c>
      <c r="P2534" s="13">
        <v>107</v>
      </c>
    </row>
    <row r="2535" spans="1:16" x14ac:dyDescent="0.25">
      <c r="A2535" s="13" t="s">
        <v>2090</v>
      </c>
      <c r="B2535" s="13">
        <v>2015</v>
      </c>
      <c r="C2535" s="13" t="s">
        <v>174</v>
      </c>
      <c r="D2535" s="13" t="s">
        <v>161</v>
      </c>
      <c r="E2535" s="13">
        <v>126</v>
      </c>
      <c r="F2535" s="13">
        <v>421</v>
      </c>
      <c r="G2535" s="13">
        <v>60</v>
      </c>
      <c r="H2535" s="13">
        <v>121</v>
      </c>
      <c r="I2535" s="13">
        <v>24</v>
      </c>
      <c r="J2535" s="13">
        <v>2</v>
      </c>
      <c r="K2535" s="13">
        <v>15</v>
      </c>
      <c r="L2535" s="13">
        <v>58</v>
      </c>
      <c r="M2535" s="13">
        <v>5</v>
      </c>
      <c r="N2535" s="13">
        <v>4</v>
      </c>
      <c r="O2535" s="13">
        <v>28</v>
      </c>
      <c r="P2535" s="13">
        <v>99</v>
      </c>
    </row>
    <row r="2536" spans="1:16" x14ac:dyDescent="0.25">
      <c r="A2536" s="13" t="s">
        <v>1712</v>
      </c>
      <c r="B2536" s="13">
        <v>2015</v>
      </c>
      <c r="C2536" s="13" t="s">
        <v>181</v>
      </c>
      <c r="D2536" s="13" t="s">
        <v>157</v>
      </c>
      <c r="E2536" s="13">
        <v>121</v>
      </c>
      <c r="F2536" s="13">
        <v>424</v>
      </c>
      <c r="G2536" s="13">
        <v>53</v>
      </c>
      <c r="H2536" s="13">
        <v>109</v>
      </c>
      <c r="I2536" s="13">
        <v>27</v>
      </c>
      <c r="J2536" s="13">
        <v>0</v>
      </c>
      <c r="K2536" s="13">
        <v>14</v>
      </c>
      <c r="L2536" s="13">
        <v>56</v>
      </c>
      <c r="M2536" s="13">
        <v>1</v>
      </c>
      <c r="N2536" s="13">
        <v>1</v>
      </c>
      <c r="O2536" s="13">
        <v>31</v>
      </c>
      <c r="P2536" s="13">
        <v>107</v>
      </c>
    </row>
    <row r="2537" spans="1:16" x14ac:dyDescent="0.25">
      <c r="A2537" s="13" t="s">
        <v>1954</v>
      </c>
      <c r="B2537" s="13">
        <v>2015</v>
      </c>
      <c r="C2537" s="13" t="s">
        <v>186</v>
      </c>
      <c r="D2537" s="13" t="s">
        <v>161</v>
      </c>
      <c r="E2537" s="13">
        <v>129</v>
      </c>
      <c r="F2537" s="13">
        <v>425</v>
      </c>
      <c r="G2537" s="13">
        <v>41</v>
      </c>
      <c r="H2537" s="13">
        <v>104</v>
      </c>
      <c r="I2537" s="13">
        <v>22</v>
      </c>
      <c r="J2537" s="13">
        <v>3</v>
      </c>
      <c r="K2537" s="13">
        <v>12</v>
      </c>
      <c r="L2537" s="13">
        <v>39</v>
      </c>
      <c r="M2537" s="13">
        <v>1</v>
      </c>
      <c r="N2537" s="13">
        <v>2</v>
      </c>
      <c r="O2537" s="13">
        <v>26</v>
      </c>
      <c r="P2537" s="13">
        <v>111</v>
      </c>
    </row>
    <row r="2538" spans="1:16" x14ac:dyDescent="0.25">
      <c r="A2538" s="13" t="s">
        <v>1320</v>
      </c>
      <c r="B2538" s="13">
        <v>2015</v>
      </c>
      <c r="C2538" s="13" t="s">
        <v>184</v>
      </c>
      <c r="D2538" s="13" t="s">
        <v>157</v>
      </c>
      <c r="E2538" s="13">
        <v>121</v>
      </c>
      <c r="F2538" s="13">
        <v>425</v>
      </c>
      <c r="G2538" s="13">
        <v>83</v>
      </c>
      <c r="H2538" s="13">
        <v>111</v>
      </c>
      <c r="I2538" s="13">
        <v>22</v>
      </c>
      <c r="J2538" s="13">
        <v>10</v>
      </c>
      <c r="K2538" s="13">
        <v>2</v>
      </c>
      <c r="L2538" s="13">
        <v>37</v>
      </c>
      <c r="M2538" s="13">
        <v>25</v>
      </c>
      <c r="N2538" s="13">
        <v>8</v>
      </c>
      <c r="O2538" s="13">
        <v>53</v>
      </c>
      <c r="P2538" s="13">
        <v>101</v>
      </c>
    </row>
    <row r="2539" spans="1:16" x14ac:dyDescent="0.25">
      <c r="A2539" s="13" t="s">
        <v>2044</v>
      </c>
      <c r="B2539" s="13">
        <v>2015</v>
      </c>
      <c r="C2539" s="13" t="s">
        <v>184</v>
      </c>
      <c r="D2539" s="13" t="s">
        <v>157</v>
      </c>
      <c r="E2539" s="13">
        <v>120</v>
      </c>
      <c r="F2539" s="13">
        <v>426</v>
      </c>
      <c r="G2539" s="13">
        <v>54</v>
      </c>
      <c r="H2539" s="13">
        <v>111</v>
      </c>
      <c r="I2539" s="13">
        <v>21</v>
      </c>
      <c r="J2539" s="13">
        <v>9</v>
      </c>
      <c r="K2539" s="13">
        <v>16</v>
      </c>
      <c r="L2539" s="13">
        <v>61</v>
      </c>
      <c r="M2539" s="13">
        <v>6</v>
      </c>
      <c r="N2539" s="13">
        <v>7</v>
      </c>
      <c r="O2539" s="13">
        <v>23</v>
      </c>
      <c r="P2539" s="13">
        <v>79</v>
      </c>
    </row>
    <row r="2540" spans="1:16" x14ac:dyDescent="0.25">
      <c r="A2540" s="13" t="s">
        <v>1443</v>
      </c>
      <c r="B2540" s="13">
        <v>2015</v>
      </c>
      <c r="C2540" s="13" t="s">
        <v>182</v>
      </c>
      <c r="D2540" s="13" t="s">
        <v>157</v>
      </c>
      <c r="E2540" s="13">
        <v>119</v>
      </c>
      <c r="F2540" s="13">
        <v>429</v>
      </c>
      <c r="G2540" s="13">
        <v>64</v>
      </c>
      <c r="H2540" s="13">
        <v>145</v>
      </c>
      <c r="I2540" s="13">
        <v>28</v>
      </c>
      <c r="J2540" s="13">
        <v>1</v>
      </c>
      <c r="K2540" s="13">
        <v>18</v>
      </c>
      <c r="L2540" s="13">
        <v>76</v>
      </c>
      <c r="M2540" s="13">
        <v>1</v>
      </c>
      <c r="N2540" s="13">
        <v>1</v>
      </c>
      <c r="O2540" s="13">
        <v>77</v>
      </c>
      <c r="P2540" s="13">
        <v>82</v>
      </c>
    </row>
    <row r="2541" spans="1:16" x14ac:dyDescent="0.25">
      <c r="A2541" s="13" t="s">
        <v>1482</v>
      </c>
      <c r="B2541" s="13">
        <v>2015</v>
      </c>
      <c r="C2541" s="13" t="s">
        <v>156</v>
      </c>
      <c r="D2541" s="13" t="s">
        <v>157</v>
      </c>
      <c r="E2541" s="13">
        <v>127</v>
      </c>
      <c r="F2541" s="13">
        <v>429</v>
      </c>
      <c r="G2541" s="13">
        <v>41</v>
      </c>
      <c r="H2541" s="13">
        <v>89</v>
      </c>
      <c r="I2541" s="13">
        <v>21</v>
      </c>
      <c r="J2541" s="13">
        <v>0</v>
      </c>
      <c r="K2541" s="13">
        <v>12</v>
      </c>
      <c r="L2541" s="13">
        <v>44</v>
      </c>
      <c r="M2541" s="13">
        <v>0</v>
      </c>
      <c r="N2541" s="13">
        <v>0</v>
      </c>
      <c r="O2541" s="13">
        <v>49</v>
      </c>
      <c r="P2541" s="13">
        <v>133</v>
      </c>
    </row>
    <row r="2542" spans="1:16" x14ac:dyDescent="0.25">
      <c r="A2542" s="13" t="s">
        <v>1732</v>
      </c>
      <c r="B2542" s="13">
        <v>2015</v>
      </c>
      <c r="C2542" s="13" t="s">
        <v>158</v>
      </c>
      <c r="D2542" s="13" t="s">
        <v>157</v>
      </c>
      <c r="E2542" s="13">
        <v>137</v>
      </c>
      <c r="F2542" s="13">
        <v>432</v>
      </c>
      <c r="G2542" s="13">
        <v>67</v>
      </c>
      <c r="H2542" s="13">
        <v>103</v>
      </c>
      <c r="I2542" s="13">
        <v>23</v>
      </c>
      <c r="J2542" s="13">
        <v>2</v>
      </c>
      <c r="K2542" s="13">
        <v>25</v>
      </c>
      <c r="L2542" s="13">
        <v>61</v>
      </c>
      <c r="M2542" s="13">
        <v>2</v>
      </c>
      <c r="N2542" s="13">
        <v>1</v>
      </c>
      <c r="O2542" s="13">
        <v>47</v>
      </c>
      <c r="P2542" s="13">
        <v>154</v>
      </c>
    </row>
    <row r="2543" spans="1:16" x14ac:dyDescent="0.25">
      <c r="A2543" s="13" t="s">
        <v>1633</v>
      </c>
      <c r="B2543" s="13">
        <v>2015</v>
      </c>
      <c r="C2543" s="13" t="s">
        <v>175</v>
      </c>
      <c r="D2543" s="13" t="s">
        <v>157</v>
      </c>
      <c r="E2543" s="13">
        <v>131</v>
      </c>
      <c r="F2543" s="13">
        <v>433</v>
      </c>
      <c r="G2543" s="13">
        <v>36</v>
      </c>
      <c r="H2543" s="13">
        <v>104</v>
      </c>
      <c r="I2543" s="13">
        <v>17</v>
      </c>
      <c r="J2543" s="13">
        <v>0</v>
      </c>
      <c r="K2543" s="13">
        <v>5</v>
      </c>
      <c r="L2543" s="13">
        <v>50</v>
      </c>
      <c r="M2543" s="13">
        <v>0</v>
      </c>
      <c r="N2543" s="13">
        <v>0</v>
      </c>
      <c r="O2543" s="13">
        <v>29</v>
      </c>
      <c r="P2543" s="13">
        <v>59</v>
      </c>
    </row>
    <row r="2544" spans="1:16" x14ac:dyDescent="0.25">
      <c r="A2544" s="13" t="s">
        <v>1692</v>
      </c>
      <c r="B2544" s="13">
        <v>2015</v>
      </c>
      <c r="C2544" s="13" t="s">
        <v>158</v>
      </c>
      <c r="D2544" s="13" t="s">
        <v>157</v>
      </c>
      <c r="E2544" s="13">
        <v>132</v>
      </c>
      <c r="F2544" s="13">
        <v>434</v>
      </c>
      <c r="G2544" s="13">
        <v>62</v>
      </c>
      <c r="H2544" s="13">
        <v>97</v>
      </c>
      <c r="I2544" s="13">
        <v>18</v>
      </c>
      <c r="J2544" s="13">
        <v>0</v>
      </c>
      <c r="K2544" s="13">
        <v>25</v>
      </c>
      <c r="L2544" s="13">
        <v>56</v>
      </c>
      <c r="M2544" s="13">
        <v>1</v>
      </c>
      <c r="N2544" s="13">
        <v>0</v>
      </c>
      <c r="O2544" s="13">
        <v>50</v>
      </c>
      <c r="P2544" s="13">
        <v>106</v>
      </c>
    </row>
    <row r="2545" spans="1:16" x14ac:dyDescent="0.25">
      <c r="A2545" s="13" t="s">
        <v>1746</v>
      </c>
      <c r="B2545" s="13">
        <v>2015</v>
      </c>
      <c r="C2545" s="13" t="s">
        <v>174</v>
      </c>
      <c r="D2545" s="13" t="s">
        <v>161</v>
      </c>
      <c r="E2545" s="13">
        <v>150</v>
      </c>
      <c r="F2545" s="13">
        <v>437</v>
      </c>
      <c r="G2545" s="13">
        <v>60</v>
      </c>
      <c r="H2545" s="13">
        <v>106</v>
      </c>
      <c r="I2545" s="13">
        <v>18</v>
      </c>
      <c r="J2545" s="13">
        <v>0</v>
      </c>
      <c r="K2545" s="13">
        <v>27</v>
      </c>
      <c r="L2545" s="13">
        <v>77</v>
      </c>
      <c r="M2545" s="13">
        <v>2</v>
      </c>
      <c r="N2545" s="13">
        <v>0</v>
      </c>
      <c r="O2545" s="13">
        <v>48</v>
      </c>
      <c r="P2545" s="13">
        <v>131</v>
      </c>
    </row>
    <row r="2546" spans="1:16" x14ac:dyDescent="0.25">
      <c r="A2546" s="13" t="s">
        <v>1993</v>
      </c>
      <c r="B2546" s="13">
        <v>2015</v>
      </c>
      <c r="C2546" s="13" t="s">
        <v>159</v>
      </c>
      <c r="D2546" s="13" t="s">
        <v>157</v>
      </c>
      <c r="E2546" s="13">
        <v>144</v>
      </c>
      <c r="F2546" s="13">
        <v>438</v>
      </c>
      <c r="G2546" s="13">
        <v>44</v>
      </c>
      <c r="H2546" s="13">
        <v>113</v>
      </c>
      <c r="I2546" s="13">
        <v>22</v>
      </c>
      <c r="J2546" s="13">
        <v>4</v>
      </c>
      <c r="K2546" s="13">
        <v>11</v>
      </c>
      <c r="L2546" s="13">
        <v>46</v>
      </c>
      <c r="M2546" s="13">
        <v>13</v>
      </c>
      <c r="N2546" s="13">
        <v>4</v>
      </c>
      <c r="O2546" s="13">
        <v>47</v>
      </c>
      <c r="P2546" s="13">
        <v>101</v>
      </c>
    </row>
    <row r="2547" spans="1:16" x14ac:dyDescent="0.25">
      <c r="A2547" s="13" t="s">
        <v>1704</v>
      </c>
      <c r="B2547" s="13">
        <v>2015</v>
      </c>
      <c r="C2547" s="13" t="s">
        <v>162</v>
      </c>
      <c r="D2547" s="13" t="s">
        <v>161</v>
      </c>
      <c r="E2547" s="13">
        <v>148</v>
      </c>
      <c r="F2547" s="13">
        <v>440</v>
      </c>
      <c r="G2547" s="13">
        <v>64</v>
      </c>
      <c r="H2547" s="13">
        <v>110</v>
      </c>
      <c r="I2547" s="13">
        <v>25</v>
      </c>
      <c r="J2547" s="13">
        <v>6</v>
      </c>
      <c r="K2547" s="13">
        <v>16</v>
      </c>
      <c r="L2547" s="13">
        <v>41</v>
      </c>
      <c r="M2547" s="13">
        <v>11</v>
      </c>
      <c r="N2547" s="13">
        <v>2</v>
      </c>
      <c r="O2547" s="13">
        <v>58</v>
      </c>
      <c r="P2547" s="13">
        <v>94</v>
      </c>
    </row>
    <row r="2548" spans="1:16" x14ac:dyDescent="0.25">
      <c r="A2548" s="13" t="s">
        <v>1423</v>
      </c>
      <c r="B2548" s="13">
        <v>2015</v>
      </c>
      <c r="C2548" s="13" t="s">
        <v>178</v>
      </c>
      <c r="D2548" s="13" t="s">
        <v>157</v>
      </c>
      <c r="E2548" s="13">
        <v>124</v>
      </c>
      <c r="F2548" s="13">
        <v>440</v>
      </c>
      <c r="G2548" s="13">
        <v>39</v>
      </c>
      <c r="H2548" s="13">
        <v>97</v>
      </c>
      <c r="I2548" s="13">
        <v>23</v>
      </c>
      <c r="J2548" s="13">
        <v>7</v>
      </c>
      <c r="K2548" s="13">
        <v>2</v>
      </c>
      <c r="L2548" s="13">
        <v>44</v>
      </c>
      <c r="M2548" s="13">
        <v>2</v>
      </c>
      <c r="N2548" s="13">
        <v>2</v>
      </c>
      <c r="O2548" s="13">
        <v>9</v>
      </c>
      <c r="P2548" s="13">
        <v>69</v>
      </c>
    </row>
    <row r="2549" spans="1:16" x14ac:dyDescent="0.25">
      <c r="A2549" s="13" t="s">
        <v>1427</v>
      </c>
      <c r="B2549" s="13">
        <v>2015</v>
      </c>
      <c r="C2549" s="13" t="s">
        <v>182</v>
      </c>
      <c r="D2549" s="13" t="s">
        <v>157</v>
      </c>
      <c r="E2549" s="13">
        <v>120</v>
      </c>
      <c r="F2549" s="13">
        <v>440</v>
      </c>
      <c r="G2549" s="13">
        <v>39</v>
      </c>
      <c r="H2549" s="13">
        <v>108</v>
      </c>
      <c r="I2549" s="13">
        <v>20</v>
      </c>
      <c r="J2549" s="13">
        <v>0</v>
      </c>
      <c r="K2549" s="13">
        <v>11</v>
      </c>
      <c r="L2549" s="13">
        <v>64</v>
      </c>
      <c r="M2549" s="13">
        <v>0</v>
      </c>
      <c r="N2549" s="13">
        <v>0</v>
      </c>
      <c r="O2549" s="13">
        <v>31</v>
      </c>
      <c r="P2549" s="13">
        <v>52</v>
      </c>
    </row>
    <row r="2550" spans="1:16" x14ac:dyDescent="0.25">
      <c r="A2550" s="13" t="s">
        <v>2081</v>
      </c>
      <c r="B2550" s="13">
        <v>2015</v>
      </c>
      <c r="C2550" s="13" t="s">
        <v>170</v>
      </c>
      <c r="D2550" s="13" t="s">
        <v>157</v>
      </c>
      <c r="E2550" s="13">
        <v>124</v>
      </c>
      <c r="F2550" s="13">
        <v>441</v>
      </c>
      <c r="G2550" s="13">
        <v>61</v>
      </c>
      <c r="H2550" s="13">
        <v>112</v>
      </c>
      <c r="I2550" s="13">
        <v>22</v>
      </c>
      <c r="J2550" s="13">
        <v>3</v>
      </c>
      <c r="K2550" s="13">
        <v>16</v>
      </c>
      <c r="L2550" s="13">
        <v>70</v>
      </c>
      <c r="M2550" s="13">
        <v>7</v>
      </c>
      <c r="N2550" s="13">
        <v>2</v>
      </c>
      <c r="O2550" s="13">
        <v>33</v>
      </c>
      <c r="P2550" s="13">
        <v>96</v>
      </c>
    </row>
    <row r="2551" spans="1:16" x14ac:dyDescent="0.25">
      <c r="A2551" s="13" t="s">
        <v>1987</v>
      </c>
      <c r="B2551" s="13">
        <v>2015</v>
      </c>
      <c r="C2551" s="13" t="s">
        <v>173</v>
      </c>
      <c r="D2551" s="13" t="s">
        <v>161</v>
      </c>
      <c r="E2551" s="13">
        <v>143</v>
      </c>
      <c r="F2551" s="13">
        <v>441</v>
      </c>
      <c r="G2551" s="13">
        <v>47</v>
      </c>
      <c r="H2551" s="13">
        <v>114</v>
      </c>
      <c r="I2551" s="13">
        <v>16</v>
      </c>
      <c r="J2551" s="13">
        <v>5</v>
      </c>
      <c r="K2551" s="13">
        <v>6</v>
      </c>
      <c r="L2551" s="13">
        <v>41</v>
      </c>
      <c r="M2551" s="13">
        <v>7</v>
      </c>
      <c r="N2551" s="13">
        <v>3</v>
      </c>
      <c r="O2551" s="13">
        <v>16</v>
      </c>
      <c r="P2551" s="13">
        <v>87</v>
      </c>
    </row>
    <row r="2552" spans="1:16" x14ac:dyDescent="0.25">
      <c r="A2552" s="13" t="s">
        <v>1569</v>
      </c>
      <c r="B2552" s="13">
        <v>2015</v>
      </c>
      <c r="C2552" s="13" t="s">
        <v>164</v>
      </c>
      <c r="D2552" s="13" t="s">
        <v>157</v>
      </c>
      <c r="E2552" s="13">
        <v>129</v>
      </c>
      <c r="F2552" s="13">
        <v>441</v>
      </c>
      <c r="G2552" s="13">
        <v>76</v>
      </c>
      <c r="H2552" s="13">
        <v>106</v>
      </c>
      <c r="I2552" s="13">
        <v>23</v>
      </c>
      <c r="J2552" s="13">
        <v>2</v>
      </c>
      <c r="K2552" s="13">
        <v>23</v>
      </c>
      <c r="L2552" s="13">
        <v>77</v>
      </c>
      <c r="M2552" s="13">
        <v>4</v>
      </c>
      <c r="N2552" s="13">
        <v>5</v>
      </c>
      <c r="O2552" s="13">
        <v>53</v>
      </c>
      <c r="P2552" s="13">
        <v>106</v>
      </c>
    </row>
    <row r="2553" spans="1:16" x14ac:dyDescent="0.25">
      <c r="A2553" s="13" t="s">
        <v>2054</v>
      </c>
      <c r="B2553" s="13">
        <v>2015</v>
      </c>
      <c r="C2553" s="13" t="s">
        <v>163</v>
      </c>
      <c r="D2553" s="13" t="s">
        <v>161</v>
      </c>
      <c r="E2553" s="13">
        <v>126</v>
      </c>
      <c r="F2553" s="13">
        <v>441</v>
      </c>
      <c r="G2553" s="13">
        <v>49</v>
      </c>
      <c r="H2553" s="13">
        <v>114</v>
      </c>
      <c r="I2553" s="13">
        <v>21</v>
      </c>
      <c r="J2553" s="13">
        <v>7</v>
      </c>
      <c r="K2553" s="13">
        <v>10</v>
      </c>
      <c r="L2553" s="13">
        <v>47</v>
      </c>
      <c r="M2553" s="13">
        <v>8</v>
      </c>
      <c r="N2553" s="13">
        <v>4</v>
      </c>
      <c r="O2553" s="13">
        <v>19</v>
      </c>
      <c r="P2553" s="13">
        <v>70</v>
      </c>
    </row>
    <row r="2554" spans="1:16" x14ac:dyDescent="0.25">
      <c r="A2554" s="13" t="s">
        <v>1946</v>
      </c>
      <c r="B2554" s="13">
        <v>2015</v>
      </c>
      <c r="C2554" s="13" t="s">
        <v>170</v>
      </c>
      <c r="D2554" s="13" t="s">
        <v>157</v>
      </c>
      <c r="E2554" s="13">
        <v>136</v>
      </c>
      <c r="F2554" s="13">
        <v>445</v>
      </c>
      <c r="G2554" s="13">
        <v>58</v>
      </c>
      <c r="H2554" s="13">
        <v>116</v>
      </c>
      <c r="I2554" s="13">
        <v>21</v>
      </c>
      <c r="J2554" s="13">
        <v>3</v>
      </c>
      <c r="K2554" s="13">
        <v>18</v>
      </c>
      <c r="L2554" s="13">
        <v>71</v>
      </c>
      <c r="M2554" s="13">
        <v>0</v>
      </c>
      <c r="N2554" s="13">
        <v>2</v>
      </c>
      <c r="O2554" s="13">
        <v>56</v>
      </c>
      <c r="P2554" s="13">
        <v>97</v>
      </c>
    </row>
    <row r="2555" spans="1:16" x14ac:dyDescent="0.25">
      <c r="A2555" s="13" t="s">
        <v>1647</v>
      </c>
      <c r="B2555" s="13">
        <v>2015</v>
      </c>
      <c r="C2555" s="13" t="s">
        <v>174</v>
      </c>
      <c r="D2555" s="13" t="s">
        <v>161</v>
      </c>
      <c r="E2555" s="13">
        <v>130</v>
      </c>
      <c r="F2555" s="13">
        <v>451</v>
      </c>
      <c r="G2555" s="13">
        <v>56</v>
      </c>
      <c r="H2555" s="13">
        <v>133</v>
      </c>
      <c r="I2555" s="13">
        <v>17</v>
      </c>
      <c r="J2555" s="13">
        <v>5</v>
      </c>
      <c r="K2555" s="13">
        <v>7</v>
      </c>
      <c r="L2555" s="13">
        <v>43</v>
      </c>
      <c r="M2555" s="13">
        <v>1</v>
      </c>
      <c r="N2555" s="13">
        <v>1</v>
      </c>
      <c r="O2555" s="13">
        <v>46</v>
      </c>
      <c r="P2555" s="13">
        <v>94</v>
      </c>
    </row>
    <row r="2556" spans="1:16" x14ac:dyDescent="0.25">
      <c r="A2556" s="13" t="s">
        <v>1601</v>
      </c>
      <c r="B2556" s="13">
        <v>2015</v>
      </c>
      <c r="C2556" s="13" t="s">
        <v>171</v>
      </c>
      <c r="D2556" s="13" t="s">
        <v>157</v>
      </c>
      <c r="E2556" s="13">
        <v>111</v>
      </c>
      <c r="F2556" s="13">
        <v>452</v>
      </c>
      <c r="G2556" s="13">
        <v>66</v>
      </c>
      <c r="H2556" s="13">
        <v>116</v>
      </c>
      <c r="I2556" s="13">
        <v>15</v>
      </c>
      <c r="J2556" s="13">
        <v>2</v>
      </c>
      <c r="K2556" s="13">
        <v>7</v>
      </c>
      <c r="L2556" s="13">
        <v>33</v>
      </c>
      <c r="M2556" s="13">
        <v>21</v>
      </c>
      <c r="N2556" s="13">
        <v>9</v>
      </c>
      <c r="O2556" s="13">
        <v>35</v>
      </c>
      <c r="P2556" s="13">
        <v>86</v>
      </c>
    </row>
    <row r="2557" spans="1:16" x14ac:dyDescent="0.25">
      <c r="A2557" s="13" t="s">
        <v>1839</v>
      </c>
      <c r="B2557" s="13">
        <v>2015</v>
      </c>
      <c r="C2557" s="13" t="s">
        <v>181</v>
      </c>
      <c r="D2557" s="13" t="s">
        <v>157</v>
      </c>
      <c r="E2557" s="13">
        <v>129</v>
      </c>
      <c r="F2557" s="13">
        <v>453</v>
      </c>
      <c r="G2557" s="13">
        <v>51</v>
      </c>
      <c r="H2557" s="13">
        <v>123</v>
      </c>
      <c r="I2557" s="13">
        <v>25</v>
      </c>
      <c r="J2557" s="13">
        <v>5</v>
      </c>
      <c r="K2557" s="13">
        <v>4</v>
      </c>
      <c r="L2557" s="13">
        <v>49</v>
      </c>
      <c r="M2557" s="13">
        <v>2</v>
      </c>
      <c r="N2557" s="13">
        <v>1</v>
      </c>
      <c r="O2557" s="13">
        <v>32</v>
      </c>
      <c r="P2557" s="13">
        <v>59</v>
      </c>
    </row>
    <row r="2558" spans="1:16" x14ac:dyDescent="0.25">
      <c r="A2558" s="13" t="s">
        <v>2098</v>
      </c>
      <c r="B2558" s="13">
        <v>2015</v>
      </c>
      <c r="C2558" s="13" t="s">
        <v>175</v>
      </c>
      <c r="D2558" s="13" t="s">
        <v>157</v>
      </c>
      <c r="E2558" s="13">
        <v>122</v>
      </c>
      <c r="F2558" s="13">
        <v>453</v>
      </c>
      <c r="G2558" s="13">
        <v>60</v>
      </c>
      <c r="H2558" s="13">
        <v>121</v>
      </c>
      <c r="I2558" s="13">
        <v>18</v>
      </c>
      <c r="J2558" s="13">
        <v>15</v>
      </c>
      <c r="K2558" s="13">
        <v>13</v>
      </c>
      <c r="L2558" s="13">
        <v>50</v>
      </c>
      <c r="M2558" s="13">
        <v>11</v>
      </c>
      <c r="N2558" s="13">
        <v>6</v>
      </c>
      <c r="O2558" s="13">
        <v>15</v>
      </c>
      <c r="P2558" s="13">
        <v>118</v>
      </c>
    </row>
    <row r="2559" spans="1:16" x14ac:dyDescent="0.25">
      <c r="A2559" s="13" t="s">
        <v>1917</v>
      </c>
      <c r="B2559" s="13">
        <v>2015</v>
      </c>
      <c r="C2559" s="13" t="s">
        <v>168</v>
      </c>
      <c r="D2559" s="13" t="s">
        <v>157</v>
      </c>
      <c r="E2559" s="13">
        <v>129</v>
      </c>
      <c r="F2559" s="13">
        <v>454</v>
      </c>
      <c r="G2559" s="13">
        <v>56</v>
      </c>
      <c r="H2559" s="13">
        <v>127</v>
      </c>
      <c r="I2559" s="13">
        <v>27</v>
      </c>
      <c r="J2559" s="13">
        <v>6</v>
      </c>
      <c r="K2559" s="13">
        <v>2</v>
      </c>
      <c r="L2559" s="13">
        <v>45</v>
      </c>
      <c r="M2559" s="13">
        <v>8</v>
      </c>
      <c r="N2559" s="13">
        <v>1</v>
      </c>
      <c r="O2559" s="13">
        <v>46</v>
      </c>
      <c r="P2559" s="13">
        <v>97</v>
      </c>
    </row>
    <row r="2560" spans="1:16" x14ac:dyDescent="0.25">
      <c r="A2560" s="13" t="s">
        <v>1786</v>
      </c>
      <c r="B2560" s="13">
        <v>2015</v>
      </c>
      <c r="C2560" s="13" t="s">
        <v>159</v>
      </c>
      <c r="D2560" s="13" t="s">
        <v>157</v>
      </c>
      <c r="E2560" s="13">
        <v>146</v>
      </c>
      <c r="F2560" s="13">
        <v>457</v>
      </c>
      <c r="G2560" s="13">
        <v>47</v>
      </c>
      <c r="H2560" s="13">
        <v>103</v>
      </c>
      <c r="I2560" s="13">
        <v>15</v>
      </c>
      <c r="J2560" s="13">
        <v>3</v>
      </c>
      <c r="K2560" s="13">
        <v>17</v>
      </c>
      <c r="L2560" s="13">
        <v>54</v>
      </c>
      <c r="M2560" s="13">
        <v>8</v>
      </c>
      <c r="N2560" s="13">
        <v>4</v>
      </c>
      <c r="O2560" s="13">
        <v>47</v>
      </c>
      <c r="P2560" s="13">
        <v>81</v>
      </c>
    </row>
    <row r="2561" spans="1:16" x14ac:dyDescent="0.25">
      <c r="A2561" s="13" t="s">
        <v>1998</v>
      </c>
      <c r="B2561" s="13">
        <v>2015</v>
      </c>
      <c r="C2561" s="13" t="s">
        <v>163</v>
      </c>
      <c r="D2561" s="13" t="s">
        <v>161</v>
      </c>
      <c r="E2561" s="13">
        <v>123</v>
      </c>
      <c r="F2561" s="13">
        <v>459</v>
      </c>
      <c r="G2561" s="13">
        <v>47</v>
      </c>
      <c r="H2561" s="13">
        <v>119</v>
      </c>
      <c r="I2561" s="13">
        <v>27</v>
      </c>
      <c r="J2561" s="13">
        <v>0</v>
      </c>
      <c r="K2561" s="13">
        <v>10</v>
      </c>
      <c r="L2561" s="13">
        <v>44</v>
      </c>
      <c r="M2561" s="13">
        <v>2</v>
      </c>
      <c r="N2561" s="13">
        <v>3</v>
      </c>
      <c r="O2561" s="13">
        <v>30</v>
      </c>
      <c r="P2561" s="13">
        <v>110</v>
      </c>
    </row>
    <row r="2562" spans="1:16" x14ac:dyDescent="0.25">
      <c r="A2562" s="13" t="s">
        <v>2049</v>
      </c>
      <c r="B2562" s="13">
        <v>2015</v>
      </c>
      <c r="C2562" s="13" t="s">
        <v>169</v>
      </c>
      <c r="D2562" s="13" t="s">
        <v>161</v>
      </c>
      <c r="E2562" s="13">
        <v>149</v>
      </c>
      <c r="F2562" s="13">
        <v>462</v>
      </c>
      <c r="G2562" s="13">
        <v>61</v>
      </c>
      <c r="H2562" s="13">
        <v>144</v>
      </c>
      <c r="I2562" s="13">
        <v>26</v>
      </c>
      <c r="J2562" s="13">
        <v>10</v>
      </c>
      <c r="K2562" s="13">
        <v>17</v>
      </c>
      <c r="L2562" s="13">
        <v>78</v>
      </c>
      <c r="M2562" s="13">
        <v>9</v>
      </c>
      <c r="N2562" s="13">
        <v>4</v>
      </c>
      <c r="O2562" s="13">
        <v>44</v>
      </c>
      <c r="P2562" s="13">
        <v>107</v>
      </c>
    </row>
    <row r="2563" spans="1:16" x14ac:dyDescent="0.25">
      <c r="A2563" s="13" t="s">
        <v>1561</v>
      </c>
      <c r="B2563" s="13">
        <v>2015</v>
      </c>
      <c r="C2563" s="13" t="s">
        <v>177</v>
      </c>
      <c r="D2563" s="13" t="s">
        <v>161</v>
      </c>
      <c r="E2563" s="13">
        <v>117</v>
      </c>
      <c r="F2563" s="13">
        <v>464</v>
      </c>
      <c r="G2563" s="13">
        <v>64</v>
      </c>
      <c r="H2563" s="13">
        <v>137</v>
      </c>
      <c r="I2563" s="13">
        <v>22</v>
      </c>
      <c r="J2563" s="13">
        <v>2</v>
      </c>
      <c r="K2563" s="13">
        <v>9</v>
      </c>
      <c r="L2563" s="13">
        <v>54</v>
      </c>
      <c r="M2563" s="13">
        <v>6</v>
      </c>
      <c r="N2563" s="13">
        <v>2</v>
      </c>
      <c r="O2563" s="13">
        <v>27</v>
      </c>
      <c r="P2563" s="13">
        <v>82</v>
      </c>
    </row>
    <row r="2564" spans="1:16" x14ac:dyDescent="0.25">
      <c r="A2564" s="13" t="s">
        <v>1525</v>
      </c>
      <c r="B2564" s="13">
        <v>2015</v>
      </c>
      <c r="C2564" s="13" t="s">
        <v>171</v>
      </c>
      <c r="D2564" s="13" t="s">
        <v>157</v>
      </c>
      <c r="E2564" s="13">
        <v>135</v>
      </c>
      <c r="F2564" s="13">
        <v>465</v>
      </c>
      <c r="G2564" s="13">
        <v>68</v>
      </c>
      <c r="H2564" s="13">
        <v>108</v>
      </c>
      <c r="I2564" s="13">
        <v>15</v>
      </c>
      <c r="J2564" s="13">
        <v>1</v>
      </c>
      <c r="K2564" s="13">
        <v>26</v>
      </c>
      <c r="L2564" s="13">
        <v>94</v>
      </c>
      <c r="M2564" s="13">
        <v>0</v>
      </c>
      <c r="N2564" s="13">
        <v>0</v>
      </c>
      <c r="O2564" s="13">
        <v>52</v>
      </c>
      <c r="P2564" s="13">
        <v>97</v>
      </c>
    </row>
    <row r="2565" spans="1:16" x14ac:dyDescent="0.25">
      <c r="A2565" s="13" t="s">
        <v>1477</v>
      </c>
      <c r="B2565" s="13">
        <v>2015</v>
      </c>
      <c r="C2565" s="13" t="s">
        <v>186</v>
      </c>
      <c r="D2565" s="13" t="s">
        <v>161</v>
      </c>
      <c r="E2565" s="13">
        <v>129</v>
      </c>
      <c r="F2565" s="13">
        <v>467</v>
      </c>
      <c r="G2565" s="13">
        <v>53</v>
      </c>
      <c r="H2565" s="13">
        <v>107</v>
      </c>
      <c r="I2565" s="13">
        <v>29</v>
      </c>
      <c r="J2565" s="13">
        <v>1</v>
      </c>
      <c r="K2565" s="13">
        <v>23</v>
      </c>
      <c r="L2565" s="13">
        <v>77</v>
      </c>
      <c r="M2565" s="13">
        <v>0</v>
      </c>
      <c r="N2565" s="13">
        <v>0</v>
      </c>
      <c r="O2565" s="13">
        <v>27</v>
      </c>
      <c r="P2565" s="13">
        <v>138</v>
      </c>
    </row>
    <row r="2566" spans="1:16" x14ac:dyDescent="0.25">
      <c r="A2566" s="13" t="s">
        <v>1911</v>
      </c>
      <c r="B2566" s="13">
        <v>2015</v>
      </c>
      <c r="C2566" s="13" t="s">
        <v>163</v>
      </c>
      <c r="D2566" s="13" t="s">
        <v>161</v>
      </c>
      <c r="E2566" s="13">
        <v>130</v>
      </c>
      <c r="F2566" s="13">
        <v>470</v>
      </c>
      <c r="G2566" s="13">
        <v>54</v>
      </c>
      <c r="H2566" s="13">
        <v>132</v>
      </c>
      <c r="I2566" s="13">
        <v>17</v>
      </c>
      <c r="J2566" s="13">
        <v>6</v>
      </c>
      <c r="K2566" s="13">
        <v>5</v>
      </c>
      <c r="L2566" s="13">
        <v>48</v>
      </c>
      <c r="M2566" s="13">
        <v>7</v>
      </c>
      <c r="N2566" s="13">
        <v>2</v>
      </c>
      <c r="O2566" s="13">
        <v>23</v>
      </c>
      <c r="P2566" s="13">
        <v>78</v>
      </c>
    </row>
    <row r="2567" spans="1:16" x14ac:dyDescent="0.25">
      <c r="A2567" s="13" t="s">
        <v>1685</v>
      </c>
      <c r="B2567" s="13">
        <v>2015</v>
      </c>
      <c r="C2567" s="13" t="s">
        <v>168</v>
      </c>
      <c r="D2567" s="13" t="s">
        <v>157</v>
      </c>
      <c r="E2567" s="13">
        <v>126</v>
      </c>
      <c r="F2567" s="13">
        <v>470</v>
      </c>
      <c r="G2567" s="13">
        <v>43</v>
      </c>
      <c r="H2567" s="13">
        <v>115</v>
      </c>
      <c r="I2567" s="13">
        <v>25</v>
      </c>
      <c r="J2567" s="13">
        <v>1</v>
      </c>
      <c r="K2567" s="13">
        <v>10</v>
      </c>
      <c r="L2567" s="13">
        <v>47</v>
      </c>
      <c r="M2567" s="13">
        <v>0</v>
      </c>
      <c r="N2567" s="13">
        <v>0</v>
      </c>
      <c r="O2567" s="13">
        <v>25</v>
      </c>
      <c r="P2567" s="13">
        <v>73</v>
      </c>
    </row>
    <row r="2568" spans="1:16" x14ac:dyDescent="0.25">
      <c r="A2568" s="13" t="s">
        <v>1767</v>
      </c>
      <c r="B2568" s="13">
        <v>2015</v>
      </c>
      <c r="C2568" s="13" t="s">
        <v>173</v>
      </c>
      <c r="D2568" s="13" t="s">
        <v>161</v>
      </c>
      <c r="E2568" s="13">
        <v>135</v>
      </c>
      <c r="F2568" s="13">
        <v>471</v>
      </c>
      <c r="G2568" s="13">
        <v>67</v>
      </c>
      <c r="H2568" s="13">
        <v>115</v>
      </c>
      <c r="I2568" s="13">
        <v>33</v>
      </c>
      <c r="J2568" s="13">
        <v>0</v>
      </c>
      <c r="K2568" s="13">
        <v>27</v>
      </c>
      <c r="L2568" s="13">
        <v>73</v>
      </c>
      <c r="M2568" s="13">
        <v>0</v>
      </c>
      <c r="N2568" s="13">
        <v>2</v>
      </c>
      <c r="O2568" s="13">
        <v>66</v>
      </c>
      <c r="P2568" s="13">
        <v>138</v>
      </c>
    </row>
    <row r="2569" spans="1:16" x14ac:dyDescent="0.25">
      <c r="A2569" s="13" t="s">
        <v>1785</v>
      </c>
      <c r="B2569" s="13">
        <v>2015</v>
      </c>
      <c r="C2569" s="13" t="s">
        <v>184</v>
      </c>
      <c r="D2569" s="13" t="s">
        <v>157</v>
      </c>
      <c r="E2569" s="13">
        <v>132</v>
      </c>
      <c r="F2569" s="13">
        <v>471</v>
      </c>
      <c r="G2569" s="13">
        <v>51</v>
      </c>
      <c r="H2569" s="13">
        <v>131</v>
      </c>
      <c r="I2569" s="13">
        <v>27</v>
      </c>
      <c r="J2569" s="13">
        <v>0</v>
      </c>
      <c r="K2569" s="13">
        <v>23</v>
      </c>
      <c r="L2569" s="13">
        <v>85</v>
      </c>
      <c r="M2569" s="13">
        <v>1</v>
      </c>
      <c r="N2569" s="13">
        <v>0</v>
      </c>
      <c r="O2569" s="13">
        <v>32</v>
      </c>
      <c r="P2569" s="13">
        <v>112</v>
      </c>
    </row>
    <row r="2570" spans="1:16" x14ac:dyDescent="0.25">
      <c r="A2570" s="13" t="s">
        <v>1886</v>
      </c>
      <c r="B2570" s="13">
        <v>2015</v>
      </c>
      <c r="C2570" s="13" t="s">
        <v>183</v>
      </c>
      <c r="D2570" s="13" t="s">
        <v>161</v>
      </c>
      <c r="E2570" s="13">
        <v>138</v>
      </c>
      <c r="F2570" s="13">
        <v>472</v>
      </c>
      <c r="G2570" s="13">
        <v>49</v>
      </c>
      <c r="H2570" s="13">
        <v>108</v>
      </c>
      <c r="I2570" s="13">
        <v>15</v>
      </c>
      <c r="J2570" s="13">
        <v>2</v>
      </c>
      <c r="K2570" s="13">
        <v>14</v>
      </c>
      <c r="L2570" s="13">
        <v>63</v>
      </c>
      <c r="M2570" s="13">
        <v>16</v>
      </c>
      <c r="N2570" s="13">
        <v>3</v>
      </c>
      <c r="O2570" s="13">
        <v>35</v>
      </c>
      <c r="P2570" s="13">
        <v>158</v>
      </c>
    </row>
    <row r="2571" spans="1:16" x14ac:dyDescent="0.25">
      <c r="A2571" s="13" t="s">
        <v>1794</v>
      </c>
      <c r="B2571" s="13">
        <v>2015</v>
      </c>
      <c r="C2571" s="13" t="s">
        <v>183</v>
      </c>
      <c r="D2571" s="13" t="s">
        <v>161</v>
      </c>
      <c r="E2571" s="13">
        <v>128</v>
      </c>
      <c r="F2571" s="13">
        <v>475</v>
      </c>
      <c r="G2571" s="13">
        <v>41</v>
      </c>
      <c r="H2571" s="13">
        <v>109</v>
      </c>
      <c r="I2571" s="13">
        <v>16</v>
      </c>
      <c r="J2571" s="13">
        <v>0</v>
      </c>
      <c r="K2571" s="13">
        <v>15</v>
      </c>
      <c r="L2571" s="13">
        <v>68</v>
      </c>
      <c r="M2571" s="13">
        <v>0</v>
      </c>
      <c r="N2571" s="13">
        <v>0</v>
      </c>
      <c r="O2571" s="13">
        <v>21</v>
      </c>
      <c r="P2571" s="13">
        <v>101</v>
      </c>
    </row>
    <row r="2572" spans="1:16" x14ac:dyDescent="0.25">
      <c r="A2572" s="13" t="s">
        <v>2099</v>
      </c>
      <c r="B2572" s="13">
        <v>2015</v>
      </c>
      <c r="C2572" s="13" t="s">
        <v>162</v>
      </c>
      <c r="D2572" s="13" t="s">
        <v>161</v>
      </c>
      <c r="E2572" s="13">
        <v>142</v>
      </c>
      <c r="F2572" s="13">
        <v>475</v>
      </c>
      <c r="G2572" s="13">
        <v>60</v>
      </c>
      <c r="H2572" s="13">
        <v>115</v>
      </c>
      <c r="I2572" s="13">
        <v>29</v>
      </c>
      <c r="J2572" s="13">
        <v>1</v>
      </c>
      <c r="K2572" s="13">
        <v>13</v>
      </c>
      <c r="L2572" s="13">
        <v>54</v>
      </c>
      <c r="M2572" s="13">
        <v>4</v>
      </c>
      <c r="N2572" s="13">
        <v>3</v>
      </c>
      <c r="O2572" s="13">
        <v>42</v>
      </c>
      <c r="P2572" s="13">
        <v>149</v>
      </c>
    </row>
    <row r="2573" spans="1:16" x14ac:dyDescent="0.25">
      <c r="A2573" s="13" t="s">
        <v>2013</v>
      </c>
      <c r="B2573" s="13">
        <v>2015</v>
      </c>
      <c r="C2573" s="13" t="s">
        <v>163</v>
      </c>
      <c r="D2573" s="13" t="s">
        <v>161</v>
      </c>
      <c r="E2573" s="13">
        <v>126</v>
      </c>
      <c r="F2573" s="13">
        <v>476</v>
      </c>
      <c r="G2573" s="13">
        <v>63</v>
      </c>
      <c r="H2573" s="13">
        <v>143</v>
      </c>
      <c r="I2573" s="13">
        <v>30</v>
      </c>
      <c r="J2573" s="13">
        <v>2</v>
      </c>
      <c r="K2573" s="13">
        <v>7</v>
      </c>
      <c r="L2573" s="13">
        <v>44</v>
      </c>
      <c r="M2573" s="13">
        <v>16</v>
      </c>
      <c r="N2573" s="13">
        <v>5</v>
      </c>
      <c r="O2573" s="13">
        <v>47</v>
      </c>
      <c r="P2573" s="13">
        <v>101</v>
      </c>
    </row>
    <row r="2574" spans="1:16" x14ac:dyDescent="0.25">
      <c r="A2574" s="13" t="s">
        <v>1301</v>
      </c>
      <c r="B2574" s="13">
        <v>2015</v>
      </c>
      <c r="C2574" s="13" t="s">
        <v>171</v>
      </c>
      <c r="D2574" s="13" t="s">
        <v>157</v>
      </c>
      <c r="E2574" s="13">
        <v>133</v>
      </c>
      <c r="F2574" s="13">
        <v>478</v>
      </c>
      <c r="G2574" s="13">
        <v>57</v>
      </c>
      <c r="H2574" s="13">
        <v>132</v>
      </c>
      <c r="I2574" s="13">
        <v>34</v>
      </c>
      <c r="J2574" s="13">
        <v>1</v>
      </c>
      <c r="K2574" s="13">
        <v>19</v>
      </c>
      <c r="L2574" s="13">
        <v>67</v>
      </c>
      <c r="M2574" s="13">
        <v>0</v>
      </c>
      <c r="N2574" s="13">
        <v>0</v>
      </c>
      <c r="O2574" s="13">
        <v>45</v>
      </c>
      <c r="P2574" s="13">
        <v>85</v>
      </c>
    </row>
    <row r="2575" spans="1:16" x14ac:dyDescent="0.25">
      <c r="A2575" s="13" t="s">
        <v>2048</v>
      </c>
      <c r="B2575" s="13">
        <v>2015</v>
      </c>
      <c r="C2575" s="13" t="s">
        <v>177</v>
      </c>
      <c r="D2575" s="13" t="s">
        <v>161</v>
      </c>
      <c r="E2575" s="13">
        <v>151</v>
      </c>
      <c r="F2575" s="13">
        <v>480</v>
      </c>
      <c r="G2575" s="13">
        <v>67</v>
      </c>
      <c r="H2575" s="13">
        <v>101</v>
      </c>
      <c r="I2575" s="13">
        <v>19</v>
      </c>
      <c r="J2575" s="13">
        <v>1</v>
      </c>
      <c r="K2575" s="13">
        <v>26</v>
      </c>
      <c r="L2575" s="13">
        <v>54</v>
      </c>
      <c r="M2575" s="13">
        <v>4</v>
      </c>
      <c r="N2575" s="13">
        <v>7</v>
      </c>
      <c r="O2575" s="13">
        <v>92</v>
      </c>
      <c r="P2575" s="13">
        <v>170</v>
      </c>
    </row>
    <row r="2576" spans="1:16" x14ac:dyDescent="0.25">
      <c r="A2576" s="13" t="s">
        <v>1968</v>
      </c>
      <c r="B2576" s="13">
        <v>2015</v>
      </c>
      <c r="C2576" s="13" t="s">
        <v>173</v>
      </c>
      <c r="D2576" s="13" t="s">
        <v>161</v>
      </c>
      <c r="E2576" s="13">
        <v>137</v>
      </c>
      <c r="F2576" s="13">
        <v>483</v>
      </c>
      <c r="G2576" s="13">
        <v>55</v>
      </c>
      <c r="H2576" s="13">
        <v>127</v>
      </c>
      <c r="I2576" s="13">
        <v>22</v>
      </c>
      <c r="J2576" s="13">
        <v>0</v>
      </c>
      <c r="K2576" s="13">
        <v>16</v>
      </c>
      <c r="L2576" s="13">
        <v>59</v>
      </c>
      <c r="M2576" s="13">
        <v>0</v>
      </c>
      <c r="N2576" s="13">
        <v>1</v>
      </c>
      <c r="O2576" s="13">
        <v>19</v>
      </c>
      <c r="P2576" s="13">
        <v>63</v>
      </c>
    </row>
    <row r="2577" spans="1:16" x14ac:dyDescent="0.25">
      <c r="A2577" s="13" t="s">
        <v>1908</v>
      </c>
      <c r="B2577" s="13">
        <v>2015</v>
      </c>
      <c r="C2577" s="13" t="s">
        <v>182</v>
      </c>
      <c r="D2577" s="13" t="s">
        <v>157</v>
      </c>
      <c r="E2577" s="13">
        <v>140</v>
      </c>
      <c r="F2577" s="13">
        <v>485</v>
      </c>
      <c r="G2577" s="13">
        <v>73</v>
      </c>
      <c r="H2577" s="13">
        <v>123</v>
      </c>
      <c r="I2577" s="13">
        <v>24</v>
      </c>
      <c r="J2577" s="13">
        <v>8</v>
      </c>
      <c r="K2577" s="13">
        <v>5</v>
      </c>
      <c r="L2577" s="13">
        <v>26</v>
      </c>
      <c r="M2577" s="13">
        <v>23</v>
      </c>
      <c r="N2577" s="13">
        <v>11</v>
      </c>
      <c r="O2577" s="13">
        <v>45</v>
      </c>
      <c r="P2577" s="13">
        <v>145</v>
      </c>
    </row>
    <row r="2578" spans="1:16" x14ac:dyDescent="0.25">
      <c r="A2578" s="13" t="s">
        <v>1486</v>
      </c>
      <c r="B2578" s="13">
        <v>2015</v>
      </c>
      <c r="C2578" s="13" t="s">
        <v>180</v>
      </c>
      <c r="D2578" s="13" t="s">
        <v>161</v>
      </c>
      <c r="E2578" s="13">
        <v>136</v>
      </c>
      <c r="F2578" s="13">
        <v>488</v>
      </c>
      <c r="G2578" s="13">
        <v>34</v>
      </c>
      <c r="H2578" s="13">
        <v>132</v>
      </c>
      <c r="I2578" s="13">
        <v>23</v>
      </c>
      <c r="J2578" s="13">
        <v>2</v>
      </c>
      <c r="K2578" s="13">
        <v>4</v>
      </c>
      <c r="L2578" s="13">
        <v>61</v>
      </c>
      <c r="M2578" s="13">
        <v>3</v>
      </c>
      <c r="N2578" s="13">
        <v>1</v>
      </c>
      <c r="O2578" s="13">
        <v>32</v>
      </c>
      <c r="P2578" s="13">
        <v>59</v>
      </c>
    </row>
    <row r="2579" spans="1:16" x14ac:dyDescent="0.25">
      <c r="A2579" s="13" t="s">
        <v>1816</v>
      </c>
      <c r="B2579" s="13">
        <v>2015</v>
      </c>
      <c r="C2579" s="13" t="s">
        <v>185</v>
      </c>
      <c r="D2579" s="13" t="s">
        <v>161</v>
      </c>
      <c r="E2579" s="13">
        <v>137</v>
      </c>
      <c r="F2579" s="13">
        <v>492</v>
      </c>
      <c r="G2579" s="13">
        <v>73</v>
      </c>
      <c r="H2579" s="13">
        <v>138</v>
      </c>
      <c r="I2579" s="13">
        <v>33</v>
      </c>
      <c r="J2579" s="13">
        <v>5</v>
      </c>
      <c r="K2579" s="13">
        <v>18</v>
      </c>
      <c r="L2579" s="13">
        <v>68</v>
      </c>
      <c r="M2579" s="13">
        <v>9</v>
      </c>
      <c r="N2579" s="13">
        <v>3</v>
      </c>
      <c r="O2579" s="13">
        <v>56</v>
      </c>
      <c r="P2579" s="13">
        <v>147</v>
      </c>
    </row>
    <row r="2580" spans="1:16" x14ac:dyDescent="0.25">
      <c r="A2580" s="13" t="s">
        <v>2088</v>
      </c>
      <c r="B2580" s="13">
        <v>2015</v>
      </c>
      <c r="C2580" s="13" t="s">
        <v>186</v>
      </c>
      <c r="D2580" s="13" t="s">
        <v>161</v>
      </c>
      <c r="E2580" s="13">
        <v>147</v>
      </c>
      <c r="F2580" s="13">
        <v>495</v>
      </c>
      <c r="G2580" s="13">
        <v>64</v>
      </c>
      <c r="H2580" s="13">
        <v>147</v>
      </c>
      <c r="I2580" s="13">
        <v>30</v>
      </c>
      <c r="J2580" s="13">
        <v>3</v>
      </c>
      <c r="K2580" s="13">
        <v>8</v>
      </c>
      <c r="L2580" s="13">
        <v>41</v>
      </c>
      <c r="M2580" s="13">
        <v>16</v>
      </c>
      <c r="N2580" s="13">
        <v>8</v>
      </c>
      <c r="O2580" s="13">
        <v>28</v>
      </c>
      <c r="P2580" s="13">
        <v>129</v>
      </c>
    </row>
    <row r="2581" spans="1:16" x14ac:dyDescent="0.25">
      <c r="A2581" s="13" t="s">
        <v>1677</v>
      </c>
      <c r="B2581" s="13">
        <v>2015</v>
      </c>
      <c r="C2581" s="13" t="s">
        <v>173</v>
      </c>
      <c r="D2581" s="13" t="s">
        <v>161</v>
      </c>
      <c r="E2581" s="13">
        <v>130</v>
      </c>
      <c r="F2581" s="13">
        <v>499</v>
      </c>
      <c r="G2581" s="13">
        <v>56</v>
      </c>
      <c r="H2581" s="13">
        <v>140</v>
      </c>
      <c r="I2581" s="13">
        <v>38</v>
      </c>
      <c r="J2581" s="13">
        <v>2</v>
      </c>
      <c r="K2581" s="13">
        <v>14</v>
      </c>
      <c r="L2581" s="13">
        <v>73</v>
      </c>
      <c r="M2581" s="13">
        <v>2</v>
      </c>
      <c r="N2581" s="13">
        <v>2</v>
      </c>
      <c r="O2581" s="13">
        <v>31</v>
      </c>
      <c r="P2581" s="13">
        <v>38</v>
      </c>
    </row>
    <row r="2582" spans="1:16" x14ac:dyDescent="0.25">
      <c r="A2582" s="13" t="s">
        <v>1579</v>
      </c>
      <c r="B2582" s="13">
        <v>2015</v>
      </c>
      <c r="C2582" s="13" t="s">
        <v>163</v>
      </c>
      <c r="D2582" s="13" t="s">
        <v>161</v>
      </c>
      <c r="E2582" s="13">
        <v>129</v>
      </c>
      <c r="F2582" s="13">
        <v>500</v>
      </c>
      <c r="G2582" s="13">
        <v>52</v>
      </c>
      <c r="H2582" s="13">
        <v>144</v>
      </c>
      <c r="I2582" s="13">
        <v>22</v>
      </c>
      <c r="J2582" s="13">
        <v>2</v>
      </c>
      <c r="K2582" s="13">
        <v>9</v>
      </c>
      <c r="L2582" s="13">
        <v>63</v>
      </c>
      <c r="M2582" s="13">
        <v>1</v>
      </c>
      <c r="N2582" s="13">
        <v>0</v>
      </c>
      <c r="O2582" s="13">
        <v>37</v>
      </c>
      <c r="P2582" s="13">
        <v>68</v>
      </c>
    </row>
    <row r="2583" spans="1:16" x14ac:dyDescent="0.25">
      <c r="A2583" s="13" t="s">
        <v>1565</v>
      </c>
      <c r="B2583" s="13">
        <v>2015</v>
      </c>
      <c r="C2583" s="13" t="s">
        <v>166</v>
      </c>
      <c r="D2583" s="13" t="s">
        <v>161</v>
      </c>
      <c r="E2583" s="13">
        <v>149</v>
      </c>
      <c r="F2583" s="13">
        <v>502</v>
      </c>
      <c r="G2583" s="13">
        <v>72</v>
      </c>
      <c r="H2583" s="13">
        <v>139</v>
      </c>
      <c r="I2583" s="13">
        <v>32</v>
      </c>
      <c r="J2583" s="13">
        <v>0</v>
      </c>
      <c r="K2583" s="13">
        <v>20</v>
      </c>
      <c r="L2583" s="13">
        <v>87</v>
      </c>
      <c r="M2583" s="13">
        <v>0</v>
      </c>
      <c r="N2583" s="13">
        <v>0</v>
      </c>
      <c r="O2583" s="13">
        <v>66</v>
      </c>
      <c r="P2583" s="13">
        <v>100</v>
      </c>
    </row>
    <row r="2584" spans="1:16" x14ac:dyDescent="0.25">
      <c r="A2584" s="13" t="s">
        <v>1597</v>
      </c>
      <c r="B2584" s="13">
        <v>2015</v>
      </c>
      <c r="C2584" s="13" t="s">
        <v>167</v>
      </c>
      <c r="D2584" s="13" t="s">
        <v>157</v>
      </c>
      <c r="E2584" s="13">
        <v>143</v>
      </c>
      <c r="F2584" s="13">
        <v>505</v>
      </c>
      <c r="G2584" s="13">
        <v>66</v>
      </c>
      <c r="H2584" s="13">
        <v>134</v>
      </c>
      <c r="I2584" s="13">
        <v>28</v>
      </c>
      <c r="J2584" s="13">
        <v>5</v>
      </c>
      <c r="K2584" s="13">
        <v>15</v>
      </c>
      <c r="L2584" s="13">
        <v>58</v>
      </c>
      <c r="M2584" s="13">
        <v>6</v>
      </c>
      <c r="N2584" s="13">
        <v>3</v>
      </c>
      <c r="O2584" s="13">
        <v>36</v>
      </c>
      <c r="P2584" s="13">
        <v>107</v>
      </c>
    </row>
    <row r="2585" spans="1:16" x14ac:dyDescent="0.25">
      <c r="A2585" s="13" t="s">
        <v>1985</v>
      </c>
      <c r="B2585" s="13">
        <v>2015</v>
      </c>
      <c r="C2585" s="13" t="s">
        <v>167</v>
      </c>
      <c r="D2585" s="13" t="s">
        <v>157</v>
      </c>
      <c r="E2585" s="13">
        <v>151</v>
      </c>
      <c r="F2585" s="13">
        <v>505</v>
      </c>
      <c r="G2585" s="13">
        <v>62</v>
      </c>
      <c r="H2585" s="13">
        <v>133</v>
      </c>
      <c r="I2585" s="13">
        <v>25</v>
      </c>
      <c r="J2585" s="13">
        <v>12</v>
      </c>
      <c r="K2585" s="13">
        <v>10</v>
      </c>
      <c r="L2585" s="13">
        <v>40</v>
      </c>
      <c r="M2585" s="13">
        <v>18</v>
      </c>
      <c r="N2585" s="13">
        <v>5</v>
      </c>
      <c r="O2585" s="13">
        <v>24</v>
      </c>
      <c r="P2585" s="13">
        <v>95</v>
      </c>
    </row>
    <row r="2586" spans="1:16" x14ac:dyDescent="0.25">
      <c r="A2586" s="13" t="s">
        <v>1619</v>
      </c>
      <c r="B2586" s="13">
        <v>2015</v>
      </c>
      <c r="C2586" s="13" t="s">
        <v>160</v>
      </c>
      <c r="D2586" s="13" t="s">
        <v>161</v>
      </c>
      <c r="E2586" s="13">
        <v>141</v>
      </c>
      <c r="F2586" s="13">
        <v>505</v>
      </c>
      <c r="G2586" s="13">
        <v>65</v>
      </c>
      <c r="H2586" s="13">
        <v>135</v>
      </c>
      <c r="I2586" s="13">
        <v>18</v>
      </c>
      <c r="J2586" s="13">
        <v>2</v>
      </c>
      <c r="K2586" s="13">
        <v>10</v>
      </c>
      <c r="L2586" s="13">
        <v>59</v>
      </c>
      <c r="M2586" s="13">
        <v>23</v>
      </c>
      <c r="N2586" s="13">
        <v>6</v>
      </c>
      <c r="O2586" s="13">
        <v>45</v>
      </c>
      <c r="P2586" s="13">
        <v>102</v>
      </c>
    </row>
    <row r="2587" spans="1:16" x14ac:dyDescent="0.25">
      <c r="A2587" s="13" t="s">
        <v>1547</v>
      </c>
      <c r="B2587" s="13">
        <v>2015</v>
      </c>
      <c r="C2587" s="13" t="s">
        <v>166</v>
      </c>
      <c r="D2587" s="13" t="s">
        <v>161</v>
      </c>
      <c r="E2587" s="13">
        <v>140</v>
      </c>
      <c r="F2587" s="13">
        <v>506</v>
      </c>
      <c r="G2587" s="13">
        <v>87</v>
      </c>
      <c r="H2587" s="13">
        <v>144</v>
      </c>
      <c r="I2587" s="13">
        <v>27</v>
      </c>
      <c r="J2587" s="13">
        <v>3</v>
      </c>
      <c r="K2587" s="13">
        <v>25</v>
      </c>
      <c r="L2587" s="13">
        <v>84</v>
      </c>
      <c r="M2587" s="13">
        <v>24</v>
      </c>
      <c r="N2587" s="13">
        <v>4</v>
      </c>
      <c r="O2587" s="13">
        <v>54</v>
      </c>
      <c r="P2587" s="13">
        <v>115</v>
      </c>
    </row>
    <row r="2588" spans="1:16" x14ac:dyDescent="0.25">
      <c r="A2588" s="13" t="s">
        <v>1828</v>
      </c>
      <c r="B2588" s="13">
        <v>2015</v>
      </c>
      <c r="C2588" s="13" t="s">
        <v>185</v>
      </c>
      <c r="D2588" s="13" t="s">
        <v>161</v>
      </c>
      <c r="E2588" s="13">
        <v>143</v>
      </c>
      <c r="F2588" s="13">
        <v>507</v>
      </c>
      <c r="G2588" s="13">
        <v>65</v>
      </c>
      <c r="H2588" s="13">
        <v>130</v>
      </c>
      <c r="I2588" s="13">
        <v>33</v>
      </c>
      <c r="J2588" s="13">
        <v>4</v>
      </c>
      <c r="K2588" s="13">
        <v>21</v>
      </c>
      <c r="L2588" s="13">
        <v>84</v>
      </c>
      <c r="M2588" s="13">
        <v>6</v>
      </c>
      <c r="N2588" s="13">
        <v>4</v>
      </c>
      <c r="O2588" s="13">
        <v>39</v>
      </c>
      <c r="P2588" s="13">
        <v>119</v>
      </c>
    </row>
    <row r="2589" spans="1:16" x14ac:dyDescent="0.25">
      <c r="A2589" s="13" t="s">
        <v>1576</v>
      </c>
      <c r="B2589" s="13">
        <v>2015</v>
      </c>
      <c r="C2589" s="13" t="s">
        <v>185</v>
      </c>
      <c r="D2589" s="13" t="s">
        <v>161</v>
      </c>
      <c r="E2589" s="13">
        <v>133</v>
      </c>
      <c r="F2589" s="13">
        <v>512</v>
      </c>
      <c r="G2589" s="13">
        <v>55</v>
      </c>
      <c r="H2589" s="13">
        <v>134</v>
      </c>
      <c r="I2589" s="13">
        <v>21</v>
      </c>
      <c r="J2589" s="13">
        <v>3</v>
      </c>
      <c r="K2589" s="13">
        <v>3</v>
      </c>
      <c r="L2589" s="13">
        <v>37</v>
      </c>
      <c r="M2589" s="13">
        <v>12</v>
      </c>
      <c r="N2589" s="13">
        <v>4</v>
      </c>
      <c r="O2589" s="13">
        <v>32</v>
      </c>
      <c r="P2589" s="13">
        <v>93</v>
      </c>
    </row>
    <row r="2590" spans="1:16" x14ac:dyDescent="0.25">
      <c r="A2590" s="13" t="s">
        <v>1930</v>
      </c>
      <c r="B2590" s="13">
        <v>2015</v>
      </c>
      <c r="C2590" s="13" t="s">
        <v>172</v>
      </c>
      <c r="D2590" s="13" t="s">
        <v>161</v>
      </c>
      <c r="E2590" s="13">
        <v>147</v>
      </c>
      <c r="F2590" s="13">
        <v>515</v>
      </c>
      <c r="G2590" s="13">
        <v>65</v>
      </c>
      <c r="H2590" s="13">
        <v>129</v>
      </c>
      <c r="I2590" s="13">
        <v>33</v>
      </c>
      <c r="J2590" s="13">
        <v>2</v>
      </c>
      <c r="K2590" s="13">
        <v>14</v>
      </c>
      <c r="L2590" s="13">
        <v>62</v>
      </c>
      <c r="M2590" s="13">
        <v>4</v>
      </c>
      <c r="N2590" s="13">
        <v>1</v>
      </c>
      <c r="O2590" s="13">
        <v>35</v>
      </c>
      <c r="P2590" s="13">
        <v>131</v>
      </c>
    </row>
    <row r="2591" spans="1:16" x14ac:dyDescent="0.25">
      <c r="A2591" s="13" t="s">
        <v>1997</v>
      </c>
      <c r="B2591" s="13">
        <v>2015</v>
      </c>
      <c r="C2591" s="13" t="s">
        <v>169</v>
      </c>
      <c r="D2591" s="13" t="s">
        <v>161</v>
      </c>
      <c r="E2591" s="13">
        <v>147</v>
      </c>
      <c r="F2591" s="13">
        <v>515</v>
      </c>
      <c r="G2591" s="13">
        <v>59</v>
      </c>
      <c r="H2591" s="13">
        <v>117</v>
      </c>
      <c r="I2591" s="13">
        <v>27</v>
      </c>
      <c r="J2591" s="13">
        <v>5</v>
      </c>
      <c r="K2591" s="13">
        <v>4</v>
      </c>
      <c r="L2591" s="13">
        <v>43</v>
      </c>
      <c r="M2591" s="13">
        <v>16</v>
      </c>
      <c r="N2591" s="13">
        <v>4</v>
      </c>
      <c r="O2591" s="13">
        <v>26</v>
      </c>
      <c r="P2591" s="13">
        <v>144</v>
      </c>
    </row>
    <row r="2592" spans="1:16" x14ac:dyDescent="0.25">
      <c r="A2592" s="13" t="s">
        <v>1373</v>
      </c>
      <c r="B2592" s="13">
        <v>2015</v>
      </c>
      <c r="C2592" s="13" t="s">
        <v>177</v>
      </c>
      <c r="D2592" s="13" t="s">
        <v>161</v>
      </c>
      <c r="E2592" s="13">
        <v>144</v>
      </c>
      <c r="F2592" s="13">
        <v>517</v>
      </c>
      <c r="G2592" s="13">
        <v>71</v>
      </c>
      <c r="H2592" s="13">
        <v>116</v>
      </c>
      <c r="I2592" s="13">
        <v>24</v>
      </c>
      <c r="J2592" s="13">
        <v>3</v>
      </c>
      <c r="K2592" s="13">
        <v>13</v>
      </c>
      <c r="L2592" s="13">
        <v>41</v>
      </c>
      <c r="M2592" s="13">
        <v>12</v>
      </c>
      <c r="N2592" s="13">
        <v>8</v>
      </c>
      <c r="O2592" s="13">
        <v>44</v>
      </c>
      <c r="P2592" s="13">
        <v>86</v>
      </c>
    </row>
    <row r="2593" spans="1:16" x14ac:dyDescent="0.25">
      <c r="A2593" s="13" t="s">
        <v>2023</v>
      </c>
      <c r="B2593" s="13">
        <v>2015</v>
      </c>
      <c r="C2593" s="13" t="s">
        <v>170</v>
      </c>
      <c r="D2593" s="13" t="s">
        <v>157</v>
      </c>
      <c r="E2593" s="13">
        <v>125</v>
      </c>
      <c r="F2593" s="13">
        <v>520</v>
      </c>
      <c r="G2593" s="13">
        <v>70</v>
      </c>
      <c r="H2593" s="13">
        <v>153</v>
      </c>
      <c r="I2593" s="13">
        <v>18</v>
      </c>
      <c r="J2593" s="13">
        <v>9</v>
      </c>
      <c r="K2593" s="13">
        <v>5</v>
      </c>
      <c r="L2593" s="13">
        <v>42</v>
      </c>
      <c r="M2593" s="13">
        <v>26</v>
      </c>
      <c r="N2593" s="13">
        <v>8</v>
      </c>
      <c r="O2593" s="13">
        <v>26</v>
      </c>
      <c r="P2593" s="13">
        <v>81</v>
      </c>
    </row>
    <row r="2594" spans="1:16" x14ac:dyDescent="0.25">
      <c r="A2594" s="13" t="s">
        <v>109</v>
      </c>
      <c r="B2594" s="13">
        <v>2015</v>
      </c>
      <c r="C2594" s="13" t="s">
        <v>183</v>
      </c>
      <c r="D2594" s="13" t="s">
        <v>161</v>
      </c>
      <c r="E2594" s="13">
        <v>153</v>
      </c>
      <c r="F2594" s="13">
        <v>521</v>
      </c>
      <c r="G2594" s="13">
        <v>118</v>
      </c>
      <c r="H2594" s="13">
        <v>172</v>
      </c>
      <c r="I2594" s="13">
        <v>38</v>
      </c>
      <c r="J2594" s="13">
        <v>1</v>
      </c>
      <c r="K2594" s="13">
        <v>42</v>
      </c>
      <c r="L2594" s="13">
        <v>99</v>
      </c>
      <c r="M2594" s="13">
        <v>6</v>
      </c>
      <c r="N2594" s="13">
        <v>4</v>
      </c>
      <c r="O2594" s="13">
        <v>124</v>
      </c>
      <c r="P2594" s="13">
        <v>131</v>
      </c>
    </row>
    <row r="2595" spans="1:16" x14ac:dyDescent="0.25">
      <c r="A2595" s="13" t="s">
        <v>1341</v>
      </c>
      <c r="B2595" s="13">
        <v>2015</v>
      </c>
      <c r="C2595" s="13" t="s">
        <v>175</v>
      </c>
      <c r="D2595" s="13" t="s">
        <v>157</v>
      </c>
      <c r="E2595" s="13">
        <v>139</v>
      </c>
      <c r="F2595" s="13">
        <v>521</v>
      </c>
      <c r="G2595" s="13">
        <v>67</v>
      </c>
      <c r="H2595" s="13">
        <v>125</v>
      </c>
      <c r="I2595" s="13">
        <v>22</v>
      </c>
      <c r="J2595" s="13">
        <v>0</v>
      </c>
      <c r="K2595" s="13">
        <v>22</v>
      </c>
      <c r="L2595" s="13">
        <v>81</v>
      </c>
      <c r="M2595" s="13">
        <v>2</v>
      </c>
      <c r="N2595" s="13">
        <v>5</v>
      </c>
      <c r="O2595" s="13">
        <v>35</v>
      </c>
      <c r="P2595" s="13">
        <v>105</v>
      </c>
    </row>
    <row r="2596" spans="1:16" x14ac:dyDescent="0.25">
      <c r="A2596" s="13" t="s">
        <v>1370</v>
      </c>
      <c r="B2596" s="13">
        <v>2015</v>
      </c>
      <c r="C2596" s="13" t="s">
        <v>171</v>
      </c>
      <c r="D2596" s="13" t="s">
        <v>157</v>
      </c>
      <c r="E2596" s="13">
        <v>151</v>
      </c>
      <c r="F2596" s="13">
        <v>523</v>
      </c>
      <c r="G2596" s="13">
        <v>83</v>
      </c>
      <c r="H2596" s="13">
        <v>131</v>
      </c>
      <c r="I2596" s="13">
        <v>22</v>
      </c>
      <c r="J2596" s="13">
        <v>1</v>
      </c>
      <c r="K2596" s="13">
        <v>33</v>
      </c>
      <c r="L2596" s="13">
        <v>86</v>
      </c>
      <c r="M2596" s="13">
        <v>4</v>
      </c>
      <c r="N2596" s="13">
        <v>0</v>
      </c>
      <c r="O2596" s="13">
        <v>84</v>
      </c>
      <c r="P2596" s="13">
        <v>145</v>
      </c>
    </row>
    <row r="2597" spans="1:16" x14ac:dyDescent="0.25">
      <c r="A2597" s="13" t="s">
        <v>2036</v>
      </c>
      <c r="B2597" s="13">
        <v>2015</v>
      </c>
      <c r="C2597" s="13" t="s">
        <v>169</v>
      </c>
      <c r="D2597" s="13" t="s">
        <v>161</v>
      </c>
      <c r="E2597" s="13">
        <v>132</v>
      </c>
      <c r="F2597" s="13">
        <v>524</v>
      </c>
      <c r="G2597" s="13">
        <v>73</v>
      </c>
      <c r="H2597" s="13">
        <v>159</v>
      </c>
      <c r="I2597" s="13">
        <v>27</v>
      </c>
      <c r="J2597" s="13">
        <v>5</v>
      </c>
      <c r="K2597" s="13">
        <v>6</v>
      </c>
      <c r="L2597" s="13">
        <v>45</v>
      </c>
      <c r="M2597" s="13">
        <v>21</v>
      </c>
      <c r="N2597" s="13">
        <v>10</v>
      </c>
      <c r="O2597" s="13">
        <v>26</v>
      </c>
      <c r="P2597" s="13">
        <v>58</v>
      </c>
    </row>
    <row r="2598" spans="1:16" x14ac:dyDescent="0.25">
      <c r="A2598" s="13" t="s">
        <v>1910</v>
      </c>
      <c r="B2598" s="13">
        <v>2015</v>
      </c>
      <c r="C2598" s="13" t="s">
        <v>171</v>
      </c>
      <c r="D2598" s="13" t="s">
        <v>157</v>
      </c>
      <c r="E2598" s="13">
        <v>155</v>
      </c>
      <c r="F2598" s="13">
        <v>525</v>
      </c>
      <c r="G2598" s="13">
        <v>57</v>
      </c>
      <c r="H2598" s="13">
        <v>139</v>
      </c>
      <c r="I2598" s="13">
        <v>24</v>
      </c>
      <c r="J2598" s="13">
        <v>2</v>
      </c>
      <c r="K2598" s="13">
        <v>9</v>
      </c>
      <c r="L2598" s="13">
        <v>56</v>
      </c>
      <c r="M2598" s="13">
        <v>5</v>
      </c>
      <c r="N2598" s="13">
        <v>3</v>
      </c>
      <c r="O2598" s="13">
        <v>33</v>
      </c>
      <c r="P2598" s="13">
        <v>85</v>
      </c>
    </row>
    <row r="2599" spans="1:16" x14ac:dyDescent="0.25">
      <c r="A2599" s="13" t="s">
        <v>1733</v>
      </c>
      <c r="B2599" s="13">
        <v>2015</v>
      </c>
      <c r="C2599" s="13" t="s">
        <v>170</v>
      </c>
      <c r="D2599" s="13" t="s">
        <v>157</v>
      </c>
      <c r="E2599" s="13">
        <v>149</v>
      </c>
      <c r="F2599" s="13">
        <v>526</v>
      </c>
      <c r="G2599" s="13">
        <v>67</v>
      </c>
      <c r="H2599" s="13">
        <v>143</v>
      </c>
      <c r="I2599" s="13">
        <v>25</v>
      </c>
      <c r="J2599" s="13">
        <v>4</v>
      </c>
      <c r="K2599" s="13">
        <v>20</v>
      </c>
      <c r="L2599" s="13">
        <v>77</v>
      </c>
      <c r="M2599" s="13">
        <v>10</v>
      </c>
      <c r="N2599" s="13">
        <v>2</v>
      </c>
      <c r="O2599" s="13">
        <v>49</v>
      </c>
      <c r="P2599" s="13">
        <v>65</v>
      </c>
    </row>
    <row r="2600" spans="1:16" x14ac:dyDescent="0.25">
      <c r="A2600" s="13" t="s">
        <v>2066</v>
      </c>
      <c r="B2600" s="13">
        <v>2015</v>
      </c>
      <c r="C2600" s="13" t="s">
        <v>172</v>
      </c>
      <c r="D2600" s="13" t="s">
        <v>161</v>
      </c>
      <c r="E2600" s="13">
        <v>152</v>
      </c>
      <c r="F2600" s="13">
        <v>526</v>
      </c>
      <c r="G2600" s="13">
        <v>63</v>
      </c>
      <c r="H2600" s="13">
        <v>142</v>
      </c>
      <c r="I2600" s="13">
        <v>33</v>
      </c>
      <c r="J2600" s="13">
        <v>4</v>
      </c>
      <c r="K2600" s="13">
        <v>14</v>
      </c>
      <c r="L2600" s="13">
        <v>63</v>
      </c>
      <c r="M2600" s="13">
        <v>1</v>
      </c>
      <c r="N2600" s="13">
        <v>0</v>
      </c>
      <c r="O2600" s="13">
        <v>34</v>
      </c>
      <c r="P2600" s="13">
        <v>56</v>
      </c>
    </row>
    <row r="2601" spans="1:16" x14ac:dyDescent="0.25">
      <c r="A2601" s="13" t="s">
        <v>115</v>
      </c>
      <c r="B2601" s="13">
        <v>2015</v>
      </c>
      <c r="C2601" s="13" t="s">
        <v>164</v>
      </c>
      <c r="D2601" s="13" t="s">
        <v>157</v>
      </c>
      <c r="E2601" s="13">
        <v>146</v>
      </c>
      <c r="F2601" s="13">
        <v>528</v>
      </c>
      <c r="G2601" s="13">
        <v>94</v>
      </c>
      <c r="H2601" s="13">
        <v>146</v>
      </c>
      <c r="I2601" s="13">
        <v>31</v>
      </c>
      <c r="J2601" s="13">
        <v>0</v>
      </c>
      <c r="K2601" s="13">
        <v>39</v>
      </c>
      <c r="L2601" s="13">
        <v>111</v>
      </c>
      <c r="M2601" s="13">
        <v>3</v>
      </c>
      <c r="N2601" s="13">
        <v>2</v>
      </c>
      <c r="O2601" s="13">
        <v>77</v>
      </c>
      <c r="P2601" s="13">
        <v>98</v>
      </c>
    </row>
    <row r="2602" spans="1:16" x14ac:dyDescent="0.25">
      <c r="A2602" s="13" t="s">
        <v>1360</v>
      </c>
      <c r="B2602" s="13">
        <v>2015</v>
      </c>
      <c r="C2602" s="13" t="s">
        <v>168</v>
      </c>
      <c r="D2602" s="13" t="s">
        <v>157</v>
      </c>
      <c r="E2602" s="13">
        <v>146</v>
      </c>
      <c r="F2602" s="13">
        <v>528</v>
      </c>
      <c r="G2602" s="13">
        <v>73</v>
      </c>
      <c r="H2602" s="13">
        <v>144</v>
      </c>
      <c r="I2602" s="13">
        <v>37</v>
      </c>
      <c r="J2602" s="13">
        <v>0</v>
      </c>
      <c r="K2602" s="13">
        <v>37</v>
      </c>
      <c r="L2602" s="13">
        <v>108</v>
      </c>
      <c r="M2602" s="13">
        <v>0</v>
      </c>
      <c r="N2602" s="13">
        <v>1</v>
      </c>
      <c r="O2602" s="13">
        <v>77</v>
      </c>
      <c r="P2602" s="13">
        <v>95</v>
      </c>
    </row>
    <row r="2603" spans="1:16" x14ac:dyDescent="0.25">
      <c r="A2603" s="13" t="s">
        <v>2051</v>
      </c>
      <c r="B2603" s="13">
        <v>2015</v>
      </c>
      <c r="C2603" s="13" t="s">
        <v>160</v>
      </c>
      <c r="D2603" s="13" t="s">
        <v>161</v>
      </c>
      <c r="E2603" s="13">
        <v>152</v>
      </c>
      <c r="F2603" s="13">
        <v>528</v>
      </c>
      <c r="G2603" s="13">
        <v>55</v>
      </c>
      <c r="H2603" s="13">
        <v>126</v>
      </c>
      <c r="I2603" s="13">
        <v>23</v>
      </c>
      <c r="J2603" s="13">
        <v>5</v>
      </c>
      <c r="K2603" s="13">
        <v>6</v>
      </c>
      <c r="L2603" s="13">
        <v>52</v>
      </c>
      <c r="M2603" s="13">
        <v>12</v>
      </c>
      <c r="N2603" s="13">
        <v>10</v>
      </c>
      <c r="O2603" s="13">
        <v>56</v>
      </c>
      <c r="P2603" s="13">
        <v>120</v>
      </c>
    </row>
    <row r="2604" spans="1:16" x14ac:dyDescent="0.25">
      <c r="A2604" s="13" t="s">
        <v>1701</v>
      </c>
      <c r="B2604" s="13">
        <v>2015</v>
      </c>
      <c r="C2604" s="13" t="s">
        <v>176</v>
      </c>
      <c r="D2604" s="13" t="s">
        <v>157</v>
      </c>
      <c r="E2604" s="13">
        <v>137</v>
      </c>
      <c r="F2604" s="13">
        <v>529</v>
      </c>
      <c r="G2604" s="13">
        <v>68</v>
      </c>
      <c r="H2604" s="13">
        <v>164</v>
      </c>
      <c r="I2604" s="13">
        <v>45</v>
      </c>
      <c r="J2604" s="13">
        <v>0</v>
      </c>
      <c r="K2604" s="13">
        <v>15</v>
      </c>
      <c r="L2604" s="13">
        <v>84</v>
      </c>
      <c r="M2604" s="13">
        <v>15</v>
      </c>
      <c r="N2604" s="13">
        <v>1</v>
      </c>
      <c r="O2604" s="13">
        <v>60</v>
      </c>
      <c r="P2604" s="13">
        <v>51</v>
      </c>
    </row>
    <row r="2605" spans="1:16" x14ac:dyDescent="0.25">
      <c r="A2605" s="13" t="s">
        <v>1871</v>
      </c>
      <c r="B2605" s="13">
        <v>2015</v>
      </c>
      <c r="C2605" s="13" t="s">
        <v>178</v>
      </c>
      <c r="D2605" s="13" t="s">
        <v>157</v>
      </c>
      <c r="E2605" s="13">
        <v>142</v>
      </c>
      <c r="F2605" s="13">
        <v>531</v>
      </c>
      <c r="G2605" s="13">
        <v>52</v>
      </c>
      <c r="H2605" s="13">
        <v>138</v>
      </c>
      <c r="I2605" s="13">
        <v>25</v>
      </c>
      <c r="J2605" s="13">
        <v>0</v>
      </c>
      <c r="K2605" s="13">
        <v>21</v>
      </c>
      <c r="L2605" s="13">
        <v>70</v>
      </c>
      <c r="M2605" s="13">
        <v>1</v>
      </c>
      <c r="N2605" s="13">
        <v>0</v>
      </c>
      <c r="O2605" s="13">
        <v>13</v>
      </c>
      <c r="P2605" s="13">
        <v>82</v>
      </c>
    </row>
    <row r="2606" spans="1:16" x14ac:dyDescent="0.25">
      <c r="A2606" s="13" t="s">
        <v>1602</v>
      </c>
      <c r="B2606" s="13">
        <v>2015</v>
      </c>
      <c r="C2606" s="13" t="s">
        <v>183</v>
      </c>
      <c r="D2606" s="13" t="s">
        <v>161</v>
      </c>
      <c r="E2606" s="13">
        <v>139</v>
      </c>
      <c r="F2606" s="13">
        <v>535</v>
      </c>
      <c r="G2606" s="13">
        <v>75</v>
      </c>
      <c r="H2606" s="13">
        <v>168</v>
      </c>
      <c r="I2606" s="13">
        <v>25</v>
      </c>
      <c r="J2606" s="13">
        <v>1</v>
      </c>
      <c r="K2606" s="13">
        <v>9</v>
      </c>
      <c r="L2606" s="13">
        <v>56</v>
      </c>
      <c r="M2606" s="13">
        <v>2</v>
      </c>
      <c r="N2606" s="13">
        <v>2</v>
      </c>
      <c r="O2606" s="13">
        <v>45</v>
      </c>
      <c r="P2606" s="13">
        <v>70</v>
      </c>
    </row>
    <row r="2607" spans="1:16" x14ac:dyDescent="0.25">
      <c r="A2607" s="13" t="s">
        <v>1942</v>
      </c>
      <c r="B2607" s="13">
        <v>2015</v>
      </c>
      <c r="C2607" s="13" t="s">
        <v>160</v>
      </c>
      <c r="D2607" s="13" t="s">
        <v>161</v>
      </c>
      <c r="E2607" s="13">
        <v>147</v>
      </c>
      <c r="F2607" s="13">
        <v>535</v>
      </c>
      <c r="G2607" s="13">
        <v>60</v>
      </c>
      <c r="H2607" s="13">
        <v>142</v>
      </c>
      <c r="I2607" s="13">
        <v>23</v>
      </c>
      <c r="J2607" s="13">
        <v>2</v>
      </c>
      <c r="K2607" s="13">
        <v>4</v>
      </c>
      <c r="L2607" s="13">
        <v>44</v>
      </c>
      <c r="M2607" s="13">
        <v>5</v>
      </c>
      <c r="N2607" s="13">
        <v>3</v>
      </c>
      <c r="O2607" s="13">
        <v>39</v>
      </c>
      <c r="P2607" s="13">
        <v>48</v>
      </c>
    </row>
    <row r="2608" spans="1:16" x14ac:dyDescent="0.25">
      <c r="A2608" s="13" t="s">
        <v>1596</v>
      </c>
      <c r="B2608" s="13">
        <v>2015</v>
      </c>
      <c r="C2608" s="13" t="s">
        <v>170</v>
      </c>
      <c r="D2608" s="13" t="s">
        <v>157</v>
      </c>
      <c r="E2608" s="13">
        <v>151</v>
      </c>
      <c r="F2608" s="13">
        <v>538</v>
      </c>
      <c r="G2608" s="13">
        <v>63</v>
      </c>
      <c r="H2608" s="13">
        <v>135</v>
      </c>
      <c r="I2608" s="13">
        <v>28</v>
      </c>
      <c r="J2608" s="13">
        <v>1</v>
      </c>
      <c r="K2608" s="13">
        <v>15</v>
      </c>
      <c r="L2608" s="13">
        <v>65</v>
      </c>
      <c r="M2608" s="13">
        <v>0</v>
      </c>
      <c r="N2608" s="13">
        <v>0</v>
      </c>
      <c r="O2608" s="13">
        <v>52</v>
      </c>
      <c r="P2608" s="13">
        <v>101</v>
      </c>
    </row>
    <row r="2609" spans="1:16" x14ac:dyDescent="0.25">
      <c r="A2609" s="13" t="s">
        <v>1837</v>
      </c>
      <c r="B2609" s="13">
        <v>2015</v>
      </c>
      <c r="C2609" s="13" t="s">
        <v>167</v>
      </c>
      <c r="D2609" s="13" t="s">
        <v>157</v>
      </c>
      <c r="E2609" s="13">
        <v>153</v>
      </c>
      <c r="F2609" s="13">
        <v>540</v>
      </c>
      <c r="G2609" s="13">
        <v>69</v>
      </c>
      <c r="H2609" s="13">
        <v>152</v>
      </c>
      <c r="I2609" s="13">
        <v>33</v>
      </c>
      <c r="J2609" s="13">
        <v>2</v>
      </c>
      <c r="K2609" s="13">
        <v>17</v>
      </c>
      <c r="L2609" s="13">
        <v>68</v>
      </c>
      <c r="M2609" s="13">
        <v>9</v>
      </c>
      <c r="N2609" s="13">
        <v>4</v>
      </c>
      <c r="O2609" s="13">
        <v>55</v>
      </c>
      <c r="P2609" s="13">
        <v>111</v>
      </c>
    </row>
    <row r="2610" spans="1:16" x14ac:dyDescent="0.25">
      <c r="A2610" s="13" t="s">
        <v>1635</v>
      </c>
      <c r="B2610" s="13">
        <v>2015</v>
      </c>
      <c r="C2610" s="13" t="s">
        <v>172</v>
      </c>
      <c r="D2610" s="13" t="s">
        <v>161</v>
      </c>
      <c r="E2610" s="13">
        <v>150</v>
      </c>
      <c r="F2610" s="13">
        <v>542</v>
      </c>
      <c r="G2610" s="13">
        <v>85</v>
      </c>
      <c r="H2610" s="13">
        <v>136</v>
      </c>
      <c r="I2610" s="13">
        <v>26</v>
      </c>
      <c r="J2610" s="13">
        <v>3</v>
      </c>
      <c r="K2610" s="13">
        <v>26</v>
      </c>
      <c r="L2610" s="13">
        <v>81</v>
      </c>
      <c r="M2610" s="13">
        <v>19</v>
      </c>
      <c r="N2610" s="13">
        <v>5</v>
      </c>
      <c r="O2610" s="13">
        <v>68</v>
      </c>
      <c r="P2610" s="13">
        <v>159</v>
      </c>
    </row>
    <row r="2611" spans="1:16" x14ac:dyDescent="0.25">
      <c r="A2611" s="13" t="s">
        <v>112</v>
      </c>
      <c r="B2611" s="13">
        <v>2015</v>
      </c>
      <c r="C2611" s="13" t="s">
        <v>164</v>
      </c>
      <c r="D2611" s="13" t="s">
        <v>157</v>
      </c>
      <c r="E2611" s="13">
        <v>153</v>
      </c>
      <c r="F2611" s="13">
        <v>543</v>
      </c>
      <c r="G2611" s="13">
        <v>108</v>
      </c>
      <c r="H2611" s="13">
        <v>136</v>
      </c>
      <c r="I2611" s="13">
        <v>29</v>
      </c>
      <c r="J2611" s="13">
        <v>3</v>
      </c>
      <c r="K2611" s="13">
        <v>40</v>
      </c>
      <c r="L2611" s="13">
        <v>114</v>
      </c>
      <c r="M2611" s="13">
        <v>8</v>
      </c>
      <c r="N2611" s="13">
        <v>2</v>
      </c>
      <c r="O2611" s="13">
        <v>110</v>
      </c>
      <c r="P2611" s="13">
        <v>106</v>
      </c>
    </row>
    <row r="2612" spans="1:16" x14ac:dyDescent="0.25">
      <c r="A2612" s="13" t="s">
        <v>1743</v>
      </c>
      <c r="B2612" s="13">
        <v>2015</v>
      </c>
      <c r="C2612" s="13" t="s">
        <v>174</v>
      </c>
      <c r="D2612" s="13" t="s">
        <v>161</v>
      </c>
      <c r="E2612" s="13">
        <v>151</v>
      </c>
      <c r="F2612" s="13">
        <v>543</v>
      </c>
      <c r="G2612" s="13">
        <v>69</v>
      </c>
      <c r="H2612" s="13">
        <v>146</v>
      </c>
      <c r="I2612" s="13">
        <v>32</v>
      </c>
      <c r="J2612" s="13">
        <v>3</v>
      </c>
      <c r="K2612" s="13">
        <v>16</v>
      </c>
      <c r="L2612" s="13">
        <v>71</v>
      </c>
      <c r="M2612" s="13">
        <v>4</v>
      </c>
      <c r="N2612" s="13">
        <v>1</v>
      </c>
      <c r="O2612" s="13">
        <v>44</v>
      </c>
      <c r="P2612" s="13">
        <v>110</v>
      </c>
    </row>
    <row r="2613" spans="1:16" x14ac:dyDescent="0.25">
      <c r="A2613" s="13" t="s">
        <v>1636</v>
      </c>
      <c r="B2613" s="13">
        <v>2015</v>
      </c>
      <c r="C2613" s="13" t="s">
        <v>179</v>
      </c>
      <c r="D2613" s="13" t="s">
        <v>161</v>
      </c>
      <c r="E2613" s="13">
        <v>158</v>
      </c>
      <c r="F2613" s="13">
        <v>545</v>
      </c>
      <c r="G2613" s="13">
        <v>95</v>
      </c>
      <c r="H2613" s="13">
        <v>171</v>
      </c>
      <c r="I2613" s="13">
        <v>33</v>
      </c>
      <c r="J2613" s="13">
        <v>2</v>
      </c>
      <c r="K2613" s="13">
        <v>29</v>
      </c>
      <c r="L2613" s="13">
        <v>80</v>
      </c>
      <c r="M2613" s="13">
        <v>11</v>
      </c>
      <c r="N2613" s="13">
        <v>3</v>
      </c>
      <c r="O2613" s="13">
        <v>143</v>
      </c>
      <c r="P2613" s="13">
        <v>135</v>
      </c>
    </row>
    <row r="2614" spans="1:16" x14ac:dyDescent="0.25">
      <c r="A2614" s="13" t="s">
        <v>1559</v>
      </c>
      <c r="B2614" s="13">
        <v>2015</v>
      </c>
      <c r="C2614" s="13" t="s">
        <v>165</v>
      </c>
      <c r="D2614" s="13" t="s">
        <v>157</v>
      </c>
      <c r="E2614" s="13">
        <v>137</v>
      </c>
      <c r="F2614" s="13">
        <v>546</v>
      </c>
      <c r="G2614" s="13">
        <v>74</v>
      </c>
      <c r="H2614" s="13">
        <v>147</v>
      </c>
      <c r="I2614" s="13">
        <v>25</v>
      </c>
      <c r="J2614" s="13">
        <v>3</v>
      </c>
      <c r="K2614" s="13">
        <v>27</v>
      </c>
      <c r="L2614" s="13">
        <v>82</v>
      </c>
      <c r="M2614" s="13">
        <v>3</v>
      </c>
      <c r="N2614" s="13">
        <v>1</v>
      </c>
      <c r="O2614" s="13">
        <v>24</v>
      </c>
      <c r="P2614" s="13">
        <v>102</v>
      </c>
    </row>
    <row r="2615" spans="1:16" x14ac:dyDescent="0.25">
      <c r="A2615" s="13" t="s">
        <v>1759</v>
      </c>
      <c r="B2615" s="13">
        <v>2015</v>
      </c>
      <c r="C2615" s="13" t="s">
        <v>162</v>
      </c>
      <c r="D2615" s="13" t="s">
        <v>161</v>
      </c>
      <c r="E2615" s="13">
        <v>151</v>
      </c>
      <c r="F2615" s="13">
        <v>547</v>
      </c>
      <c r="G2615" s="13">
        <v>52</v>
      </c>
      <c r="H2615" s="13">
        <v>145</v>
      </c>
      <c r="I2615" s="13">
        <v>23</v>
      </c>
      <c r="J2615" s="13">
        <v>2</v>
      </c>
      <c r="K2615" s="13">
        <v>11</v>
      </c>
      <c r="L2615" s="13">
        <v>69</v>
      </c>
      <c r="M2615" s="13">
        <v>5</v>
      </c>
      <c r="N2615" s="13">
        <v>5</v>
      </c>
      <c r="O2615" s="13">
        <v>21</v>
      </c>
      <c r="P2615" s="13">
        <v>91</v>
      </c>
    </row>
    <row r="2616" spans="1:16" x14ac:dyDescent="0.25">
      <c r="A2616" s="13" t="s">
        <v>1774</v>
      </c>
      <c r="B2616" s="13">
        <v>2015</v>
      </c>
      <c r="C2616" s="13" t="s">
        <v>180</v>
      </c>
      <c r="D2616" s="13" t="s">
        <v>161</v>
      </c>
      <c r="E2616" s="13">
        <v>154</v>
      </c>
      <c r="F2616" s="13">
        <v>547</v>
      </c>
      <c r="G2616" s="13">
        <v>79</v>
      </c>
      <c r="H2616" s="13">
        <v>160</v>
      </c>
      <c r="I2616" s="13">
        <v>33</v>
      </c>
      <c r="J2616" s="13">
        <v>4</v>
      </c>
      <c r="K2616" s="13">
        <v>13</v>
      </c>
      <c r="L2616" s="13">
        <v>60</v>
      </c>
      <c r="M2616" s="13">
        <v>23</v>
      </c>
      <c r="N2616" s="13">
        <v>3</v>
      </c>
      <c r="O2616" s="13">
        <v>56</v>
      </c>
      <c r="P2616" s="13">
        <v>90</v>
      </c>
    </row>
    <row r="2617" spans="1:16" x14ac:dyDescent="0.25">
      <c r="A2617" s="13" t="s">
        <v>1960</v>
      </c>
      <c r="B2617" s="13">
        <v>2015</v>
      </c>
      <c r="C2617" s="13" t="s">
        <v>182</v>
      </c>
      <c r="D2617" s="13" t="s">
        <v>157</v>
      </c>
      <c r="E2617" s="13">
        <v>154</v>
      </c>
      <c r="F2617" s="13">
        <v>549</v>
      </c>
      <c r="G2617" s="13">
        <v>42</v>
      </c>
      <c r="H2617" s="13">
        <v>140</v>
      </c>
      <c r="I2617" s="13">
        <v>33</v>
      </c>
      <c r="J2617" s="13">
        <v>6</v>
      </c>
      <c r="K2617" s="13">
        <v>15</v>
      </c>
      <c r="L2617" s="13">
        <v>73</v>
      </c>
      <c r="M2617" s="13">
        <v>0</v>
      </c>
      <c r="N2617" s="13">
        <v>3</v>
      </c>
      <c r="O2617" s="13">
        <v>39</v>
      </c>
      <c r="P2617" s="13">
        <v>152</v>
      </c>
    </row>
    <row r="2618" spans="1:16" x14ac:dyDescent="0.25">
      <c r="A2618" s="13" t="s">
        <v>1863</v>
      </c>
      <c r="B2618" s="13">
        <v>2015</v>
      </c>
      <c r="C2618" s="13" t="s">
        <v>178</v>
      </c>
      <c r="D2618" s="13" t="s">
        <v>157</v>
      </c>
      <c r="E2618" s="13">
        <v>147</v>
      </c>
      <c r="F2618" s="13">
        <v>549</v>
      </c>
      <c r="G2618" s="13">
        <v>73</v>
      </c>
      <c r="H2618" s="13">
        <v>156</v>
      </c>
      <c r="I2618" s="13">
        <v>34</v>
      </c>
      <c r="J2618" s="13">
        <v>1</v>
      </c>
      <c r="K2618" s="13">
        <v>22</v>
      </c>
      <c r="L2618" s="13">
        <v>82</v>
      </c>
      <c r="M2618" s="13">
        <v>1</v>
      </c>
      <c r="N2618" s="13">
        <v>2</v>
      </c>
      <c r="O2618" s="13">
        <v>43</v>
      </c>
      <c r="P2618" s="13">
        <v>76</v>
      </c>
    </row>
    <row r="2619" spans="1:16" x14ac:dyDescent="0.25">
      <c r="A2619" s="13" t="s">
        <v>1798</v>
      </c>
      <c r="B2619" s="13">
        <v>2015</v>
      </c>
      <c r="C2619" s="13" t="s">
        <v>176</v>
      </c>
      <c r="D2619" s="13" t="s">
        <v>157</v>
      </c>
      <c r="E2619" s="13">
        <v>154</v>
      </c>
      <c r="F2619" s="13">
        <v>550</v>
      </c>
      <c r="G2619" s="13">
        <v>72</v>
      </c>
      <c r="H2619" s="13">
        <v>127</v>
      </c>
      <c r="I2619" s="13">
        <v>29</v>
      </c>
      <c r="J2619" s="13">
        <v>2</v>
      </c>
      <c r="K2619" s="13">
        <v>19</v>
      </c>
      <c r="L2619" s="13">
        <v>85</v>
      </c>
      <c r="M2619" s="13">
        <v>11</v>
      </c>
      <c r="N2619" s="13">
        <v>3</v>
      </c>
      <c r="O2619" s="13">
        <v>108</v>
      </c>
      <c r="P2619" s="13">
        <v>122</v>
      </c>
    </row>
    <row r="2620" spans="1:16" x14ac:dyDescent="0.25">
      <c r="A2620" s="13" t="s">
        <v>1756</v>
      </c>
      <c r="B2620" s="13">
        <v>2015</v>
      </c>
      <c r="C2620" s="13" t="s">
        <v>178</v>
      </c>
      <c r="D2620" s="13" t="s">
        <v>157</v>
      </c>
      <c r="E2620" s="13">
        <v>140</v>
      </c>
      <c r="F2620" s="13">
        <v>551</v>
      </c>
      <c r="G2620" s="13">
        <v>101</v>
      </c>
      <c r="H2620" s="13">
        <v>169</v>
      </c>
      <c r="I2620" s="13">
        <v>34</v>
      </c>
      <c r="J2620" s="13">
        <v>6</v>
      </c>
      <c r="K2620" s="13">
        <v>16</v>
      </c>
      <c r="L2620" s="13">
        <v>72</v>
      </c>
      <c r="M2620" s="13">
        <v>28</v>
      </c>
      <c r="N2620" s="13">
        <v>6</v>
      </c>
      <c r="O2620" s="13">
        <v>37</v>
      </c>
      <c r="P2620" s="13">
        <v>98</v>
      </c>
    </row>
    <row r="2621" spans="1:16" x14ac:dyDescent="0.25">
      <c r="A2621" s="13" t="s">
        <v>1904</v>
      </c>
      <c r="B2621" s="13">
        <v>2015</v>
      </c>
      <c r="C2621" s="13" t="s">
        <v>156</v>
      </c>
      <c r="D2621" s="13" t="s">
        <v>157</v>
      </c>
      <c r="E2621" s="13">
        <v>148</v>
      </c>
      <c r="F2621" s="13">
        <v>553</v>
      </c>
      <c r="G2621" s="13">
        <v>66</v>
      </c>
      <c r="H2621" s="13">
        <v>142</v>
      </c>
      <c r="I2621" s="13">
        <v>17</v>
      </c>
      <c r="J2621" s="13">
        <v>2</v>
      </c>
      <c r="K2621" s="13">
        <v>13</v>
      </c>
      <c r="L2621" s="13">
        <v>59</v>
      </c>
      <c r="M2621" s="13">
        <v>7</v>
      </c>
      <c r="N2621" s="13">
        <v>7</v>
      </c>
      <c r="O2621" s="13">
        <v>36</v>
      </c>
      <c r="P2621" s="13">
        <v>141</v>
      </c>
    </row>
    <row r="2622" spans="1:16" x14ac:dyDescent="0.25">
      <c r="A2622" s="13" t="s">
        <v>114</v>
      </c>
      <c r="B2622" s="13">
        <v>2015</v>
      </c>
      <c r="C2622" s="13" t="s">
        <v>188</v>
      </c>
      <c r="D2622" s="13" t="s">
        <v>161</v>
      </c>
      <c r="E2622" s="13">
        <v>153</v>
      </c>
      <c r="F2622" s="13">
        <v>554</v>
      </c>
      <c r="G2622" s="13">
        <v>87</v>
      </c>
      <c r="H2622" s="13">
        <v>150</v>
      </c>
      <c r="I2622" s="13">
        <v>25</v>
      </c>
      <c r="J2622" s="13">
        <v>2</v>
      </c>
      <c r="K2622" s="13">
        <v>40</v>
      </c>
      <c r="L2622" s="13">
        <v>97</v>
      </c>
      <c r="M2622" s="13">
        <v>2</v>
      </c>
      <c r="N2622" s="13">
        <v>0</v>
      </c>
      <c r="O2622" s="13">
        <v>46</v>
      </c>
      <c r="P2622" s="13">
        <v>133</v>
      </c>
    </row>
    <row r="2623" spans="1:16" x14ac:dyDescent="0.25">
      <c r="A2623" s="13" t="s">
        <v>1510</v>
      </c>
      <c r="B2623" s="13">
        <v>2015</v>
      </c>
      <c r="C2623" s="13" t="s">
        <v>184</v>
      </c>
      <c r="D2623" s="13" t="s">
        <v>157</v>
      </c>
      <c r="E2623" s="13">
        <v>149</v>
      </c>
      <c r="F2623" s="13">
        <v>555</v>
      </c>
      <c r="G2623" s="13">
        <v>94</v>
      </c>
      <c r="H2623" s="13">
        <v>153</v>
      </c>
      <c r="I2623" s="13">
        <v>32</v>
      </c>
      <c r="J2623" s="13">
        <v>3</v>
      </c>
      <c r="K2623" s="13">
        <v>22</v>
      </c>
      <c r="L2623" s="13">
        <v>82</v>
      </c>
      <c r="M2623" s="13">
        <v>4</v>
      </c>
      <c r="N2623" s="13">
        <v>2</v>
      </c>
      <c r="O2623" s="13">
        <v>76</v>
      </c>
      <c r="P2623" s="13">
        <v>147</v>
      </c>
    </row>
    <row r="2624" spans="1:16" x14ac:dyDescent="0.25">
      <c r="A2624" s="13" t="s">
        <v>2009</v>
      </c>
      <c r="B2624" s="13">
        <v>2015</v>
      </c>
      <c r="C2624" s="13" t="s">
        <v>170</v>
      </c>
      <c r="D2624" s="13" t="s">
        <v>157</v>
      </c>
      <c r="E2624" s="13">
        <v>155</v>
      </c>
      <c r="F2624" s="13">
        <v>556</v>
      </c>
      <c r="G2624" s="13">
        <v>65</v>
      </c>
      <c r="H2624" s="13">
        <v>143</v>
      </c>
      <c r="I2624" s="13">
        <v>23</v>
      </c>
      <c r="J2624" s="13">
        <v>7</v>
      </c>
      <c r="K2624" s="13">
        <v>15</v>
      </c>
      <c r="L2624" s="13">
        <v>45</v>
      </c>
      <c r="M2624" s="13">
        <v>11</v>
      </c>
      <c r="N2624" s="13">
        <v>5</v>
      </c>
      <c r="O2624" s="13">
        <v>42</v>
      </c>
      <c r="P2624" s="13">
        <v>132</v>
      </c>
    </row>
    <row r="2625" spans="1:16" x14ac:dyDescent="0.25">
      <c r="A2625" s="13" t="s">
        <v>1730</v>
      </c>
      <c r="B2625" s="13">
        <v>2015</v>
      </c>
      <c r="C2625" s="13" t="s">
        <v>185</v>
      </c>
      <c r="D2625" s="13" t="s">
        <v>161</v>
      </c>
      <c r="E2625" s="13">
        <v>150</v>
      </c>
      <c r="F2625" s="13">
        <v>557</v>
      </c>
      <c r="G2625" s="13">
        <v>74</v>
      </c>
      <c r="H2625" s="13">
        <v>177</v>
      </c>
      <c r="I2625" s="13">
        <v>28</v>
      </c>
      <c r="J2625" s="13">
        <v>0</v>
      </c>
      <c r="K2625" s="13">
        <v>19</v>
      </c>
      <c r="L2625" s="13">
        <v>95</v>
      </c>
      <c r="M2625" s="13">
        <v>2</v>
      </c>
      <c r="N2625" s="13">
        <v>0</v>
      </c>
      <c r="O2625" s="13">
        <v>56</v>
      </c>
      <c r="P2625" s="13">
        <v>52</v>
      </c>
    </row>
    <row r="2626" spans="1:16" x14ac:dyDescent="0.25">
      <c r="A2626" s="13" t="s">
        <v>2012</v>
      </c>
      <c r="B2626" s="13">
        <v>2015</v>
      </c>
      <c r="C2626" s="13" t="s">
        <v>180</v>
      </c>
      <c r="D2626" s="13" t="s">
        <v>161</v>
      </c>
      <c r="E2626" s="13">
        <v>150</v>
      </c>
      <c r="F2626" s="13">
        <v>557</v>
      </c>
      <c r="G2626" s="13">
        <v>71</v>
      </c>
      <c r="H2626" s="13">
        <v>146</v>
      </c>
      <c r="I2626" s="13">
        <v>28</v>
      </c>
      <c r="J2626" s="13">
        <v>4</v>
      </c>
      <c r="K2626" s="13">
        <v>11</v>
      </c>
      <c r="L2626" s="13">
        <v>61</v>
      </c>
      <c r="M2626" s="13">
        <v>15</v>
      </c>
      <c r="N2626" s="13">
        <v>8</v>
      </c>
      <c r="O2626" s="13">
        <v>36</v>
      </c>
      <c r="P2626" s="13">
        <v>95</v>
      </c>
    </row>
    <row r="2627" spans="1:16" x14ac:dyDescent="0.25">
      <c r="A2627" s="13" t="s">
        <v>2079</v>
      </c>
      <c r="B2627" s="13">
        <v>2015</v>
      </c>
      <c r="C2627" s="13" t="s">
        <v>162</v>
      </c>
      <c r="D2627" s="13" t="s">
        <v>161</v>
      </c>
      <c r="E2627" s="13">
        <v>151</v>
      </c>
      <c r="F2627" s="13">
        <v>559</v>
      </c>
      <c r="G2627" s="13">
        <v>87</v>
      </c>
      <c r="H2627" s="13">
        <v>154</v>
      </c>
      <c r="I2627" s="13">
        <v>31</v>
      </c>
      <c r="J2627" s="13">
        <v>5</v>
      </c>
      <c r="K2627" s="13">
        <v>26</v>
      </c>
      <c r="L2627" s="13">
        <v>99</v>
      </c>
      <c r="M2627" s="13">
        <v>13</v>
      </c>
      <c r="N2627" s="13">
        <v>4</v>
      </c>
      <c r="O2627" s="13">
        <v>77</v>
      </c>
      <c r="P2627" s="13">
        <v>199</v>
      </c>
    </row>
    <row r="2628" spans="1:16" x14ac:dyDescent="0.25">
      <c r="A2628" s="13" t="s">
        <v>1903</v>
      </c>
      <c r="B2628" s="13">
        <v>2015</v>
      </c>
      <c r="C2628" s="13" t="s">
        <v>186</v>
      </c>
      <c r="D2628" s="13" t="s">
        <v>161</v>
      </c>
      <c r="E2628" s="13">
        <v>151</v>
      </c>
      <c r="F2628" s="13">
        <v>559</v>
      </c>
      <c r="G2628" s="13">
        <v>63</v>
      </c>
      <c r="H2628" s="13">
        <v>147</v>
      </c>
      <c r="I2628" s="13">
        <v>14</v>
      </c>
      <c r="J2628" s="13">
        <v>5</v>
      </c>
      <c r="K2628" s="13">
        <v>7</v>
      </c>
      <c r="L2628" s="13">
        <v>50</v>
      </c>
      <c r="M2628" s="13">
        <v>10</v>
      </c>
      <c r="N2628" s="13">
        <v>1</v>
      </c>
      <c r="O2628" s="13">
        <v>30</v>
      </c>
      <c r="P2628" s="13">
        <v>103</v>
      </c>
    </row>
    <row r="2629" spans="1:16" x14ac:dyDescent="0.25">
      <c r="A2629" s="13" t="s">
        <v>1940</v>
      </c>
      <c r="B2629" s="13">
        <v>2015</v>
      </c>
      <c r="C2629" s="13" t="s">
        <v>166</v>
      </c>
      <c r="D2629" s="13" t="s">
        <v>161</v>
      </c>
      <c r="E2629" s="13">
        <v>142</v>
      </c>
      <c r="F2629" s="13">
        <v>560</v>
      </c>
      <c r="G2629" s="13">
        <v>57</v>
      </c>
      <c r="H2629" s="13">
        <v>144</v>
      </c>
      <c r="I2629" s="13">
        <v>16</v>
      </c>
      <c r="J2629" s="13">
        <v>5</v>
      </c>
      <c r="K2629" s="13">
        <v>6</v>
      </c>
      <c r="L2629" s="13">
        <v>50</v>
      </c>
      <c r="M2629" s="13">
        <v>25</v>
      </c>
      <c r="N2629" s="13">
        <v>6</v>
      </c>
      <c r="O2629" s="13">
        <v>13</v>
      </c>
      <c r="P2629" s="13">
        <v>93</v>
      </c>
    </row>
    <row r="2630" spans="1:16" x14ac:dyDescent="0.25">
      <c r="A2630" s="13" t="s">
        <v>1851</v>
      </c>
      <c r="B2630" s="13">
        <v>2015</v>
      </c>
      <c r="C2630" s="13" t="s">
        <v>170</v>
      </c>
      <c r="D2630" s="13" t="s">
        <v>157</v>
      </c>
      <c r="E2630" s="13">
        <v>149</v>
      </c>
      <c r="F2630" s="13">
        <v>562</v>
      </c>
      <c r="G2630" s="13">
        <v>64</v>
      </c>
      <c r="H2630" s="13">
        <v>146</v>
      </c>
      <c r="I2630" s="13">
        <v>29</v>
      </c>
      <c r="J2630" s="13">
        <v>3</v>
      </c>
      <c r="K2630" s="13">
        <v>16</v>
      </c>
      <c r="L2630" s="13">
        <v>60</v>
      </c>
      <c r="M2630" s="13">
        <v>5</v>
      </c>
      <c r="N2630" s="13">
        <v>2</v>
      </c>
      <c r="O2630" s="13">
        <v>28</v>
      </c>
      <c r="P2630" s="13">
        <v>144</v>
      </c>
    </row>
    <row r="2631" spans="1:16" x14ac:dyDescent="0.25">
      <c r="A2631" s="13" t="s">
        <v>1852</v>
      </c>
      <c r="B2631" s="13">
        <v>2015</v>
      </c>
      <c r="C2631" s="13" t="s">
        <v>188</v>
      </c>
      <c r="D2631" s="13" t="s">
        <v>161</v>
      </c>
      <c r="E2631" s="13">
        <v>150</v>
      </c>
      <c r="F2631" s="13">
        <v>564</v>
      </c>
      <c r="G2631" s="13">
        <v>85</v>
      </c>
      <c r="H2631" s="13">
        <v>170</v>
      </c>
      <c r="I2631" s="13">
        <v>21</v>
      </c>
      <c r="J2631" s="13">
        <v>5</v>
      </c>
      <c r="K2631" s="13">
        <v>6</v>
      </c>
      <c r="L2631" s="13">
        <v>61</v>
      </c>
      <c r="M2631" s="13">
        <v>23</v>
      </c>
      <c r="N2631" s="13">
        <v>3</v>
      </c>
      <c r="O2631" s="13">
        <v>50</v>
      </c>
      <c r="P2631" s="13">
        <v>107</v>
      </c>
    </row>
    <row r="2632" spans="1:16" x14ac:dyDescent="0.25">
      <c r="A2632" s="13" t="s">
        <v>1848</v>
      </c>
      <c r="B2632" s="13">
        <v>2015</v>
      </c>
      <c r="C2632" s="13" t="s">
        <v>176</v>
      </c>
      <c r="D2632" s="13" t="s">
        <v>157</v>
      </c>
      <c r="E2632" s="13">
        <v>141</v>
      </c>
      <c r="F2632" s="13">
        <v>565</v>
      </c>
      <c r="G2632" s="13">
        <v>86</v>
      </c>
      <c r="H2632" s="13">
        <v>171</v>
      </c>
      <c r="I2632" s="13">
        <v>43</v>
      </c>
      <c r="J2632" s="13">
        <v>7</v>
      </c>
      <c r="K2632" s="13">
        <v>9</v>
      </c>
      <c r="L2632" s="13">
        <v>52</v>
      </c>
      <c r="M2632" s="13">
        <v>12</v>
      </c>
      <c r="N2632" s="13">
        <v>8</v>
      </c>
      <c r="O2632" s="13">
        <v>57</v>
      </c>
      <c r="P2632" s="13">
        <v>107</v>
      </c>
    </row>
    <row r="2633" spans="1:16" x14ac:dyDescent="0.25">
      <c r="A2633" s="13" t="s">
        <v>1972</v>
      </c>
      <c r="B2633" s="13">
        <v>2015</v>
      </c>
      <c r="C2633" s="13" t="s">
        <v>158</v>
      </c>
      <c r="D2633" s="13" t="s">
        <v>157</v>
      </c>
      <c r="E2633" s="13">
        <v>153</v>
      </c>
      <c r="F2633" s="13">
        <v>566</v>
      </c>
      <c r="G2633" s="13">
        <v>66</v>
      </c>
      <c r="H2633" s="13">
        <v>139</v>
      </c>
      <c r="I2633" s="13">
        <v>20</v>
      </c>
      <c r="J2633" s="13">
        <v>11</v>
      </c>
      <c r="K2633" s="13">
        <v>27</v>
      </c>
      <c r="L2633" s="13">
        <v>88</v>
      </c>
      <c r="M2633" s="13">
        <v>0</v>
      </c>
      <c r="N2633" s="13">
        <v>1</v>
      </c>
      <c r="O2633" s="13">
        <v>30</v>
      </c>
      <c r="P2633" s="13">
        <v>119</v>
      </c>
    </row>
    <row r="2634" spans="1:16" x14ac:dyDescent="0.25">
      <c r="A2634" s="13" t="s">
        <v>1725</v>
      </c>
      <c r="B2634" s="13">
        <v>2015</v>
      </c>
      <c r="C2634" s="13" t="s">
        <v>174</v>
      </c>
      <c r="D2634" s="13" t="s">
        <v>161</v>
      </c>
      <c r="E2634" s="13">
        <v>157</v>
      </c>
      <c r="F2634" s="13">
        <v>566</v>
      </c>
      <c r="G2634" s="13">
        <v>91</v>
      </c>
      <c r="H2634" s="13">
        <v>165</v>
      </c>
      <c r="I2634" s="13">
        <v>36</v>
      </c>
      <c r="J2634" s="13">
        <v>3</v>
      </c>
      <c r="K2634" s="13">
        <v>23</v>
      </c>
      <c r="L2634" s="13">
        <v>96</v>
      </c>
      <c r="M2634" s="13">
        <v>11</v>
      </c>
      <c r="N2634" s="13">
        <v>5</v>
      </c>
      <c r="O2634" s="13">
        <v>98</v>
      </c>
      <c r="P2634" s="13">
        <v>133</v>
      </c>
    </row>
    <row r="2635" spans="1:16" x14ac:dyDescent="0.25">
      <c r="A2635" s="13" t="s">
        <v>1300</v>
      </c>
      <c r="B2635" s="13">
        <v>2015</v>
      </c>
      <c r="C2635" s="13" t="s">
        <v>184</v>
      </c>
      <c r="D2635" s="13" t="s">
        <v>157</v>
      </c>
      <c r="E2635" s="13">
        <v>143</v>
      </c>
      <c r="F2635" s="13">
        <v>567</v>
      </c>
      <c r="G2635" s="13">
        <v>83</v>
      </c>
      <c r="H2635" s="13">
        <v>163</v>
      </c>
      <c r="I2635" s="13">
        <v>32</v>
      </c>
      <c r="J2635" s="13">
        <v>4</v>
      </c>
      <c r="K2635" s="13">
        <v>18</v>
      </c>
      <c r="L2635" s="13">
        <v>83</v>
      </c>
      <c r="M2635" s="13">
        <v>1</v>
      </c>
      <c r="N2635" s="13">
        <v>0</v>
      </c>
      <c r="O2635" s="13">
        <v>41</v>
      </c>
      <c r="P2635" s="13">
        <v>65</v>
      </c>
    </row>
    <row r="2636" spans="1:16" x14ac:dyDescent="0.25">
      <c r="A2636" s="13" t="s">
        <v>1840</v>
      </c>
      <c r="B2636" s="13">
        <v>2015</v>
      </c>
      <c r="C2636" s="13" t="s">
        <v>169</v>
      </c>
      <c r="D2636" s="13" t="s">
        <v>161</v>
      </c>
      <c r="E2636" s="13">
        <v>159</v>
      </c>
      <c r="F2636" s="13">
        <v>567</v>
      </c>
      <c r="G2636" s="13">
        <v>103</v>
      </c>
      <c r="H2636" s="13">
        <v>182</v>
      </c>
      <c r="I2636" s="13">
        <v>38</v>
      </c>
      <c r="J2636" s="13">
        <v>2</v>
      </c>
      <c r="K2636" s="13">
        <v>33</v>
      </c>
      <c r="L2636" s="13">
        <v>110</v>
      </c>
      <c r="M2636" s="13">
        <v>21</v>
      </c>
      <c r="N2636" s="13">
        <v>5</v>
      </c>
      <c r="O2636" s="13">
        <v>118</v>
      </c>
      <c r="P2636" s="13">
        <v>151</v>
      </c>
    </row>
    <row r="2637" spans="1:16" x14ac:dyDescent="0.25">
      <c r="A2637" s="13" t="s">
        <v>1573</v>
      </c>
      <c r="B2637" s="13">
        <v>2015</v>
      </c>
      <c r="C2637" s="13" t="s">
        <v>178</v>
      </c>
      <c r="D2637" s="13" t="s">
        <v>157</v>
      </c>
      <c r="E2637" s="13">
        <v>158</v>
      </c>
      <c r="F2637" s="13">
        <v>569</v>
      </c>
      <c r="G2637" s="13">
        <v>81</v>
      </c>
      <c r="H2637" s="13">
        <v>165</v>
      </c>
      <c r="I2637" s="13">
        <v>41</v>
      </c>
      <c r="J2637" s="13">
        <v>2</v>
      </c>
      <c r="K2637" s="13">
        <v>22</v>
      </c>
      <c r="L2637" s="13">
        <v>106</v>
      </c>
      <c r="M2637" s="13">
        <v>0</v>
      </c>
      <c r="N2637" s="13">
        <v>0</v>
      </c>
      <c r="O2637" s="13">
        <v>58</v>
      </c>
      <c r="P2637" s="13">
        <v>103</v>
      </c>
    </row>
    <row r="2638" spans="1:16" x14ac:dyDescent="0.25">
      <c r="A2638" s="13" t="s">
        <v>1658</v>
      </c>
      <c r="B2638" s="13">
        <v>2015</v>
      </c>
      <c r="C2638" s="13" t="s">
        <v>171</v>
      </c>
      <c r="D2638" s="13" t="s">
        <v>157</v>
      </c>
      <c r="E2638" s="13">
        <v>151</v>
      </c>
      <c r="F2638" s="13">
        <v>571</v>
      </c>
      <c r="G2638" s="13">
        <v>94</v>
      </c>
      <c r="H2638" s="13">
        <v>148</v>
      </c>
      <c r="I2638" s="13">
        <v>26</v>
      </c>
      <c r="J2638" s="13">
        <v>3</v>
      </c>
      <c r="K2638" s="13">
        <v>16</v>
      </c>
      <c r="L2638" s="13">
        <v>66</v>
      </c>
      <c r="M2638" s="13">
        <v>20</v>
      </c>
      <c r="N2638" s="13">
        <v>5</v>
      </c>
      <c r="O2638" s="13">
        <v>68</v>
      </c>
      <c r="P2638" s="13">
        <v>135</v>
      </c>
    </row>
    <row r="2639" spans="1:16" x14ac:dyDescent="0.25">
      <c r="A2639" s="13" t="s">
        <v>1469</v>
      </c>
      <c r="B2639" s="13">
        <v>2015</v>
      </c>
      <c r="C2639" s="13" t="s">
        <v>177</v>
      </c>
      <c r="D2639" s="13" t="s">
        <v>161</v>
      </c>
      <c r="E2639" s="13">
        <v>156</v>
      </c>
      <c r="F2639" s="13">
        <v>571</v>
      </c>
      <c r="G2639" s="13">
        <v>76</v>
      </c>
      <c r="H2639" s="13">
        <v>157</v>
      </c>
      <c r="I2639" s="13">
        <v>33</v>
      </c>
      <c r="J2639" s="13">
        <v>0</v>
      </c>
      <c r="K2639" s="13">
        <v>28</v>
      </c>
      <c r="L2639" s="13">
        <v>90</v>
      </c>
      <c r="M2639" s="13">
        <v>0</v>
      </c>
      <c r="N2639" s="13">
        <v>1</v>
      </c>
      <c r="O2639" s="13">
        <v>62</v>
      </c>
      <c r="P2639" s="13">
        <v>107</v>
      </c>
    </row>
    <row r="2640" spans="1:16" x14ac:dyDescent="0.25">
      <c r="A2640" s="13" t="s">
        <v>106</v>
      </c>
      <c r="B2640" s="13">
        <v>2015</v>
      </c>
      <c r="C2640" s="13" t="s">
        <v>165</v>
      </c>
      <c r="D2640" s="13" t="s">
        <v>157</v>
      </c>
      <c r="E2640" s="13">
        <v>160</v>
      </c>
      <c r="F2640" s="13">
        <v>573</v>
      </c>
      <c r="G2640" s="13">
        <v>100</v>
      </c>
      <c r="H2640" s="13">
        <v>150</v>
      </c>
      <c r="I2640" s="13">
        <v>31</v>
      </c>
      <c r="J2640" s="13">
        <v>0</v>
      </c>
      <c r="K2640" s="13">
        <v>47</v>
      </c>
      <c r="L2640" s="13">
        <v>117</v>
      </c>
      <c r="M2640" s="13">
        <v>2</v>
      </c>
      <c r="N2640" s="13">
        <v>3</v>
      </c>
      <c r="O2640" s="13">
        <v>84</v>
      </c>
      <c r="P2640" s="13">
        <v>208</v>
      </c>
    </row>
    <row r="2641" spans="1:16" x14ac:dyDescent="0.25">
      <c r="A2641" s="13" t="s">
        <v>2030</v>
      </c>
      <c r="B2641" s="13">
        <v>2015</v>
      </c>
      <c r="C2641" s="13" t="s">
        <v>185</v>
      </c>
      <c r="D2641" s="13" t="s">
        <v>161</v>
      </c>
      <c r="E2641" s="13">
        <v>149</v>
      </c>
      <c r="F2641" s="13">
        <v>573</v>
      </c>
      <c r="G2641" s="13">
        <v>77</v>
      </c>
      <c r="H2641" s="13">
        <v>169</v>
      </c>
      <c r="I2641" s="13">
        <v>28</v>
      </c>
      <c r="J2641" s="13">
        <v>6</v>
      </c>
      <c r="K2641" s="13">
        <v>12</v>
      </c>
      <c r="L2641" s="13">
        <v>77</v>
      </c>
      <c r="M2641" s="13">
        <v>12</v>
      </c>
      <c r="N2641" s="13">
        <v>0</v>
      </c>
      <c r="O2641" s="13">
        <v>30</v>
      </c>
      <c r="P2641" s="13">
        <v>96</v>
      </c>
    </row>
    <row r="2642" spans="1:16" x14ac:dyDescent="0.25">
      <c r="A2642" s="13" t="s">
        <v>1792</v>
      </c>
      <c r="B2642" s="13">
        <v>2015</v>
      </c>
      <c r="C2642" s="13" t="s">
        <v>175</v>
      </c>
      <c r="D2642" s="13" t="s">
        <v>157</v>
      </c>
      <c r="E2642" s="13">
        <v>152</v>
      </c>
      <c r="F2642" s="13">
        <v>573</v>
      </c>
      <c r="G2642" s="13">
        <v>74</v>
      </c>
      <c r="H2642" s="13">
        <v>140</v>
      </c>
      <c r="I2642" s="13">
        <v>35</v>
      </c>
      <c r="J2642" s="13">
        <v>4</v>
      </c>
      <c r="K2642" s="13">
        <v>22</v>
      </c>
      <c r="L2642" s="13">
        <v>86</v>
      </c>
      <c r="M2642" s="13">
        <v>2</v>
      </c>
      <c r="N2642" s="13">
        <v>1</v>
      </c>
      <c r="O2642" s="13">
        <v>50</v>
      </c>
      <c r="P2642" s="13">
        <v>124</v>
      </c>
    </row>
    <row r="2643" spans="1:16" x14ac:dyDescent="0.25">
      <c r="A2643" s="13" t="s">
        <v>1819</v>
      </c>
      <c r="B2643" s="13">
        <v>2015</v>
      </c>
      <c r="C2643" s="13" t="s">
        <v>180</v>
      </c>
      <c r="D2643" s="13" t="s">
        <v>161</v>
      </c>
      <c r="E2643" s="13">
        <v>154</v>
      </c>
      <c r="F2643" s="13">
        <v>574</v>
      </c>
      <c r="G2643" s="13">
        <v>101</v>
      </c>
      <c r="H2643" s="13">
        <v>156</v>
      </c>
      <c r="I2643" s="13">
        <v>44</v>
      </c>
      <c r="J2643" s="13">
        <v>3</v>
      </c>
      <c r="K2643" s="13">
        <v>28</v>
      </c>
      <c r="L2643" s="13">
        <v>84</v>
      </c>
      <c r="M2643" s="13">
        <v>4</v>
      </c>
      <c r="N2643" s="13">
        <v>3</v>
      </c>
      <c r="O2643" s="13">
        <v>81</v>
      </c>
      <c r="P2643" s="13">
        <v>151</v>
      </c>
    </row>
    <row r="2644" spans="1:16" x14ac:dyDescent="0.25">
      <c r="A2644" s="13" t="s">
        <v>111</v>
      </c>
      <c r="B2644" s="13">
        <v>2015</v>
      </c>
      <c r="C2644" s="13" t="s">
        <v>181</v>
      </c>
      <c r="D2644" s="13" t="s">
        <v>157</v>
      </c>
      <c r="E2644" s="13">
        <v>159</v>
      </c>
      <c r="F2644" s="13">
        <v>575</v>
      </c>
      <c r="G2644" s="13">
        <v>104</v>
      </c>
      <c r="H2644" s="13">
        <v>172</v>
      </c>
      <c r="I2644" s="13">
        <v>32</v>
      </c>
      <c r="J2644" s="13">
        <v>6</v>
      </c>
      <c r="K2644" s="13">
        <v>41</v>
      </c>
      <c r="L2644" s="13">
        <v>90</v>
      </c>
      <c r="M2644" s="13">
        <v>11</v>
      </c>
      <c r="N2644" s="13">
        <v>7</v>
      </c>
      <c r="O2644" s="13">
        <v>92</v>
      </c>
      <c r="P2644" s="13">
        <v>158</v>
      </c>
    </row>
    <row r="2645" spans="1:16" x14ac:dyDescent="0.25">
      <c r="A2645" s="13" t="s">
        <v>1924</v>
      </c>
      <c r="B2645" s="13">
        <v>2015</v>
      </c>
      <c r="C2645" s="13" t="s">
        <v>174</v>
      </c>
      <c r="D2645" s="13" t="s">
        <v>161</v>
      </c>
      <c r="E2645" s="13">
        <v>153</v>
      </c>
      <c r="F2645" s="13">
        <v>579</v>
      </c>
      <c r="G2645" s="13">
        <v>84</v>
      </c>
      <c r="H2645" s="13">
        <v>166</v>
      </c>
      <c r="I2645" s="13">
        <v>30</v>
      </c>
      <c r="J2645" s="13">
        <v>2</v>
      </c>
      <c r="K2645" s="13">
        <v>19</v>
      </c>
      <c r="L2645" s="13">
        <v>81</v>
      </c>
      <c r="M2645" s="13">
        <v>30</v>
      </c>
      <c r="N2645" s="13">
        <v>10</v>
      </c>
      <c r="O2645" s="13">
        <v>27</v>
      </c>
      <c r="P2645" s="13">
        <v>123</v>
      </c>
    </row>
    <row r="2646" spans="1:16" x14ac:dyDescent="0.25">
      <c r="A2646" s="13" t="s">
        <v>1455</v>
      </c>
      <c r="B2646" s="13">
        <v>2015</v>
      </c>
      <c r="C2646" s="13" t="s">
        <v>180</v>
      </c>
      <c r="D2646" s="13" t="s">
        <v>161</v>
      </c>
      <c r="E2646" s="13">
        <v>155</v>
      </c>
      <c r="F2646" s="13">
        <v>579</v>
      </c>
      <c r="G2646" s="13">
        <v>64</v>
      </c>
      <c r="H2646" s="13">
        <v>159</v>
      </c>
      <c r="I2646" s="13">
        <v>26</v>
      </c>
      <c r="J2646" s="13">
        <v>1</v>
      </c>
      <c r="K2646" s="13">
        <v>17</v>
      </c>
      <c r="L2646" s="13">
        <v>71</v>
      </c>
      <c r="M2646" s="13">
        <v>1</v>
      </c>
      <c r="N2646" s="13">
        <v>4</v>
      </c>
      <c r="O2646" s="13">
        <v>50</v>
      </c>
      <c r="P2646" s="13">
        <v>111</v>
      </c>
    </row>
    <row r="2647" spans="1:16" x14ac:dyDescent="0.25">
      <c r="A2647" s="13" t="s">
        <v>1644</v>
      </c>
      <c r="B2647" s="13">
        <v>2015</v>
      </c>
      <c r="C2647" s="13" t="s">
        <v>179</v>
      </c>
      <c r="D2647" s="13" t="s">
        <v>161</v>
      </c>
      <c r="E2647" s="13">
        <v>157</v>
      </c>
      <c r="F2647" s="13">
        <v>580</v>
      </c>
      <c r="G2647" s="13">
        <v>72</v>
      </c>
      <c r="H2647" s="13">
        <v>131</v>
      </c>
      <c r="I2647" s="13">
        <v>35</v>
      </c>
      <c r="J2647" s="13">
        <v>4</v>
      </c>
      <c r="K2647" s="13">
        <v>26</v>
      </c>
      <c r="L2647" s="13">
        <v>87</v>
      </c>
      <c r="M2647" s="13">
        <v>9</v>
      </c>
      <c r="N2647" s="13">
        <v>5</v>
      </c>
      <c r="O2647" s="13">
        <v>58</v>
      </c>
      <c r="P2647" s="13">
        <v>145</v>
      </c>
    </row>
    <row r="2648" spans="1:16" x14ac:dyDescent="0.25">
      <c r="A2648" s="13" t="s">
        <v>1470</v>
      </c>
      <c r="B2648" s="13">
        <v>2015</v>
      </c>
      <c r="C2648" s="13" t="s">
        <v>173</v>
      </c>
      <c r="D2648" s="13" t="s">
        <v>161</v>
      </c>
      <c r="E2648" s="13">
        <v>157</v>
      </c>
      <c r="F2648" s="13">
        <v>580</v>
      </c>
      <c r="G2648" s="13">
        <v>98</v>
      </c>
      <c r="H2648" s="13">
        <v>150</v>
      </c>
      <c r="I2648" s="13">
        <v>33</v>
      </c>
      <c r="J2648" s="13">
        <v>2</v>
      </c>
      <c r="K2648" s="13">
        <v>26</v>
      </c>
      <c r="L2648" s="13">
        <v>70</v>
      </c>
      <c r="M2648" s="13">
        <v>11</v>
      </c>
      <c r="N2648" s="13">
        <v>6</v>
      </c>
      <c r="O2648" s="13">
        <v>91</v>
      </c>
      <c r="P2648" s="13">
        <v>151</v>
      </c>
    </row>
    <row r="2649" spans="1:16" x14ac:dyDescent="0.25">
      <c r="A2649" s="13" t="s">
        <v>1612</v>
      </c>
      <c r="B2649" s="13">
        <v>2015</v>
      </c>
      <c r="C2649" s="13" t="s">
        <v>171</v>
      </c>
      <c r="D2649" s="13" t="s">
        <v>157</v>
      </c>
      <c r="E2649" s="13">
        <v>156</v>
      </c>
      <c r="F2649" s="13">
        <v>580</v>
      </c>
      <c r="G2649" s="13">
        <v>74</v>
      </c>
      <c r="H2649" s="13">
        <v>150</v>
      </c>
      <c r="I2649" s="13">
        <v>29</v>
      </c>
      <c r="J2649" s="13">
        <v>1</v>
      </c>
      <c r="K2649" s="13">
        <v>11</v>
      </c>
      <c r="L2649" s="13">
        <v>62</v>
      </c>
      <c r="M2649" s="13">
        <v>0</v>
      </c>
      <c r="N2649" s="13">
        <v>2</v>
      </c>
      <c r="O2649" s="13">
        <v>51</v>
      </c>
      <c r="P2649" s="13">
        <v>135</v>
      </c>
    </row>
    <row r="2650" spans="1:16" x14ac:dyDescent="0.25">
      <c r="A2650" s="13" t="s">
        <v>1708</v>
      </c>
      <c r="B2650" s="13">
        <v>2015</v>
      </c>
      <c r="C2650" s="13" t="s">
        <v>183</v>
      </c>
      <c r="D2650" s="13" t="s">
        <v>161</v>
      </c>
      <c r="E2650" s="13">
        <v>156</v>
      </c>
      <c r="F2650" s="13">
        <v>583</v>
      </c>
      <c r="G2650" s="13">
        <v>69</v>
      </c>
      <c r="H2650" s="13">
        <v>136</v>
      </c>
      <c r="I2650" s="13">
        <v>27</v>
      </c>
      <c r="J2650" s="13">
        <v>2</v>
      </c>
      <c r="K2650" s="13">
        <v>19</v>
      </c>
      <c r="L2650" s="13">
        <v>62</v>
      </c>
      <c r="M2650" s="13">
        <v>13</v>
      </c>
      <c r="N2650" s="13">
        <v>5</v>
      </c>
      <c r="O2650" s="13">
        <v>45</v>
      </c>
      <c r="P2650" s="13">
        <v>187</v>
      </c>
    </row>
    <row r="2651" spans="1:16" x14ac:dyDescent="0.25">
      <c r="A2651" s="13" t="s">
        <v>1681</v>
      </c>
      <c r="B2651" s="13">
        <v>2015</v>
      </c>
      <c r="C2651" s="13" t="s">
        <v>156</v>
      </c>
      <c r="D2651" s="13" t="s">
        <v>157</v>
      </c>
      <c r="E2651" s="13">
        <v>154</v>
      </c>
      <c r="F2651" s="13">
        <v>583</v>
      </c>
      <c r="G2651" s="13">
        <v>54</v>
      </c>
      <c r="H2651" s="13">
        <v>145</v>
      </c>
      <c r="I2651" s="13">
        <v>33</v>
      </c>
      <c r="J2651" s="13">
        <v>0</v>
      </c>
      <c r="K2651" s="13">
        <v>10</v>
      </c>
      <c r="L2651" s="13">
        <v>62</v>
      </c>
      <c r="M2651" s="13">
        <v>17</v>
      </c>
      <c r="N2651" s="13">
        <v>7</v>
      </c>
      <c r="O2651" s="13">
        <v>31</v>
      </c>
      <c r="P2651" s="13">
        <v>68</v>
      </c>
    </row>
    <row r="2652" spans="1:16" x14ac:dyDescent="0.25">
      <c r="A2652" s="13" t="s">
        <v>2001</v>
      </c>
      <c r="B2652" s="13">
        <v>2015</v>
      </c>
      <c r="C2652" s="13" t="s">
        <v>164</v>
      </c>
      <c r="D2652" s="13" t="s">
        <v>157</v>
      </c>
      <c r="E2652" s="13">
        <v>159</v>
      </c>
      <c r="F2652" s="13">
        <v>586</v>
      </c>
      <c r="G2652" s="13">
        <v>76</v>
      </c>
      <c r="H2652" s="13">
        <v>163</v>
      </c>
      <c r="I2652" s="13">
        <v>31</v>
      </c>
      <c r="J2652" s="13">
        <v>2</v>
      </c>
      <c r="K2652" s="13">
        <v>12</v>
      </c>
      <c r="L2652" s="13">
        <v>56</v>
      </c>
      <c r="M2652" s="13">
        <v>25</v>
      </c>
      <c r="N2652" s="13">
        <v>4</v>
      </c>
      <c r="O2652" s="13">
        <v>28</v>
      </c>
      <c r="P2652" s="13">
        <v>85</v>
      </c>
    </row>
    <row r="2653" spans="1:16" x14ac:dyDescent="0.25">
      <c r="A2653" s="13" t="s">
        <v>1874</v>
      </c>
      <c r="B2653" s="13">
        <v>2015</v>
      </c>
      <c r="C2653" s="13" t="s">
        <v>162</v>
      </c>
      <c r="D2653" s="13" t="s">
        <v>161</v>
      </c>
      <c r="E2653" s="13">
        <v>160</v>
      </c>
      <c r="F2653" s="13">
        <v>586</v>
      </c>
      <c r="G2653" s="13">
        <v>94</v>
      </c>
      <c r="H2653" s="13">
        <v>163</v>
      </c>
      <c r="I2653" s="13">
        <v>38</v>
      </c>
      <c r="J2653" s="13">
        <v>3</v>
      </c>
      <c r="K2653" s="13">
        <v>31</v>
      </c>
      <c r="L2653" s="13">
        <v>101</v>
      </c>
      <c r="M2653" s="13">
        <v>17</v>
      </c>
      <c r="N2653" s="13">
        <v>6</v>
      </c>
      <c r="O2653" s="13">
        <v>78</v>
      </c>
      <c r="P2653" s="13">
        <v>105</v>
      </c>
    </row>
    <row r="2654" spans="1:16" x14ac:dyDescent="0.25">
      <c r="A2654" s="13" t="s">
        <v>1430</v>
      </c>
      <c r="B2654" s="13">
        <v>2015</v>
      </c>
      <c r="C2654" s="13" t="s">
        <v>179</v>
      </c>
      <c r="D2654" s="13" t="s">
        <v>161</v>
      </c>
      <c r="E2654" s="13">
        <v>148</v>
      </c>
      <c r="F2654" s="13">
        <v>588</v>
      </c>
      <c r="G2654" s="13">
        <v>69</v>
      </c>
      <c r="H2654" s="13">
        <v>173</v>
      </c>
      <c r="I2654" s="13">
        <v>19</v>
      </c>
      <c r="J2654" s="13">
        <v>2</v>
      </c>
      <c r="K2654" s="13">
        <v>12</v>
      </c>
      <c r="L2654" s="13">
        <v>70</v>
      </c>
      <c r="M2654" s="13">
        <v>23</v>
      </c>
      <c r="N2654" s="13">
        <v>3</v>
      </c>
      <c r="O2654" s="13">
        <v>27</v>
      </c>
      <c r="P2654" s="13">
        <v>68</v>
      </c>
    </row>
    <row r="2655" spans="1:16" x14ac:dyDescent="0.25">
      <c r="A2655" s="13" t="s">
        <v>107</v>
      </c>
      <c r="B2655" s="13">
        <v>2015</v>
      </c>
      <c r="C2655" s="13" t="s">
        <v>159</v>
      </c>
      <c r="D2655" s="13" t="s">
        <v>157</v>
      </c>
      <c r="E2655" s="13">
        <v>152</v>
      </c>
      <c r="F2655" s="13">
        <v>590</v>
      </c>
      <c r="G2655" s="13">
        <v>90</v>
      </c>
      <c r="H2655" s="13">
        <v>178</v>
      </c>
      <c r="I2655" s="13">
        <v>22</v>
      </c>
      <c r="J2655" s="13">
        <v>1</v>
      </c>
      <c r="K2655" s="13">
        <v>44</v>
      </c>
      <c r="L2655" s="13">
        <v>93</v>
      </c>
      <c r="M2655" s="13">
        <v>3</v>
      </c>
      <c r="N2655" s="13">
        <v>2</v>
      </c>
      <c r="O2655" s="13">
        <v>59</v>
      </c>
      <c r="P2655" s="13">
        <v>164</v>
      </c>
    </row>
    <row r="2656" spans="1:16" x14ac:dyDescent="0.25">
      <c r="A2656" s="13" t="s">
        <v>1484</v>
      </c>
      <c r="B2656" s="13">
        <v>2015</v>
      </c>
      <c r="C2656" s="13" t="s">
        <v>175</v>
      </c>
      <c r="D2656" s="13" t="s">
        <v>157</v>
      </c>
      <c r="E2656" s="13">
        <v>158</v>
      </c>
      <c r="F2656" s="13">
        <v>592</v>
      </c>
      <c r="G2656" s="13">
        <v>69</v>
      </c>
      <c r="H2656" s="13">
        <v>157</v>
      </c>
      <c r="I2656" s="13">
        <v>34</v>
      </c>
      <c r="J2656" s="13">
        <v>2</v>
      </c>
      <c r="K2656" s="13">
        <v>10</v>
      </c>
      <c r="L2656" s="13">
        <v>66</v>
      </c>
      <c r="M2656" s="13">
        <v>2</v>
      </c>
      <c r="N2656" s="13">
        <v>1</v>
      </c>
      <c r="O2656" s="13">
        <v>67</v>
      </c>
      <c r="P2656" s="13">
        <v>112</v>
      </c>
    </row>
    <row r="2657" spans="1:16" x14ac:dyDescent="0.25">
      <c r="A2657" s="13" t="s">
        <v>2053</v>
      </c>
      <c r="B2657" s="13">
        <v>2015</v>
      </c>
      <c r="C2657" s="13" t="s">
        <v>174</v>
      </c>
      <c r="D2657" s="13" t="s">
        <v>161</v>
      </c>
      <c r="E2657" s="13">
        <v>153</v>
      </c>
      <c r="F2657" s="13">
        <v>593</v>
      </c>
      <c r="G2657" s="13">
        <v>83</v>
      </c>
      <c r="H2657" s="13">
        <v>152</v>
      </c>
      <c r="I2657" s="13">
        <v>35</v>
      </c>
      <c r="J2657" s="13">
        <v>6</v>
      </c>
      <c r="K2657" s="13">
        <v>9</v>
      </c>
      <c r="L2657" s="13">
        <v>52</v>
      </c>
      <c r="M2657" s="13">
        <v>27</v>
      </c>
      <c r="N2657" s="13">
        <v>10</v>
      </c>
      <c r="O2657" s="13">
        <v>55</v>
      </c>
      <c r="P2657" s="13">
        <v>121</v>
      </c>
    </row>
    <row r="2658" spans="1:16" x14ac:dyDescent="0.25">
      <c r="A2658" s="13" t="s">
        <v>1696</v>
      </c>
      <c r="B2658" s="13">
        <v>2015</v>
      </c>
      <c r="C2658" s="13" t="s">
        <v>184</v>
      </c>
      <c r="D2658" s="13" t="s">
        <v>157</v>
      </c>
      <c r="E2658" s="13">
        <v>160</v>
      </c>
      <c r="F2658" s="13">
        <v>596</v>
      </c>
      <c r="G2658" s="13">
        <v>69</v>
      </c>
      <c r="H2658" s="13">
        <v>154</v>
      </c>
      <c r="I2658" s="13">
        <v>34</v>
      </c>
      <c r="J2658" s="13">
        <v>2</v>
      </c>
      <c r="K2658" s="13">
        <v>7</v>
      </c>
      <c r="L2658" s="13">
        <v>62</v>
      </c>
      <c r="M2658" s="13">
        <v>25</v>
      </c>
      <c r="N2658" s="13">
        <v>9</v>
      </c>
      <c r="O2658" s="13">
        <v>46</v>
      </c>
      <c r="P2658" s="13">
        <v>78</v>
      </c>
    </row>
    <row r="2659" spans="1:16" x14ac:dyDescent="0.25">
      <c r="A2659" s="13" t="s">
        <v>1656</v>
      </c>
      <c r="B2659" s="13">
        <v>2015</v>
      </c>
      <c r="C2659" s="13" t="s">
        <v>162</v>
      </c>
      <c r="D2659" s="13" t="s">
        <v>161</v>
      </c>
      <c r="E2659" s="13">
        <v>156</v>
      </c>
      <c r="F2659" s="13">
        <v>596</v>
      </c>
      <c r="G2659" s="13">
        <v>102</v>
      </c>
      <c r="H2659" s="13">
        <v>149</v>
      </c>
      <c r="I2659" s="13">
        <v>29</v>
      </c>
      <c r="J2659" s="13">
        <v>8</v>
      </c>
      <c r="K2659" s="13">
        <v>17</v>
      </c>
      <c r="L2659" s="13">
        <v>46</v>
      </c>
      <c r="M2659" s="13">
        <v>20</v>
      </c>
      <c r="N2659" s="13">
        <v>7</v>
      </c>
      <c r="O2659" s="13">
        <v>84</v>
      </c>
      <c r="P2659" s="13">
        <v>154</v>
      </c>
    </row>
    <row r="2660" spans="1:16" x14ac:dyDescent="0.25">
      <c r="A2660" s="13" t="s">
        <v>1560</v>
      </c>
      <c r="B2660" s="13">
        <v>2015</v>
      </c>
      <c r="C2660" s="13" t="s">
        <v>172</v>
      </c>
      <c r="D2660" s="13" t="s">
        <v>161</v>
      </c>
      <c r="E2660" s="13">
        <v>154</v>
      </c>
      <c r="F2660" s="13">
        <v>596</v>
      </c>
      <c r="G2660" s="13">
        <v>80</v>
      </c>
      <c r="H2660" s="13">
        <v>158</v>
      </c>
      <c r="I2660" s="13">
        <v>31</v>
      </c>
      <c r="J2660" s="13">
        <v>3</v>
      </c>
      <c r="K2660" s="13">
        <v>23</v>
      </c>
      <c r="L2660" s="13">
        <v>100</v>
      </c>
      <c r="M2660" s="13">
        <v>12</v>
      </c>
      <c r="N2660" s="13">
        <v>2</v>
      </c>
      <c r="O2660" s="13">
        <v>39</v>
      </c>
      <c r="P2660" s="13">
        <v>147</v>
      </c>
    </row>
    <row r="2661" spans="1:16" x14ac:dyDescent="0.25">
      <c r="A2661" s="13" t="s">
        <v>1857</v>
      </c>
      <c r="B2661" s="13">
        <v>2015</v>
      </c>
      <c r="C2661" s="13" t="s">
        <v>182</v>
      </c>
      <c r="D2661" s="13" t="s">
        <v>157</v>
      </c>
      <c r="E2661" s="13">
        <v>158</v>
      </c>
      <c r="F2661" s="13">
        <v>596</v>
      </c>
      <c r="G2661" s="13">
        <v>93</v>
      </c>
      <c r="H2661" s="13">
        <v>168</v>
      </c>
      <c r="I2661" s="13">
        <v>33</v>
      </c>
      <c r="J2661" s="13">
        <v>2</v>
      </c>
      <c r="K2661" s="13">
        <v>38</v>
      </c>
      <c r="L2661" s="13">
        <v>102</v>
      </c>
      <c r="M2661" s="13">
        <v>3</v>
      </c>
      <c r="N2661" s="13">
        <v>2</v>
      </c>
      <c r="O2661" s="13">
        <v>53</v>
      </c>
      <c r="P2661" s="13">
        <v>178</v>
      </c>
    </row>
    <row r="2662" spans="1:16" x14ac:dyDescent="0.25">
      <c r="A2662" s="13" t="s">
        <v>1545</v>
      </c>
      <c r="B2662" s="13">
        <v>2015</v>
      </c>
      <c r="C2662" s="13" t="s">
        <v>181</v>
      </c>
      <c r="D2662" s="13" t="s">
        <v>157</v>
      </c>
      <c r="E2662" s="13">
        <v>156</v>
      </c>
      <c r="F2662" s="13">
        <v>597</v>
      </c>
      <c r="G2662" s="13">
        <v>74</v>
      </c>
      <c r="H2662" s="13">
        <v>161</v>
      </c>
      <c r="I2662" s="13">
        <v>30</v>
      </c>
      <c r="J2662" s="13">
        <v>1</v>
      </c>
      <c r="K2662" s="13">
        <v>3</v>
      </c>
      <c r="L2662" s="13">
        <v>44</v>
      </c>
      <c r="M2662" s="13">
        <v>15</v>
      </c>
      <c r="N2662" s="13">
        <v>6</v>
      </c>
      <c r="O2662" s="13">
        <v>25</v>
      </c>
      <c r="P2662" s="13">
        <v>73</v>
      </c>
    </row>
    <row r="2663" spans="1:16" x14ac:dyDescent="0.25">
      <c r="A2663" s="13" t="s">
        <v>2021</v>
      </c>
      <c r="B2663" s="13">
        <v>2015</v>
      </c>
      <c r="C2663" s="13" t="s">
        <v>168</v>
      </c>
      <c r="D2663" s="13" t="s">
        <v>157</v>
      </c>
      <c r="E2663" s="13">
        <v>145</v>
      </c>
      <c r="F2663" s="13">
        <v>597</v>
      </c>
      <c r="G2663" s="13">
        <v>92</v>
      </c>
      <c r="H2663" s="13">
        <v>174</v>
      </c>
      <c r="I2663" s="13">
        <v>42</v>
      </c>
      <c r="J2663" s="13">
        <v>8</v>
      </c>
      <c r="K2663" s="13">
        <v>18</v>
      </c>
      <c r="L2663" s="13">
        <v>77</v>
      </c>
      <c r="M2663" s="13">
        <v>21</v>
      </c>
      <c r="N2663" s="13">
        <v>6</v>
      </c>
      <c r="O2663" s="13">
        <v>46</v>
      </c>
      <c r="P2663" s="13">
        <v>82</v>
      </c>
    </row>
    <row r="2664" spans="1:16" x14ac:dyDescent="0.25">
      <c r="A2664" s="13" t="s">
        <v>1846</v>
      </c>
      <c r="B2664" s="13">
        <v>2015</v>
      </c>
      <c r="C2664" s="13" t="s">
        <v>178</v>
      </c>
      <c r="D2664" s="13" t="s">
        <v>157</v>
      </c>
      <c r="E2664" s="13">
        <v>158</v>
      </c>
      <c r="F2664" s="13">
        <v>599</v>
      </c>
      <c r="G2664" s="13">
        <v>98</v>
      </c>
      <c r="H2664" s="13">
        <v>178</v>
      </c>
      <c r="I2664" s="13">
        <v>33</v>
      </c>
      <c r="J2664" s="13">
        <v>5</v>
      </c>
      <c r="K2664" s="13">
        <v>18</v>
      </c>
      <c r="L2664" s="13">
        <v>93</v>
      </c>
      <c r="M2664" s="13">
        <v>7</v>
      </c>
      <c r="N2664" s="13">
        <v>3</v>
      </c>
      <c r="O2664" s="13">
        <v>61</v>
      </c>
      <c r="P2664" s="13">
        <v>108</v>
      </c>
    </row>
    <row r="2665" spans="1:16" x14ac:dyDescent="0.25">
      <c r="A2665" s="13" t="s">
        <v>113</v>
      </c>
      <c r="B2665" s="13">
        <v>2015</v>
      </c>
      <c r="C2665" s="13" t="s">
        <v>181</v>
      </c>
      <c r="D2665" s="13" t="s">
        <v>157</v>
      </c>
      <c r="E2665" s="13">
        <v>157</v>
      </c>
      <c r="F2665" s="13">
        <v>602</v>
      </c>
      <c r="G2665" s="13">
        <v>85</v>
      </c>
      <c r="H2665" s="13">
        <v>147</v>
      </c>
      <c r="I2665" s="13">
        <v>22</v>
      </c>
      <c r="J2665" s="13">
        <v>0</v>
      </c>
      <c r="K2665" s="13">
        <v>40</v>
      </c>
      <c r="L2665" s="13">
        <v>95</v>
      </c>
      <c r="M2665" s="13">
        <v>5</v>
      </c>
      <c r="N2665" s="13">
        <v>3</v>
      </c>
      <c r="O2665" s="13">
        <v>50</v>
      </c>
      <c r="P2665" s="13">
        <v>72</v>
      </c>
    </row>
    <row r="2666" spans="1:16" x14ac:dyDescent="0.25">
      <c r="A2666" s="13" t="s">
        <v>1671</v>
      </c>
      <c r="B2666" s="13">
        <v>2015</v>
      </c>
      <c r="C2666" s="13" t="s">
        <v>167</v>
      </c>
      <c r="D2666" s="13" t="s">
        <v>157</v>
      </c>
      <c r="E2666" s="13">
        <v>160</v>
      </c>
      <c r="F2666" s="13">
        <v>604</v>
      </c>
      <c r="G2666" s="13">
        <v>74</v>
      </c>
      <c r="H2666" s="13">
        <v>163</v>
      </c>
      <c r="I2666" s="13">
        <v>35</v>
      </c>
      <c r="J2666" s="13">
        <v>1</v>
      </c>
      <c r="K2666" s="13">
        <v>21</v>
      </c>
      <c r="L2666" s="13">
        <v>73</v>
      </c>
      <c r="M2666" s="13">
        <v>3</v>
      </c>
      <c r="N2666" s="13">
        <v>1</v>
      </c>
      <c r="O2666" s="13">
        <v>51</v>
      </c>
      <c r="P2666" s="13">
        <v>132</v>
      </c>
    </row>
    <row r="2667" spans="1:16" x14ac:dyDescent="0.25">
      <c r="A2667" s="13" t="s">
        <v>1935</v>
      </c>
      <c r="B2667" s="13">
        <v>2015</v>
      </c>
      <c r="C2667" s="13" t="s">
        <v>169</v>
      </c>
      <c r="D2667" s="13" t="s">
        <v>161</v>
      </c>
      <c r="E2667" s="13">
        <v>157</v>
      </c>
      <c r="F2667" s="13">
        <v>609</v>
      </c>
      <c r="G2667" s="13">
        <v>111</v>
      </c>
      <c r="H2667" s="13">
        <v>192</v>
      </c>
      <c r="I2667" s="13">
        <v>39</v>
      </c>
      <c r="J2667" s="13">
        <v>6</v>
      </c>
      <c r="K2667" s="13">
        <v>20</v>
      </c>
      <c r="L2667" s="13">
        <v>76</v>
      </c>
      <c r="M2667" s="13">
        <v>39</v>
      </c>
      <c r="N2667" s="13">
        <v>7</v>
      </c>
      <c r="O2667" s="13">
        <v>53</v>
      </c>
      <c r="P2667" s="13">
        <v>89</v>
      </c>
    </row>
    <row r="2668" spans="1:16" x14ac:dyDescent="0.25">
      <c r="A2668" s="13" t="s">
        <v>1322</v>
      </c>
      <c r="B2668" s="13">
        <v>2015</v>
      </c>
      <c r="C2668" s="13" t="s">
        <v>156</v>
      </c>
      <c r="D2668" s="13" t="s">
        <v>157</v>
      </c>
      <c r="E2668" s="13">
        <v>153</v>
      </c>
      <c r="F2668" s="13">
        <v>610</v>
      </c>
      <c r="G2668" s="13">
        <v>98</v>
      </c>
      <c r="H2668" s="13">
        <v>175</v>
      </c>
      <c r="I2668" s="13">
        <v>28</v>
      </c>
      <c r="J2668" s="13">
        <v>9</v>
      </c>
      <c r="K2668" s="13">
        <v>14</v>
      </c>
      <c r="L2668" s="13">
        <v>56</v>
      </c>
      <c r="M2668" s="13">
        <v>18</v>
      </c>
      <c r="N2668" s="13">
        <v>8</v>
      </c>
      <c r="O2668" s="13">
        <v>58</v>
      </c>
      <c r="P2668" s="13">
        <v>131</v>
      </c>
    </row>
    <row r="2669" spans="1:16" x14ac:dyDescent="0.25">
      <c r="A2669" s="13" t="s">
        <v>1654</v>
      </c>
      <c r="B2669" s="13">
        <v>2015</v>
      </c>
      <c r="C2669" s="13" t="s">
        <v>178</v>
      </c>
      <c r="D2669" s="13" t="s">
        <v>157</v>
      </c>
      <c r="E2669" s="13">
        <v>148</v>
      </c>
      <c r="F2669" s="13">
        <v>612</v>
      </c>
      <c r="G2669" s="13">
        <v>76</v>
      </c>
      <c r="H2669" s="13">
        <v>157</v>
      </c>
      <c r="I2669" s="13">
        <v>20</v>
      </c>
      <c r="J2669" s="13">
        <v>5</v>
      </c>
      <c r="K2669" s="13">
        <v>3</v>
      </c>
      <c r="L2669" s="13">
        <v>47</v>
      </c>
      <c r="M2669" s="13">
        <v>17</v>
      </c>
      <c r="N2669" s="13">
        <v>5</v>
      </c>
      <c r="O2669" s="13">
        <v>26</v>
      </c>
      <c r="P2669" s="13">
        <v>75</v>
      </c>
    </row>
    <row r="2670" spans="1:16" x14ac:dyDescent="0.25">
      <c r="A2670" s="13" t="s">
        <v>1568</v>
      </c>
      <c r="B2670" s="13">
        <v>2015</v>
      </c>
      <c r="C2670" s="13" t="s">
        <v>160</v>
      </c>
      <c r="D2670" s="13" t="s">
        <v>161</v>
      </c>
      <c r="E2670" s="13">
        <v>156</v>
      </c>
      <c r="F2670" s="13">
        <v>612</v>
      </c>
      <c r="G2670" s="13">
        <v>73</v>
      </c>
      <c r="H2670" s="13">
        <v>181</v>
      </c>
      <c r="I2670" s="13">
        <v>38</v>
      </c>
      <c r="J2670" s="13">
        <v>1</v>
      </c>
      <c r="K2670" s="13">
        <v>3</v>
      </c>
      <c r="L2670" s="13">
        <v>53</v>
      </c>
      <c r="M2670" s="13">
        <v>2</v>
      </c>
      <c r="N2670" s="13">
        <v>1</v>
      </c>
      <c r="O2670" s="13">
        <v>70</v>
      </c>
      <c r="P2670" s="13">
        <v>83</v>
      </c>
    </row>
    <row r="2671" spans="1:16" x14ac:dyDescent="0.25">
      <c r="A2671" s="13" t="s">
        <v>2015</v>
      </c>
      <c r="B2671" s="13">
        <v>2015</v>
      </c>
      <c r="C2671" s="13" t="s">
        <v>156</v>
      </c>
      <c r="D2671" s="13" t="s">
        <v>157</v>
      </c>
      <c r="E2671" s="13">
        <v>154</v>
      </c>
      <c r="F2671" s="13">
        <v>613</v>
      </c>
      <c r="G2671" s="13">
        <v>88</v>
      </c>
      <c r="H2671" s="13">
        <v>178</v>
      </c>
      <c r="I2671" s="13">
        <v>34</v>
      </c>
      <c r="J2671" s="13">
        <v>3</v>
      </c>
      <c r="K2671" s="13">
        <v>30</v>
      </c>
      <c r="L2671" s="13">
        <v>101</v>
      </c>
      <c r="M2671" s="13">
        <v>0</v>
      </c>
      <c r="N2671" s="13">
        <v>0</v>
      </c>
      <c r="O2671" s="13">
        <v>39</v>
      </c>
      <c r="P2671" s="13">
        <v>140</v>
      </c>
    </row>
    <row r="2672" spans="1:16" x14ac:dyDescent="0.25">
      <c r="A2672" s="13" t="s">
        <v>1957</v>
      </c>
      <c r="B2672" s="13">
        <v>2015</v>
      </c>
      <c r="C2672" s="13" t="s">
        <v>168</v>
      </c>
      <c r="D2672" s="13" t="s">
        <v>157</v>
      </c>
      <c r="E2672" s="13">
        <v>156</v>
      </c>
      <c r="F2672" s="13">
        <v>613</v>
      </c>
      <c r="G2672" s="13">
        <v>84</v>
      </c>
      <c r="H2672" s="13">
        <v>196</v>
      </c>
      <c r="I2672" s="13">
        <v>35</v>
      </c>
      <c r="J2672" s="13">
        <v>3</v>
      </c>
      <c r="K2672" s="13">
        <v>7</v>
      </c>
      <c r="L2672" s="13">
        <v>81</v>
      </c>
      <c r="M2672" s="13">
        <v>10</v>
      </c>
      <c r="N2672" s="13">
        <v>2</v>
      </c>
      <c r="O2672" s="13">
        <v>32</v>
      </c>
      <c r="P2672" s="13">
        <v>101</v>
      </c>
    </row>
    <row r="2673" spans="1:16" x14ac:dyDescent="0.25">
      <c r="A2673" s="13" t="s">
        <v>1513</v>
      </c>
      <c r="B2673" s="13">
        <v>2015</v>
      </c>
      <c r="C2673" s="13" t="s">
        <v>184</v>
      </c>
      <c r="D2673" s="13" t="s">
        <v>157</v>
      </c>
      <c r="E2673" s="13">
        <v>158</v>
      </c>
      <c r="F2673" s="13">
        <v>613</v>
      </c>
      <c r="G2673" s="13">
        <v>78</v>
      </c>
      <c r="H2673" s="13">
        <v>187</v>
      </c>
      <c r="I2673" s="13">
        <v>28</v>
      </c>
      <c r="J2673" s="13">
        <v>0</v>
      </c>
      <c r="K2673" s="13">
        <v>23</v>
      </c>
      <c r="L2673" s="13">
        <v>98</v>
      </c>
      <c r="M2673" s="13">
        <v>0</v>
      </c>
      <c r="N2673" s="13">
        <v>0</v>
      </c>
      <c r="O2673" s="13">
        <v>64</v>
      </c>
      <c r="P2673" s="13">
        <v>88</v>
      </c>
    </row>
    <row r="2674" spans="1:16" x14ac:dyDescent="0.25">
      <c r="A2674" s="13" t="s">
        <v>1817</v>
      </c>
      <c r="B2674" s="13">
        <v>2015</v>
      </c>
      <c r="C2674" s="13" t="s">
        <v>188</v>
      </c>
      <c r="D2674" s="13" t="s">
        <v>161</v>
      </c>
      <c r="E2674" s="13">
        <v>157</v>
      </c>
      <c r="F2674" s="13">
        <v>614</v>
      </c>
      <c r="G2674" s="13">
        <v>93</v>
      </c>
      <c r="H2674" s="13">
        <v>176</v>
      </c>
      <c r="I2674" s="13">
        <v>31</v>
      </c>
      <c r="J2674" s="13">
        <v>9</v>
      </c>
      <c r="K2674" s="13">
        <v>17</v>
      </c>
      <c r="L2674" s="13">
        <v>58</v>
      </c>
      <c r="M2674" s="13">
        <v>43</v>
      </c>
      <c r="N2674" s="13">
        <v>13</v>
      </c>
      <c r="O2674" s="13">
        <v>46</v>
      </c>
      <c r="P2674" s="13">
        <v>112</v>
      </c>
    </row>
    <row r="2675" spans="1:16" x14ac:dyDescent="0.25">
      <c r="A2675" s="13" t="s">
        <v>1842</v>
      </c>
      <c r="B2675" s="13">
        <v>2015</v>
      </c>
      <c r="C2675" s="13" t="s">
        <v>163</v>
      </c>
      <c r="D2675" s="13" t="s">
        <v>161</v>
      </c>
      <c r="E2675" s="13">
        <v>145</v>
      </c>
      <c r="F2675" s="13">
        <v>615</v>
      </c>
      <c r="G2675" s="13">
        <v>88</v>
      </c>
      <c r="H2675" s="13">
        <v>205</v>
      </c>
      <c r="I2675" s="13">
        <v>24</v>
      </c>
      <c r="J2675" s="13">
        <v>8</v>
      </c>
      <c r="K2675" s="13">
        <v>4</v>
      </c>
      <c r="L2675" s="13">
        <v>46</v>
      </c>
      <c r="M2675" s="13">
        <v>58</v>
      </c>
      <c r="N2675" s="13">
        <v>20</v>
      </c>
      <c r="O2675" s="13">
        <v>25</v>
      </c>
      <c r="P2675" s="13">
        <v>91</v>
      </c>
    </row>
    <row r="2676" spans="1:16" x14ac:dyDescent="0.25">
      <c r="A2676" s="13" t="s">
        <v>108</v>
      </c>
      <c r="B2676" s="13">
        <v>2015</v>
      </c>
      <c r="C2676" s="13" t="s">
        <v>188</v>
      </c>
      <c r="D2676" s="13" t="s">
        <v>161</v>
      </c>
      <c r="E2676" s="13">
        <v>157</v>
      </c>
      <c r="F2676" s="13">
        <v>616</v>
      </c>
      <c r="G2676" s="13">
        <v>97</v>
      </c>
      <c r="H2676" s="13">
        <v>177</v>
      </c>
      <c r="I2676" s="13">
        <v>43</v>
      </c>
      <c r="J2676" s="13">
        <v>4</v>
      </c>
      <c r="K2676" s="13">
        <v>42</v>
      </c>
      <c r="L2676" s="13">
        <v>130</v>
      </c>
      <c r="M2676" s="13">
        <v>2</v>
      </c>
      <c r="N2676" s="13">
        <v>5</v>
      </c>
      <c r="O2676" s="13">
        <v>34</v>
      </c>
      <c r="P2676" s="13">
        <v>110</v>
      </c>
    </row>
    <row r="2677" spans="1:16" x14ac:dyDescent="0.25">
      <c r="A2677" s="13" t="s">
        <v>1838</v>
      </c>
      <c r="B2677" s="13">
        <v>2015</v>
      </c>
      <c r="C2677" s="13" t="s">
        <v>179</v>
      </c>
      <c r="D2677" s="13" t="s">
        <v>161</v>
      </c>
      <c r="E2677" s="13">
        <v>157</v>
      </c>
      <c r="F2677" s="13">
        <v>619</v>
      </c>
      <c r="G2677" s="13">
        <v>82</v>
      </c>
      <c r="H2677" s="13">
        <v>158</v>
      </c>
      <c r="I2677" s="13">
        <v>43</v>
      </c>
      <c r="J2677" s="13">
        <v>1</v>
      </c>
      <c r="K2677" s="13">
        <v>35</v>
      </c>
      <c r="L2677" s="13">
        <v>89</v>
      </c>
      <c r="M2677" s="13">
        <v>13</v>
      </c>
      <c r="N2677" s="13">
        <v>8</v>
      </c>
      <c r="O2677" s="13">
        <v>44</v>
      </c>
      <c r="P2677" s="13">
        <v>137</v>
      </c>
    </row>
    <row r="2678" spans="1:16" x14ac:dyDescent="0.25">
      <c r="A2678" s="13" t="s">
        <v>110</v>
      </c>
      <c r="B2678" s="13">
        <v>2015</v>
      </c>
      <c r="C2678" s="13" t="s">
        <v>164</v>
      </c>
      <c r="D2678" s="13" t="s">
        <v>157</v>
      </c>
      <c r="E2678" s="13">
        <v>158</v>
      </c>
      <c r="F2678" s="13">
        <v>620</v>
      </c>
      <c r="G2678" s="13">
        <v>122</v>
      </c>
      <c r="H2678" s="13">
        <v>184</v>
      </c>
      <c r="I2678" s="13">
        <v>41</v>
      </c>
      <c r="J2678" s="13">
        <v>2</v>
      </c>
      <c r="K2678" s="13">
        <v>41</v>
      </c>
      <c r="L2678" s="13">
        <v>123</v>
      </c>
      <c r="M2678" s="13">
        <v>6</v>
      </c>
      <c r="N2678" s="13">
        <v>0</v>
      </c>
      <c r="O2678" s="13">
        <v>73</v>
      </c>
      <c r="P2678" s="13">
        <v>133</v>
      </c>
    </row>
    <row r="2679" spans="1:16" x14ac:dyDescent="0.25">
      <c r="A2679" s="13" t="s">
        <v>1883</v>
      </c>
      <c r="B2679" s="13">
        <v>2015</v>
      </c>
      <c r="C2679" s="13" t="s">
        <v>159</v>
      </c>
      <c r="D2679" s="13" t="s">
        <v>157</v>
      </c>
      <c r="E2679" s="13">
        <v>161</v>
      </c>
      <c r="F2679" s="13">
        <v>623</v>
      </c>
      <c r="G2679" s="13">
        <v>85</v>
      </c>
      <c r="H2679" s="13">
        <v>166</v>
      </c>
      <c r="I2679" s="13">
        <v>37</v>
      </c>
      <c r="J2679" s="13">
        <v>0</v>
      </c>
      <c r="K2679" s="13">
        <v>26</v>
      </c>
      <c r="L2679" s="13">
        <v>74</v>
      </c>
      <c r="M2679" s="13">
        <v>6</v>
      </c>
      <c r="N2679" s="13">
        <v>6</v>
      </c>
      <c r="O2679" s="13">
        <v>54</v>
      </c>
      <c r="P2679" s="13">
        <v>98</v>
      </c>
    </row>
    <row r="2680" spans="1:16" x14ac:dyDescent="0.25">
      <c r="A2680" s="13" t="s">
        <v>1508</v>
      </c>
      <c r="B2680" s="13">
        <v>2015</v>
      </c>
      <c r="C2680" s="13" t="s">
        <v>159</v>
      </c>
      <c r="D2680" s="13" t="s">
        <v>157</v>
      </c>
      <c r="E2680" s="13">
        <v>156</v>
      </c>
      <c r="F2680" s="13">
        <v>624</v>
      </c>
      <c r="G2680" s="13">
        <v>82</v>
      </c>
      <c r="H2680" s="13">
        <v>179</v>
      </c>
      <c r="I2680" s="13">
        <v>34</v>
      </c>
      <c r="J2680" s="13">
        <v>1</v>
      </c>
      <c r="K2680" s="13">
        <v>21</v>
      </c>
      <c r="L2680" s="13">
        <v>79</v>
      </c>
      <c r="M2680" s="13">
        <v>2</v>
      </c>
      <c r="N2680" s="13">
        <v>6</v>
      </c>
      <c r="O2680" s="13">
        <v>43</v>
      </c>
      <c r="P2680" s="13">
        <v>107</v>
      </c>
    </row>
    <row r="2681" spans="1:16" x14ac:dyDescent="0.25">
      <c r="A2681" s="13" t="s">
        <v>1562</v>
      </c>
      <c r="B2681" s="13">
        <v>2015</v>
      </c>
      <c r="C2681" s="13" t="s">
        <v>182</v>
      </c>
      <c r="D2681" s="13" t="s">
        <v>157</v>
      </c>
      <c r="E2681" s="13">
        <v>154</v>
      </c>
      <c r="F2681" s="13">
        <v>624</v>
      </c>
      <c r="G2681" s="13">
        <v>94</v>
      </c>
      <c r="H2681" s="13">
        <v>185</v>
      </c>
      <c r="I2681" s="13">
        <v>35</v>
      </c>
      <c r="J2681" s="13">
        <v>7</v>
      </c>
      <c r="K2681" s="13">
        <v>11</v>
      </c>
      <c r="L2681" s="13">
        <v>73</v>
      </c>
      <c r="M2681" s="13">
        <v>10</v>
      </c>
      <c r="N2681" s="13">
        <v>6</v>
      </c>
      <c r="O2681" s="13">
        <v>43</v>
      </c>
      <c r="P2681" s="13">
        <v>80</v>
      </c>
    </row>
    <row r="2682" spans="1:16" x14ac:dyDescent="0.25">
      <c r="A2682" s="13" t="s">
        <v>1900</v>
      </c>
      <c r="B2682" s="13">
        <v>2015</v>
      </c>
      <c r="C2682" s="13" t="s">
        <v>175</v>
      </c>
      <c r="D2682" s="13" t="s">
        <v>157</v>
      </c>
      <c r="E2682" s="13">
        <v>157</v>
      </c>
      <c r="F2682" s="13">
        <v>628</v>
      </c>
      <c r="G2682" s="13">
        <v>101</v>
      </c>
      <c r="H2682" s="13">
        <v>148</v>
      </c>
      <c r="I2682" s="13">
        <v>39</v>
      </c>
      <c r="J2682" s="13">
        <v>4</v>
      </c>
      <c r="K2682" s="13">
        <v>28</v>
      </c>
      <c r="L2682" s="13">
        <v>77</v>
      </c>
      <c r="M2682" s="13">
        <v>12</v>
      </c>
      <c r="N2682" s="13">
        <v>4</v>
      </c>
      <c r="O2682" s="13">
        <v>61</v>
      </c>
      <c r="P2682" s="13">
        <v>148</v>
      </c>
    </row>
    <row r="2683" spans="1:16" x14ac:dyDescent="0.25">
      <c r="A2683" s="13" t="s">
        <v>1507</v>
      </c>
      <c r="B2683" s="13">
        <v>2015</v>
      </c>
      <c r="C2683" s="13" t="s">
        <v>156</v>
      </c>
      <c r="D2683" s="13" t="s">
        <v>157</v>
      </c>
      <c r="E2683" s="13">
        <v>158</v>
      </c>
      <c r="F2683" s="13">
        <v>629</v>
      </c>
      <c r="G2683" s="13">
        <v>70</v>
      </c>
      <c r="H2683" s="13">
        <v>172</v>
      </c>
      <c r="I2683" s="13">
        <v>36</v>
      </c>
      <c r="J2683" s="13">
        <v>2</v>
      </c>
      <c r="K2683" s="13">
        <v>12</v>
      </c>
      <c r="L2683" s="13">
        <v>77</v>
      </c>
      <c r="M2683" s="13">
        <v>3</v>
      </c>
      <c r="N2683" s="13">
        <v>0</v>
      </c>
      <c r="O2683" s="13">
        <v>40</v>
      </c>
      <c r="P2683" s="13">
        <v>88</v>
      </c>
    </row>
    <row r="2684" spans="1:16" x14ac:dyDescent="0.25">
      <c r="A2684" s="13" t="s">
        <v>1896</v>
      </c>
      <c r="B2684" s="13">
        <v>2015</v>
      </c>
      <c r="C2684" s="13" t="s">
        <v>181</v>
      </c>
      <c r="D2684" s="13" t="s">
        <v>157</v>
      </c>
      <c r="E2684" s="13">
        <v>159</v>
      </c>
      <c r="F2684" s="13">
        <v>630</v>
      </c>
      <c r="G2684" s="13">
        <v>78</v>
      </c>
      <c r="H2684" s="13">
        <v>161</v>
      </c>
      <c r="I2684" s="13">
        <v>23</v>
      </c>
      <c r="J2684" s="13">
        <v>2</v>
      </c>
      <c r="K2684" s="13">
        <v>26</v>
      </c>
      <c r="L2684" s="13">
        <v>83</v>
      </c>
      <c r="M2684" s="13">
        <v>4</v>
      </c>
      <c r="N2684" s="13">
        <v>1</v>
      </c>
      <c r="O2684" s="13">
        <v>45</v>
      </c>
      <c r="P2684" s="13">
        <v>164</v>
      </c>
    </row>
    <row r="2685" spans="1:16" x14ac:dyDescent="0.25">
      <c r="A2685" s="13" t="s">
        <v>1923</v>
      </c>
      <c r="B2685" s="13">
        <v>2015</v>
      </c>
      <c r="C2685" s="13" t="s">
        <v>165</v>
      </c>
      <c r="D2685" s="13" t="s">
        <v>157</v>
      </c>
      <c r="E2685" s="13">
        <v>162</v>
      </c>
      <c r="F2685" s="13">
        <v>633</v>
      </c>
      <c r="G2685" s="13">
        <v>102</v>
      </c>
      <c r="H2685" s="13">
        <v>181</v>
      </c>
      <c r="I2685" s="13">
        <v>30</v>
      </c>
      <c r="J2685" s="13">
        <v>1</v>
      </c>
      <c r="K2685" s="13">
        <v>35</v>
      </c>
      <c r="L2685" s="13">
        <v>86</v>
      </c>
      <c r="M2685" s="13">
        <v>20</v>
      </c>
      <c r="N2685" s="13">
        <v>8</v>
      </c>
      <c r="O2685" s="13">
        <v>70</v>
      </c>
      <c r="P2685" s="13">
        <v>111</v>
      </c>
    </row>
    <row r="2686" spans="1:16" x14ac:dyDescent="0.25">
      <c r="A2686" s="13" t="s">
        <v>1814</v>
      </c>
      <c r="B2686" s="13">
        <v>2015</v>
      </c>
      <c r="C2686" s="13" t="s">
        <v>158</v>
      </c>
      <c r="D2686" s="13" t="s">
        <v>157</v>
      </c>
      <c r="E2686" s="13">
        <v>154</v>
      </c>
      <c r="F2686" s="13">
        <v>638</v>
      </c>
      <c r="G2686" s="13">
        <v>86</v>
      </c>
      <c r="H2686" s="13">
        <v>200</v>
      </c>
      <c r="I2686" s="13">
        <v>40</v>
      </c>
      <c r="J2686" s="13">
        <v>4</v>
      </c>
      <c r="K2686" s="13">
        <v>15</v>
      </c>
      <c r="L2686" s="13">
        <v>66</v>
      </c>
      <c r="M2686" s="13">
        <v>38</v>
      </c>
      <c r="N2686" s="13">
        <v>13</v>
      </c>
      <c r="O2686" s="13">
        <v>33</v>
      </c>
      <c r="P2686" s="13">
        <v>67</v>
      </c>
    </row>
  </sheetData>
  <sortState xmlns:xlrd2="http://schemas.microsoft.com/office/spreadsheetml/2017/richdata2" ref="AI2:AI101">
    <sortCondition ref="AI101"/>
  </sortState>
  <dataConsolidate/>
  <mergeCells count="1">
    <mergeCell ref="S2:T2"/>
  </mergeCells>
  <conditionalFormatting sqref="U5:U10">
    <cfRule type="colorScale" priority="3">
      <colorScale>
        <cfvo type="min"/>
        <cfvo type="max"/>
        <color theme="2"/>
        <color rgb="FF63BE7B"/>
      </colorScale>
    </cfRule>
  </conditionalFormatting>
  <conditionalFormatting sqref="Z5:Z10">
    <cfRule type="colorScale" priority="2">
      <colorScale>
        <cfvo type="min"/>
        <cfvo type="max"/>
        <color theme="2"/>
        <color rgb="FF63BE7B"/>
      </colorScale>
    </cfRule>
  </conditionalFormatting>
  <conditionalFormatting sqref="AF5:AF10">
    <cfRule type="colorScale" priority="1">
      <colorScale>
        <cfvo type="min"/>
        <cfvo type="max"/>
        <color theme="2"/>
        <color rgb="FF63BE7B"/>
      </colorScale>
    </cfRule>
  </conditionalFormatting>
  <dataValidations count="3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Z14" xr:uid="{6FFD2688-1EE4-414C-925E-D3AFB75C7FF4}">
      <formula1>$AH$2:$AH$14</formula1>
    </dataValidation>
    <dataValidation type="list" allowBlank="1" showInputMessage="1" showErrorMessage="1" sqref="AE14" xr:uid="{74288047-CF01-4F53-A779-5B9808D0C3E8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U31" sqref="U31"/>
    </sheetView>
  </sheetViews>
  <sheetFormatPr defaultRowHeight="15" x14ac:dyDescent="0.25"/>
  <cols>
    <col min="1" max="1" width="9.7109375" style="35" customWidth="1"/>
    <col min="2" max="2" width="9.28515625" style="16" customWidth="1"/>
    <col min="3" max="3" width="12.140625" customWidth="1"/>
    <col min="4" max="4" width="7.5703125" customWidth="1"/>
  </cols>
  <sheetData>
    <row r="1" spans="1:7" x14ac:dyDescent="0.25">
      <c r="A1" s="67" t="s">
        <v>100</v>
      </c>
      <c r="B1" s="53" t="s">
        <v>2</v>
      </c>
      <c r="C1" s="53" t="s">
        <v>2232</v>
      </c>
      <c r="D1" s="128">
        <v>0.25</v>
      </c>
      <c r="E1" s="128">
        <v>0.5</v>
      </c>
      <c r="F1" s="128">
        <v>0.75</v>
      </c>
      <c r="G1" s="128">
        <v>1</v>
      </c>
    </row>
    <row r="2" spans="1:7" x14ac:dyDescent="0.25">
      <c r="A2" s="35">
        <v>42370</v>
      </c>
      <c r="B2" s="16">
        <v>8010</v>
      </c>
      <c r="C2" s="127">
        <f>PERCENTRANK(B:B,B2)</f>
        <v>0.627</v>
      </c>
      <c r="D2" t="str">
        <f>IF(C2&lt;=$D$1,B2,"")</f>
        <v/>
      </c>
      <c r="F2">
        <f>IF(AND($C2&gt;$E$1,$C2&lt;=$F$1),B2,"")</f>
        <v>8010</v>
      </c>
      <c r="G2" t="str">
        <f>IF(AND(C2&gt;$F$1,C2&lt;=$G$1),B2,"")</f>
        <v/>
      </c>
    </row>
    <row r="3" spans="1:7" x14ac:dyDescent="0.25">
      <c r="A3" s="35">
        <v>42371</v>
      </c>
      <c r="B3" s="16">
        <v>6592</v>
      </c>
      <c r="C3" s="127">
        <f t="shared" ref="C3:C61" si="0">PERCENTRANK(B:B,B3)</f>
        <v>0.28799999999999998</v>
      </c>
      <c r="D3" t="str">
        <f t="shared" ref="D3:D61" si="1">IF(C3&lt;=$D$1,B3,"")</f>
        <v/>
      </c>
      <c r="E3">
        <f>IF(AND($C3&gt;D$1,$C3&lt;=E$1),B3,"")</f>
        <v>6592</v>
      </c>
      <c r="F3" t="str">
        <f t="shared" ref="F3:F61" si="2">IF(AND($C3&gt;$E$1,$C3&lt;=$F$1),B3,"")</f>
        <v/>
      </c>
      <c r="G3" t="str">
        <f t="shared" ref="G3:G61" si="3">IF(AND(C3&gt;$F$1,C3&lt;=$G$1),B3,"")</f>
        <v/>
      </c>
    </row>
    <row r="4" spans="1:7" x14ac:dyDescent="0.25">
      <c r="A4" s="35">
        <v>42372</v>
      </c>
      <c r="B4" s="16">
        <v>7520</v>
      </c>
      <c r="C4" s="127">
        <f t="shared" si="0"/>
        <v>0.50800000000000001</v>
      </c>
      <c r="D4" t="str">
        <f t="shared" si="1"/>
        <v/>
      </c>
      <c r="E4" t="str">
        <f t="shared" ref="E3:E61" si="4">IF(AND($C4&gt;D$1,$C4&lt;=E$1),B4,"")</f>
        <v/>
      </c>
      <c r="F4">
        <f t="shared" si="2"/>
        <v>7520</v>
      </c>
      <c r="G4" t="str">
        <f t="shared" si="3"/>
        <v/>
      </c>
    </row>
    <row r="5" spans="1:7" x14ac:dyDescent="0.25">
      <c r="A5" s="35">
        <v>42373</v>
      </c>
      <c r="B5" s="16">
        <v>9765</v>
      </c>
      <c r="C5" s="127">
        <f t="shared" si="0"/>
        <v>0.91500000000000004</v>
      </c>
      <c r="D5" t="str">
        <f t="shared" si="1"/>
        <v/>
      </c>
      <c r="E5" t="str">
        <f t="shared" si="4"/>
        <v/>
      </c>
      <c r="F5" t="str">
        <f t="shared" si="2"/>
        <v/>
      </c>
      <c r="G5">
        <f t="shared" si="3"/>
        <v>9765</v>
      </c>
    </row>
    <row r="6" spans="1:7" x14ac:dyDescent="0.25">
      <c r="A6" s="35">
        <v>42374</v>
      </c>
      <c r="B6" s="16">
        <v>6285</v>
      </c>
      <c r="C6" s="127">
        <f t="shared" si="0"/>
        <v>0.23699999999999999</v>
      </c>
      <c r="D6">
        <f t="shared" si="1"/>
        <v>6285</v>
      </c>
      <c r="E6" t="str">
        <f t="shared" si="4"/>
        <v/>
      </c>
      <c r="F6" t="str">
        <f t="shared" si="2"/>
        <v/>
      </c>
      <c r="G6" t="str">
        <f t="shared" si="3"/>
        <v/>
      </c>
    </row>
    <row r="7" spans="1:7" x14ac:dyDescent="0.25">
      <c r="A7" s="35">
        <v>42375</v>
      </c>
      <c r="B7" s="16">
        <v>8934</v>
      </c>
      <c r="C7" s="127">
        <f t="shared" si="0"/>
        <v>0.745</v>
      </c>
      <c r="D7" t="str">
        <f t="shared" si="1"/>
        <v/>
      </c>
      <c r="E7" t="str">
        <f t="shared" si="4"/>
        <v/>
      </c>
      <c r="F7">
        <f t="shared" si="2"/>
        <v>8934</v>
      </c>
      <c r="G7" t="str">
        <f t="shared" si="3"/>
        <v/>
      </c>
    </row>
    <row r="8" spans="1:7" x14ac:dyDescent="0.25">
      <c r="A8" s="35">
        <v>42376</v>
      </c>
      <c r="B8" s="16">
        <v>9794</v>
      </c>
      <c r="C8" s="127">
        <f t="shared" si="0"/>
        <v>0.94899999999999995</v>
      </c>
      <c r="D8" t="str">
        <f t="shared" si="1"/>
        <v/>
      </c>
      <c r="E8" t="str">
        <f t="shared" si="4"/>
        <v/>
      </c>
      <c r="F8" t="str">
        <f t="shared" si="2"/>
        <v/>
      </c>
      <c r="G8">
        <f t="shared" si="3"/>
        <v>9794</v>
      </c>
    </row>
    <row r="9" spans="1:7" x14ac:dyDescent="0.25">
      <c r="A9" s="35">
        <v>42377</v>
      </c>
      <c r="B9" s="16">
        <v>5953</v>
      </c>
      <c r="C9" s="127">
        <f t="shared" si="0"/>
        <v>0.20300000000000001</v>
      </c>
      <c r="D9">
        <f t="shared" si="1"/>
        <v>5953</v>
      </c>
      <c r="E9" t="str">
        <f t="shared" si="4"/>
        <v/>
      </c>
      <c r="F9" t="str">
        <f t="shared" si="2"/>
        <v/>
      </c>
      <c r="G9" t="str">
        <f t="shared" si="3"/>
        <v/>
      </c>
    </row>
    <row r="10" spans="1:7" x14ac:dyDescent="0.25">
      <c r="A10" s="35">
        <v>42378</v>
      </c>
      <c r="B10" s="16">
        <v>9015</v>
      </c>
      <c r="C10" s="127">
        <f t="shared" si="0"/>
        <v>0.76200000000000001</v>
      </c>
      <c r="D10" t="str">
        <f t="shared" si="1"/>
        <v/>
      </c>
      <c r="E10" t="str">
        <f t="shared" si="4"/>
        <v/>
      </c>
      <c r="F10" t="str">
        <f t="shared" si="2"/>
        <v/>
      </c>
      <c r="G10">
        <f t="shared" si="3"/>
        <v>9015</v>
      </c>
    </row>
    <row r="11" spans="1:7" x14ac:dyDescent="0.25">
      <c r="A11" s="35">
        <v>42379</v>
      </c>
      <c r="B11" s="16">
        <v>8407</v>
      </c>
      <c r="C11" s="127">
        <f t="shared" si="0"/>
        <v>0.66100000000000003</v>
      </c>
      <c r="D11" t="str">
        <f t="shared" si="1"/>
        <v/>
      </c>
      <c r="E11" t="str">
        <f t="shared" si="4"/>
        <v/>
      </c>
      <c r="F11">
        <f t="shared" si="2"/>
        <v>8407</v>
      </c>
      <c r="G11" t="str">
        <f t="shared" si="3"/>
        <v/>
      </c>
    </row>
    <row r="12" spans="1:7" x14ac:dyDescent="0.25">
      <c r="A12" s="35">
        <v>42380</v>
      </c>
      <c r="B12" s="16">
        <v>5844</v>
      </c>
      <c r="C12" s="127">
        <f t="shared" si="0"/>
        <v>0.16900000000000001</v>
      </c>
      <c r="D12">
        <f t="shared" si="1"/>
        <v>5844</v>
      </c>
      <c r="E12" t="str">
        <f t="shared" si="4"/>
        <v/>
      </c>
      <c r="F12" t="str">
        <f t="shared" si="2"/>
        <v/>
      </c>
      <c r="G12" t="str">
        <f t="shared" si="3"/>
        <v/>
      </c>
    </row>
    <row r="13" spans="1:7" x14ac:dyDescent="0.25">
      <c r="A13" s="35">
        <v>42381</v>
      </c>
      <c r="B13" s="16">
        <v>9488</v>
      </c>
      <c r="C13" s="127">
        <f t="shared" si="0"/>
        <v>0.84699999999999998</v>
      </c>
      <c r="D13" t="str">
        <f t="shared" si="1"/>
        <v/>
      </c>
      <c r="E13" t="str">
        <f t="shared" si="4"/>
        <v/>
      </c>
      <c r="F13" t="str">
        <f t="shared" si="2"/>
        <v/>
      </c>
      <c r="G13">
        <f t="shared" si="3"/>
        <v>9488</v>
      </c>
    </row>
    <row r="14" spans="1:7" x14ac:dyDescent="0.25">
      <c r="A14" s="35">
        <v>42382</v>
      </c>
      <c r="B14" s="16">
        <v>5460</v>
      </c>
      <c r="C14" s="127">
        <f t="shared" si="0"/>
        <v>0.10100000000000001</v>
      </c>
      <c r="D14">
        <f t="shared" si="1"/>
        <v>5460</v>
      </c>
      <c r="E14" t="str">
        <f t="shared" si="4"/>
        <v/>
      </c>
      <c r="F14" t="str">
        <f t="shared" si="2"/>
        <v/>
      </c>
      <c r="G14" t="str">
        <f t="shared" si="3"/>
        <v/>
      </c>
    </row>
    <row r="15" spans="1:7" x14ac:dyDescent="0.25">
      <c r="A15" s="35">
        <v>42383</v>
      </c>
      <c r="B15" s="16">
        <v>9799</v>
      </c>
      <c r="C15" s="127">
        <f t="shared" si="0"/>
        <v>0.96599999999999997</v>
      </c>
      <c r="D15" t="str">
        <f t="shared" si="1"/>
        <v/>
      </c>
      <c r="E15" t="str">
        <f t="shared" si="4"/>
        <v/>
      </c>
      <c r="F15" t="str">
        <f t="shared" si="2"/>
        <v/>
      </c>
      <c r="G15">
        <f t="shared" si="3"/>
        <v>9799</v>
      </c>
    </row>
    <row r="16" spans="1:7" x14ac:dyDescent="0.25">
      <c r="A16" s="35">
        <v>42384</v>
      </c>
      <c r="B16" s="16">
        <v>9571</v>
      </c>
      <c r="C16" s="127">
        <f t="shared" si="0"/>
        <v>0.86399999999999999</v>
      </c>
      <c r="D16" t="str">
        <f t="shared" si="1"/>
        <v/>
      </c>
      <c r="E16" t="str">
        <f t="shared" si="4"/>
        <v/>
      </c>
      <c r="F16" t="str">
        <f t="shared" si="2"/>
        <v/>
      </c>
      <c r="G16">
        <f t="shared" si="3"/>
        <v>9571</v>
      </c>
    </row>
    <row r="17" spans="1:7" x14ac:dyDescent="0.25">
      <c r="A17" s="35">
        <v>42385</v>
      </c>
      <c r="B17" s="16">
        <v>5360</v>
      </c>
      <c r="C17" s="127">
        <f t="shared" si="0"/>
        <v>6.7000000000000004E-2</v>
      </c>
      <c r="D17">
        <f t="shared" si="1"/>
        <v>5360</v>
      </c>
      <c r="E17" t="str">
        <f t="shared" si="4"/>
        <v/>
      </c>
      <c r="F17" t="str">
        <f t="shared" si="2"/>
        <v/>
      </c>
      <c r="G17" t="str">
        <f t="shared" si="3"/>
        <v/>
      </c>
    </row>
    <row r="18" spans="1:7" x14ac:dyDescent="0.25">
      <c r="A18" s="35">
        <v>42386</v>
      </c>
      <c r="B18" s="16">
        <v>9972</v>
      </c>
      <c r="C18" s="127">
        <f t="shared" si="0"/>
        <v>1</v>
      </c>
      <c r="D18" t="str">
        <f t="shared" si="1"/>
        <v/>
      </c>
      <c r="E18" t="str">
        <f t="shared" si="4"/>
        <v/>
      </c>
      <c r="F18" t="str">
        <f t="shared" si="2"/>
        <v/>
      </c>
      <c r="G18">
        <f t="shared" si="3"/>
        <v>9972</v>
      </c>
    </row>
    <row r="19" spans="1:7" x14ac:dyDescent="0.25">
      <c r="A19" s="35">
        <v>42387</v>
      </c>
      <c r="B19" s="16">
        <v>8529</v>
      </c>
      <c r="C19" s="127">
        <f t="shared" si="0"/>
        <v>0.67700000000000005</v>
      </c>
      <c r="D19" t="str">
        <f t="shared" si="1"/>
        <v/>
      </c>
      <c r="E19" t="str">
        <f t="shared" si="4"/>
        <v/>
      </c>
      <c r="F19">
        <f t="shared" si="2"/>
        <v>8529</v>
      </c>
      <c r="G19" t="str">
        <f t="shared" si="3"/>
        <v/>
      </c>
    </row>
    <row r="20" spans="1:7" x14ac:dyDescent="0.25">
      <c r="A20" s="35">
        <v>42388</v>
      </c>
      <c r="B20" s="16">
        <v>5277</v>
      </c>
      <c r="C20" s="127">
        <f t="shared" si="0"/>
        <v>0.05</v>
      </c>
      <c r="D20">
        <f t="shared" si="1"/>
        <v>5277</v>
      </c>
      <c r="E20" t="str">
        <f t="shared" si="4"/>
        <v/>
      </c>
      <c r="F20" t="str">
        <f t="shared" si="2"/>
        <v/>
      </c>
      <c r="G20" t="str">
        <f t="shared" si="3"/>
        <v/>
      </c>
    </row>
    <row r="21" spans="1:7" x14ac:dyDescent="0.25">
      <c r="A21" s="35">
        <v>42389</v>
      </c>
      <c r="B21" s="16">
        <v>7900</v>
      </c>
      <c r="C21" s="127">
        <f t="shared" si="0"/>
        <v>0.59299999999999997</v>
      </c>
      <c r="D21" t="str">
        <f t="shared" si="1"/>
        <v/>
      </c>
      <c r="E21" t="str">
        <f t="shared" si="4"/>
        <v/>
      </c>
      <c r="F21">
        <f t="shared" si="2"/>
        <v>7900</v>
      </c>
      <c r="G21" t="str">
        <f t="shared" si="3"/>
        <v/>
      </c>
    </row>
    <row r="22" spans="1:7" x14ac:dyDescent="0.25">
      <c r="A22" s="35">
        <v>42390</v>
      </c>
      <c r="B22" s="16">
        <v>8802</v>
      </c>
      <c r="C22" s="127">
        <f t="shared" si="0"/>
        <v>0.71099999999999997</v>
      </c>
      <c r="D22" t="str">
        <f t="shared" si="1"/>
        <v/>
      </c>
      <c r="E22" t="str">
        <f t="shared" si="4"/>
        <v/>
      </c>
      <c r="F22">
        <f t="shared" si="2"/>
        <v>8802</v>
      </c>
      <c r="G22" t="str">
        <f t="shared" si="3"/>
        <v/>
      </c>
    </row>
    <row r="23" spans="1:7" x14ac:dyDescent="0.25">
      <c r="A23" s="35">
        <v>42391</v>
      </c>
      <c r="B23" s="16">
        <v>9021</v>
      </c>
      <c r="C23" s="127">
        <f t="shared" si="0"/>
        <v>0.77900000000000003</v>
      </c>
      <c r="D23" t="str">
        <f t="shared" si="1"/>
        <v/>
      </c>
      <c r="E23" t="str">
        <f t="shared" si="4"/>
        <v/>
      </c>
      <c r="F23" t="str">
        <f t="shared" si="2"/>
        <v/>
      </c>
      <c r="G23">
        <f t="shared" si="3"/>
        <v>9021</v>
      </c>
    </row>
    <row r="24" spans="1:7" x14ac:dyDescent="0.25">
      <c r="A24" s="35">
        <v>42392</v>
      </c>
      <c r="B24" s="16">
        <v>9788</v>
      </c>
      <c r="C24" s="127">
        <f t="shared" si="0"/>
        <v>0.93200000000000005</v>
      </c>
      <c r="D24" t="str">
        <f t="shared" si="1"/>
        <v/>
      </c>
      <c r="E24" t="str">
        <f t="shared" si="4"/>
        <v/>
      </c>
      <c r="F24" t="str">
        <f t="shared" si="2"/>
        <v/>
      </c>
      <c r="G24">
        <f t="shared" si="3"/>
        <v>9788</v>
      </c>
    </row>
    <row r="25" spans="1:7" x14ac:dyDescent="0.25">
      <c r="A25" s="35">
        <v>42393</v>
      </c>
      <c r="B25" s="16">
        <v>9949</v>
      </c>
      <c r="C25" s="127">
        <f t="shared" si="0"/>
        <v>0.98299999999999998</v>
      </c>
      <c r="D25" t="str">
        <f t="shared" si="1"/>
        <v/>
      </c>
      <c r="E25" t="str">
        <f t="shared" si="4"/>
        <v/>
      </c>
      <c r="F25" t="str">
        <f t="shared" si="2"/>
        <v/>
      </c>
      <c r="G25">
        <f t="shared" si="3"/>
        <v>9949</v>
      </c>
    </row>
    <row r="26" spans="1:7" x14ac:dyDescent="0.25">
      <c r="A26" s="35">
        <v>42394</v>
      </c>
      <c r="B26" s="16">
        <v>6313</v>
      </c>
      <c r="C26" s="127">
        <f t="shared" si="0"/>
        <v>0.254</v>
      </c>
      <c r="D26" t="str">
        <f t="shared" si="1"/>
        <v/>
      </c>
      <c r="E26">
        <f t="shared" si="4"/>
        <v>6313</v>
      </c>
      <c r="F26" t="str">
        <f t="shared" si="2"/>
        <v/>
      </c>
      <c r="G26" t="str">
        <f t="shared" si="3"/>
        <v/>
      </c>
    </row>
    <row r="27" spans="1:7" x14ac:dyDescent="0.25">
      <c r="A27" s="35">
        <v>42395</v>
      </c>
      <c r="B27" s="16">
        <v>6667</v>
      </c>
      <c r="C27" s="127">
        <f t="shared" si="0"/>
        <v>0.32200000000000001</v>
      </c>
      <c r="D27" t="str">
        <f t="shared" si="1"/>
        <v/>
      </c>
      <c r="E27">
        <f t="shared" si="4"/>
        <v>6667</v>
      </c>
      <c r="F27" t="str">
        <f t="shared" si="2"/>
        <v/>
      </c>
      <c r="G27" t="str">
        <f t="shared" si="3"/>
        <v/>
      </c>
    </row>
    <row r="28" spans="1:7" x14ac:dyDescent="0.25">
      <c r="A28" s="35">
        <v>42396</v>
      </c>
      <c r="B28" s="16">
        <v>8141</v>
      </c>
      <c r="C28" s="127">
        <f t="shared" si="0"/>
        <v>0.64400000000000002</v>
      </c>
      <c r="D28" t="str">
        <f t="shared" si="1"/>
        <v/>
      </c>
      <c r="E28" t="str">
        <f t="shared" si="4"/>
        <v/>
      </c>
      <c r="F28">
        <f t="shared" si="2"/>
        <v>8141</v>
      </c>
      <c r="G28" t="str">
        <f t="shared" si="3"/>
        <v/>
      </c>
    </row>
    <row r="29" spans="1:7" x14ac:dyDescent="0.25">
      <c r="A29" s="35">
        <v>42397</v>
      </c>
      <c r="B29" s="16">
        <v>9317</v>
      </c>
      <c r="C29" s="127">
        <f t="shared" si="0"/>
        <v>0.81299999999999994</v>
      </c>
      <c r="D29" t="str">
        <f t="shared" si="1"/>
        <v/>
      </c>
      <c r="E29" t="str">
        <f t="shared" si="4"/>
        <v/>
      </c>
      <c r="F29" t="str">
        <f t="shared" si="2"/>
        <v/>
      </c>
      <c r="G29">
        <f t="shared" si="3"/>
        <v>9317</v>
      </c>
    </row>
    <row r="30" spans="1:7" x14ac:dyDescent="0.25">
      <c r="A30" s="35">
        <v>42398</v>
      </c>
      <c r="B30" s="16">
        <v>6387</v>
      </c>
      <c r="C30" s="127">
        <f t="shared" si="0"/>
        <v>0.27100000000000002</v>
      </c>
      <c r="D30" t="str">
        <f t="shared" si="1"/>
        <v/>
      </c>
      <c r="E30">
        <f t="shared" si="4"/>
        <v>6387</v>
      </c>
      <c r="F30" t="str">
        <f t="shared" si="2"/>
        <v/>
      </c>
      <c r="G30" t="str">
        <f t="shared" si="3"/>
        <v/>
      </c>
    </row>
    <row r="31" spans="1:7" x14ac:dyDescent="0.25">
      <c r="A31" s="35">
        <v>42399</v>
      </c>
      <c r="B31" s="16">
        <v>5777</v>
      </c>
      <c r="C31" s="127">
        <f t="shared" si="0"/>
        <v>0.152</v>
      </c>
      <c r="D31">
        <f t="shared" si="1"/>
        <v>5777</v>
      </c>
      <c r="E31" t="str">
        <f t="shared" si="4"/>
        <v/>
      </c>
      <c r="F31" t="str">
        <f t="shared" si="2"/>
        <v/>
      </c>
      <c r="G31" t="str">
        <f t="shared" si="3"/>
        <v/>
      </c>
    </row>
    <row r="32" spans="1:7" x14ac:dyDescent="0.25">
      <c r="A32" s="35">
        <v>42400</v>
      </c>
      <c r="B32" s="16">
        <v>7281</v>
      </c>
      <c r="C32" s="127">
        <f t="shared" si="0"/>
        <v>0.47399999999999998</v>
      </c>
      <c r="D32" t="str">
        <f t="shared" si="1"/>
        <v/>
      </c>
      <c r="E32">
        <f t="shared" si="4"/>
        <v>7281</v>
      </c>
      <c r="F32" t="str">
        <f t="shared" si="2"/>
        <v/>
      </c>
      <c r="G32" t="str">
        <f t="shared" si="3"/>
        <v/>
      </c>
    </row>
    <row r="33" spans="1:7" x14ac:dyDescent="0.25">
      <c r="A33" s="35">
        <v>42401</v>
      </c>
      <c r="B33" s="16">
        <v>7609</v>
      </c>
      <c r="C33" s="127">
        <f t="shared" si="0"/>
        <v>0.54200000000000004</v>
      </c>
      <c r="D33" t="str">
        <f t="shared" si="1"/>
        <v/>
      </c>
      <c r="E33" t="str">
        <f t="shared" si="4"/>
        <v/>
      </c>
      <c r="F33">
        <f t="shared" si="2"/>
        <v>7609</v>
      </c>
      <c r="G33" t="str">
        <f t="shared" si="3"/>
        <v/>
      </c>
    </row>
    <row r="34" spans="1:7" x14ac:dyDescent="0.25">
      <c r="A34" s="35">
        <v>42402</v>
      </c>
      <c r="B34" s="16">
        <v>7750</v>
      </c>
      <c r="C34" s="127">
        <f t="shared" si="0"/>
        <v>0.57599999999999996</v>
      </c>
      <c r="D34" t="str">
        <f t="shared" si="1"/>
        <v/>
      </c>
      <c r="E34" t="str">
        <f t="shared" si="4"/>
        <v/>
      </c>
      <c r="F34">
        <f t="shared" si="2"/>
        <v>7750</v>
      </c>
      <c r="G34" t="str">
        <f t="shared" si="3"/>
        <v/>
      </c>
    </row>
    <row r="35" spans="1:7" x14ac:dyDescent="0.25">
      <c r="A35" s="35">
        <v>42403</v>
      </c>
      <c r="B35" s="16">
        <v>9761</v>
      </c>
      <c r="C35" s="127">
        <f t="shared" si="0"/>
        <v>0.89800000000000002</v>
      </c>
      <c r="D35" t="str">
        <f t="shared" si="1"/>
        <v/>
      </c>
      <c r="E35" t="str">
        <f t="shared" si="4"/>
        <v/>
      </c>
      <c r="F35" t="str">
        <f t="shared" si="2"/>
        <v/>
      </c>
      <c r="G35">
        <f t="shared" si="3"/>
        <v>9761</v>
      </c>
    </row>
    <row r="36" spans="1:7" x14ac:dyDescent="0.25">
      <c r="A36" s="35">
        <v>42404</v>
      </c>
      <c r="B36" s="16">
        <v>9439</v>
      </c>
      <c r="C36" s="127">
        <f t="shared" si="0"/>
        <v>0.83</v>
      </c>
      <c r="D36" t="str">
        <f t="shared" si="1"/>
        <v/>
      </c>
      <c r="E36" t="str">
        <f t="shared" si="4"/>
        <v/>
      </c>
      <c r="F36" t="str">
        <f t="shared" si="2"/>
        <v/>
      </c>
      <c r="G36">
        <f t="shared" si="3"/>
        <v>9439</v>
      </c>
    </row>
    <row r="37" spans="1:7" x14ac:dyDescent="0.25">
      <c r="A37" s="35">
        <v>42405</v>
      </c>
      <c r="B37" s="16">
        <v>7330</v>
      </c>
      <c r="C37" s="127">
        <f t="shared" si="0"/>
        <v>0.49099999999999999</v>
      </c>
      <c r="D37" t="str">
        <f t="shared" si="1"/>
        <v/>
      </c>
      <c r="E37">
        <f t="shared" si="4"/>
        <v>7330</v>
      </c>
      <c r="F37" t="str">
        <f t="shared" si="2"/>
        <v/>
      </c>
      <c r="G37" t="str">
        <f t="shared" si="3"/>
        <v/>
      </c>
    </row>
    <row r="38" spans="1:7" x14ac:dyDescent="0.25">
      <c r="A38" s="35">
        <v>42406</v>
      </c>
      <c r="B38" s="16">
        <v>5857</v>
      </c>
      <c r="C38" s="127">
        <f t="shared" si="0"/>
        <v>0.186</v>
      </c>
      <c r="D38">
        <f t="shared" si="1"/>
        <v>5857</v>
      </c>
      <c r="E38" t="str">
        <f t="shared" si="4"/>
        <v/>
      </c>
      <c r="F38" t="str">
        <f t="shared" si="2"/>
        <v/>
      </c>
      <c r="G38" t="str">
        <f t="shared" si="3"/>
        <v/>
      </c>
    </row>
    <row r="39" spans="1:7" x14ac:dyDescent="0.25">
      <c r="A39" s="35">
        <v>42407</v>
      </c>
      <c r="B39" s="16">
        <v>6880</v>
      </c>
      <c r="C39" s="127">
        <f t="shared" si="0"/>
        <v>0.35499999999999998</v>
      </c>
      <c r="D39" t="str">
        <f t="shared" si="1"/>
        <v/>
      </c>
      <c r="E39">
        <f t="shared" si="4"/>
        <v>6880</v>
      </c>
      <c r="F39" t="str">
        <f t="shared" si="2"/>
        <v/>
      </c>
      <c r="G39" t="str">
        <f t="shared" si="3"/>
        <v/>
      </c>
    </row>
    <row r="40" spans="1:7" x14ac:dyDescent="0.25">
      <c r="A40" s="35">
        <v>42408</v>
      </c>
      <c r="B40" s="16">
        <v>7639</v>
      </c>
      <c r="C40" s="127">
        <f t="shared" si="0"/>
        <v>0.55900000000000005</v>
      </c>
      <c r="D40" t="str">
        <f t="shared" si="1"/>
        <v/>
      </c>
      <c r="E40" t="str">
        <f t="shared" si="4"/>
        <v/>
      </c>
      <c r="F40">
        <f t="shared" si="2"/>
        <v>7639</v>
      </c>
      <c r="G40" t="str">
        <f t="shared" si="3"/>
        <v/>
      </c>
    </row>
    <row r="41" spans="1:7" x14ac:dyDescent="0.25">
      <c r="A41" s="35">
        <v>42409</v>
      </c>
      <c r="B41" s="16">
        <v>5226</v>
      </c>
      <c r="C41" s="127">
        <f t="shared" si="0"/>
        <v>3.3000000000000002E-2</v>
      </c>
      <c r="D41">
        <f t="shared" si="1"/>
        <v>5226</v>
      </c>
      <c r="E41" t="str">
        <f t="shared" si="4"/>
        <v/>
      </c>
      <c r="F41" t="str">
        <f t="shared" si="2"/>
        <v/>
      </c>
      <c r="G41" t="str">
        <f t="shared" si="3"/>
        <v/>
      </c>
    </row>
    <row r="42" spans="1:7" x14ac:dyDescent="0.25">
      <c r="A42" s="35">
        <v>42410</v>
      </c>
      <c r="B42" s="16">
        <v>7002</v>
      </c>
      <c r="C42" s="127">
        <f t="shared" si="0"/>
        <v>0.42299999999999999</v>
      </c>
      <c r="D42" t="str">
        <f t="shared" si="1"/>
        <v/>
      </c>
      <c r="E42">
        <f t="shared" si="4"/>
        <v>7002</v>
      </c>
      <c r="F42" t="str">
        <f t="shared" si="2"/>
        <v/>
      </c>
      <c r="G42" t="str">
        <f t="shared" si="3"/>
        <v/>
      </c>
    </row>
    <row r="43" spans="1:7" x14ac:dyDescent="0.25">
      <c r="A43" s="35">
        <v>42411</v>
      </c>
      <c r="B43" s="16">
        <v>5440</v>
      </c>
      <c r="C43" s="127">
        <f t="shared" si="0"/>
        <v>8.4000000000000005E-2</v>
      </c>
      <c r="D43">
        <f t="shared" si="1"/>
        <v>5440</v>
      </c>
      <c r="E43" t="str">
        <f t="shared" si="4"/>
        <v/>
      </c>
      <c r="F43" t="str">
        <f t="shared" si="2"/>
        <v/>
      </c>
      <c r="G43" t="str">
        <f t="shared" si="3"/>
        <v/>
      </c>
    </row>
    <row r="44" spans="1:7" x14ac:dyDescent="0.25">
      <c r="A44" s="35">
        <v>42412</v>
      </c>
      <c r="B44" s="16">
        <v>6236</v>
      </c>
      <c r="C44" s="127">
        <f t="shared" si="0"/>
        <v>0.22</v>
      </c>
      <c r="D44">
        <f t="shared" si="1"/>
        <v>6236</v>
      </c>
      <c r="E44" t="str">
        <f t="shared" si="4"/>
        <v/>
      </c>
      <c r="F44" t="str">
        <f t="shared" si="2"/>
        <v/>
      </c>
      <c r="G44" t="str">
        <f t="shared" si="3"/>
        <v/>
      </c>
    </row>
    <row r="45" spans="1:7" x14ac:dyDescent="0.25">
      <c r="A45" s="35">
        <v>42413</v>
      </c>
      <c r="B45" s="16">
        <v>5172</v>
      </c>
      <c r="C45" s="127">
        <f t="shared" si="0"/>
        <v>1.6E-2</v>
      </c>
      <c r="D45">
        <f t="shared" si="1"/>
        <v>5172</v>
      </c>
      <c r="E45" t="str">
        <f t="shared" si="4"/>
        <v/>
      </c>
      <c r="F45" t="str">
        <f t="shared" si="2"/>
        <v/>
      </c>
      <c r="G45" t="str">
        <f t="shared" si="3"/>
        <v/>
      </c>
    </row>
    <row r="46" spans="1:7" x14ac:dyDescent="0.25">
      <c r="A46" s="35">
        <v>42414</v>
      </c>
      <c r="B46" s="16">
        <v>7089</v>
      </c>
      <c r="C46" s="127">
        <f t="shared" si="0"/>
        <v>0.44</v>
      </c>
      <c r="D46" t="str">
        <f t="shared" si="1"/>
        <v/>
      </c>
      <c r="E46">
        <f t="shared" si="4"/>
        <v>7089</v>
      </c>
      <c r="F46" t="str">
        <f t="shared" si="2"/>
        <v/>
      </c>
      <c r="G46" t="str">
        <f t="shared" si="3"/>
        <v/>
      </c>
    </row>
    <row r="47" spans="1:7" x14ac:dyDescent="0.25">
      <c r="A47" s="35">
        <v>42415</v>
      </c>
      <c r="B47" s="16">
        <v>7910</v>
      </c>
      <c r="C47" s="127">
        <f t="shared" si="0"/>
        <v>0.61</v>
      </c>
      <c r="D47" t="str">
        <f t="shared" si="1"/>
        <v/>
      </c>
      <c r="E47" t="str">
        <f t="shared" si="4"/>
        <v/>
      </c>
      <c r="F47">
        <f t="shared" si="2"/>
        <v>7910</v>
      </c>
      <c r="G47" t="str">
        <f t="shared" si="3"/>
        <v/>
      </c>
    </row>
    <row r="48" spans="1:7" x14ac:dyDescent="0.25">
      <c r="A48" s="35">
        <v>42416</v>
      </c>
      <c r="B48" s="16">
        <v>8756</v>
      </c>
      <c r="C48" s="127">
        <f t="shared" si="0"/>
        <v>0.69399999999999995</v>
      </c>
      <c r="D48" t="str">
        <f t="shared" si="1"/>
        <v/>
      </c>
      <c r="E48" t="str">
        <f t="shared" si="4"/>
        <v/>
      </c>
      <c r="F48">
        <f t="shared" si="2"/>
        <v>8756</v>
      </c>
      <c r="G48" t="str">
        <f t="shared" si="3"/>
        <v/>
      </c>
    </row>
    <row r="49" spans="1:7" x14ac:dyDescent="0.25">
      <c r="A49" s="35">
        <v>42417</v>
      </c>
      <c r="B49" s="16">
        <v>8850</v>
      </c>
      <c r="C49" s="127">
        <f t="shared" si="0"/>
        <v>0.72799999999999998</v>
      </c>
      <c r="D49" t="str">
        <f t="shared" si="1"/>
        <v/>
      </c>
      <c r="E49" t="str">
        <f t="shared" si="4"/>
        <v/>
      </c>
      <c r="F49">
        <f t="shared" si="2"/>
        <v>8850</v>
      </c>
      <c r="G49" t="str">
        <f t="shared" si="3"/>
        <v/>
      </c>
    </row>
    <row r="50" spans="1:7" x14ac:dyDescent="0.25">
      <c r="A50" s="35">
        <v>42418</v>
      </c>
      <c r="B50" s="16">
        <v>5574</v>
      </c>
      <c r="C50" s="127">
        <f t="shared" si="0"/>
        <v>0.13500000000000001</v>
      </c>
      <c r="D50">
        <f t="shared" si="1"/>
        <v>5574</v>
      </c>
      <c r="E50" t="str">
        <f t="shared" si="4"/>
        <v/>
      </c>
      <c r="F50" t="str">
        <f t="shared" si="2"/>
        <v/>
      </c>
      <c r="G50" t="str">
        <f t="shared" si="3"/>
        <v/>
      </c>
    </row>
    <row r="51" spans="1:7" x14ac:dyDescent="0.25">
      <c r="A51" s="35">
        <v>42419</v>
      </c>
      <c r="B51" s="16">
        <v>6991</v>
      </c>
      <c r="C51" s="127">
        <f t="shared" si="0"/>
        <v>0.40600000000000003</v>
      </c>
      <c r="D51" t="str">
        <f t="shared" si="1"/>
        <v/>
      </c>
      <c r="E51">
        <f t="shared" si="4"/>
        <v>6991</v>
      </c>
      <c r="F51" t="str">
        <f t="shared" si="2"/>
        <v/>
      </c>
      <c r="G51" t="str">
        <f t="shared" si="3"/>
        <v/>
      </c>
    </row>
    <row r="52" spans="1:7" x14ac:dyDescent="0.25">
      <c r="A52" s="35">
        <v>42420</v>
      </c>
      <c r="B52" s="16">
        <v>6889</v>
      </c>
      <c r="C52" s="127">
        <f t="shared" si="0"/>
        <v>0.372</v>
      </c>
      <c r="D52" t="str">
        <f t="shared" si="1"/>
        <v/>
      </c>
      <c r="E52">
        <f t="shared" si="4"/>
        <v>6889</v>
      </c>
      <c r="F52" t="str">
        <f t="shared" si="2"/>
        <v/>
      </c>
      <c r="G52" t="str">
        <f t="shared" si="3"/>
        <v/>
      </c>
    </row>
    <row r="53" spans="1:7" x14ac:dyDescent="0.25">
      <c r="A53" s="35">
        <v>42421</v>
      </c>
      <c r="B53" s="16">
        <v>6632</v>
      </c>
      <c r="C53" s="127">
        <f t="shared" si="0"/>
        <v>0.30499999999999999</v>
      </c>
      <c r="D53" t="str">
        <f t="shared" si="1"/>
        <v/>
      </c>
      <c r="E53">
        <f t="shared" si="4"/>
        <v>6632</v>
      </c>
      <c r="F53" t="str">
        <f t="shared" si="2"/>
        <v/>
      </c>
      <c r="G53" t="str">
        <f t="shared" si="3"/>
        <v/>
      </c>
    </row>
    <row r="54" spans="1:7" x14ac:dyDescent="0.25">
      <c r="A54" s="35">
        <v>42422</v>
      </c>
      <c r="B54" s="16">
        <v>7181</v>
      </c>
      <c r="C54" s="127">
        <f t="shared" si="0"/>
        <v>0.45700000000000002</v>
      </c>
      <c r="D54" t="str">
        <f t="shared" si="1"/>
        <v/>
      </c>
      <c r="E54">
        <f t="shared" si="4"/>
        <v>7181</v>
      </c>
      <c r="F54" t="str">
        <f t="shared" si="2"/>
        <v/>
      </c>
      <c r="G54" t="str">
        <f t="shared" si="3"/>
        <v/>
      </c>
    </row>
    <row r="55" spans="1:7" x14ac:dyDescent="0.25">
      <c r="A55" s="35">
        <v>42423</v>
      </c>
      <c r="B55" s="16">
        <v>6889</v>
      </c>
      <c r="C55" s="127">
        <f t="shared" si="0"/>
        <v>0.372</v>
      </c>
      <c r="D55" t="str">
        <f t="shared" si="1"/>
        <v/>
      </c>
      <c r="E55">
        <f t="shared" si="4"/>
        <v>6889</v>
      </c>
      <c r="F55" t="str">
        <f t="shared" si="2"/>
        <v/>
      </c>
      <c r="G55" t="str">
        <f t="shared" si="3"/>
        <v/>
      </c>
    </row>
    <row r="56" spans="1:7" x14ac:dyDescent="0.25">
      <c r="A56" s="35">
        <v>42424</v>
      </c>
      <c r="B56" s="16">
        <v>9633</v>
      </c>
      <c r="C56" s="127">
        <f t="shared" si="0"/>
        <v>0.88100000000000001</v>
      </c>
      <c r="D56" t="str">
        <f t="shared" si="1"/>
        <v/>
      </c>
      <c r="E56" t="str">
        <f t="shared" si="4"/>
        <v/>
      </c>
      <c r="F56" t="str">
        <f t="shared" si="2"/>
        <v/>
      </c>
      <c r="G56">
        <f t="shared" si="3"/>
        <v>9633</v>
      </c>
    </row>
    <row r="57" spans="1:7" x14ac:dyDescent="0.25">
      <c r="A57" s="35">
        <v>42425</v>
      </c>
      <c r="B57" s="16">
        <v>5563</v>
      </c>
      <c r="C57" s="127">
        <f t="shared" si="0"/>
        <v>0.11799999999999999</v>
      </c>
      <c r="D57">
        <f t="shared" si="1"/>
        <v>5563</v>
      </c>
      <c r="E57" t="str">
        <f t="shared" si="4"/>
        <v/>
      </c>
      <c r="F57" t="str">
        <f t="shared" si="2"/>
        <v/>
      </c>
      <c r="G57" t="str">
        <f t="shared" si="3"/>
        <v/>
      </c>
    </row>
    <row r="58" spans="1:7" x14ac:dyDescent="0.25">
      <c r="A58" s="35">
        <v>42426</v>
      </c>
      <c r="B58" s="16">
        <v>9176</v>
      </c>
      <c r="C58" s="127">
        <f t="shared" si="0"/>
        <v>0.79600000000000004</v>
      </c>
      <c r="D58" t="str">
        <f t="shared" si="1"/>
        <v/>
      </c>
      <c r="E58" t="str">
        <f t="shared" si="4"/>
        <v/>
      </c>
      <c r="F58" t="str">
        <f t="shared" si="2"/>
        <v/>
      </c>
      <c r="G58">
        <f t="shared" si="3"/>
        <v>9176</v>
      </c>
    </row>
    <row r="59" spans="1:7" x14ac:dyDescent="0.25">
      <c r="A59" s="35">
        <v>42427</v>
      </c>
      <c r="B59" s="16">
        <v>5029</v>
      </c>
      <c r="C59" s="127">
        <f t="shared" si="0"/>
        <v>0</v>
      </c>
      <c r="D59">
        <f t="shared" si="1"/>
        <v>5029</v>
      </c>
      <c r="E59" t="str">
        <f t="shared" si="4"/>
        <v/>
      </c>
      <c r="F59" t="str">
        <f t="shared" si="2"/>
        <v/>
      </c>
      <c r="G59" t="str">
        <f t="shared" si="3"/>
        <v/>
      </c>
    </row>
    <row r="60" spans="1:7" x14ac:dyDescent="0.25">
      <c r="A60" s="35">
        <v>42428</v>
      </c>
      <c r="B60" s="16">
        <v>6793</v>
      </c>
      <c r="C60" s="127">
        <f t="shared" si="0"/>
        <v>0.33800000000000002</v>
      </c>
      <c r="D60" t="str">
        <f t="shared" si="1"/>
        <v/>
      </c>
      <c r="E60">
        <f t="shared" si="4"/>
        <v>6793</v>
      </c>
      <c r="F60" t="str">
        <f t="shared" si="2"/>
        <v/>
      </c>
      <c r="G60" t="str">
        <f t="shared" si="3"/>
        <v/>
      </c>
    </row>
    <row r="61" spans="1:7" x14ac:dyDescent="0.25">
      <c r="A61" s="35">
        <v>42429</v>
      </c>
      <c r="B61" s="16">
        <v>7589</v>
      </c>
      <c r="C61" s="127">
        <f t="shared" si="0"/>
        <v>0.52500000000000002</v>
      </c>
      <c r="D61" t="str">
        <f t="shared" si="1"/>
        <v/>
      </c>
      <c r="E61" t="str">
        <f t="shared" si="4"/>
        <v/>
      </c>
      <c r="F61">
        <f t="shared" si="2"/>
        <v>7589</v>
      </c>
      <c r="G61" t="str">
        <f t="shared" si="3"/>
        <v/>
      </c>
    </row>
  </sheetData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P23" sqref="P23"/>
    </sheetView>
  </sheetViews>
  <sheetFormatPr defaultRowHeight="15" x14ac:dyDescent="0.25"/>
  <cols>
    <col min="1" max="1" width="18.28515625" style="13" customWidth="1"/>
    <col min="2" max="5" width="12" style="30" customWidth="1"/>
  </cols>
  <sheetData>
    <row r="2" spans="1:13" x14ac:dyDescent="0.25">
      <c r="A2" s="77" t="s">
        <v>2183</v>
      </c>
      <c r="B2" s="76" t="s">
        <v>42</v>
      </c>
    </row>
    <row r="3" spans="1:13" ht="7.9" customHeight="1" x14ac:dyDescent="0.25"/>
    <row r="4" spans="1:13" x14ac:dyDescent="0.25">
      <c r="A4" s="17"/>
      <c r="B4"/>
      <c r="C4" s="16"/>
      <c r="D4" s="16"/>
      <c r="E4" s="16"/>
      <c r="F4" s="52"/>
      <c r="G4" s="52"/>
      <c r="H4" s="52"/>
      <c r="I4" s="52"/>
      <c r="J4" s="52"/>
      <c r="K4" s="52"/>
      <c r="L4" s="52"/>
      <c r="M4" s="52"/>
    </row>
    <row r="5" spans="1:13" x14ac:dyDescent="0.25">
      <c r="A5" s="17"/>
      <c r="B5"/>
      <c r="C5" s="16"/>
      <c r="D5" s="16"/>
      <c r="E5" s="16"/>
      <c r="F5" s="52"/>
      <c r="G5" s="52"/>
      <c r="H5" s="52"/>
      <c r="I5" s="52"/>
      <c r="J5" s="52"/>
      <c r="K5" s="52"/>
      <c r="L5" s="52"/>
      <c r="M5" s="52"/>
    </row>
    <row r="6" spans="1:13" x14ac:dyDescent="0.25">
      <c r="A6" s="17"/>
      <c r="B6"/>
      <c r="C6" s="16"/>
      <c r="D6" s="16"/>
      <c r="E6" s="16"/>
      <c r="F6" s="52"/>
      <c r="G6" s="52"/>
      <c r="H6" s="52"/>
      <c r="I6" s="52"/>
      <c r="J6" s="52"/>
      <c r="K6" s="52"/>
      <c r="L6" s="52"/>
      <c r="M6" s="52"/>
    </row>
    <row r="7" spans="1:13" x14ac:dyDescent="0.25">
      <c r="A7" s="17"/>
      <c r="B7"/>
      <c r="C7" s="16"/>
      <c r="D7" s="16"/>
      <c r="E7" s="16"/>
      <c r="F7" s="52"/>
      <c r="G7" s="52"/>
      <c r="H7" s="52"/>
      <c r="I7" s="52"/>
      <c r="J7" s="52"/>
      <c r="K7" s="52"/>
      <c r="L7" s="52"/>
      <c r="M7" s="52"/>
    </row>
    <row r="8" spans="1:13" x14ac:dyDescent="0.25">
      <c r="A8" s="17"/>
      <c r="B8"/>
      <c r="C8" s="16"/>
      <c r="D8" s="16"/>
      <c r="E8" s="16"/>
      <c r="F8" s="52"/>
      <c r="G8" s="52"/>
      <c r="H8" s="52"/>
      <c r="I8" s="52"/>
      <c r="J8" s="52"/>
      <c r="K8" s="52"/>
      <c r="L8" s="52"/>
      <c r="M8" s="52"/>
    </row>
    <row r="9" spans="1:13" x14ac:dyDescent="0.25">
      <c r="A9" s="17"/>
      <c r="B9"/>
      <c r="C9" s="16"/>
      <c r="D9" s="16"/>
      <c r="E9" s="16"/>
      <c r="F9" s="52"/>
      <c r="G9" s="52"/>
      <c r="H9" s="52"/>
      <c r="I9" s="52"/>
      <c r="J9" s="52"/>
      <c r="K9" s="52"/>
      <c r="L9" s="52"/>
      <c r="M9" s="52"/>
    </row>
    <row r="10" spans="1:13" x14ac:dyDescent="0.25">
      <c r="A10" s="17"/>
      <c r="B10"/>
      <c r="C10" s="16"/>
      <c r="D10" s="16"/>
      <c r="E10" s="16"/>
      <c r="F10" s="52"/>
      <c r="G10" s="52"/>
      <c r="H10" s="52"/>
      <c r="I10" s="52"/>
      <c r="J10" s="52"/>
      <c r="K10" s="52"/>
      <c r="L10" s="52"/>
      <c r="M10" s="52"/>
    </row>
    <row r="11" spans="1:13" x14ac:dyDescent="0.25">
      <c r="A11" s="17"/>
      <c r="B11"/>
      <c r="C11" s="16"/>
      <c r="D11" s="16"/>
      <c r="E11" s="16"/>
      <c r="F11" s="52"/>
      <c r="G11" s="52"/>
      <c r="H11" s="52"/>
      <c r="I11" s="52"/>
      <c r="J11" s="52"/>
      <c r="K11" s="52"/>
      <c r="L11" s="52"/>
      <c r="M11" s="52"/>
    </row>
    <row r="12" spans="1:13" x14ac:dyDescent="0.25">
      <c r="A12" s="17"/>
      <c r="B12"/>
      <c r="C12" s="16"/>
      <c r="D12" s="16"/>
      <c r="E12" s="16"/>
      <c r="F12" s="52"/>
      <c r="G12" s="52"/>
      <c r="H12" s="52"/>
      <c r="I12" s="52"/>
      <c r="J12" s="52"/>
      <c r="K12" s="52"/>
      <c r="L12" s="52"/>
      <c r="M12" s="52"/>
    </row>
    <row r="13" spans="1:13" x14ac:dyDescent="0.25">
      <c r="A13" s="17"/>
      <c r="B13"/>
      <c r="C13" s="16"/>
      <c r="D13" s="16"/>
      <c r="E13" s="16"/>
      <c r="F13" s="52"/>
      <c r="G13" s="52"/>
      <c r="H13" s="52"/>
      <c r="I13" s="52"/>
      <c r="J13" s="52"/>
      <c r="K13" s="52"/>
      <c r="L13" s="52"/>
      <c r="M13" s="52"/>
    </row>
    <row r="14" spans="1:13" x14ac:dyDescent="0.25">
      <c r="A14" s="17"/>
      <c r="B14"/>
      <c r="C14" s="16"/>
      <c r="D14" s="16"/>
      <c r="E14" s="16"/>
      <c r="F14" s="52"/>
      <c r="G14" s="52"/>
      <c r="H14" s="52"/>
      <c r="I14" s="52"/>
      <c r="J14" s="52"/>
      <c r="K14" s="52"/>
      <c r="L14" s="52"/>
      <c r="M14" s="52"/>
    </row>
    <row r="15" spans="1:13" x14ac:dyDescent="0.25">
      <c r="A15" s="17"/>
      <c r="B15"/>
      <c r="C15" s="16"/>
      <c r="D15" s="16"/>
      <c r="E15" s="16"/>
      <c r="F15" s="52"/>
      <c r="G15" s="52"/>
      <c r="H15" s="52"/>
      <c r="I15" s="52"/>
      <c r="J15" s="52"/>
      <c r="K15" s="52"/>
      <c r="L15" s="52"/>
      <c r="M15" s="52"/>
    </row>
    <row r="16" spans="1:13" x14ac:dyDescent="0.25">
      <c r="A16" s="17"/>
      <c r="B16"/>
      <c r="C16" s="16"/>
      <c r="D16" s="16"/>
      <c r="E16" s="16"/>
      <c r="F16" s="52"/>
      <c r="G16" s="52"/>
      <c r="H16" s="52"/>
      <c r="I16" s="52"/>
      <c r="J16" s="52"/>
      <c r="K16" s="52"/>
      <c r="L16" s="52"/>
      <c r="M16" s="52"/>
    </row>
    <row r="17" spans="1:13" x14ac:dyDescent="0.25">
      <c r="A17" s="17"/>
      <c r="B17"/>
      <c r="C17" s="16"/>
      <c r="D17" s="16"/>
      <c r="E17" s="16"/>
      <c r="F17" s="52"/>
      <c r="G17" s="52"/>
      <c r="H17" s="52"/>
      <c r="I17" s="52"/>
      <c r="J17" s="52"/>
      <c r="K17" s="52"/>
      <c r="L17" s="52"/>
      <c r="M17" s="52"/>
    </row>
    <row r="18" spans="1:13" x14ac:dyDescent="0.25">
      <c r="A18" s="17"/>
      <c r="B18"/>
      <c r="C18" s="16"/>
      <c r="D18" s="16"/>
      <c r="E18" s="16"/>
      <c r="F18" s="52"/>
      <c r="G18" s="52"/>
      <c r="H18" s="52"/>
      <c r="I18" s="52"/>
      <c r="J18" s="52"/>
      <c r="K18" s="52"/>
      <c r="L18" s="52"/>
      <c r="M18" s="52"/>
    </row>
    <row r="19" spans="1:13" x14ac:dyDescent="0.25">
      <c r="B19" s="16"/>
      <c r="C19" s="16"/>
      <c r="D19" s="16"/>
      <c r="E19" s="16"/>
      <c r="F19" s="52"/>
      <c r="G19" s="52"/>
      <c r="H19" s="52"/>
      <c r="I19" s="52"/>
      <c r="J19" s="52"/>
      <c r="K19" s="52"/>
      <c r="L19" s="52"/>
      <c r="M19" s="52"/>
    </row>
    <row r="20" spans="1:13" x14ac:dyDescent="0.25">
      <c r="A20" s="54"/>
      <c r="B20" s="16"/>
      <c r="C20" s="16"/>
      <c r="D20" s="16"/>
      <c r="E20" s="16"/>
      <c r="F20" s="52"/>
      <c r="G20" s="52"/>
      <c r="H20" s="52"/>
      <c r="I20" s="52"/>
      <c r="J20" s="52"/>
      <c r="K20" s="52"/>
      <c r="L20" s="52"/>
      <c r="M20" s="52"/>
    </row>
    <row r="21" spans="1:13" x14ac:dyDescent="0.25">
      <c r="B21" s="113" t="s">
        <v>44</v>
      </c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</row>
    <row r="22" spans="1:13" x14ac:dyDescent="0.25">
      <c r="A22" s="14" t="s">
        <v>43</v>
      </c>
      <c r="B22" s="53" t="s">
        <v>28</v>
      </c>
      <c r="C22" s="53" t="s">
        <v>29</v>
      </c>
      <c r="D22" s="53" t="s">
        <v>30</v>
      </c>
      <c r="E22" s="53" t="s">
        <v>31</v>
      </c>
      <c r="F22" s="53" t="s">
        <v>7</v>
      </c>
      <c r="G22" s="53" t="s">
        <v>32</v>
      </c>
      <c r="H22" s="53" t="s">
        <v>33</v>
      </c>
      <c r="I22" s="53" t="s">
        <v>34</v>
      </c>
      <c r="J22" s="53" t="s">
        <v>35</v>
      </c>
      <c r="K22" s="53" t="s">
        <v>36</v>
      </c>
      <c r="L22" s="53" t="s">
        <v>37</v>
      </c>
      <c r="M22" s="53" t="s">
        <v>38</v>
      </c>
    </row>
    <row r="23" spans="1:13" x14ac:dyDescent="0.25">
      <c r="A23" s="13" t="s">
        <v>39</v>
      </c>
      <c r="B23" s="16">
        <v>49832</v>
      </c>
      <c r="C23" s="16">
        <v>47232</v>
      </c>
      <c r="D23" s="16">
        <v>40002</v>
      </c>
      <c r="E23" s="16">
        <v>37283</v>
      </c>
      <c r="F23" s="16">
        <v>32910</v>
      </c>
      <c r="G23" s="16">
        <v>33829</v>
      </c>
      <c r="H23" s="16">
        <v>30102</v>
      </c>
      <c r="I23" s="16">
        <v>32111</v>
      </c>
      <c r="J23" s="16">
        <v>34921</v>
      </c>
      <c r="K23" s="16">
        <v>30293</v>
      </c>
      <c r="L23" s="16">
        <v>28392</v>
      </c>
      <c r="M23" s="16">
        <v>24192</v>
      </c>
    </row>
    <row r="24" spans="1:13" x14ac:dyDescent="0.25">
      <c r="A24" s="13" t="s">
        <v>41</v>
      </c>
      <c r="B24" s="16">
        <v>12839</v>
      </c>
      <c r="C24" s="16">
        <v>16828</v>
      </c>
      <c r="D24" s="16">
        <v>15839</v>
      </c>
      <c r="E24" s="16">
        <v>18082</v>
      </c>
      <c r="F24" s="16">
        <v>24932</v>
      </c>
      <c r="G24" s="16">
        <v>30462</v>
      </c>
      <c r="H24" s="16">
        <v>34240</v>
      </c>
      <c r="I24" s="16">
        <v>42718</v>
      </c>
      <c r="J24" s="16">
        <v>41128</v>
      </c>
      <c r="K24" s="16">
        <v>39382</v>
      </c>
      <c r="L24" s="16">
        <v>36621</v>
      </c>
      <c r="M24" s="16">
        <v>37283</v>
      </c>
    </row>
    <row r="25" spans="1:13" x14ac:dyDescent="0.25">
      <c r="A25" s="13" t="s">
        <v>40</v>
      </c>
      <c r="B25" s="16">
        <v>9118</v>
      </c>
      <c r="C25" s="16">
        <v>9907</v>
      </c>
      <c r="D25" s="16">
        <v>7257</v>
      </c>
      <c r="E25" s="16">
        <v>7838</v>
      </c>
      <c r="F25" s="16">
        <v>6372</v>
      </c>
      <c r="G25" s="16">
        <v>5992</v>
      </c>
      <c r="H25" s="16">
        <v>5773</v>
      </c>
      <c r="I25" s="16">
        <v>5993</v>
      </c>
      <c r="J25" s="16">
        <v>6302</v>
      </c>
      <c r="K25" s="16">
        <v>8103</v>
      </c>
      <c r="L25" s="16">
        <v>9100</v>
      </c>
      <c r="M25" s="16">
        <v>9278</v>
      </c>
    </row>
    <row r="26" spans="1:13" x14ac:dyDescent="0.25">
      <c r="A26" s="13" t="s">
        <v>42</v>
      </c>
      <c r="B26" s="16">
        <v>14381</v>
      </c>
      <c r="C26" s="16">
        <v>14651</v>
      </c>
      <c r="D26" s="16">
        <v>11969</v>
      </c>
      <c r="E26" s="16">
        <v>14602</v>
      </c>
      <c r="F26" s="16">
        <v>13046</v>
      </c>
      <c r="G26" s="16">
        <v>14411</v>
      </c>
      <c r="H26" s="16">
        <v>13871</v>
      </c>
      <c r="I26" s="16">
        <v>14184</v>
      </c>
      <c r="J26" s="16">
        <v>13033</v>
      </c>
      <c r="K26" s="16">
        <v>14625</v>
      </c>
      <c r="L26" s="16">
        <v>12196</v>
      </c>
      <c r="M26" s="16">
        <v>13081</v>
      </c>
    </row>
    <row r="28" spans="1:13" x14ac:dyDescent="0.25">
      <c r="A28" s="54" t="s">
        <v>39</v>
      </c>
      <c r="B28" s="16" t="str">
        <f>IF($A28=$B$2,B$23,"")</f>
        <v/>
      </c>
      <c r="C28" s="16" t="str">
        <f t="shared" ref="C28:M28" si="0">IF($A28=$B$2,C$23,"")</f>
        <v/>
      </c>
      <c r="D28" s="16" t="str">
        <f t="shared" si="0"/>
        <v/>
      </c>
      <c r="E28" s="16" t="str">
        <f t="shared" si="0"/>
        <v/>
      </c>
      <c r="F28" s="16" t="str">
        <f t="shared" si="0"/>
        <v/>
      </c>
      <c r="G28" s="16" t="str">
        <f t="shared" si="0"/>
        <v/>
      </c>
      <c r="H28" s="16" t="str">
        <f t="shared" si="0"/>
        <v/>
      </c>
      <c r="I28" s="16" t="str">
        <f t="shared" si="0"/>
        <v/>
      </c>
      <c r="J28" s="16" t="str">
        <f t="shared" si="0"/>
        <v/>
      </c>
      <c r="K28" s="16" t="str">
        <f t="shared" si="0"/>
        <v/>
      </c>
      <c r="L28" s="16" t="str">
        <f t="shared" si="0"/>
        <v/>
      </c>
      <c r="M28" s="16" t="str">
        <f t="shared" si="0"/>
        <v/>
      </c>
    </row>
    <row r="29" spans="1:13" x14ac:dyDescent="0.25">
      <c r="A29" s="54" t="s">
        <v>39</v>
      </c>
      <c r="B29" s="16">
        <f>IF($A29&lt;&gt;$B$2,B$23,"")</f>
        <v>49832</v>
      </c>
      <c r="C29" s="16">
        <f>IF($A29&lt;&gt;$B$2,C$23,"")</f>
        <v>47232</v>
      </c>
      <c r="D29" s="16">
        <f t="shared" ref="C29:M29" si="1">IF($A29&lt;&gt;$B$2,D$23,"")</f>
        <v>40002</v>
      </c>
      <c r="E29" s="16">
        <f t="shared" si="1"/>
        <v>37283</v>
      </c>
      <c r="F29" s="16">
        <f t="shared" si="1"/>
        <v>32910</v>
      </c>
      <c r="G29" s="16">
        <f t="shared" si="1"/>
        <v>33829</v>
      </c>
      <c r="H29" s="16">
        <f t="shared" si="1"/>
        <v>30102</v>
      </c>
      <c r="I29" s="16">
        <f t="shared" si="1"/>
        <v>32111</v>
      </c>
      <c r="J29" s="16">
        <f t="shared" si="1"/>
        <v>34921</v>
      </c>
      <c r="K29" s="16">
        <f t="shared" si="1"/>
        <v>30293</v>
      </c>
      <c r="L29" s="16">
        <f t="shared" si="1"/>
        <v>28392</v>
      </c>
      <c r="M29" s="16">
        <f t="shared" si="1"/>
        <v>24192</v>
      </c>
    </row>
    <row r="30" spans="1:13" x14ac:dyDescent="0.25">
      <c r="A30" s="54" t="s">
        <v>41</v>
      </c>
      <c r="B30" s="16" t="str">
        <f>IF($A30=$B$2,B$24,"")</f>
        <v/>
      </c>
      <c r="C30" s="16" t="str">
        <f t="shared" ref="C30:M30" si="2">IF($A30=$B$2,C$24,"")</f>
        <v/>
      </c>
      <c r="D30" s="16" t="str">
        <f t="shared" si="2"/>
        <v/>
      </c>
      <c r="E30" s="16" t="str">
        <f t="shared" si="2"/>
        <v/>
      </c>
      <c r="F30" s="16" t="str">
        <f t="shared" si="2"/>
        <v/>
      </c>
      <c r="G30" s="16" t="str">
        <f t="shared" si="2"/>
        <v/>
      </c>
      <c r="H30" s="16" t="str">
        <f t="shared" si="2"/>
        <v/>
      </c>
      <c r="I30" s="16" t="str">
        <f t="shared" si="2"/>
        <v/>
      </c>
      <c r="J30" s="16" t="str">
        <f t="shared" si="2"/>
        <v/>
      </c>
      <c r="K30" s="16" t="str">
        <f t="shared" si="2"/>
        <v/>
      </c>
      <c r="L30" s="16" t="str">
        <f t="shared" si="2"/>
        <v/>
      </c>
      <c r="M30" s="16" t="str">
        <f t="shared" si="2"/>
        <v/>
      </c>
    </row>
    <row r="31" spans="1:13" x14ac:dyDescent="0.25">
      <c r="A31" s="54" t="s">
        <v>41</v>
      </c>
      <c r="B31" s="16">
        <f>IF($A31&lt;&gt;$B$2,B$24,"")</f>
        <v>12839</v>
      </c>
      <c r="C31" s="16">
        <f t="shared" ref="C31:M31" si="3">IF($A31&lt;&gt;$B$2,C$24,"")</f>
        <v>16828</v>
      </c>
      <c r="D31" s="16">
        <f t="shared" si="3"/>
        <v>15839</v>
      </c>
      <c r="E31" s="16">
        <f t="shared" si="3"/>
        <v>18082</v>
      </c>
      <c r="F31" s="16">
        <f t="shared" si="3"/>
        <v>24932</v>
      </c>
      <c r="G31" s="16">
        <f t="shared" si="3"/>
        <v>30462</v>
      </c>
      <c r="H31" s="16">
        <f t="shared" si="3"/>
        <v>34240</v>
      </c>
      <c r="I31" s="16">
        <f t="shared" si="3"/>
        <v>42718</v>
      </c>
      <c r="J31" s="16">
        <f t="shared" si="3"/>
        <v>41128</v>
      </c>
      <c r="K31" s="16">
        <f t="shared" si="3"/>
        <v>39382</v>
      </c>
      <c r="L31" s="16">
        <f t="shared" si="3"/>
        <v>36621</v>
      </c>
      <c r="M31" s="16">
        <f t="shared" si="3"/>
        <v>37283</v>
      </c>
    </row>
    <row r="32" spans="1:13" x14ac:dyDescent="0.25">
      <c r="A32" s="54" t="s">
        <v>40</v>
      </c>
      <c r="B32" s="16" t="str">
        <f>IF($A32=$B$2,B$25,"")</f>
        <v/>
      </c>
      <c r="C32" s="16" t="str">
        <f t="shared" ref="C32:M32" si="4">IF($A32=$B$2,C$25,"")</f>
        <v/>
      </c>
      <c r="D32" s="16" t="str">
        <f t="shared" si="4"/>
        <v/>
      </c>
      <c r="E32" s="16" t="str">
        <f t="shared" si="4"/>
        <v/>
      </c>
      <c r="F32" s="16" t="str">
        <f t="shared" si="4"/>
        <v/>
      </c>
      <c r="G32" s="16" t="str">
        <f t="shared" si="4"/>
        <v/>
      </c>
      <c r="H32" s="16" t="str">
        <f t="shared" si="4"/>
        <v/>
      </c>
      <c r="I32" s="16" t="str">
        <f t="shared" si="4"/>
        <v/>
      </c>
      <c r="J32" s="16" t="str">
        <f t="shared" si="4"/>
        <v/>
      </c>
      <c r="K32" s="16" t="str">
        <f t="shared" si="4"/>
        <v/>
      </c>
      <c r="L32" s="16" t="str">
        <f t="shared" si="4"/>
        <v/>
      </c>
      <c r="M32" s="16" t="str">
        <f t="shared" si="4"/>
        <v/>
      </c>
    </row>
    <row r="33" spans="1:13" x14ac:dyDescent="0.25">
      <c r="A33" s="54" t="s">
        <v>40</v>
      </c>
      <c r="B33" s="16">
        <f>IF($A33&lt;&gt;$B$2,B$25,"")</f>
        <v>9118</v>
      </c>
      <c r="C33" s="16">
        <f t="shared" ref="C33:M33" si="5">IF($A33&lt;&gt;$B$2,C$25,"")</f>
        <v>9907</v>
      </c>
      <c r="D33" s="16">
        <f t="shared" si="5"/>
        <v>7257</v>
      </c>
      <c r="E33" s="16">
        <f t="shared" si="5"/>
        <v>7838</v>
      </c>
      <c r="F33" s="16">
        <f t="shared" si="5"/>
        <v>6372</v>
      </c>
      <c r="G33" s="16">
        <f t="shared" si="5"/>
        <v>5992</v>
      </c>
      <c r="H33" s="16">
        <f t="shared" si="5"/>
        <v>5773</v>
      </c>
      <c r="I33" s="16">
        <f t="shared" si="5"/>
        <v>5993</v>
      </c>
      <c r="J33" s="16">
        <f t="shared" si="5"/>
        <v>6302</v>
      </c>
      <c r="K33" s="16">
        <f t="shared" si="5"/>
        <v>8103</v>
      </c>
      <c r="L33" s="16">
        <f t="shared" si="5"/>
        <v>9100</v>
      </c>
      <c r="M33" s="16">
        <f t="shared" si="5"/>
        <v>9278</v>
      </c>
    </row>
    <row r="34" spans="1:13" x14ac:dyDescent="0.25">
      <c r="A34" s="54" t="s">
        <v>42</v>
      </c>
      <c r="B34" s="16">
        <f>IF($A34=$B$2,B$26,"")</f>
        <v>14381</v>
      </c>
      <c r="C34" s="16">
        <f t="shared" ref="C34:M34" si="6">IF($A34=$B$2,C$26,"")</f>
        <v>14651</v>
      </c>
      <c r="D34" s="16">
        <f t="shared" si="6"/>
        <v>11969</v>
      </c>
      <c r="E34" s="16">
        <f t="shared" si="6"/>
        <v>14602</v>
      </c>
      <c r="F34" s="16">
        <f t="shared" si="6"/>
        <v>13046</v>
      </c>
      <c r="G34" s="16">
        <f t="shared" si="6"/>
        <v>14411</v>
      </c>
      <c r="H34" s="16">
        <f t="shared" si="6"/>
        <v>13871</v>
      </c>
      <c r="I34" s="16">
        <f t="shared" si="6"/>
        <v>14184</v>
      </c>
      <c r="J34" s="16">
        <f t="shared" si="6"/>
        <v>13033</v>
      </c>
      <c r="K34" s="16">
        <f t="shared" si="6"/>
        <v>14625</v>
      </c>
      <c r="L34" s="16">
        <f t="shared" si="6"/>
        <v>12196</v>
      </c>
      <c r="M34" s="16">
        <f t="shared" si="6"/>
        <v>13081</v>
      </c>
    </row>
    <row r="35" spans="1:13" x14ac:dyDescent="0.25">
      <c r="A35" s="54" t="s">
        <v>42</v>
      </c>
      <c r="B35" s="16" t="str">
        <f>IF($A35&lt;&gt;$B$2,B$26,"")</f>
        <v/>
      </c>
      <c r="C35" s="16" t="str">
        <f t="shared" ref="C35:M35" si="7">IF($A35&lt;&gt;$B$2,C$26,"")</f>
        <v/>
      </c>
      <c r="D35" s="16" t="str">
        <f t="shared" si="7"/>
        <v/>
      </c>
      <c r="E35" s="16" t="str">
        <f t="shared" si="7"/>
        <v/>
      </c>
      <c r="F35" s="16" t="str">
        <f t="shared" si="7"/>
        <v/>
      </c>
      <c r="G35" s="16" t="str">
        <f t="shared" si="7"/>
        <v/>
      </c>
      <c r="H35" s="16" t="str">
        <f t="shared" si="7"/>
        <v/>
      </c>
      <c r="I35" s="16" t="str">
        <f t="shared" si="7"/>
        <v/>
      </c>
      <c r="J35" s="16" t="str">
        <f t="shared" si="7"/>
        <v/>
      </c>
      <c r="K35" s="16" t="str">
        <f t="shared" si="7"/>
        <v/>
      </c>
      <c r="L35" s="16" t="str">
        <f t="shared" si="7"/>
        <v/>
      </c>
      <c r="M35" s="16" t="str">
        <f t="shared" si="7"/>
        <v/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N30" sqref="N30"/>
    </sheetView>
  </sheetViews>
  <sheetFormatPr defaultRowHeight="15" x14ac:dyDescent="0.25"/>
  <cols>
    <col min="1" max="1" width="10.5703125" style="51" customWidth="1"/>
    <col min="2" max="2" width="10.85546875" style="13" customWidth="1"/>
    <col min="3" max="3" width="15.5703125" style="13" customWidth="1"/>
    <col min="4" max="4" width="10.85546875" style="13" customWidth="1"/>
    <col min="5" max="5" width="10.28515625" style="13" customWidth="1"/>
    <col min="6" max="6" width="11.28515625" style="13" customWidth="1"/>
    <col min="7" max="7" width="10" style="13" customWidth="1"/>
    <col min="8" max="8" width="10.28515625" style="13" customWidth="1"/>
    <col min="9" max="10" width="12.7109375" style="13" customWidth="1"/>
    <col min="11" max="11" width="14" style="13" customWidth="1"/>
    <col min="12" max="12" width="13.7109375" customWidth="1"/>
    <col min="13" max="13" width="10" customWidth="1"/>
    <col min="15" max="15" width="9.7109375" customWidth="1"/>
    <col min="16" max="16" width="12.5703125" customWidth="1"/>
    <col min="17" max="17" width="8.85546875" customWidth="1"/>
  </cols>
  <sheetData>
    <row r="1" spans="1:11" ht="16.899999999999999" customHeight="1" x14ac:dyDescent="0.25">
      <c r="A1" s="34" t="s">
        <v>100</v>
      </c>
      <c r="B1" s="27" t="s">
        <v>234</v>
      </c>
      <c r="C1" s="27" t="s">
        <v>2114</v>
      </c>
      <c r="D1" s="27" t="s">
        <v>2126</v>
      </c>
      <c r="E1" s="27" t="s">
        <v>2115</v>
      </c>
      <c r="F1" s="27" t="s">
        <v>2116</v>
      </c>
      <c r="G1" s="27" t="s">
        <v>2117</v>
      </c>
      <c r="H1" s="27" t="s">
        <v>2118</v>
      </c>
      <c r="I1" s="27" t="s">
        <v>2119</v>
      </c>
      <c r="J1" s="27" t="s">
        <v>2120</v>
      </c>
      <c r="K1" s="27" t="s">
        <v>2121</v>
      </c>
    </row>
    <row r="2" spans="1:11" x14ac:dyDescent="0.25">
      <c r="A2" s="50">
        <v>42461</v>
      </c>
      <c r="B2" s="49">
        <v>2837</v>
      </c>
      <c r="C2" s="30">
        <f>B2</f>
        <v>2837</v>
      </c>
      <c r="D2" s="38">
        <v>150000</v>
      </c>
      <c r="E2" s="30">
        <f>IF(B2&gt;0,C2-D2,"-")</f>
        <v>-147163</v>
      </c>
      <c r="F2" s="40">
        <f t="shared" ref="F2:F31" si="0">DAY(A2)/DAY(EOMONTH(A2,0))</f>
        <v>3.3333333333333333E-2</v>
      </c>
      <c r="G2" s="39">
        <f t="shared" ref="G2:G31" si="1">F2*D2</f>
        <v>5000</v>
      </c>
      <c r="H2" s="30">
        <f>MIN(C2,G2)</f>
        <v>2837</v>
      </c>
      <c r="I2" s="30">
        <f>MAX(C2,G2)</f>
        <v>5000</v>
      </c>
      <c r="J2" s="30">
        <f>IF(C2&lt;G2,I2-H2,"")</f>
        <v>2163</v>
      </c>
      <c r="K2" s="30" t="str">
        <f>IF(C2&gt;=G2,I2-H2,"")</f>
        <v/>
      </c>
    </row>
    <row r="3" spans="1:11" x14ac:dyDescent="0.25">
      <c r="A3" s="35">
        <v>42462</v>
      </c>
      <c r="B3" s="49">
        <v>9281</v>
      </c>
      <c r="C3" s="30">
        <f>IF(B3&gt;0,C2+B3,"-")</f>
        <v>12118</v>
      </c>
      <c r="D3" s="38">
        <v>150000</v>
      </c>
      <c r="E3" s="30">
        <f t="shared" ref="E3:E31" si="2">IF(B3&gt;0,C3-D3,"-")</f>
        <v>-137882</v>
      </c>
      <c r="F3" s="40">
        <f t="shared" si="0"/>
        <v>6.6666666666666666E-2</v>
      </c>
      <c r="G3" s="39">
        <f t="shared" si="1"/>
        <v>10000</v>
      </c>
      <c r="H3" s="30">
        <f t="shared" ref="H3:H31" si="3">MIN(C3,G3)</f>
        <v>10000</v>
      </c>
      <c r="I3" s="30">
        <f t="shared" ref="I3:I31" si="4">MAX(C3,G3)</f>
        <v>12118</v>
      </c>
      <c r="J3" s="30" t="str">
        <f t="shared" ref="J3:J31" si="5">IF(C3&lt;G3,I3-H3,"")</f>
        <v/>
      </c>
      <c r="K3" s="30">
        <f t="shared" ref="K3:K31" si="6">IF(C3&gt;=G3,I3-H3,"")</f>
        <v>2118</v>
      </c>
    </row>
    <row r="4" spans="1:11" x14ac:dyDescent="0.25">
      <c r="A4" s="35">
        <v>42463</v>
      </c>
      <c r="B4" s="49">
        <v>2767.19</v>
      </c>
      <c r="C4" s="30">
        <f t="shared" ref="C4:C31" si="7">IF(B4&gt;0,C3+B4,"-")</f>
        <v>14885.19</v>
      </c>
      <c r="D4" s="38">
        <v>150000</v>
      </c>
      <c r="E4" s="30">
        <f t="shared" si="2"/>
        <v>-135114.81</v>
      </c>
      <c r="F4" s="40">
        <f t="shared" si="0"/>
        <v>0.1</v>
      </c>
      <c r="G4" s="39">
        <f t="shared" si="1"/>
        <v>15000</v>
      </c>
      <c r="H4" s="30">
        <f t="shared" si="3"/>
        <v>14885.19</v>
      </c>
      <c r="I4" s="30">
        <f t="shared" si="4"/>
        <v>15000</v>
      </c>
      <c r="J4" s="30">
        <f t="shared" si="5"/>
        <v>114.80999999999949</v>
      </c>
      <c r="K4" s="30" t="str">
        <f t="shared" si="6"/>
        <v/>
      </c>
    </row>
    <row r="5" spans="1:11" x14ac:dyDescent="0.25">
      <c r="A5" s="35">
        <v>42464</v>
      </c>
      <c r="B5" s="49">
        <v>2122</v>
      </c>
      <c r="C5" s="30">
        <f t="shared" si="7"/>
        <v>17007.190000000002</v>
      </c>
      <c r="D5" s="38">
        <v>150000</v>
      </c>
      <c r="E5" s="30">
        <f t="shared" si="2"/>
        <v>-132992.81</v>
      </c>
      <c r="F5" s="40">
        <f t="shared" si="0"/>
        <v>0.13333333333333333</v>
      </c>
      <c r="G5" s="39">
        <f t="shared" si="1"/>
        <v>20000</v>
      </c>
      <c r="H5" s="30">
        <f t="shared" si="3"/>
        <v>17007.190000000002</v>
      </c>
      <c r="I5" s="30">
        <f t="shared" si="4"/>
        <v>20000</v>
      </c>
      <c r="J5" s="30">
        <f t="shared" si="5"/>
        <v>2992.8099999999977</v>
      </c>
      <c r="K5" s="30" t="str">
        <f t="shared" si="6"/>
        <v/>
      </c>
    </row>
    <row r="6" spans="1:11" x14ac:dyDescent="0.25">
      <c r="A6" s="35">
        <v>42465</v>
      </c>
      <c r="B6" s="49">
        <v>1400</v>
      </c>
      <c r="C6" s="30">
        <f t="shared" si="7"/>
        <v>18407.190000000002</v>
      </c>
      <c r="D6" s="38">
        <v>150000</v>
      </c>
      <c r="E6" s="30">
        <f t="shared" si="2"/>
        <v>-131592.81</v>
      </c>
      <c r="F6" s="40">
        <f t="shared" si="0"/>
        <v>0.16666666666666666</v>
      </c>
      <c r="G6" s="39">
        <f t="shared" si="1"/>
        <v>25000</v>
      </c>
      <c r="H6" s="30">
        <f t="shared" si="3"/>
        <v>18407.190000000002</v>
      </c>
      <c r="I6" s="30">
        <f t="shared" si="4"/>
        <v>25000</v>
      </c>
      <c r="J6" s="30">
        <f t="shared" si="5"/>
        <v>6592.8099999999977</v>
      </c>
      <c r="K6" s="30" t="str">
        <f t="shared" si="6"/>
        <v/>
      </c>
    </row>
    <row r="7" spans="1:11" x14ac:dyDescent="0.25">
      <c r="A7" s="35">
        <v>42466</v>
      </c>
      <c r="B7" s="49">
        <v>2818</v>
      </c>
      <c r="C7" s="30">
        <f t="shared" si="7"/>
        <v>21225.190000000002</v>
      </c>
      <c r="D7" s="38">
        <v>150000</v>
      </c>
      <c r="E7" s="30">
        <f t="shared" si="2"/>
        <v>-128774.81</v>
      </c>
      <c r="F7" s="40">
        <f t="shared" si="0"/>
        <v>0.2</v>
      </c>
      <c r="G7" s="39">
        <f t="shared" si="1"/>
        <v>30000</v>
      </c>
      <c r="H7" s="30">
        <f t="shared" si="3"/>
        <v>21225.190000000002</v>
      </c>
      <c r="I7" s="30">
        <f t="shared" si="4"/>
        <v>30000</v>
      </c>
      <c r="J7" s="30">
        <f t="shared" si="5"/>
        <v>8774.8099999999977</v>
      </c>
      <c r="K7" s="30" t="str">
        <f t="shared" si="6"/>
        <v/>
      </c>
    </row>
    <row r="8" spans="1:11" x14ac:dyDescent="0.25">
      <c r="A8" s="35">
        <v>42467</v>
      </c>
      <c r="B8" s="49">
        <v>3499.6</v>
      </c>
      <c r="C8" s="30">
        <f t="shared" si="7"/>
        <v>24724.79</v>
      </c>
      <c r="D8" s="38">
        <v>150000</v>
      </c>
      <c r="E8" s="30">
        <f t="shared" si="2"/>
        <v>-125275.20999999999</v>
      </c>
      <c r="F8" s="40">
        <f t="shared" si="0"/>
        <v>0.23333333333333334</v>
      </c>
      <c r="G8" s="39">
        <f t="shared" si="1"/>
        <v>35000</v>
      </c>
      <c r="H8" s="30">
        <f t="shared" si="3"/>
        <v>24724.79</v>
      </c>
      <c r="I8" s="30">
        <f t="shared" si="4"/>
        <v>35000</v>
      </c>
      <c r="J8" s="30">
        <f t="shared" si="5"/>
        <v>10275.209999999999</v>
      </c>
      <c r="K8" s="30" t="str">
        <f t="shared" si="6"/>
        <v/>
      </c>
    </row>
    <row r="9" spans="1:11" x14ac:dyDescent="0.25">
      <c r="A9" s="35">
        <v>42468</v>
      </c>
      <c r="B9" s="49">
        <v>2445.6799999999998</v>
      </c>
      <c r="C9" s="30">
        <f t="shared" si="7"/>
        <v>27170.47</v>
      </c>
      <c r="D9" s="38">
        <v>150000</v>
      </c>
      <c r="E9" s="30">
        <f t="shared" si="2"/>
        <v>-122829.53</v>
      </c>
      <c r="F9" s="40">
        <f t="shared" si="0"/>
        <v>0.26666666666666666</v>
      </c>
      <c r="G9" s="39">
        <f t="shared" si="1"/>
        <v>40000</v>
      </c>
      <c r="H9" s="30">
        <f t="shared" si="3"/>
        <v>27170.47</v>
      </c>
      <c r="I9" s="30">
        <f t="shared" si="4"/>
        <v>40000</v>
      </c>
      <c r="J9" s="30">
        <f t="shared" si="5"/>
        <v>12829.529999999999</v>
      </c>
      <c r="K9" s="30" t="str">
        <f t="shared" si="6"/>
        <v/>
      </c>
    </row>
    <row r="10" spans="1:11" x14ac:dyDescent="0.25">
      <c r="A10" s="35">
        <v>42469</v>
      </c>
      <c r="B10" s="49">
        <v>8273</v>
      </c>
      <c r="C10" s="30">
        <f t="shared" si="7"/>
        <v>35443.47</v>
      </c>
      <c r="D10" s="38">
        <v>150000</v>
      </c>
      <c r="E10" s="30">
        <f t="shared" si="2"/>
        <v>-114556.53</v>
      </c>
      <c r="F10" s="40">
        <f t="shared" si="0"/>
        <v>0.3</v>
      </c>
      <c r="G10" s="39">
        <f t="shared" si="1"/>
        <v>45000</v>
      </c>
      <c r="H10" s="30">
        <f t="shared" si="3"/>
        <v>35443.47</v>
      </c>
      <c r="I10" s="30">
        <f t="shared" si="4"/>
        <v>45000</v>
      </c>
      <c r="J10" s="30">
        <f t="shared" si="5"/>
        <v>9556.5299999999988</v>
      </c>
      <c r="K10" s="30" t="str">
        <f t="shared" si="6"/>
        <v/>
      </c>
    </row>
    <row r="11" spans="1:11" x14ac:dyDescent="0.25">
      <c r="A11" s="35">
        <v>42470</v>
      </c>
      <c r="B11" s="49">
        <v>2857.21</v>
      </c>
      <c r="C11" s="30">
        <f t="shared" si="7"/>
        <v>38300.68</v>
      </c>
      <c r="D11" s="38">
        <v>150000</v>
      </c>
      <c r="E11" s="30">
        <f t="shared" si="2"/>
        <v>-111699.32</v>
      </c>
      <c r="F11" s="40">
        <f t="shared" si="0"/>
        <v>0.33333333333333331</v>
      </c>
      <c r="G11" s="39">
        <f t="shared" si="1"/>
        <v>50000</v>
      </c>
      <c r="H11" s="30">
        <f t="shared" si="3"/>
        <v>38300.68</v>
      </c>
      <c r="I11" s="30">
        <f t="shared" si="4"/>
        <v>50000</v>
      </c>
      <c r="J11" s="30">
        <f t="shared" si="5"/>
        <v>11699.32</v>
      </c>
      <c r="K11" s="30" t="str">
        <f t="shared" si="6"/>
        <v/>
      </c>
    </row>
    <row r="12" spans="1:11" x14ac:dyDescent="0.25">
      <c r="A12" s="35">
        <v>42471</v>
      </c>
      <c r="B12" s="49">
        <v>1322.65</v>
      </c>
      <c r="C12" s="30">
        <f t="shared" si="7"/>
        <v>39623.33</v>
      </c>
      <c r="D12" s="38">
        <v>150000</v>
      </c>
      <c r="E12" s="30">
        <f t="shared" si="2"/>
        <v>-110376.67</v>
      </c>
      <c r="F12" s="40">
        <f t="shared" si="0"/>
        <v>0.36666666666666664</v>
      </c>
      <c r="G12" s="39">
        <f t="shared" si="1"/>
        <v>54999.999999999993</v>
      </c>
      <c r="H12" s="30">
        <f t="shared" si="3"/>
        <v>39623.33</v>
      </c>
      <c r="I12" s="30">
        <f t="shared" si="4"/>
        <v>54999.999999999993</v>
      </c>
      <c r="J12" s="30">
        <f t="shared" si="5"/>
        <v>15376.669999999991</v>
      </c>
      <c r="K12" s="30" t="str">
        <f t="shared" si="6"/>
        <v/>
      </c>
    </row>
    <row r="13" spans="1:11" x14ac:dyDescent="0.25">
      <c r="A13" s="35">
        <v>42472</v>
      </c>
      <c r="B13" s="49">
        <v>12421.48</v>
      </c>
      <c r="C13" s="30">
        <f t="shared" si="7"/>
        <v>52044.81</v>
      </c>
      <c r="D13" s="38">
        <v>150000</v>
      </c>
      <c r="E13" s="30">
        <f t="shared" si="2"/>
        <v>-97955.19</v>
      </c>
      <c r="F13" s="40">
        <f t="shared" si="0"/>
        <v>0.4</v>
      </c>
      <c r="G13" s="39">
        <f t="shared" si="1"/>
        <v>60000</v>
      </c>
      <c r="H13" s="30">
        <f t="shared" si="3"/>
        <v>52044.81</v>
      </c>
      <c r="I13" s="30">
        <f t="shared" si="4"/>
        <v>60000</v>
      </c>
      <c r="J13" s="30">
        <f t="shared" si="5"/>
        <v>7955.1900000000023</v>
      </c>
      <c r="K13" s="30" t="str">
        <f t="shared" si="6"/>
        <v/>
      </c>
    </row>
    <row r="14" spans="1:11" x14ac:dyDescent="0.25">
      <c r="A14" s="35">
        <v>42473</v>
      </c>
      <c r="B14" s="49">
        <v>6307.97</v>
      </c>
      <c r="C14" s="30">
        <f t="shared" si="7"/>
        <v>58352.78</v>
      </c>
      <c r="D14" s="38">
        <v>150000</v>
      </c>
      <c r="E14" s="30">
        <f t="shared" si="2"/>
        <v>-91647.22</v>
      </c>
      <c r="F14" s="40">
        <f t="shared" si="0"/>
        <v>0.43333333333333335</v>
      </c>
      <c r="G14" s="39">
        <f t="shared" si="1"/>
        <v>65000</v>
      </c>
      <c r="H14" s="30">
        <f t="shared" si="3"/>
        <v>58352.78</v>
      </c>
      <c r="I14" s="30">
        <f t="shared" si="4"/>
        <v>65000</v>
      </c>
      <c r="J14" s="30">
        <f t="shared" si="5"/>
        <v>6647.2200000000012</v>
      </c>
      <c r="K14" s="30" t="str">
        <f t="shared" si="6"/>
        <v/>
      </c>
    </row>
    <row r="15" spans="1:11" x14ac:dyDescent="0.25">
      <c r="A15" s="35">
        <v>42474</v>
      </c>
      <c r="B15" s="49">
        <v>11928</v>
      </c>
      <c r="C15" s="30">
        <f t="shared" si="7"/>
        <v>70280.78</v>
      </c>
      <c r="D15" s="38">
        <v>150000</v>
      </c>
      <c r="E15" s="30">
        <f t="shared" si="2"/>
        <v>-79719.22</v>
      </c>
      <c r="F15" s="40">
        <f t="shared" si="0"/>
        <v>0.46666666666666667</v>
      </c>
      <c r="G15" s="39">
        <f t="shared" si="1"/>
        <v>70000</v>
      </c>
      <c r="H15" s="30">
        <f t="shared" si="3"/>
        <v>70000</v>
      </c>
      <c r="I15" s="30">
        <f t="shared" si="4"/>
        <v>70280.78</v>
      </c>
      <c r="J15" s="30" t="str">
        <f t="shared" si="5"/>
        <v/>
      </c>
      <c r="K15" s="30">
        <f t="shared" si="6"/>
        <v>280.77999999999884</v>
      </c>
    </row>
    <row r="16" spans="1:11" x14ac:dyDescent="0.25">
      <c r="A16" s="35">
        <v>42475</v>
      </c>
      <c r="B16" s="49">
        <v>13273</v>
      </c>
      <c r="C16" s="30">
        <f t="shared" si="7"/>
        <v>83553.78</v>
      </c>
      <c r="D16" s="38">
        <v>150000</v>
      </c>
      <c r="E16" s="30">
        <f t="shared" si="2"/>
        <v>-66446.22</v>
      </c>
      <c r="F16" s="40">
        <f t="shared" si="0"/>
        <v>0.5</v>
      </c>
      <c r="G16" s="39">
        <f t="shared" si="1"/>
        <v>75000</v>
      </c>
      <c r="H16" s="30">
        <f t="shared" si="3"/>
        <v>75000</v>
      </c>
      <c r="I16" s="30">
        <f t="shared" si="4"/>
        <v>83553.78</v>
      </c>
      <c r="J16" s="30" t="str">
        <f t="shared" si="5"/>
        <v/>
      </c>
      <c r="K16" s="30">
        <f t="shared" si="6"/>
        <v>8553.7799999999988</v>
      </c>
    </row>
    <row r="17" spans="1:11" x14ac:dyDescent="0.25">
      <c r="A17" s="35">
        <v>42476</v>
      </c>
      <c r="B17" s="49">
        <v>7362</v>
      </c>
      <c r="C17" s="30">
        <f t="shared" si="7"/>
        <v>90915.78</v>
      </c>
      <c r="D17" s="38">
        <v>150000</v>
      </c>
      <c r="E17" s="30">
        <f t="shared" si="2"/>
        <v>-59084.22</v>
      </c>
      <c r="F17" s="40">
        <f t="shared" si="0"/>
        <v>0.53333333333333333</v>
      </c>
      <c r="G17" s="39">
        <f t="shared" si="1"/>
        <v>80000</v>
      </c>
      <c r="H17" s="30">
        <f t="shared" si="3"/>
        <v>80000</v>
      </c>
      <c r="I17" s="30">
        <f t="shared" si="4"/>
        <v>90915.78</v>
      </c>
      <c r="J17" s="30" t="str">
        <f t="shared" si="5"/>
        <v/>
      </c>
      <c r="K17" s="30">
        <f t="shared" si="6"/>
        <v>10915.779999999999</v>
      </c>
    </row>
    <row r="18" spans="1:11" x14ac:dyDescent="0.25">
      <c r="A18" s="35">
        <v>42477</v>
      </c>
      <c r="B18" s="49">
        <v>4626</v>
      </c>
      <c r="C18" s="30">
        <f t="shared" si="7"/>
        <v>95541.78</v>
      </c>
      <c r="D18" s="38">
        <v>150000</v>
      </c>
      <c r="E18" s="30">
        <f t="shared" si="2"/>
        <v>-54458.22</v>
      </c>
      <c r="F18" s="40">
        <f t="shared" si="0"/>
        <v>0.56666666666666665</v>
      </c>
      <c r="G18" s="39">
        <f t="shared" si="1"/>
        <v>85000</v>
      </c>
      <c r="H18" s="30">
        <f t="shared" si="3"/>
        <v>85000</v>
      </c>
      <c r="I18" s="30">
        <f t="shared" si="4"/>
        <v>95541.78</v>
      </c>
      <c r="J18" s="30" t="str">
        <f t="shared" si="5"/>
        <v/>
      </c>
      <c r="K18" s="30">
        <f t="shared" si="6"/>
        <v>10541.779999999999</v>
      </c>
    </row>
    <row r="19" spans="1:11" x14ac:dyDescent="0.25">
      <c r="A19" s="35">
        <v>42478</v>
      </c>
      <c r="B19" s="49">
        <v>1128</v>
      </c>
      <c r="C19" s="30">
        <f t="shared" si="7"/>
        <v>96669.78</v>
      </c>
      <c r="D19" s="38">
        <v>150000</v>
      </c>
      <c r="E19" s="30">
        <f t="shared" si="2"/>
        <v>-53330.22</v>
      </c>
      <c r="F19" s="40">
        <f t="shared" si="0"/>
        <v>0.6</v>
      </c>
      <c r="G19" s="39">
        <f t="shared" si="1"/>
        <v>90000</v>
      </c>
      <c r="H19" s="30">
        <f t="shared" si="3"/>
        <v>90000</v>
      </c>
      <c r="I19" s="30">
        <f t="shared" si="4"/>
        <v>96669.78</v>
      </c>
      <c r="J19" s="30" t="str">
        <f t="shared" si="5"/>
        <v/>
      </c>
      <c r="K19" s="30">
        <f t="shared" si="6"/>
        <v>6669.7799999999988</v>
      </c>
    </row>
    <row r="20" spans="1:11" x14ac:dyDescent="0.25">
      <c r="A20" s="35">
        <v>42479</v>
      </c>
      <c r="B20" s="49">
        <v>2481</v>
      </c>
      <c r="C20" s="30">
        <f t="shared" si="7"/>
        <v>99150.78</v>
      </c>
      <c r="D20" s="38">
        <v>150000</v>
      </c>
      <c r="E20" s="30">
        <f t="shared" si="2"/>
        <v>-50849.22</v>
      </c>
      <c r="F20" s="40">
        <f t="shared" si="0"/>
        <v>0.6333333333333333</v>
      </c>
      <c r="G20" s="39">
        <f t="shared" si="1"/>
        <v>95000</v>
      </c>
      <c r="H20" s="30">
        <f t="shared" si="3"/>
        <v>95000</v>
      </c>
      <c r="I20" s="30">
        <f t="shared" si="4"/>
        <v>99150.78</v>
      </c>
      <c r="J20" s="30" t="str">
        <f t="shared" si="5"/>
        <v/>
      </c>
      <c r="K20" s="30">
        <f t="shared" si="6"/>
        <v>4150.7799999999988</v>
      </c>
    </row>
    <row r="21" spans="1:11" x14ac:dyDescent="0.25">
      <c r="A21" s="35">
        <v>42480</v>
      </c>
      <c r="B21" s="49">
        <v>2818</v>
      </c>
      <c r="C21" s="30">
        <f t="shared" si="7"/>
        <v>101968.78</v>
      </c>
      <c r="D21" s="38">
        <v>150000</v>
      </c>
      <c r="E21" s="30">
        <f t="shared" si="2"/>
        <v>-48031.22</v>
      </c>
      <c r="F21" s="40">
        <f t="shared" si="0"/>
        <v>0.66666666666666663</v>
      </c>
      <c r="G21" s="39">
        <f t="shared" si="1"/>
        <v>100000</v>
      </c>
      <c r="H21" s="30">
        <f t="shared" si="3"/>
        <v>100000</v>
      </c>
      <c r="I21" s="30">
        <f t="shared" si="4"/>
        <v>101968.78</v>
      </c>
      <c r="J21" s="30" t="str">
        <f t="shared" si="5"/>
        <v/>
      </c>
      <c r="K21" s="30">
        <f t="shared" si="6"/>
        <v>1968.7799999999988</v>
      </c>
    </row>
    <row r="22" spans="1:11" x14ac:dyDescent="0.25">
      <c r="A22" s="35">
        <v>42481</v>
      </c>
      <c r="B22" s="49"/>
      <c r="C22" s="30" t="str">
        <f t="shared" si="7"/>
        <v>-</v>
      </c>
      <c r="D22" s="38">
        <v>150000</v>
      </c>
      <c r="E22" s="30" t="str">
        <f t="shared" si="2"/>
        <v>-</v>
      </c>
      <c r="F22" s="40">
        <f t="shared" si="0"/>
        <v>0.7</v>
      </c>
      <c r="G22" s="39">
        <f t="shared" si="1"/>
        <v>105000</v>
      </c>
      <c r="H22" s="30">
        <f t="shared" si="3"/>
        <v>105000</v>
      </c>
      <c r="I22" s="30">
        <f t="shared" si="4"/>
        <v>105000</v>
      </c>
      <c r="J22" s="30" t="str">
        <f t="shared" si="5"/>
        <v/>
      </c>
      <c r="K22" s="30">
        <f t="shared" si="6"/>
        <v>0</v>
      </c>
    </row>
    <row r="23" spans="1:11" x14ac:dyDescent="0.25">
      <c r="A23" s="35">
        <v>42482</v>
      </c>
      <c r="B23" s="49"/>
      <c r="C23" s="30" t="str">
        <f t="shared" si="7"/>
        <v>-</v>
      </c>
      <c r="D23" s="38">
        <v>150000</v>
      </c>
      <c r="E23" s="30" t="str">
        <f t="shared" si="2"/>
        <v>-</v>
      </c>
      <c r="F23" s="40">
        <f t="shared" si="0"/>
        <v>0.73333333333333328</v>
      </c>
      <c r="G23" s="39">
        <f t="shared" si="1"/>
        <v>109999.99999999999</v>
      </c>
      <c r="H23" s="30">
        <f t="shared" si="3"/>
        <v>109999.99999999999</v>
      </c>
      <c r="I23" s="30">
        <f t="shared" si="4"/>
        <v>109999.99999999999</v>
      </c>
      <c r="J23" s="30" t="str">
        <f t="shared" si="5"/>
        <v/>
      </c>
      <c r="K23" s="30">
        <f t="shared" si="6"/>
        <v>0</v>
      </c>
    </row>
    <row r="24" spans="1:11" x14ac:dyDescent="0.25">
      <c r="A24" s="35">
        <v>42483</v>
      </c>
      <c r="B24" s="49"/>
      <c r="C24" s="30" t="str">
        <f t="shared" si="7"/>
        <v>-</v>
      </c>
      <c r="D24" s="38">
        <v>150000</v>
      </c>
      <c r="E24" s="30" t="str">
        <f t="shared" si="2"/>
        <v>-</v>
      </c>
      <c r="F24" s="40">
        <f t="shared" si="0"/>
        <v>0.76666666666666672</v>
      </c>
      <c r="G24" s="39">
        <f t="shared" si="1"/>
        <v>115000.00000000001</v>
      </c>
      <c r="H24" s="30">
        <f t="shared" si="3"/>
        <v>115000.00000000001</v>
      </c>
      <c r="I24" s="30">
        <f t="shared" si="4"/>
        <v>115000.00000000001</v>
      </c>
      <c r="J24" s="30" t="str">
        <f t="shared" si="5"/>
        <v/>
      </c>
      <c r="K24" s="30">
        <f t="shared" si="6"/>
        <v>0</v>
      </c>
    </row>
    <row r="25" spans="1:11" x14ac:dyDescent="0.25">
      <c r="A25" s="35">
        <v>42484</v>
      </c>
      <c r="B25" s="49"/>
      <c r="C25" s="30" t="str">
        <f t="shared" si="7"/>
        <v>-</v>
      </c>
      <c r="D25" s="38">
        <v>150000</v>
      </c>
      <c r="E25" s="30" t="str">
        <f t="shared" si="2"/>
        <v>-</v>
      </c>
      <c r="F25" s="40">
        <f t="shared" si="0"/>
        <v>0.8</v>
      </c>
      <c r="G25" s="39">
        <f t="shared" si="1"/>
        <v>120000</v>
      </c>
      <c r="H25" s="30">
        <f t="shared" si="3"/>
        <v>120000</v>
      </c>
      <c r="I25" s="30">
        <f t="shared" si="4"/>
        <v>120000</v>
      </c>
      <c r="J25" s="30" t="str">
        <f t="shared" si="5"/>
        <v/>
      </c>
      <c r="K25" s="30">
        <f t="shared" si="6"/>
        <v>0</v>
      </c>
    </row>
    <row r="26" spans="1:11" x14ac:dyDescent="0.25">
      <c r="A26" s="35">
        <v>42485</v>
      </c>
      <c r="B26" s="49"/>
      <c r="C26" s="30" t="str">
        <f t="shared" si="7"/>
        <v>-</v>
      </c>
      <c r="D26" s="38">
        <v>150000</v>
      </c>
      <c r="E26" s="30" t="str">
        <f t="shared" si="2"/>
        <v>-</v>
      </c>
      <c r="F26" s="40">
        <f t="shared" si="0"/>
        <v>0.83333333333333337</v>
      </c>
      <c r="G26" s="39">
        <f t="shared" si="1"/>
        <v>125000</v>
      </c>
      <c r="H26" s="30">
        <f t="shared" si="3"/>
        <v>125000</v>
      </c>
      <c r="I26" s="30">
        <f t="shared" si="4"/>
        <v>125000</v>
      </c>
      <c r="J26" s="30" t="str">
        <f t="shared" si="5"/>
        <v/>
      </c>
      <c r="K26" s="30">
        <f t="shared" si="6"/>
        <v>0</v>
      </c>
    </row>
    <row r="27" spans="1:11" x14ac:dyDescent="0.25">
      <c r="A27" s="35">
        <v>42486</v>
      </c>
      <c r="B27" s="49"/>
      <c r="C27" s="30" t="str">
        <f t="shared" si="7"/>
        <v>-</v>
      </c>
      <c r="D27" s="38">
        <v>150000</v>
      </c>
      <c r="E27" s="30" t="str">
        <f t="shared" si="2"/>
        <v>-</v>
      </c>
      <c r="F27" s="40">
        <f t="shared" si="0"/>
        <v>0.8666666666666667</v>
      </c>
      <c r="G27" s="39">
        <f t="shared" si="1"/>
        <v>130000</v>
      </c>
      <c r="H27" s="30">
        <f t="shared" si="3"/>
        <v>130000</v>
      </c>
      <c r="I27" s="30">
        <f t="shared" si="4"/>
        <v>130000</v>
      </c>
      <c r="J27" s="30" t="str">
        <f t="shared" si="5"/>
        <v/>
      </c>
      <c r="K27" s="30">
        <f t="shared" si="6"/>
        <v>0</v>
      </c>
    </row>
    <row r="28" spans="1:11" x14ac:dyDescent="0.25">
      <c r="A28" s="35">
        <v>42487</v>
      </c>
      <c r="B28" s="49"/>
      <c r="C28" s="30" t="str">
        <f t="shared" si="7"/>
        <v>-</v>
      </c>
      <c r="D28" s="38">
        <v>150000</v>
      </c>
      <c r="E28" s="30" t="str">
        <f t="shared" si="2"/>
        <v>-</v>
      </c>
      <c r="F28" s="40">
        <f t="shared" si="0"/>
        <v>0.9</v>
      </c>
      <c r="G28" s="39">
        <f t="shared" si="1"/>
        <v>135000</v>
      </c>
      <c r="H28" s="30">
        <f t="shared" si="3"/>
        <v>135000</v>
      </c>
      <c r="I28" s="30">
        <f t="shared" si="4"/>
        <v>135000</v>
      </c>
      <c r="J28" s="30" t="str">
        <f t="shared" si="5"/>
        <v/>
      </c>
      <c r="K28" s="30">
        <f t="shared" si="6"/>
        <v>0</v>
      </c>
    </row>
    <row r="29" spans="1:11" x14ac:dyDescent="0.25">
      <c r="A29" s="35">
        <v>42488</v>
      </c>
      <c r="B29" s="49"/>
      <c r="C29" s="30" t="str">
        <f t="shared" si="7"/>
        <v>-</v>
      </c>
      <c r="D29" s="38">
        <v>150000</v>
      </c>
      <c r="E29" s="30" t="str">
        <f t="shared" si="2"/>
        <v>-</v>
      </c>
      <c r="F29" s="40">
        <f t="shared" si="0"/>
        <v>0.93333333333333335</v>
      </c>
      <c r="G29" s="39">
        <f t="shared" si="1"/>
        <v>140000</v>
      </c>
      <c r="H29" s="30">
        <f t="shared" si="3"/>
        <v>140000</v>
      </c>
      <c r="I29" s="30">
        <f t="shared" si="4"/>
        <v>140000</v>
      </c>
      <c r="J29" s="30" t="str">
        <f t="shared" si="5"/>
        <v/>
      </c>
      <c r="K29" s="30">
        <f t="shared" si="6"/>
        <v>0</v>
      </c>
    </row>
    <row r="30" spans="1:11" x14ac:dyDescent="0.25">
      <c r="A30" s="35">
        <v>42489</v>
      </c>
      <c r="B30" s="49"/>
      <c r="C30" s="30" t="str">
        <f t="shared" si="7"/>
        <v>-</v>
      </c>
      <c r="D30" s="38">
        <v>150000</v>
      </c>
      <c r="E30" s="30" t="str">
        <f t="shared" si="2"/>
        <v>-</v>
      </c>
      <c r="F30" s="40">
        <f t="shared" si="0"/>
        <v>0.96666666666666667</v>
      </c>
      <c r="G30" s="39">
        <f t="shared" si="1"/>
        <v>145000</v>
      </c>
      <c r="H30" s="30">
        <f t="shared" si="3"/>
        <v>145000</v>
      </c>
      <c r="I30" s="30">
        <f t="shared" si="4"/>
        <v>145000</v>
      </c>
      <c r="J30" s="30" t="str">
        <f t="shared" si="5"/>
        <v/>
      </c>
      <c r="K30" s="30">
        <f t="shared" si="6"/>
        <v>0</v>
      </c>
    </row>
    <row r="31" spans="1:11" x14ac:dyDescent="0.25">
      <c r="A31" s="35">
        <v>42490</v>
      </c>
      <c r="B31" s="49"/>
      <c r="C31" s="30" t="str">
        <f t="shared" si="7"/>
        <v>-</v>
      </c>
      <c r="D31" s="38">
        <v>150000</v>
      </c>
      <c r="E31" s="30" t="str">
        <f t="shared" si="2"/>
        <v>-</v>
      </c>
      <c r="F31" s="40">
        <f t="shared" si="0"/>
        <v>1</v>
      </c>
      <c r="G31" s="39">
        <f t="shared" si="1"/>
        <v>150000</v>
      </c>
      <c r="H31" s="30">
        <f t="shared" si="3"/>
        <v>150000</v>
      </c>
      <c r="I31" s="30">
        <f t="shared" si="4"/>
        <v>150000</v>
      </c>
      <c r="J31" s="30" t="str">
        <f t="shared" si="5"/>
        <v/>
      </c>
      <c r="K31" s="30">
        <f t="shared" si="6"/>
        <v>0</v>
      </c>
    </row>
    <row r="49" spans="2:20" x14ac:dyDescent="0.25">
      <c r="T49" s="42"/>
    </row>
    <row r="56" spans="2:20" x14ac:dyDescent="0.25">
      <c r="B56" s="31"/>
      <c r="C56" s="37"/>
      <c r="D56" s="30"/>
      <c r="E56" s="30"/>
      <c r="F56" s="30"/>
      <c r="G56" s="38"/>
      <c r="H56" s="30"/>
      <c r="I56" s="39"/>
      <c r="J56" s="39"/>
      <c r="K56" s="40"/>
      <c r="L56" s="32"/>
      <c r="M56" s="32"/>
      <c r="N56" s="32"/>
      <c r="O56" s="32"/>
      <c r="P56" s="41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V20" sqref="V20"/>
    </sheetView>
  </sheetViews>
  <sheetFormatPr defaultRowHeight="15" x14ac:dyDescent="0.25"/>
  <cols>
    <col min="1" max="1" width="11.7109375" customWidth="1"/>
    <col min="2" max="2" width="10.140625" customWidth="1"/>
    <col min="3" max="3" width="11.140625" customWidth="1"/>
    <col min="4" max="4" width="10.140625" customWidth="1"/>
    <col min="5" max="5" width="10.7109375" customWidth="1"/>
    <col min="6" max="6" width="12" customWidth="1"/>
    <col min="7" max="7" width="18.42578125" customWidth="1"/>
  </cols>
  <sheetData>
    <row r="1" spans="1:10" ht="14.45" customHeight="1" x14ac:dyDescent="0.25">
      <c r="A1" s="68" t="s">
        <v>2197</v>
      </c>
      <c r="B1" s="68" t="s">
        <v>2123</v>
      </c>
      <c r="C1" s="68" t="s">
        <v>2122</v>
      </c>
      <c r="D1" s="68" t="s">
        <v>2222</v>
      </c>
      <c r="E1" s="68" t="s">
        <v>2124</v>
      </c>
      <c r="F1" s="68" t="s">
        <v>2125</v>
      </c>
    </row>
    <row r="2" spans="1:10" ht="14.45" customHeight="1" x14ac:dyDescent="0.25">
      <c r="A2" s="69">
        <v>7</v>
      </c>
      <c r="B2" s="45">
        <v>10</v>
      </c>
      <c r="C2" s="46">
        <v>0.1</v>
      </c>
      <c r="D2" s="45">
        <f>A2/B2*180</f>
        <v>125.99999999999999</v>
      </c>
      <c r="E2" s="45">
        <v>0</v>
      </c>
      <c r="F2" s="45">
        <v>0</v>
      </c>
    </row>
    <row r="3" spans="1:10" ht="14.45" customHeight="1" x14ac:dyDescent="0.25">
      <c r="A3" s="45"/>
      <c r="B3" s="45"/>
      <c r="C3" s="46">
        <v>0.1</v>
      </c>
      <c r="D3" s="45"/>
      <c r="E3" s="70">
        <f>-COS(RADIANS(D2))</f>
        <v>0.58778525229247303</v>
      </c>
      <c r="F3" s="70">
        <f>SIN(RADIANS(D2))</f>
        <v>0.80901699437494745</v>
      </c>
    </row>
    <row r="4" spans="1:10" ht="14.45" customHeight="1" x14ac:dyDescent="0.25">
      <c r="A4" s="45"/>
      <c r="B4" s="45"/>
      <c r="C4" s="46">
        <v>0.1</v>
      </c>
      <c r="D4" s="45"/>
      <c r="E4" s="45"/>
      <c r="F4" s="45"/>
    </row>
    <row r="5" spans="1:10" ht="14.45" customHeight="1" x14ac:dyDescent="0.25">
      <c r="A5" s="71"/>
      <c r="B5" s="71"/>
      <c r="C5" s="46">
        <v>0.1</v>
      </c>
      <c r="D5" s="71"/>
      <c r="E5" s="71"/>
      <c r="F5" s="71"/>
    </row>
    <row r="6" spans="1:10" ht="14.45" customHeight="1" x14ac:dyDescent="0.25">
      <c r="A6" s="71"/>
      <c r="B6" s="71"/>
      <c r="C6" s="46">
        <v>0.1</v>
      </c>
      <c r="D6" s="71"/>
      <c r="E6" s="71"/>
      <c r="F6" s="71"/>
    </row>
    <row r="7" spans="1:10" ht="14.45" customHeight="1" x14ac:dyDescent="0.25">
      <c r="A7" s="71"/>
      <c r="B7" s="71"/>
      <c r="C7" s="46">
        <v>0.5</v>
      </c>
      <c r="D7" s="71"/>
      <c r="E7" s="71"/>
      <c r="F7" s="71"/>
    </row>
    <row r="8" spans="1:10" ht="14.45" customHeight="1" x14ac:dyDescent="0.25">
      <c r="A8" s="71"/>
      <c r="B8" s="71"/>
      <c r="C8" s="71"/>
      <c r="D8" s="71"/>
      <c r="E8" s="71"/>
      <c r="F8" s="71"/>
    </row>
    <row r="9" spans="1:10" ht="14.45" customHeight="1" x14ac:dyDescent="0.25">
      <c r="A9" s="78"/>
      <c r="B9" s="36"/>
      <c r="C9" s="71"/>
      <c r="D9" s="36"/>
      <c r="E9" s="36"/>
      <c r="F9" s="36"/>
      <c r="G9" s="36"/>
      <c r="H9" s="36"/>
    </row>
    <row r="10" spans="1:10" ht="14.45" customHeight="1" x14ac:dyDescent="0.25">
      <c r="H10" s="43"/>
    </row>
    <row r="11" spans="1:10" ht="14.45" customHeight="1" x14ac:dyDescent="0.25">
      <c r="H11" s="43"/>
    </row>
    <row r="12" spans="1:10" ht="14.45" customHeight="1" x14ac:dyDescent="0.25">
      <c r="H12" s="44"/>
    </row>
    <row r="13" spans="1:10" ht="14.45" customHeight="1" x14ac:dyDescent="0.25">
      <c r="H13" s="44"/>
      <c r="I13" s="36"/>
    </row>
    <row r="14" spans="1:10" ht="14.45" customHeight="1" x14ac:dyDescent="0.25">
      <c r="B14" s="45"/>
      <c r="D14" s="45"/>
      <c r="E14" s="45"/>
      <c r="F14" s="45"/>
      <c r="G14" s="45"/>
      <c r="H14" s="45"/>
      <c r="I14" s="36"/>
    </row>
    <row r="15" spans="1:10" ht="14.45" customHeight="1" x14ac:dyDescent="0.25">
      <c r="B15" s="45"/>
      <c r="D15" s="45"/>
      <c r="E15" s="45"/>
      <c r="F15" s="45"/>
      <c r="G15" s="45"/>
      <c r="H15" s="36"/>
      <c r="I15" s="36"/>
    </row>
    <row r="16" spans="1:10" ht="14.45" customHeight="1" x14ac:dyDescent="0.25">
      <c r="B16" s="45"/>
      <c r="C16" s="36"/>
      <c r="D16" s="45"/>
      <c r="E16" s="45"/>
      <c r="F16" s="45"/>
      <c r="G16" s="45"/>
      <c r="I16" s="36"/>
      <c r="J16" s="36"/>
    </row>
    <row r="17" spans="1:10" x14ac:dyDescent="0.25">
      <c r="A17" s="36"/>
      <c r="B17" s="36"/>
      <c r="C17" s="36"/>
      <c r="D17" s="36"/>
      <c r="E17" s="36"/>
      <c r="F17" s="36"/>
      <c r="G17" s="36"/>
      <c r="I17" s="36"/>
      <c r="J17" s="36"/>
    </row>
    <row r="18" spans="1:10" x14ac:dyDescent="0.25">
      <c r="A18" s="47"/>
      <c r="C18" s="36"/>
      <c r="I18" s="36"/>
      <c r="J18" s="36"/>
    </row>
    <row r="19" spans="1:10" x14ac:dyDescent="0.25">
      <c r="A19" s="47"/>
      <c r="C19" s="36"/>
      <c r="I19" s="36"/>
      <c r="J19" s="36"/>
    </row>
    <row r="20" spans="1:10" x14ac:dyDescent="0.25">
      <c r="A20" s="47"/>
      <c r="C20" s="36"/>
      <c r="I20" s="36"/>
      <c r="J20" s="36"/>
    </row>
    <row r="21" spans="1:10" x14ac:dyDescent="0.25">
      <c r="A21" s="47"/>
      <c r="C21" s="36"/>
      <c r="I21" s="36"/>
      <c r="J21" s="36"/>
    </row>
    <row r="22" spans="1:10" x14ac:dyDescent="0.25">
      <c r="A22" s="47"/>
      <c r="C22" s="36"/>
      <c r="I22" s="36"/>
      <c r="J22" s="36"/>
    </row>
    <row r="23" spans="1:10" x14ac:dyDescent="0.25">
      <c r="A23" s="47"/>
      <c r="C23" s="36"/>
      <c r="I23" s="36"/>
      <c r="J23" s="36"/>
    </row>
    <row r="24" spans="1:10" x14ac:dyDescent="0.25">
      <c r="C24" s="36"/>
      <c r="I24" s="36"/>
      <c r="J24" s="36"/>
    </row>
    <row r="25" spans="1:10" x14ac:dyDescent="0.25">
      <c r="C25" s="36"/>
      <c r="I25" s="36"/>
      <c r="J25" s="36"/>
    </row>
    <row r="26" spans="1:10" x14ac:dyDescent="0.25">
      <c r="I26" s="36"/>
      <c r="J26" s="36"/>
    </row>
    <row r="27" spans="1:10" x14ac:dyDescent="0.25">
      <c r="I27" s="36"/>
      <c r="J27" s="36"/>
    </row>
    <row r="28" spans="1:10" x14ac:dyDescent="0.25">
      <c r="B28" s="36"/>
      <c r="D28" s="36"/>
      <c r="E28" s="36"/>
      <c r="F28" s="36"/>
      <c r="G28" s="36"/>
      <c r="H28" s="36"/>
      <c r="I28" s="36"/>
      <c r="J28" s="36"/>
    </row>
    <row r="29" spans="1:10" x14ac:dyDescent="0.25">
      <c r="B29" s="36"/>
      <c r="D29" s="36"/>
      <c r="E29" s="36"/>
      <c r="F29" s="36"/>
      <c r="G29" s="36"/>
      <c r="H29" s="36"/>
      <c r="I29" s="36"/>
      <c r="J29" s="36"/>
    </row>
    <row r="30" spans="1:10" x14ac:dyDescent="0.25">
      <c r="B30" s="36"/>
      <c r="D30" s="36"/>
      <c r="E30" s="36"/>
      <c r="F30" s="36"/>
      <c r="G30" s="36"/>
      <c r="H30" s="36"/>
      <c r="I30" s="36"/>
      <c r="J30" s="36"/>
    </row>
    <row r="31" spans="1:10" x14ac:dyDescent="0.25">
      <c r="J31" s="36"/>
    </row>
    <row r="32" spans="1:10" x14ac:dyDescent="0.25">
      <c r="J32" s="36"/>
    </row>
    <row r="33" spans="2:10" x14ac:dyDescent="0.25">
      <c r="J33" s="36"/>
    </row>
    <row r="34" spans="2:10" x14ac:dyDescent="0.25">
      <c r="J34" s="36"/>
    </row>
    <row r="35" spans="2:10" x14ac:dyDescent="0.25">
      <c r="B35" s="36"/>
      <c r="D35" s="36"/>
      <c r="E35" s="36"/>
      <c r="F35" s="36"/>
      <c r="G35" s="36"/>
      <c r="H35" s="36"/>
      <c r="I35" s="36"/>
      <c r="J35" s="36"/>
    </row>
    <row r="36" spans="2:10" x14ac:dyDescent="0.25">
      <c r="B36" s="36"/>
      <c r="D36" s="36"/>
      <c r="E36" s="36"/>
      <c r="F36" s="36"/>
      <c r="G36" s="36"/>
      <c r="H36" s="36"/>
      <c r="I36" s="36"/>
      <c r="J36" s="36"/>
    </row>
    <row r="37" spans="2:10" x14ac:dyDescent="0.25">
      <c r="B37" s="36"/>
      <c r="D37" s="36"/>
      <c r="E37" s="36"/>
      <c r="F37" s="36"/>
      <c r="G37" s="36"/>
      <c r="H37" s="36"/>
      <c r="I37" s="36"/>
      <c r="J37" s="36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tabSelected="1" zoomScaleNormal="100" workbookViewId="0">
      <selection activeCell="B12" sqref="B12"/>
    </sheetView>
  </sheetViews>
  <sheetFormatPr defaultRowHeight="15" x14ac:dyDescent="0.25"/>
  <cols>
    <col min="1" max="1" width="17.7109375" customWidth="1"/>
    <col min="2" max="2" width="14.28515625" customWidth="1"/>
    <col min="8" max="8" width="9.5703125" customWidth="1"/>
    <col min="12" max="12" width="8.85546875" customWidth="1"/>
    <col min="13" max="14" width="8.7109375" customWidth="1"/>
  </cols>
  <sheetData>
    <row r="1" spans="1:10" x14ac:dyDescent="0.25">
      <c r="G1" s="117" t="s">
        <v>2223</v>
      </c>
      <c r="H1" s="117"/>
      <c r="I1" s="118" t="s">
        <v>2224</v>
      </c>
      <c r="J1" s="118"/>
    </row>
    <row r="2" spans="1:10" ht="21" x14ac:dyDescent="0.35">
      <c r="A2" s="56" t="s">
        <v>2201</v>
      </c>
      <c r="B2" s="72">
        <v>0.75</v>
      </c>
      <c r="G2" s="24" t="s">
        <v>2193</v>
      </c>
      <c r="H2" s="24" t="s">
        <v>2194</v>
      </c>
      <c r="I2" s="24" t="s">
        <v>2195</v>
      </c>
      <c r="J2" s="24" t="s">
        <v>2196</v>
      </c>
    </row>
    <row r="3" spans="1:10" x14ac:dyDescent="0.25">
      <c r="G3" s="54">
        <f t="array" ref="G3:G102">MOD(ROW('Array Percentage Grid'!$1:$100)-1,10)</f>
        <v>0</v>
      </c>
      <c r="H3" s="54">
        <f t="array" ref="H3:H102">INT((ROW('Array Percentage Grid'!$1:$100)-1)/10)</f>
        <v>0</v>
      </c>
      <c r="I3" s="54">
        <f t="array" ref="I3:I102">IF(ROW('Array Percentage Grid'!$1:$100)-1&lt;INT('Array Percentage Grid'!$B$2*100),1,0)*arr_x</f>
        <v>0</v>
      </c>
      <c r="J3" s="54">
        <f t="array" ref="J3:J102">IF(ROW('Array Percentage Grid'!$1:$100)-1&lt;INT('Array Percentage Grid'!$B$2*100),1,0)*arr_y</f>
        <v>0</v>
      </c>
    </row>
    <row r="4" spans="1:10" x14ac:dyDescent="0.25">
      <c r="G4" s="54">
        <v>1</v>
      </c>
      <c r="H4" s="54">
        <v>0</v>
      </c>
      <c r="I4" s="54">
        <v>1</v>
      </c>
      <c r="J4" s="54">
        <v>0</v>
      </c>
    </row>
    <row r="5" spans="1:10" x14ac:dyDescent="0.25">
      <c r="G5" s="54">
        <v>2</v>
      </c>
      <c r="H5" s="54">
        <v>0</v>
      </c>
      <c r="I5" s="54">
        <v>2</v>
      </c>
      <c r="J5" s="54">
        <v>0</v>
      </c>
    </row>
    <row r="6" spans="1:10" x14ac:dyDescent="0.25">
      <c r="G6" s="54">
        <v>3</v>
      </c>
      <c r="H6" s="54">
        <v>0</v>
      </c>
      <c r="I6" s="54">
        <v>3</v>
      </c>
      <c r="J6" s="54">
        <v>0</v>
      </c>
    </row>
    <row r="7" spans="1:10" x14ac:dyDescent="0.25">
      <c r="G7" s="54">
        <v>4</v>
      </c>
      <c r="H7" s="54">
        <v>0</v>
      </c>
      <c r="I7" s="54">
        <v>4</v>
      </c>
      <c r="J7" s="54">
        <v>0</v>
      </c>
    </row>
    <row r="8" spans="1:10" x14ac:dyDescent="0.25">
      <c r="G8" s="54">
        <v>5</v>
      </c>
      <c r="H8" s="54">
        <v>0</v>
      </c>
      <c r="I8" s="54">
        <v>5</v>
      </c>
      <c r="J8" s="54">
        <v>0</v>
      </c>
    </row>
    <row r="9" spans="1:10" x14ac:dyDescent="0.25">
      <c r="G9" s="54">
        <v>6</v>
      </c>
      <c r="H9" s="54">
        <v>0</v>
      </c>
      <c r="I9" s="54">
        <v>6</v>
      </c>
      <c r="J9" s="54">
        <v>0</v>
      </c>
    </row>
    <row r="10" spans="1:10" x14ac:dyDescent="0.25">
      <c r="G10" s="54">
        <v>7</v>
      </c>
      <c r="H10" s="54">
        <v>0</v>
      </c>
      <c r="I10" s="54">
        <v>7</v>
      </c>
      <c r="J10" s="54">
        <v>0</v>
      </c>
    </row>
    <row r="11" spans="1:10" x14ac:dyDescent="0.25">
      <c r="G11" s="54">
        <v>8</v>
      </c>
      <c r="H11" s="54">
        <v>0</v>
      </c>
      <c r="I11" s="54">
        <v>8</v>
      </c>
      <c r="J11" s="54">
        <v>0</v>
      </c>
    </row>
    <row r="12" spans="1:10" x14ac:dyDescent="0.25">
      <c r="G12" s="54">
        <v>9</v>
      </c>
      <c r="H12" s="54">
        <v>0</v>
      </c>
      <c r="I12" s="54">
        <v>9</v>
      </c>
      <c r="J12" s="54">
        <v>0</v>
      </c>
    </row>
    <row r="13" spans="1:10" x14ac:dyDescent="0.25">
      <c r="G13" s="54">
        <v>0</v>
      </c>
      <c r="H13" s="54">
        <v>1</v>
      </c>
      <c r="I13" s="54">
        <v>0</v>
      </c>
      <c r="J13" s="54">
        <v>1</v>
      </c>
    </row>
    <row r="14" spans="1:10" x14ac:dyDescent="0.25">
      <c r="G14" s="54">
        <v>1</v>
      </c>
      <c r="H14" s="54">
        <v>1</v>
      </c>
      <c r="I14" s="54">
        <v>1</v>
      </c>
      <c r="J14" s="54">
        <v>1</v>
      </c>
    </row>
    <row r="15" spans="1:10" x14ac:dyDescent="0.25">
      <c r="G15" s="54">
        <v>2</v>
      </c>
      <c r="H15" s="54">
        <v>1</v>
      </c>
      <c r="I15" s="54">
        <v>2</v>
      </c>
      <c r="J15" s="54">
        <v>1</v>
      </c>
    </row>
    <row r="16" spans="1:10" x14ac:dyDescent="0.25">
      <c r="G16" s="54">
        <v>3</v>
      </c>
      <c r="H16" s="54">
        <v>1</v>
      </c>
      <c r="I16" s="54">
        <v>3</v>
      </c>
      <c r="J16" s="54">
        <v>1</v>
      </c>
    </row>
    <row r="17" spans="7:10" x14ac:dyDescent="0.25">
      <c r="G17" s="54">
        <v>4</v>
      </c>
      <c r="H17" s="54">
        <v>1</v>
      </c>
      <c r="I17" s="54">
        <v>4</v>
      </c>
      <c r="J17" s="54">
        <v>1</v>
      </c>
    </row>
    <row r="18" spans="7:10" x14ac:dyDescent="0.25">
      <c r="G18" s="54">
        <v>5</v>
      </c>
      <c r="H18" s="54">
        <v>1</v>
      </c>
      <c r="I18" s="54">
        <v>5</v>
      </c>
      <c r="J18" s="54">
        <v>1</v>
      </c>
    </row>
    <row r="19" spans="7:10" x14ac:dyDescent="0.25">
      <c r="G19" s="54">
        <v>6</v>
      </c>
      <c r="H19" s="54">
        <v>1</v>
      </c>
      <c r="I19" s="54">
        <v>6</v>
      </c>
      <c r="J19" s="54">
        <v>1</v>
      </c>
    </row>
    <row r="20" spans="7:10" x14ac:dyDescent="0.25">
      <c r="G20" s="54">
        <v>7</v>
      </c>
      <c r="H20" s="54">
        <v>1</v>
      </c>
      <c r="I20" s="54">
        <v>7</v>
      </c>
      <c r="J20" s="54">
        <v>1</v>
      </c>
    </row>
    <row r="21" spans="7:10" x14ac:dyDescent="0.25">
      <c r="G21" s="54">
        <v>8</v>
      </c>
      <c r="H21" s="54">
        <v>1</v>
      </c>
      <c r="I21" s="54">
        <v>8</v>
      </c>
      <c r="J21" s="54">
        <v>1</v>
      </c>
    </row>
    <row r="22" spans="7:10" x14ac:dyDescent="0.25">
      <c r="G22" s="54">
        <v>9</v>
      </c>
      <c r="H22" s="54">
        <v>1</v>
      </c>
      <c r="I22" s="54">
        <v>9</v>
      </c>
      <c r="J22" s="54">
        <v>1</v>
      </c>
    </row>
    <row r="23" spans="7:10" x14ac:dyDescent="0.25">
      <c r="G23" s="54">
        <v>0</v>
      </c>
      <c r="H23" s="54">
        <v>2</v>
      </c>
      <c r="I23" s="54">
        <v>0</v>
      </c>
      <c r="J23" s="54">
        <v>2</v>
      </c>
    </row>
    <row r="24" spans="7:10" x14ac:dyDescent="0.25">
      <c r="G24" s="54">
        <v>1</v>
      </c>
      <c r="H24" s="54">
        <v>2</v>
      </c>
      <c r="I24" s="54">
        <v>1</v>
      </c>
      <c r="J24" s="54">
        <v>2</v>
      </c>
    </row>
    <row r="25" spans="7:10" x14ac:dyDescent="0.25">
      <c r="G25" s="54">
        <v>2</v>
      </c>
      <c r="H25" s="54">
        <v>2</v>
      </c>
      <c r="I25" s="54">
        <v>2</v>
      </c>
      <c r="J25" s="54">
        <v>2</v>
      </c>
    </row>
    <row r="26" spans="7:10" x14ac:dyDescent="0.25">
      <c r="G26" s="54">
        <v>3</v>
      </c>
      <c r="H26" s="54">
        <v>2</v>
      </c>
      <c r="I26" s="54">
        <v>3</v>
      </c>
      <c r="J26" s="54">
        <v>2</v>
      </c>
    </row>
    <row r="27" spans="7:10" x14ac:dyDescent="0.25">
      <c r="G27" s="54">
        <v>4</v>
      </c>
      <c r="H27" s="54">
        <v>2</v>
      </c>
      <c r="I27" s="54">
        <v>4</v>
      </c>
      <c r="J27" s="54">
        <v>2</v>
      </c>
    </row>
    <row r="28" spans="7:10" x14ac:dyDescent="0.25">
      <c r="G28" s="54">
        <v>5</v>
      </c>
      <c r="H28" s="54">
        <v>2</v>
      </c>
      <c r="I28" s="54">
        <v>5</v>
      </c>
      <c r="J28" s="54">
        <v>2</v>
      </c>
    </row>
    <row r="29" spans="7:10" x14ac:dyDescent="0.25">
      <c r="G29" s="54">
        <v>6</v>
      </c>
      <c r="H29" s="54">
        <v>2</v>
      </c>
      <c r="I29" s="54">
        <v>6</v>
      </c>
      <c r="J29" s="54">
        <v>2</v>
      </c>
    </row>
    <row r="30" spans="7:10" x14ac:dyDescent="0.25">
      <c r="G30" s="54">
        <v>7</v>
      </c>
      <c r="H30" s="54">
        <v>2</v>
      </c>
      <c r="I30" s="54">
        <v>7</v>
      </c>
      <c r="J30" s="54">
        <v>2</v>
      </c>
    </row>
    <row r="31" spans="7:10" x14ac:dyDescent="0.25">
      <c r="G31" s="54">
        <v>8</v>
      </c>
      <c r="H31" s="54">
        <v>2</v>
      </c>
      <c r="I31" s="54">
        <v>8</v>
      </c>
      <c r="J31" s="54">
        <v>2</v>
      </c>
    </row>
    <row r="32" spans="7:10" x14ac:dyDescent="0.25">
      <c r="G32" s="54">
        <v>9</v>
      </c>
      <c r="H32" s="54">
        <v>2</v>
      </c>
      <c r="I32" s="54">
        <v>9</v>
      </c>
      <c r="J32" s="54">
        <v>2</v>
      </c>
    </row>
    <row r="33" spans="7:10" x14ac:dyDescent="0.25">
      <c r="G33" s="54">
        <v>0</v>
      </c>
      <c r="H33" s="54">
        <v>3</v>
      </c>
      <c r="I33" s="54">
        <v>0</v>
      </c>
      <c r="J33" s="54">
        <v>3</v>
      </c>
    </row>
    <row r="34" spans="7:10" x14ac:dyDescent="0.25">
      <c r="G34" s="54">
        <v>1</v>
      </c>
      <c r="H34" s="54">
        <v>3</v>
      </c>
      <c r="I34" s="54">
        <v>1</v>
      </c>
      <c r="J34" s="54">
        <v>3</v>
      </c>
    </row>
    <row r="35" spans="7:10" x14ac:dyDescent="0.25">
      <c r="G35" s="54">
        <v>2</v>
      </c>
      <c r="H35" s="54">
        <v>3</v>
      </c>
      <c r="I35" s="54">
        <v>2</v>
      </c>
      <c r="J35" s="54">
        <v>3</v>
      </c>
    </row>
    <row r="36" spans="7:10" x14ac:dyDescent="0.25">
      <c r="G36" s="54">
        <v>3</v>
      </c>
      <c r="H36" s="54">
        <v>3</v>
      </c>
      <c r="I36" s="54">
        <v>3</v>
      </c>
      <c r="J36" s="54">
        <v>3</v>
      </c>
    </row>
    <row r="37" spans="7:10" x14ac:dyDescent="0.25">
      <c r="G37" s="54">
        <v>4</v>
      </c>
      <c r="H37" s="54">
        <v>3</v>
      </c>
      <c r="I37" s="54">
        <v>4</v>
      </c>
      <c r="J37" s="54">
        <v>3</v>
      </c>
    </row>
    <row r="38" spans="7:10" x14ac:dyDescent="0.25">
      <c r="G38" s="54">
        <v>5</v>
      </c>
      <c r="H38" s="54">
        <v>3</v>
      </c>
      <c r="I38" s="54">
        <v>5</v>
      </c>
      <c r="J38" s="54">
        <v>3</v>
      </c>
    </row>
    <row r="39" spans="7:10" x14ac:dyDescent="0.25">
      <c r="G39" s="54">
        <v>6</v>
      </c>
      <c r="H39" s="54">
        <v>3</v>
      </c>
      <c r="I39" s="54">
        <v>6</v>
      </c>
      <c r="J39" s="54">
        <v>3</v>
      </c>
    </row>
    <row r="40" spans="7:10" x14ac:dyDescent="0.25">
      <c r="G40" s="54">
        <v>7</v>
      </c>
      <c r="H40" s="54">
        <v>3</v>
      </c>
      <c r="I40" s="54">
        <v>7</v>
      </c>
      <c r="J40" s="54">
        <v>3</v>
      </c>
    </row>
    <row r="41" spans="7:10" x14ac:dyDescent="0.25">
      <c r="G41" s="54">
        <v>8</v>
      </c>
      <c r="H41" s="54">
        <v>3</v>
      </c>
      <c r="I41" s="54">
        <v>8</v>
      </c>
      <c r="J41" s="54">
        <v>3</v>
      </c>
    </row>
    <row r="42" spans="7:10" x14ac:dyDescent="0.25">
      <c r="G42" s="54">
        <v>9</v>
      </c>
      <c r="H42" s="54">
        <v>3</v>
      </c>
      <c r="I42" s="54">
        <v>9</v>
      </c>
      <c r="J42" s="54">
        <v>3</v>
      </c>
    </row>
    <row r="43" spans="7:10" x14ac:dyDescent="0.25">
      <c r="G43" s="54">
        <v>0</v>
      </c>
      <c r="H43" s="54">
        <v>4</v>
      </c>
      <c r="I43" s="54">
        <v>0</v>
      </c>
      <c r="J43" s="54">
        <v>4</v>
      </c>
    </row>
    <row r="44" spans="7:10" x14ac:dyDescent="0.25">
      <c r="G44" s="54">
        <v>1</v>
      </c>
      <c r="H44" s="54">
        <v>4</v>
      </c>
      <c r="I44" s="54">
        <v>1</v>
      </c>
      <c r="J44" s="54">
        <v>4</v>
      </c>
    </row>
    <row r="45" spans="7:10" x14ac:dyDescent="0.25">
      <c r="G45" s="54">
        <v>2</v>
      </c>
      <c r="H45" s="54">
        <v>4</v>
      </c>
      <c r="I45" s="54">
        <v>2</v>
      </c>
      <c r="J45" s="54">
        <v>4</v>
      </c>
    </row>
    <row r="46" spans="7:10" x14ac:dyDescent="0.25">
      <c r="G46" s="54">
        <v>3</v>
      </c>
      <c r="H46" s="54">
        <v>4</v>
      </c>
      <c r="I46" s="54">
        <v>3</v>
      </c>
      <c r="J46" s="54">
        <v>4</v>
      </c>
    </row>
    <row r="47" spans="7:10" x14ac:dyDescent="0.25">
      <c r="G47" s="54">
        <v>4</v>
      </c>
      <c r="H47" s="54">
        <v>4</v>
      </c>
      <c r="I47" s="54">
        <v>4</v>
      </c>
      <c r="J47" s="54">
        <v>4</v>
      </c>
    </row>
    <row r="48" spans="7:10" x14ac:dyDescent="0.25">
      <c r="G48" s="54">
        <v>5</v>
      </c>
      <c r="H48" s="54">
        <v>4</v>
      </c>
      <c r="I48" s="54">
        <v>5</v>
      </c>
      <c r="J48" s="54">
        <v>4</v>
      </c>
    </row>
    <row r="49" spans="7:10" x14ac:dyDescent="0.25">
      <c r="G49" s="54">
        <v>6</v>
      </c>
      <c r="H49" s="54">
        <v>4</v>
      </c>
      <c r="I49" s="54">
        <v>6</v>
      </c>
      <c r="J49" s="54">
        <v>4</v>
      </c>
    </row>
    <row r="50" spans="7:10" x14ac:dyDescent="0.25">
      <c r="G50" s="54">
        <v>7</v>
      </c>
      <c r="H50" s="54">
        <v>4</v>
      </c>
      <c r="I50" s="54">
        <v>7</v>
      </c>
      <c r="J50" s="54">
        <v>4</v>
      </c>
    </row>
    <row r="51" spans="7:10" x14ac:dyDescent="0.25">
      <c r="G51" s="54">
        <v>8</v>
      </c>
      <c r="H51" s="54">
        <v>4</v>
      </c>
      <c r="I51" s="54">
        <v>8</v>
      </c>
      <c r="J51" s="54">
        <v>4</v>
      </c>
    </row>
    <row r="52" spans="7:10" x14ac:dyDescent="0.25">
      <c r="G52" s="54">
        <v>9</v>
      </c>
      <c r="H52" s="54">
        <v>4</v>
      </c>
      <c r="I52" s="54">
        <v>9</v>
      </c>
      <c r="J52" s="54">
        <v>4</v>
      </c>
    </row>
    <row r="53" spans="7:10" x14ac:dyDescent="0.25">
      <c r="G53" s="54">
        <v>0</v>
      </c>
      <c r="H53" s="54">
        <v>5</v>
      </c>
      <c r="I53" s="54">
        <v>0</v>
      </c>
      <c r="J53" s="54">
        <v>5</v>
      </c>
    </row>
    <row r="54" spans="7:10" x14ac:dyDescent="0.25">
      <c r="G54" s="54">
        <v>1</v>
      </c>
      <c r="H54" s="54">
        <v>5</v>
      </c>
      <c r="I54" s="54">
        <v>1</v>
      </c>
      <c r="J54" s="54">
        <v>5</v>
      </c>
    </row>
    <row r="55" spans="7:10" x14ac:dyDescent="0.25">
      <c r="G55" s="54">
        <v>2</v>
      </c>
      <c r="H55" s="54">
        <v>5</v>
      </c>
      <c r="I55" s="54">
        <v>2</v>
      </c>
      <c r="J55" s="54">
        <v>5</v>
      </c>
    </row>
    <row r="56" spans="7:10" x14ac:dyDescent="0.25">
      <c r="G56" s="54">
        <v>3</v>
      </c>
      <c r="H56" s="54">
        <v>5</v>
      </c>
      <c r="I56" s="54">
        <v>3</v>
      </c>
      <c r="J56" s="54">
        <v>5</v>
      </c>
    </row>
    <row r="57" spans="7:10" x14ac:dyDescent="0.25">
      <c r="G57" s="54">
        <v>4</v>
      </c>
      <c r="H57" s="54">
        <v>5</v>
      </c>
      <c r="I57" s="54">
        <v>4</v>
      </c>
      <c r="J57" s="54">
        <v>5</v>
      </c>
    </row>
    <row r="58" spans="7:10" x14ac:dyDescent="0.25">
      <c r="G58" s="54">
        <v>5</v>
      </c>
      <c r="H58" s="54">
        <v>5</v>
      </c>
      <c r="I58" s="54">
        <v>5</v>
      </c>
      <c r="J58" s="54">
        <v>5</v>
      </c>
    </row>
    <row r="59" spans="7:10" x14ac:dyDescent="0.25">
      <c r="G59" s="54">
        <v>6</v>
      </c>
      <c r="H59" s="54">
        <v>5</v>
      </c>
      <c r="I59" s="54">
        <v>6</v>
      </c>
      <c r="J59" s="54">
        <v>5</v>
      </c>
    </row>
    <row r="60" spans="7:10" x14ac:dyDescent="0.25">
      <c r="G60" s="54">
        <v>7</v>
      </c>
      <c r="H60" s="54">
        <v>5</v>
      </c>
      <c r="I60" s="54">
        <v>7</v>
      </c>
      <c r="J60" s="54">
        <v>5</v>
      </c>
    </row>
    <row r="61" spans="7:10" x14ac:dyDescent="0.25">
      <c r="G61" s="54">
        <v>8</v>
      </c>
      <c r="H61" s="54">
        <v>5</v>
      </c>
      <c r="I61" s="54">
        <v>8</v>
      </c>
      <c r="J61" s="54">
        <v>5</v>
      </c>
    </row>
    <row r="62" spans="7:10" x14ac:dyDescent="0.25">
      <c r="G62" s="54">
        <v>9</v>
      </c>
      <c r="H62" s="54">
        <v>5</v>
      </c>
      <c r="I62" s="54">
        <v>9</v>
      </c>
      <c r="J62" s="54">
        <v>5</v>
      </c>
    </row>
    <row r="63" spans="7:10" x14ac:dyDescent="0.25">
      <c r="G63" s="54">
        <v>0</v>
      </c>
      <c r="H63" s="54">
        <v>6</v>
      </c>
      <c r="I63" s="54">
        <v>0</v>
      </c>
      <c r="J63" s="54">
        <v>6</v>
      </c>
    </row>
    <row r="64" spans="7:10" x14ac:dyDescent="0.25">
      <c r="G64" s="54">
        <v>1</v>
      </c>
      <c r="H64" s="54">
        <v>6</v>
      </c>
      <c r="I64" s="54">
        <v>1</v>
      </c>
      <c r="J64" s="54">
        <v>6</v>
      </c>
    </row>
    <row r="65" spans="7:10" x14ac:dyDescent="0.25">
      <c r="G65" s="54">
        <v>2</v>
      </c>
      <c r="H65" s="54">
        <v>6</v>
      </c>
      <c r="I65" s="54">
        <v>2</v>
      </c>
      <c r="J65" s="54">
        <v>6</v>
      </c>
    </row>
    <row r="66" spans="7:10" x14ac:dyDescent="0.25">
      <c r="G66" s="54">
        <v>3</v>
      </c>
      <c r="H66" s="54">
        <v>6</v>
      </c>
      <c r="I66" s="54">
        <v>3</v>
      </c>
      <c r="J66" s="54">
        <v>6</v>
      </c>
    </row>
    <row r="67" spans="7:10" x14ac:dyDescent="0.25">
      <c r="G67" s="54">
        <v>4</v>
      </c>
      <c r="H67" s="54">
        <v>6</v>
      </c>
      <c r="I67" s="54">
        <v>4</v>
      </c>
      <c r="J67" s="54">
        <v>6</v>
      </c>
    </row>
    <row r="68" spans="7:10" x14ac:dyDescent="0.25">
      <c r="G68" s="54">
        <v>5</v>
      </c>
      <c r="H68" s="54">
        <v>6</v>
      </c>
      <c r="I68" s="54">
        <v>5</v>
      </c>
      <c r="J68" s="54">
        <v>6</v>
      </c>
    </row>
    <row r="69" spans="7:10" x14ac:dyDescent="0.25">
      <c r="G69" s="54">
        <v>6</v>
      </c>
      <c r="H69" s="54">
        <v>6</v>
      </c>
      <c r="I69" s="54">
        <v>6</v>
      </c>
      <c r="J69" s="54">
        <v>6</v>
      </c>
    </row>
    <row r="70" spans="7:10" x14ac:dyDescent="0.25">
      <c r="G70" s="54">
        <v>7</v>
      </c>
      <c r="H70" s="54">
        <v>6</v>
      </c>
      <c r="I70" s="54">
        <v>7</v>
      </c>
      <c r="J70" s="54">
        <v>6</v>
      </c>
    </row>
    <row r="71" spans="7:10" x14ac:dyDescent="0.25">
      <c r="G71" s="54">
        <v>8</v>
      </c>
      <c r="H71" s="54">
        <v>6</v>
      </c>
      <c r="I71" s="54">
        <v>8</v>
      </c>
      <c r="J71" s="54">
        <v>6</v>
      </c>
    </row>
    <row r="72" spans="7:10" x14ac:dyDescent="0.25">
      <c r="G72" s="54">
        <v>9</v>
      </c>
      <c r="H72" s="54">
        <v>6</v>
      </c>
      <c r="I72" s="54">
        <v>9</v>
      </c>
      <c r="J72" s="54">
        <v>6</v>
      </c>
    </row>
    <row r="73" spans="7:10" x14ac:dyDescent="0.25">
      <c r="G73" s="54">
        <v>0</v>
      </c>
      <c r="H73" s="54">
        <v>7</v>
      </c>
      <c r="I73" s="54">
        <v>0</v>
      </c>
      <c r="J73" s="54">
        <v>7</v>
      </c>
    </row>
    <row r="74" spans="7:10" x14ac:dyDescent="0.25">
      <c r="G74" s="54">
        <v>1</v>
      </c>
      <c r="H74" s="54">
        <v>7</v>
      </c>
      <c r="I74" s="54">
        <v>1</v>
      </c>
      <c r="J74" s="54">
        <v>7</v>
      </c>
    </row>
    <row r="75" spans="7:10" x14ac:dyDescent="0.25">
      <c r="G75" s="54">
        <v>2</v>
      </c>
      <c r="H75" s="54">
        <v>7</v>
      </c>
      <c r="I75" s="54">
        <v>2</v>
      </c>
      <c r="J75" s="54">
        <v>7</v>
      </c>
    </row>
    <row r="76" spans="7:10" x14ac:dyDescent="0.25">
      <c r="G76" s="54">
        <v>3</v>
      </c>
      <c r="H76" s="54">
        <v>7</v>
      </c>
      <c r="I76" s="54">
        <v>3</v>
      </c>
      <c r="J76" s="54">
        <v>7</v>
      </c>
    </row>
    <row r="77" spans="7:10" x14ac:dyDescent="0.25">
      <c r="G77" s="54">
        <v>4</v>
      </c>
      <c r="H77" s="54">
        <v>7</v>
      </c>
      <c r="I77" s="54">
        <v>4</v>
      </c>
      <c r="J77" s="54">
        <v>7</v>
      </c>
    </row>
    <row r="78" spans="7:10" x14ac:dyDescent="0.25">
      <c r="G78" s="54">
        <v>5</v>
      </c>
      <c r="H78" s="54">
        <v>7</v>
      </c>
      <c r="I78" s="54">
        <v>0</v>
      </c>
      <c r="J78" s="54">
        <v>0</v>
      </c>
    </row>
    <row r="79" spans="7:10" x14ac:dyDescent="0.25">
      <c r="G79" s="54">
        <v>6</v>
      </c>
      <c r="H79" s="54">
        <v>7</v>
      </c>
      <c r="I79" s="54">
        <v>0</v>
      </c>
      <c r="J79" s="54">
        <v>0</v>
      </c>
    </row>
    <row r="80" spans="7:10" x14ac:dyDescent="0.25">
      <c r="G80" s="54">
        <v>7</v>
      </c>
      <c r="H80" s="54">
        <v>7</v>
      </c>
      <c r="I80" s="54">
        <v>0</v>
      </c>
      <c r="J80" s="54">
        <v>0</v>
      </c>
    </row>
    <row r="81" spans="7:10" x14ac:dyDescent="0.25">
      <c r="G81" s="54">
        <v>8</v>
      </c>
      <c r="H81" s="54">
        <v>7</v>
      </c>
      <c r="I81" s="54">
        <v>0</v>
      </c>
      <c r="J81" s="54">
        <v>0</v>
      </c>
    </row>
    <row r="82" spans="7:10" x14ac:dyDescent="0.25">
      <c r="G82" s="54">
        <v>9</v>
      </c>
      <c r="H82" s="54">
        <v>7</v>
      </c>
      <c r="I82" s="54">
        <v>0</v>
      </c>
      <c r="J82" s="54">
        <v>0</v>
      </c>
    </row>
    <row r="83" spans="7:10" x14ac:dyDescent="0.25">
      <c r="G83" s="54">
        <v>0</v>
      </c>
      <c r="H83" s="54">
        <v>8</v>
      </c>
      <c r="I83" s="54">
        <v>0</v>
      </c>
      <c r="J83" s="54">
        <v>0</v>
      </c>
    </row>
    <row r="84" spans="7:10" x14ac:dyDescent="0.25">
      <c r="G84" s="54">
        <v>1</v>
      </c>
      <c r="H84" s="54">
        <v>8</v>
      </c>
      <c r="I84" s="54">
        <v>0</v>
      </c>
      <c r="J84" s="54">
        <v>0</v>
      </c>
    </row>
    <row r="85" spans="7:10" x14ac:dyDescent="0.25">
      <c r="G85" s="54">
        <v>2</v>
      </c>
      <c r="H85" s="54">
        <v>8</v>
      </c>
      <c r="I85" s="54">
        <v>0</v>
      </c>
      <c r="J85" s="54">
        <v>0</v>
      </c>
    </row>
    <row r="86" spans="7:10" x14ac:dyDescent="0.25">
      <c r="G86" s="54">
        <v>3</v>
      </c>
      <c r="H86" s="54">
        <v>8</v>
      </c>
      <c r="I86" s="54">
        <v>0</v>
      </c>
      <c r="J86" s="54">
        <v>0</v>
      </c>
    </row>
    <row r="87" spans="7:10" x14ac:dyDescent="0.25">
      <c r="G87" s="54">
        <v>4</v>
      </c>
      <c r="H87" s="54">
        <v>8</v>
      </c>
      <c r="I87" s="54">
        <v>0</v>
      </c>
      <c r="J87" s="54">
        <v>0</v>
      </c>
    </row>
    <row r="88" spans="7:10" x14ac:dyDescent="0.25">
      <c r="G88" s="54">
        <v>5</v>
      </c>
      <c r="H88" s="54">
        <v>8</v>
      </c>
      <c r="I88" s="54">
        <v>0</v>
      </c>
      <c r="J88" s="54">
        <v>0</v>
      </c>
    </row>
    <row r="89" spans="7:10" x14ac:dyDescent="0.25">
      <c r="G89" s="54">
        <v>6</v>
      </c>
      <c r="H89" s="54">
        <v>8</v>
      </c>
      <c r="I89" s="54">
        <v>0</v>
      </c>
      <c r="J89" s="54">
        <v>0</v>
      </c>
    </row>
    <row r="90" spans="7:10" x14ac:dyDescent="0.25">
      <c r="G90" s="54">
        <v>7</v>
      </c>
      <c r="H90" s="54">
        <v>8</v>
      </c>
      <c r="I90" s="54">
        <v>0</v>
      </c>
      <c r="J90" s="54">
        <v>0</v>
      </c>
    </row>
    <row r="91" spans="7:10" x14ac:dyDescent="0.25">
      <c r="G91" s="54">
        <v>8</v>
      </c>
      <c r="H91" s="54">
        <v>8</v>
      </c>
      <c r="I91" s="54">
        <v>0</v>
      </c>
      <c r="J91" s="54">
        <v>0</v>
      </c>
    </row>
    <row r="92" spans="7:10" x14ac:dyDescent="0.25">
      <c r="G92" s="54">
        <v>9</v>
      </c>
      <c r="H92" s="54">
        <v>8</v>
      </c>
      <c r="I92" s="54">
        <v>0</v>
      </c>
      <c r="J92" s="54">
        <v>0</v>
      </c>
    </row>
    <row r="93" spans="7:10" x14ac:dyDescent="0.25">
      <c r="G93" s="54">
        <v>0</v>
      </c>
      <c r="H93" s="54">
        <v>9</v>
      </c>
      <c r="I93" s="54">
        <v>0</v>
      </c>
      <c r="J93" s="54">
        <v>0</v>
      </c>
    </row>
    <row r="94" spans="7:10" x14ac:dyDescent="0.25">
      <c r="G94" s="54">
        <v>1</v>
      </c>
      <c r="H94" s="54">
        <v>9</v>
      </c>
      <c r="I94" s="54">
        <v>0</v>
      </c>
      <c r="J94" s="54">
        <v>0</v>
      </c>
    </row>
    <row r="95" spans="7:10" x14ac:dyDescent="0.25">
      <c r="G95" s="54">
        <v>2</v>
      </c>
      <c r="H95" s="54">
        <v>9</v>
      </c>
      <c r="I95" s="54">
        <v>0</v>
      </c>
      <c r="J95" s="54">
        <v>0</v>
      </c>
    </row>
    <row r="96" spans="7:10" x14ac:dyDescent="0.25">
      <c r="G96" s="54">
        <v>3</v>
      </c>
      <c r="H96" s="54">
        <v>9</v>
      </c>
      <c r="I96" s="54">
        <v>0</v>
      </c>
      <c r="J96" s="54">
        <v>0</v>
      </c>
    </row>
    <row r="97" spans="7:10" x14ac:dyDescent="0.25">
      <c r="G97" s="54">
        <v>4</v>
      </c>
      <c r="H97" s="54">
        <v>9</v>
      </c>
      <c r="I97" s="54">
        <v>0</v>
      </c>
      <c r="J97" s="54">
        <v>0</v>
      </c>
    </row>
    <row r="98" spans="7:10" x14ac:dyDescent="0.25">
      <c r="G98" s="54">
        <v>5</v>
      </c>
      <c r="H98" s="54">
        <v>9</v>
      </c>
      <c r="I98" s="54">
        <v>0</v>
      </c>
      <c r="J98" s="54">
        <v>0</v>
      </c>
    </row>
    <row r="99" spans="7:10" x14ac:dyDescent="0.25">
      <c r="G99" s="54">
        <v>6</v>
      </c>
      <c r="H99" s="54">
        <v>9</v>
      </c>
      <c r="I99" s="54">
        <v>0</v>
      </c>
      <c r="J99" s="54">
        <v>0</v>
      </c>
    </row>
    <row r="100" spans="7:10" x14ac:dyDescent="0.25">
      <c r="G100" s="54">
        <v>7</v>
      </c>
      <c r="H100" s="54">
        <v>9</v>
      </c>
      <c r="I100" s="54">
        <v>0</v>
      </c>
      <c r="J100" s="54">
        <v>0</v>
      </c>
    </row>
    <row r="101" spans="7:10" x14ac:dyDescent="0.25">
      <c r="G101" s="54">
        <v>8</v>
      </c>
      <c r="H101" s="54">
        <v>9</v>
      </c>
      <c r="I101" s="54">
        <v>0</v>
      </c>
      <c r="J101" s="54">
        <v>0</v>
      </c>
    </row>
    <row r="102" spans="7:10" x14ac:dyDescent="0.25">
      <c r="G102" s="54">
        <v>9</v>
      </c>
      <c r="H102" s="54">
        <v>9</v>
      </c>
      <c r="I102" s="54">
        <v>0</v>
      </c>
      <c r="J102" s="54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566ECBDC-AD55-4E19-9744-FC225AB4299C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6F9ABFD8-B45C-4641-98D5-DE1F8776ACB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2A3C44CC-1829-4347-8AB7-CC06DF1A8233}">
  <ds:schemaRefs>
    <ds:schemaRef ds:uri="http://www.w3.org/2001/XMLSchema"/>
    <ds:schemaRef ds:uri="http://microsoft.data.visualization.Client.Excel.PState/1.0"/>
  </ds:schemaRefs>
</ds:datastoreItem>
</file>

<file path=customXml/itemProps4.xml><?xml version="1.0" encoding="utf-8"?>
<ds:datastoreItem xmlns:ds="http://schemas.openxmlformats.org/officeDocument/2006/customXml" ds:itemID="{4E9CDECD-98C8-4790-B565-E588D65AEFA7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Kalindu Sekara</cp:lastModifiedBy>
  <dcterms:created xsi:type="dcterms:W3CDTF">2015-10-15T14:17:43Z</dcterms:created>
  <dcterms:modified xsi:type="dcterms:W3CDTF">2021-06-26T15:55:01Z</dcterms:modified>
</cp:coreProperties>
</file>