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07"/>
  <workbookPr/>
  <mc:AlternateContent xmlns:mc="http://schemas.openxmlformats.org/markup-compatibility/2006">
    <mc:Choice Requires="x15">
      <x15ac:absPath xmlns:x15ac="http://schemas.microsoft.com/office/spreadsheetml/2010/11/ac" url="C:\Users\kubas\PycharmProjects\STUDIA\wybory\"/>
    </mc:Choice>
  </mc:AlternateContent>
  <xr:revisionPtr revIDLastSave="0" documentId="13_ncr:1_{475F91D9-13EC-4487-BF16-1DC63D4728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H21" i="1"/>
  <c r="I21" i="1"/>
  <c r="J21" i="1"/>
  <c r="K21" i="1"/>
  <c r="D20" i="1"/>
  <c r="E20" i="1"/>
  <c r="F20" i="1"/>
  <c r="G20" i="1"/>
  <c r="H20" i="1"/>
  <c r="I20" i="1"/>
  <c r="J20" i="1"/>
  <c r="K20" i="1"/>
  <c r="D18" i="1"/>
  <c r="D19" i="1"/>
  <c r="E18" i="1"/>
  <c r="E19" i="1"/>
  <c r="F18" i="1"/>
  <c r="F19" i="1"/>
  <c r="G18" i="1"/>
  <c r="G19" i="1"/>
  <c r="H18" i="1"/>
  <c r="H19" i="1"/>
  <c r="I18" i="1"/>
  <c r="I19" i="1"/>
  <c r="J18" i="1"/>
  <c r="J19" i="1"/>
  <c r="K18" i="1"/>
  <c r="K19" i="1"/>
  <c r="D17" i="1"/>
  <c r="E17" i="1"/>
  <c r="F17" i="1"/>
  <c r="G17" i="1"/>
  <c r="H17" i="1"/>
  <c r="I17" i="1"/>
  <c r="J17" i="1"/>
  <c r="K17" i="1"/>
  <c r="D16" i="1"/>
  <c r="E16" i="1"/>
  <c r="F16" i="1"/>
  <c r="G16" i="1"/>
  <c r="H16" i="1"/>
  <c r="I16" i="1"/>
  <c r="J16" i="1"/>
  <c r="K16" i="1"/>
  <c r="D10" i="1"/>
  <c r="D11" i="1"/>
  <c r="D12" i="1"/>
  <c r="D13" i="1"/>
  <c r="D14" i="1"/>
  <c r="D15" i="1"/>
  <c r="E10" i="1"/>
  <c r="E11" i="1"/>
  <c r="E12" i="1"/>
  <c r="E13" i="1"/>
  <c r="E14" i="1"/>
  <c r="E15" i="1"/>
  <c r="F10" i="1"/>
  <c r="F11" i="1"/>
  <c r="F12" i="1"/>
  <c r="F13" i="1"/>
  <c r="F14" i="1"/>
  <c r="F15" i="1"/>
  <c r="G10" i="1"/>
  <c r="G11" i="1"/>
  <c r="G12" i="1"/>
  <c r="G13" i="1"/>
  <c r="G14" i="1"/>
  <c r="G15" i="1"/>
  <c r="H10" i="1"/>
  <c r="H11" i="1"/>
  <c r="H12" i="1"/>
  <c r="H13" i="1"/>
  <c r="H14" i="1"/>
  <c r="H15" i="1"/>
  <c r="I10" i="1"/>
  <c r="I11" i="1"/>
  <c r="I12" i="1"/>
  <c r="I13" i="1"/>
  <c r="I14" i="1"/>
  <c r="I15" i="1"/>
  <c r="J10" i="1"/>
  <c r="J11" i="1"/>
  <c r="J12" i="1"/>
  <c r="J13" i="1"/>
  <c r="J14" i="1"/>
  <c r="J15" i="1"/>
  <c r="K10" i="1"/>
  <c r="K11" i="1"/>
  <c r="K12" i="1"/>
  <c r="K13" i="1"/>
  <c r="K14" i="1"/>
  <c r="K15" i="1"/>
  <c r="D3" i="1"/>
  <c r="E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E2" i="1"/>
  <c r="F2" i="1"/>
  <c r="G2" i="1"/>
  <c r="H2" i="1"/>
  <c r="I2" i="1"/>
  <c r="J2" i="1"/>
  <c r="K2" i="1"/>
  <c r="D2" i="1"/>
</calcChain>
</file>

<file path=xl/sharedStrings.xml><?xml version="1.0" encoding="utf-8"?>
<sst xmlns="http://schemas.openxmlformats.org/spreadsheetml/2006/main" count="48" uniqueCount="30">
  <si>
    <t>Ośrodek</t>
  </si>
  <si>
    <t>data</t>
  </si>
  <si>
    <t>N</t>
  </si>
  <si>
    <t>PIS</t>
  </si>
  <si>
    <t>KO</t>
  </si>
  <si>
    <t>TD</t>
  </si>
  <si>
    <t>BS</t>
  </si>
  <si>
    <t>LEW</t>
  </si>
  <si>
    <t>KONF</t>
  </si>
  <si>
    <t>INNI</t>
  </si>
  <si>
    <t>NIEZDECYDOWANI</t>
  </si>
  <si>
    <t>ND</t>
  </si>
  <si>
    <t>United Surveys</t>
  </si>
  <si>
    <t>Research Partner</t>
  </si>
  <si>
    <t>Kantar</t>
  </si>
  <si>
    <t>Opinia24</t>
  </si>
  <si>
    <t>Estymator</t>
  </si>
  <si>
    <t>IBRiS</t>
  </si>
  <si>
    <t>IPSOS</t>
  </si>
  <si>
    <t>PIS_SONDAZ</t>
  </si>
  <si>
    <t>KO_SONDAZ</t>
  </si>
  <si>
    <t>TD_SONDAZ</t>
  </si>
  <si>
    <t>KONF_SONDAZ</t>
  </si>
  <si>
    <t>LEW_SONDAZ</t>
  </si>
  <si>
    <t>BS_SONDAZ</t>
  </si>
  <si>
    <t>INNI_SONDAZ</t>
  </si>
  <si>
    <t>NIEZDECYDOWANI_SONDAZ</t>
  </si>
  <si>
    <t>IBSP</t>
  </si>
  <si>
    <t>CBOS</t>
  </si>
  <si>
    <t>Pollster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</si>
</sst>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7" fontId="0" fillId="0" borderId="0" xfId="0" applyNumberFormat="1"/>
    <xf numFmtId="10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1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58BEB-7060-4A34-8F7B-3E3B5C5551B7}" name="Table1" displayName="Table1" ref="A1:S21" totalsRowShown="0">
  <autoFilter ref="A1:S21" xr:uid="{9C758BEB-7060-4A34-8F7B-3E3B5C5551B7}"/>
  <tableColumns count="19">
    <tableColumn id="1" xr3:uid="{94FCF0BF-526C-48A2-AD6F-2258E1470F22}" name="Ośrodek"/>
    <tableColumn id="2" xr3:uid="{3207E29E-CAB4-44AC-931B-2E2AE9BDE8E3}" name="data"/>
    <tableColumn id="3" xr3:uid="{F10A0BAB-8040-4325-A311-FA26FDB54B50}" name="N"/>
    <tableColumn id="4" xr3:uid="{4D9DB44A-3F77-49B5-A98E-626B961E5330}" name="PIS" dataDxfId="15">
      <calculatedColumnFormula>IFERROR(Table1[[#This Row],[PIS_SONDAZ]]/SUM(Table1[[#This Row],[PIS_SONDAZ]:[NIEZDECYDOWANI_SONDAZ]]),"ND")</calculatedColumnFormula>
    </tableColumn>
    <tableColumn id="5" xr3:uid="{85E1A7FA-0E43-4B84-A11E-736F08425459}" name="KO" dataDxfId="14">
      <calculatedColumnFormula>IFERROR(Table1[[#This Row],[KO_SONDAZ]]/SUM(Table1[[#This Row],[PIS_SONDAZ]:[NIEZDECYDOWANI_SONDAZ]]),"ND")</calculatedColumnFormula>
    </tableColumn>
    <tableColumn id="6" xr3:uid="{506BD931-102E-4A72-9487-2B8B0A2B59FC}" name="TD" dataDxfId="13">
      <calculatedColumnFormula>IFERROR(Table1[[#This Row],[TD_SONDAZ]]/SUM(Table1[[#This Row],[PIS_SONDAZ]:[NIEZDECYDOWANI_SONDAZ]]),"ND")</calculatedColumnFormula>
    </tableColumn>
    <tableColumn id="7" xr3:uid="{6BE74735-8CE4-4888-84E7-4BA376AD18BD}" name="KONF" dataDxfId="12">
      <calculatedColumnFormula>IFERROR(Table1[[#This Row],[KONF_SONDAZ]]/SUM(Table1[[#This Row],[PIS_SONDAZ]:[NIEZDECYDOWANI_SONDAZ]]),"ND")</calculatedColumnFormula>
    </tableColumn>
    <tableColumn id="8" xr3:uid="{F89C883C-3544-40C4-B150-71331CA366F4}" name="LEW" dataDxfId="11">
      <calculatedColumnFormula>IFERROR(Table1[[#This Row],[LEW_SONDAZ]]/SUM(Table1[[#This Row],[PIS_SONDAZ]:[NIEZDECYDOWANI_SONDAZ]]),"ND")</calculatedColumnFormula>
    </tableColumn>
    <tableColumn id="11" xr3:uid="{45A2AB1A-C039-4265-895C-274975E962AE}" name="BS" dataDxfId="10">
      <calculatedColumnFormula>IFERROR(Table1[[#This Row],[BS_SONDAZ]]/SUM(Table1[[#This Row],[PIS_SONDAZ]:[NIEZDECYDOWANI_SONDAZ]]),"ND")</calculatedColumnFormula>
    </tableColumn>
    <tableColumn id="12" xr3:uid="{55A08D78-83B0-4B81-9968-F5E0A4B983B5}" name="INNI" dataDxfId="9">
      <calculatedColumnFormula>IFERROR(Table1[[#This Row],[INNI_SONDAZ]]/SUM(Table1[[#This Row],[PIS_SONDAZ]:[NIEZDECYDOWANI_SONDAZ]]),"ND")</calculatedColumnFormula>
    </tableColumn>
    <tableColumn id="9" xr3:uid="{54405D3D-EC4A-4D58-A1DA-8DAC8DF46EC7}" name="NIEZDECYDOWANI" dataDxfId="8">
      <calculatedColumnFormula>IFERROR(Table1[[#This Row],[NIEZDECYDOWANI_SONDAZ]]/SUM(Table1[[#This Row],[PIS_SONDAZ]:[NIEZDECYDOWANI_SONDAZ]]),"ND")</calculatedColumnFormula>
    </tableColumn>
    <tableColumn id="10" xr3:uid="{CFBCE346-F4D7-4860-B397-485C612CE5C4}" name="PIS_SONDAZ" dataDxfId="7"/>
    <tableColumn id="13" xr3:uid="{3231FDD1-8481-4B7E-A6F2-4E4B333D0F89}" name="KO_SONDAZ" dataDxfId="6"/>
    <tableColumn id="14" xr3:uid="{6EA56FA6-DDA0-41D2-ACA9-33E0915F19F5}" name="TD_SONDAZ" dataDxfId="5"/>
    <tableColumn id="15" xr3:uid="{3CE859FF-9D47-4651-829A-80C011085BD5}" name="KONF_SONDAZ" dataDxfId="4"/>
    <tableColumn id="16" xr3:uid="{91EA1E5C-4ADF-4A09-9B80-4C39428444F5}" name="LEW_SONDAZ" dataDxfId="3"/>
    <tableColumn id="17" xr3:uid="{34207656-0375-494F-8A3A-7F205CE90085}" name="BS_SONDAZ" dataDxfId="2"/>
    <tableColumn id="18" xr3:uid="{B9B6DD98-169B-4DD2-9518-E438C4397362}" name="INNI_SONDAZ" dataDxfId="1"/>
    <tableColumn id="19" xr3:uid="{029E1F30-FCFF-4BCA-80AE-9882468B8191}" name="NIEZDECYDOWANI_SONDAZ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/>
  </sheetViews>
  <sheetFormatPr defaultRowHeight="14.4" x14ac:dyDescent="0.3"/>
  <cols>
    <col min="1" max="1" width="16.33203125" customWidth="1"/>
    <col min="2" max="2" width="10.33203125" customWidth="1"/>
    <col min="3" max="3" width="7.77734375" customWidth="1"/>
    <col min="4" max="11" width="7.77734375" hidden="1" customWidth="1"/>
    <col min="12" max="12" width="7.77734375" style="8" customWidth="1"/>
    <col min="13" max="19" width="7.77734375" customWidth="1"/>
  </cols>
  <sheetData>
    <row r="1" spans="1:19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8</v>
      </c>
      <c r="H1" t="s">
        <v>7</v>
      </c>
      <c r="I1" t="s">
        <v>6</v>
      </c>
      <c r="J1" s="5" t="s">
        <v>9</v>
      </c>
      <c r="K1" s="4" t="s">
        <v>10</v>
      </c>
      <c r="L1" s="8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s="5" t="s">
        <v>25</v>
      </c>
      <c r="S1" s="4" t="s">
        <v>26</v>
      </c>
    </row>
    <row r="2" spans="1:19" x14ac:dyDescent="0.3">
      <c r="A2" t="s">
        <v>12</v>
      </c>
      <c r="B2" s="1">
        <v>45172</v>
      </c>
      <c r="C2">
        <v>1000</v>
      </c>
      <c r="D2" s="2">
        <f>IFERROR(Table1[[#This Row],[PIS_SONDAZ]]/SUM(Table1[[#This Row],[PIS_SONDAZ]:[NIEZDECYDOWANI_SONDAZ]]),"ND")</f>
        <v>0.35299999999999998</v>
      </c>
      <c r="E2" s="2">
        <f>IFERROR(Table1[[#This Row],[KO_SONDAZ]]/SUM(Table1[[#This Row],[PIS_SONDAZ]:[NIEZDECYDOWANI_SONDAZ]]),"ND")</f>
        <v>0.27500000000000002</v>
      </c>
      <c r="F2" s="2">
        <f>IFERROR(Table1[[#This Row],[TD_SONDAZ]]/SUM(Table1[[#This Row],[PIS_SONDAZ]:[NIEZDECYDOWANI_SONDAZ]]),"ND")</f>
        <v>0.10199999999999999</v>
      </c>
      <c r="G2" s="2">
        <f>IFERROR(Table1[[#This Row],[KONF_SONDAZ]]/SUM(Table1[[#This Row],[PIS_SONDAZ]:[NIEZDECYDOWANI_SONDAZ]]),"ND")</f>
        <v>0.106</v>
      </c>
      <c r="H2" s="2">
        <f>IFERROR(Table1[[#This Row],[LEW_SONDAZ]]/SUM(Table1[[#This Row],[PIS_SONDAZ]:[NIEZDECYDOWANI_SONDAZ]]),"ND")</f>
        <v>9.4E-2</v>
      </c>
      <c r="I2" s="2" t="str">
        <f>IFERROR(Table1[[#This Row],[BS_SONDAZ]]/SUM(Table1[[#This Row],[PIS_SONDAZ]:[NIEZDECYDOWANI_SONDAZ]]),"ND")</f>
        <v>ND</v>
      </c>
      <c r="J2" s="2" t="str">
        <f>IFERROR(Table1[[#This Row],[INNI_SONDAZ]]/SUM(Table1[[#This Row],[PIS_SONDAZ]:[NIEZDECYDOWANI_SONDAZ]]),"ND")</f>
        <v>ND</v>
      </c>
      <c r="K2" s="2">
        <f>IFERROR(Table1[[#This Row],[NIEZDECYDOWANI_SONDAZ]]/SUM(Table1[[#This Row],[PIS_SONDAZ]:[NIEZDECYDOWANI_SONDAZ]]),"ND")</f>
        <v>7.0000000000000007E-2</v>
      </c>
      <c r="L2" s="7">
        <v>0.35299999999999998</v>
      </c>
      <c r="M2" s="2">
        <v>0.27500000000000002</v>
      </c>
      <c r="N2" s="2">
        <v>0.10199999999999999</v>
      </c>
      <c r="O2" s="2">
        <v>0.106</v>
      </c>
      <c r="P2" s="2">
        <v>9.4E-2</v>
      </c>
      <c r="Q2" s="2" t="s">
        <v>11</v>
      </c>
      <c r="R2" s="2" t="s">
        <v>11</v>
      </c>
      <c r="S2" s="2">
        <v>7.0000000000000007E-2</v>
      </c>
    </row>
    <row r="3" spans="1:19" x14ac:dyDescent="0.3">
      <c r="A3" t="s">
        <v>13</v>
      </c>
      <c r="B3" s="1">
        <v>45173</v>
      </c>
      <c r="C3">
        <v>1064</v>
      </c>
      <c r="D3" s="2">
        <f>IFERROR(Table1[[#This Row],[PIS_SONDAZ]]/SUM(Table1[[#This Row],[PIS_SONDAZ]:[NIEZDECYDOWANI_SONDAZ]]),"ND")</f>
        <v>0.36163836163836166</v>
      </c>
      <c r="E3" s="2">
        <f>IFERROR(Table1[[#This Row],[KO_SONDAZ]]/SUM(Table1[[#This Row],[PIS_SONDAZ]:[NIEZDECYDOWANI_SONDAZ]]),"ND")</f>
        <v>0.27672327672327679</v>
      </c>
      <c r="F3" s="2">
        <f>IFERROR(Table1[[#This Row],[TD_SONDAZ]]/SUM(Table1[[#This Row],[PIS_SONDAZ]:[NIEZDECYDOWANI_SONDAZ]]),"ND")</f>
        <v>0.1048951048951049</v>
      </c>
      <c r="G3" s="2">
        <f>IFERROR(Table1[[#This Row],[KONF_SONDAZ]]/SUM(Table1[[#This Row],[PIS_SONDAZ]:[NIEZDECYDOWANI_SONDAZ]]),"ND")</f>
        <v>0.1038961038961039</v>
      </c>
      <c r="H3" s="2">
        <f>IFERROR(Table1[[#This Row],[LEW_SONDAZ]]/SUM(Table1[[#This Row],[PIS_SONDAZ]:[NIEZDECYDOWANI_SONDAZ]]),"ND")</f>
        <v>8.1918081918081934E-2</v>
      </c>
      <c r="I3" s="2">
        <f>IFERROR(Table1[[#This Row],[BS_SONDAZ]]/SUM(Table1[[#This Row],[PIS_SONDAZ]:[NIEZDECYDOWANI_SONDAZ]]),"ND")</f>
        <v>5.9940059940059949E-3</v>
      </c>
      <c r="J3" s="2">
        <f>IFERROR(Table1[[#This Row],[INNI_SONDAZ]]/SUM(Table1[[#This Row],[PIS_SONDAZ]:[NIEZDECYDOWANI_SONDAZ]]),"ND")</f>
        <v>4.9950049950049959E-3</v>
      </c>
      <c r="K3" s="2">
        <f>IFERROR(Table1[[#This Row],[NIEZDECYDOWANI_SONDAZ]]/SUM(Table1[[#This Row],[PIS_SONDAZ]:[NIEZDECYDOWANI_SONDAZ]]),"ND")</f>
        <v>5.9940059940059943E-2</v>
      </c>
      <c r="L3" s="7">
        <v>0.36199999999999999</v>
      </c>
      <c r="M3" s="2">
        <v>0.27700000000000002</v>
      </c>
      <c r="N3" s="2">
        <v>0.105</v>
      </c>
      <c r="O3" s="2">
        <v>0.104</v>
      </c>
      <c r="P3" s="2">
        <v>8.2000000000000003E-2</v>
      </c>
      <c r="Q3" s="2">
        <v>6.0000000000000001E-3</v>
      </c>
      <c r="R3" s="2">
        <v>5.0000000000000001E-3</v>
      </c>
      <c r="S3" s="2">
        <v>0.06</v>
      </c>
    </row>
    <row r="4" spans="1:19" x14ac:dyDescent="0.3">
      <c r="A4" t="s">
        <v>14</v>
      </c>
      <c r="B4" s="1">
        <v>45175</v>
      </c>
      <c r="C4">
        <v>732</v>
      </c>
      <c r="D4" s="2">
        <f>IFERROR(Table1[[#This Row],[PIS_SONDAZ]]/SUM(Table1[[#This Row],[PIS_SONDAZ]:[NIEZDECYDOWANI_SONDAZ]]),"ND")</f>
        <v>0.37</v>
      </c>
      <c r="E4" s="2">
        <f>IFERROR(Table1[[#This Row],[KO_SONDAZ]]/SUM(Table1[[#This Row],[PIS_SONDAZ]:[NIEZDECYDOWANI_SONDAZ]]),"ND")</f>
        <v>0.31</v>
      </c>
      <c r="F4" s="2">
        <f>IFERROR(Table1[[#This Row],[TD_SONDAZ]]/SUM(Table1[[#This Row],[PIS_SONDAZ]:[NIEZDECYDOWANI_SONDAZ]]),"ND")</f>
        <v>0.08</v>
      </c>
      <c r="G4" s="2">
        <f>IFERROR(Table1[[#This Row],[KONF_SONDAZ]]/SUM(Table1[[#This Row],[PIS_SONDAZ]:[NIEZDECYDOWANI_SONDAZ]]),"ND")</f>
        <v>0.09</v>
      </c>
      <c r="H4" s="2">
        <f>IFERROR(Table1[[#This Row],[LEW_SONDAZ]]/SUM(Table1[[#This Row],[PIS_SONDAZ]:[NIEZDECYDOWANI_SONDAZ]]),"ND")</f>
        <v>0.06</v>
      </c>
      <c r="I4" s="2">
        <f>IFERROR(Table1[[#This Row],[BS_SONDAZ]]/SUM(Table1[[#This Row],[PIS_SONDAZ]:[NIEZDECYDOWANI_SONDAZ]]),"ND")</f>
        <v>0.01</v>
      </c>
      <c r="J4" s="2">
        <f>IFERROR(Table1[[#This Row],[INNI_SONDAZ]]/SUM(Table1[[#This Row],[PIS_SONDAZ]:[NIEZDECYDOWANI_SONDAZ]]),"ND")</f>
        <v>0.01</v>
      </c>
      <c r="K4" s="2">
        <f>IFERROR(Table1[[#This Row],[NIEZDECYDOWANI_SONDAZ]]/SUM(Table1[[#This Row],[PIS_SONDAZ]:[NIEZDECYDOWANI_SONDAZ]]),"ND")</f>
        <v>7.0000000000000007E-2</v>
      </c>
      <c r="L4" s="7">
        <v>0.37</v>
      </c>
      <c r="M4" s="2">
        <v>0.31</v>
      </c>
      <c r="N4" s="2">
        <v>0.08</v>
      </c>
      <c r="O4" s="2">
        <v>0.09</v>
      </c>
      <c r="P4" s="2">
        <v>0.06</v>
      </c>
      <c r="Q4" s="2">
        <v>0.01</v>
      </c>
      <c r="R4" s="2">
        <v>0.01</v>
      </c>
      <c r="S4" s="2">
        <v>7.0000000000000007E-2</v>
      </c>
    </row>
    <row r="5" spans="1:19" x14ac:dyDescent="0.3">
      <c r="A5" t="s">
        <v>15</v>
      </c>
      <c r="B5" s="1">
        <v>45175</v>
      </c>
      <c r="C5">
        <v>655</v>
      </c>
      <c r="D5" s="2">
        <f>IFERROR(Table1[[#This Row],[PIS_SONDAZ]]/SUM(Table1[[#This Row],[PIS_SONDAZ]:[NIEZDECYDOWANI_SONDAZ]]),"ND")</f>
        <v>0.33400000000000002</v>
      </c>
      <c r="E5" s="2">
        <f>IFERROR(Table1[[#This Row],[KO_SONDAZ]]/SUM(Table1[[#This Row],[PIS_SONDAZ]:[NIEZDECYDOWANI_SONDAZ]]),"ND")</f>
        <v>0.26</v>
      </c>
      <c r="F5" s="2">
        <f>IFERROR(Table1[[#This Row],[TD_SONDAZ]]/SUM(Table1[[#This Row],[PIS_SONDAZ]:[NIEZDECYDOWANI_SONDAZ]]),"ND")</f>
        <v>6.4000000000000001E-2</v>
      </c>
      <c r="G5" s="2">
        <f>IFERROR(Table1[[#This Row],[KONF_SONDAZ]]/SUM(Table1[[#This Row],[PIS_SONDAZ]:[NIEZDECYDOWANI_SONDAZ]]),"ND")</f>
        <v>0.104</v>
      </c>
      <c r="H5" s="2">
        <f>IFERROR(Table1[[#This Row],[LEW_SONDAZ]]/SUM(Table1[[#This Row],[PIS_SONDAZ]:[NIEZDECYDOWANI_SONDAZ]]),"ND")</f>
        <v>7.5999999999999998E-2</v>
      </c>
      <c r="I5" s="2">
        <f>IFERROR(Table1[[#This Row],[BS_SONDAZ]]/SUM(Table1[[#This Row],[PIS_SONDAZ]:[NIEZDECYDOWANI_SONDAZ]]),"ND")</f>
        <v>3.0000000000000001E-3</v>
      </c>
      <c r="J5" s="2">
        <f>IFERROR(Table1[[#This Row],[INNI_SONDAZ]]/SUM(Table1[[#This Row],[PIS_SONDAZ]:[NIEZDECYDOWANI_SONDAZ]]),"ND")</f>
        <v>2E-3</v>
      </c>
      <c r="K5" s="2">
        <f>IFERROR(Table1[[#This Row],[NIEZDECYDOWANI_SONDAZ]]/SUM(Table1[[#This Row],[PIS_SONDAZ]:[NIEZDECYDOWANI_SONDAZ]]),"ND")</f>
        <v>0.157</v>
      </c>
      <c r="L5" s="7">
        <v>0.33400000000000002</v>
      </c>
      <c r="M5" s="2">
        <v>0.26</v>
      </c>
      <c r="N5" s="2">
        <v>6.4000000000000001E-2</v>
      </c>
      <c r="O5" s="2">
        <v>0.104</v>
      </c>
      <c r="P5" s="2">
        <v>7.5999999999999998E-2</v>
      </c>
      <c r="Q5" s="2">
        <v>3.0000000000000001E-3</v>
      </c>
      <c r="R5" s="2">
        <v>2E-3</v>
      </c>
      <c r="S5" s="2">
        <v>0.157</v>
      </c>
    </row>
    <row r="6" spans="1:19" x14ac:dyDescent="0.3">
      <c r="A6" t="s">
        <v>16</v>
      </c>
      <c r="B6" s="1">
        <v>45178</v>
      </c>
      <c r="C6">
        <v>1075</v>
      </c>
      <c r="D6" s="2">
        <f>IFERROR(Table1[[#This Row],[PIS_SONDAZ]]/SUM(Table1[[#This Row],[PIS_SONDAZ]:[NIEZDECYDOWANI_SONDAZ]]),"ND")</f>
        <v>0.37713139418254765</v>
      </c>
      <c r="E6" s="2">
        <f>IFERROR(Table1[[#This Row],[KO_SONDAZ]]/SUM(Table1[[#This Row],[PIS_SONDAZ]:[NIEZDECYDOWANI_SONDAZ]]),"ND")</f>
        <v>0.29187562688064189</v>
      </c>
      <c r="F6" s="2">
        <f>IFERROR(Table1[[#This Row],[TD_SONDAZ]]/SUM(Table1[[#This Row],[PIS_SONDAZ]:[NIEZDECYDOWANI_SONDAZ]]),"ND")</f>
        <v>9.8294884653961884E-2</v>
      </c>
      <c r="G6" s="2">
        <f>IFERROR(Table1[[#This Row],[KONF_SONDAZ]]/SUM(Table1[[#This Row],[PIS_SONDAZ]:[NIEZDECYDOWANI_SONDAZ]]),"ND")</f>
        <v>0.1123370110330993</v>
      </c>
      <c r="H6" s="2">
        <f>IFERROR(Table1[[#This Row],[LEW_SONDAZ]]/SUM(Table1[[#This Row],[PIS_SONDAZ]:[NIEZDECYDOWANI_SONDAZ]]),"ND")</f>
        <v>8.9267803410230689E-2</v>
      </c>
      <c r="I6" s="2">
        <f>IFERROR(Table1[[#This Row],[BS_SONDAZ]]/SUM(Table1[[#This Row],[PIS_SONDAZ]:[NIEZDECYDOWANI_SONDAZ]]),"ND")</f>
        <v>3.1093279839518557E-2</v>
      </c>
      <c r="J6" s="2" t="str">
        <f>IFERROR(Table1[[#This Row],[INNI_SONDAZ]]/SUM(Table1[[#This Row],[PIS_SONDAZ]:[NIEZDECYDOWANI_SONDAZ]]),"ND")</f>
        <v>ND</v>
      </c>
      <c r="K6" s="2">
        <f>IFERROR(Table1[[#This Row],[NIEZDECYDOWANI_SONDAZ]]/SUM(Table1[[#This Row],[PIS_SONDAZ]:[NIEZDECYDOWANI_SONDAZ]]),"ND")</f>
        <v>0</v>
      </c>
      <c r="L6" s="7">
        <v>0.376</v>
      </c>
      <c r="M6" s="2">
        <v>0.29099999999999998</v>
      </c>
      <c r="N6" s="2">
        <v>9.8000000000000004E-2</v>
      </c>
      <c r="O6" s="2">
        <v>0.112</v>
      </c>
      <c r="P6" s="2">
        <v>8.8999999999999996E-2</v>
      </c>
      <c r="Q6" s="2">
        <v>3.1E-2</v>
      </c>
      <c r="R6" s="2" t="s">
        <v>11</v>
      </c>
      <c r="S6" s="2">
        <v>0</v>
      </c>
    </row>
    <row r="7" spans="1:19" x14ac:dyDescent="0.3">
      <c r="A7" t="s">
        <v>17</v>
      </c>
      <c r="B7" s="1">
        <v>45178</v>
      </c>
      <c r="C7">
        <v>1100</v>
      </c>
      <c r="D7" s="2">
        <f>IFERROR(Table1[[#This Row],[PIS_SONDAZ]]/SUM(Table1[[#This Row],[PIS_SONDAZ]:[NIEZDECYDOWANI_SONDAZ]]),"ND")</f>
        <v>0.33200000000000002</v>
      </c>
      <c r="E7" s="2">
        <f>IFERROR(Table1[[#This Row],[KO_SONDAZ]]/SUM(Table1[[#This Row],[PIS_SONDAZ]:[NIEZDECYDOWANI_SONDAZ]]),"ND")</f>
        <v>0.26</v>
      </c>
      <c r="F7" s="2">
        <f>IFERROR(Table1[[#This Row],[TD_SONDAZ]]/SUM(Table1[[#This Row],[PIS_SONDAZ]:[NIEZDECYDOWANI_SONDAZ]]),"ND")</f>
        <v>0.10299999999999999</v>
      </c>
      <c r="G7" s="2">
        <f>IFERROR(Table1[[#This Row],[KONF_SONDAZ]]/SUM(Table1[[#This Row],[PIS_SONDAZ]:[NIEZDECYDOWANI_SONDAZ]]),"ND")</f>
        <v>9.4E-2</v>
      </c>
      <c r="H7" s="2">
        <f>IFERROR(Table1[[#This Row],[LEW_SONDAZ]]/SUM(Table1[[#This Row],[PIS_SONDAZ]:[NIEZDECYDOWANI_SONDAZ]]),"ND")</f>
        <v>0.10100000000000001</v>
      </c>
      <c r="I7" s="2">
        <f>IFERROR(Table1[[#This Row],[BS_SONDAZ]]/SUM(Table1[[#This Row],[PIS_SONDAZ]:[NIEZDECYDOWANI_SONDAZ]]),"ND")</f>
        <v>0.02</v>
      </c>
      <c r="J7" s="2" t="str">
        <f>IFERROR(Table1[[#This Row],[INNI_SONDAZ]]/SUM(Table1[[#This Row],[PIS_SONDAZ]:[NIEZDECYDOWANI_SONDAZ]]),"ND")</f>
        <v>ND</v>
      </c>
      <c r="K7" s="2">
        <f>IFERROR(Table1[[#This Row],[NIEZDECYDOWANI_SONDAZ]]/SUM(Table1[[#This Row],[PIS_SONDAZ]:[NIEZDECYDOWANI_SONDAZ]]),"ND")</f>
        <v>0.09</v>
      </c>
      <c r="L7" s="7">
        <v>0.33200000000000002</v>
      </c>
      <c r="M7" s="2">
        <v>0.26</v>
      </c>
      <c r="N7" s="2">
        <v>0.10299999999999999</v>
      </c>
      <c r="O7" s="2">
        <v>9.4E-2</v>
      </c>
      <c r="P7" s="2">
        <v>0.10100000000000001</v>
      </c>
      <c r="Q7" s="2">
        <v>0.02</v>
      </c>
      <c r="R7" s="2" t="s">
        <v>11</v>
      </c>
      <c r="S7" s="2">
        <v>0.09</v>
      </c>
    </row>
    <row r="8" spans="1:19" x14ac:dyDescent="0.3">
      <c r="A8" t="s">
        <v>18</v>
      </c>
      <c r="B8" s="1">
        <v>45180</v>
      </c>
      <c r="C8">
        <v>1000</v>
      </c>
      <c r="D8" s="2">
        <f>IFERROR(Table1[[#This Row],[PIS_SONDAZ]]/SUM(Table1[[#This Row],[PIS_SONDAZ]:[NIEZDECYDOWANI_SONDAZ]]),"ND")</f>
        <v>0.35353535353535354</v>
      </c>
      <c r="E8" s="2">
        <f>IFERROR(Table1[[#This Row],[KO_SONDAZ]]/SUM(Table1[[#This Row],[PIS_SONDAZ]:[NIEZDECYDOWANI_SONDAZ]]),"ND")</f>
        <v>0.26262626262626265</v>
      </c>
      <c r="F8" s="2">
        <f>IFERROR(Table1[[#This Row],[TD_SONDAZ]]/SUM(Table1[[#This Row],[PIS_SONDAZ]:[NIEZDECYDOWANI_SONDAZ]]),"ND")</f>
        <v>6.0606060606060608E-2</v>
      </c>
      <c r="G8" s="2">
        <f>IFERROR(Table1[[#This Row],[KONF_SONDAZ]]/SUM(Table1[[#This Row],[PIS_SONDAZ]:[NIEZDECYDOWANI_SONDAZ]]),"ND")</f>
        <v>8.0808080808080815E-2</v>
      </c>
      <c r="H8" s="2">
        <f>IFERROR(Table1[[#This Row],[LEW_SONDAZ]]/SUM(Table1[[#This Row],[PIS_SONDAZ]:[NIEZDECYDOWANI_SONDAZ]]),"ND")</f>
        <v>8.0808080808080815E-2</v>
      </c>
      <c r="I8" s="2">
        <f>IFERROR(Table1[[#This Row],[BS_SONDAZ]]/SUM(Table1[[#This Row],[PIS_SONDAZ]:[NIEZDECYDOWANI_SONDAZ]]),"ND")</f>
        <v>1.0101010101010102E-2</v>
      </c>
      <c r="J8" s="2">
        <f>IFERROR(Table1[[#This Row],[INNI_SONDAZ]]/SUM(Table1[[#This Row],[PIS_SONDAZ]:[NIEZDECYDOWANI_SONDAZ]]),"ND")</f>
        <v>1.0101010101010102E-2</v>
      </c>
      <c r="K8" s="2">
        <f>IFERROR(Table1[[#This Row],[NIEZDECYDOWANI_SONDAZ]]/SUM(Table1[[#This Row],[PIS_SONDAZ]:[NIEZDECYDOWANI_SONDAZ]]),"ND")</f>
        <v>0.14141414141414144</v>
      </c>
      <c r="L8" s="7">
        <v>0.35</v>
      </c>
      <c r="M8" s="2">
        <v>0.26</v>
      </c>
      <c r="N8" s="2">
        <v>0.06</v>
      </c>
      <c r="O8" s="2">
        <v>0.08</v>
      </c>
      <c r="P8" s="2">
        <v>0.08</v>
      </c>
      <c r="Q8" s="2">
        <v>0.01</v>
      </c>
      <c r="R8" s="2">
        <v>0.01</v>
      </c>
      <c r="S8" s="2">
        <v>0.14000000000000001</v>
      </c>
    </row>
    <row r="9" spans="1:19" x14ac:dyDescent="0.3">
      <c r="A9" t="s">
        <v>12</v>
      </c>
      <c r="B9" s="1">
        <v>45180</v>
      </c>
      <c r="C9">
        <v>1000</v>
      </c>
      <c r="D9" s="2">
        <f>IFERROR(Table1[[#This Row],[PIS_SONDAZ]]/SUM(Table1[[#This Row],[PIS_SONDAZ]:[NIEZDECYDOWANI_SONDAZ]]),"ND")</f>
        <v>0.33500000000000002</v>
      </c>
      <c r="E9" s="2">
        <f>IFERROR(Table1[[#This Row],[KO_SONDAZ]]/SUM(Table1[[#This Row],[PIS_SONDAZ]:[NIEZDECYDOWANI_SONDAZ]]),"ND")</f>
        <v>0.28000000000000003</v>
      </c>
      <c r="F9" s="2">
        <f>IFERROR(Table1[[#This Row],[TD_SONDAZ]]/SUM(Table1[[#This Row],[PIS_SONDAZ]:[NIEZDECYDOWANI_SONDAZ]]),"ND")</f>
        <v>9.1999999999999998E-2</v>
      </c>
      <c r="G9" s="2">
        <f>IFERROR(Table1[[#This Row],[KONF_SONDAZ]]/SUM(Table1[[#This Row],[PIS_SONDAZ]:[NIEZDECYDOWANI_SONDAZ]]),"ND")</f>
        <v>0.112</v>
      </c>
      <c r="H9" s="2">
        <f>IFERROR(Table1[[#This Row],[LEW_SONDAZ]]/SUM(Table1[[#This Row],[PIS_SONDAZ]:[NIEZDECYDOWANI_SONDAZ]]),"ND")</f>
        <v>8.8999999999999996E-2</v>
      </c>
      <c r="I9" s="2">
        <f>IFERROR(Table1[[#This Row],[BS_SONDAZ]]/SUM(Table1[[#This Row],[PIS_SONDAZ]:[NIEZDECYDOWANI_SONDAZ]]),"ND")</f>
        <v>3.2000000000000001E-2</v>
      </c>
      <c r="J9" s="2" t="str">
        <f>IFERROR(Table1[[#This Row],[INNI_SONDAZ]]/SUM(Table1[[#This Row],[PIS_SONDAZ]:[NIEZDECYDOWANI_SONDAZ]]),"ND")</f>
        <v>ND</v>
      </c>
      <c r="K9" s="2">
        <f>IFERROR(Table1[[#This Row],[NIEZDECYDOWANI_SONDAZ]]/SUM(Table1[[#This Row],[PIS_SONDAZ]:[NIEZDECYDOWANI_SONDAZ]]),"ND")</f>
        <v>0.06</v>
      </c>
      <c r="L9" s="7">
        <v>0.33500000000000002</v>
      </c>
      <c r="M9" s="2">
        <v>0.28000000000000003</v>
      </c>
      <c r="N9" s="2">
        <v>9.1999999999999998E-2</v>
      </c>
      <c r="O9" s="2">
        <v>0.112</v>
      </c>
      <c r="P9" s="2">
        <v>8.8999999999999996E-2</v>
      </c>
      <c r="Q9" s="2">
        <v>3.2000000000000001E-2</v>
      </c>
      <c r="R9" s="2" t="s">
        <v>11</v>
      </c>
      <c r="S9" s="2">
        <v>0.06</v>
      </c>
    </row>
    <row r="10" spans="1:19" x14ac:dyDescent="0.3">
      <c r="A10" t="s">
        <v>27</v>
      </c>
      <c r="B10" s="1">
        <v>45180</v>
      </c>
      <c r="C10">
        <v>1000</v>
      </c>
      <c r="D10" s="2">
        <f>IFERROR(Table1[[#This Row],[PIS_SONDAZ]]/SUM(Table1[[#This Row],[PIS_SONDAZ]:[NIEZDECYDOWANI_SONDAZ]]),"ND")</f>
        <v>0.38561438561438566</v>
      </c>
      <c r="E10" s="2">
        <f>IFERROR(Table1[[#This Row],[KO_SONDAZ]]/SUM(Table1[[#This Row],[PIS_SONDAZ]:[NIEZDECYDOWANI_SONDAZ]]),"ND")</f>
        <v>0.3046953046953047</v>
      </c>
      <c r="F10" s="2">
        <f>IFERROR(Table1[[#This Row],[TD_SONDAZ]]/SUM(Table1[[#This Row],[PIS_SONDAZ]:[NIEZDECYDOWANI_SONDAZ]]),"ND")</f>
        <v>8.6913086913086912E-2</v>
      </c>
      <c r="G10" s="2">
        <f>IFERROR(Table1[[#This Row],[KONF_SONDAZ]]/SUM(Table1[[#This Row],[PIS_SONDAZ]:[NIEZDECYDOWANI_SONDAZ]]),"ND")</f>
        <v>0.1158841158841159</v>
      </c>
      <c r="H10" s="2">
        <f>IFERROR(Table1[[#This Row],[LEW_SONDAZ]]/SUM(Table1[[#This Row],[PIS_SONDAZ]:[NIEZDECYDOWANI_SONDAZ]]),"ND")</f>
        <v>8.4915084915084926E-2</v>
      </c>
      <c r="I10" s="2">
        <f>IFERROR(Table1[[#This Row],[BS_SONDAZ]]/SUM(Table1[[#This Row],[PIS_SONDAZ]:[NIEZDECYDOWANI_SONDAZ]]),"ND")</f>
        <v>1.9980019980019983E-2</v>
      </c>
      <c r="J10" s="2" t="str">
        <f>IFERROR(Table1[[#This Row],[INNI_SONDAZ]]/SUM(Table1[[#This Row],[PIS_SONDAZ]:[NIEZDECYDOWANI_SONDAZ]]),"ND")</f>
        <v>ND</v>
      </c>
      <c r="K10" s="2">
        <f>IFERROR(Table1[[#This Row],[NIEZDECYDOWANI_SONDAZ]]/SUM(Table1[[#This Row],[PIS_SONDAZ]:[NIEZDECYDOWANI_SONDAZ]]),"ND")</f>
        <v>1.9980019980019984E-3</v>
      </c>
      <c r="L10" s="7">
        <v>0.38600000000000001</v>
      </c>
      <c r="M10" s="2">
        <v>0.30499999999999999</v>
      </c>
      <c r="N10" s="2">
        <v>8.6999999999999994E-2</v>
      </c>
      <c r="O10" s="2">
        <v>0.11600000000000001</v>
      </c>
      <c r="P10" s="2">
        <v>8.5000000000000006E-2</v>
      </c>
      <c r="Q10" s="2">
        <v>0.02</v>
      </c>
      <c r="R10" s="2" t="s">
        <v>11</v>
      </c>
      <c r="S10" s="2">
        <v>2E-3</v>
      </c>
    </row>
    <row r="11" spans="1:19" x14ac:dyDescent="0.3">
      <c r="A11" t="s">
        <v>17</v>
      </c>
      <c r="B11" s="1">
        <v>45182</v>
      </c>
      <c r="C11">
        <v>1000</v>
      </c>
      <c r="D11" s="2">
        <f>IFERROR(Table1[[#This Row],[PIS_SONDAZ]]/SUM(Table1[[#This Row],[PIS_SONDAZ]:[NIEZDECYDOWANI_SONDAZ]]),"ND")</f>
        <v>0.33300000000000007</v>
      </c>
      <c r="E11" s="2">
        <f>IFERROR(Table1[[#This Row],[KO_SONDAZ]]/SUM(Table1[[#This Row],[PIS_SONDAZ]:[NIEZDECYDOWANI_SONDAZ]]),"ND")</f>
        <v>0.26400000000000007</v>
      </c>
      <c r="F11" s="2">
        <f>IFERROR(Table1[[#This Row],[TD_SONDAZ]]/SUM(Table1[[#This Row],[PIS_SONDAZ]:[NIEZDECYDOWANI_SONDAZ]]),"ND")</f>
        <v>0.10200000000000001</v>
      </c>
      <c r="G11" s="2">
        <f>IFERROR(Table1[[#This Row],[KONF_SONDAZ]]/SUM(Table1[[#This Row],[PIS_SONDAZ]:[NIEZDECYDOWANI_SONDAZ]]),"ND")</f>
        <v>0.10100000000000002</v>
      </c>
      <c r="H11" s="2">
        <f>IFERROR(Table1[[#This Row],[LEW_SONDAZ]]/SUM(Table1[[#This Row],[PIS_SONDAZ]:[NIEZDECYDOWANI_SONDAZ]]),"ND")</f>
        <v>0.11100000000000002</v>
      </c>
      <c r="I11" s="2">
        <f>IFERROR(Table1[[#This Row],[BS_SONDAZ]]/SUM(Table1[[#This Row],[PIS_SONDAZ]:[NIEZDECYDOWANI_SONDAZ]]),"ND")</f>
        <v>1.0000000000000002E-2</v>
      </c>
      <c r="J11" s="2" t="str">
        <f>IFERROR(Table1[[#This Row],[INNI_SONDAZ]]/SUM(Table1[[#This Row],[PIS_SONDAZ]:[NIEZDECYDOWANI_SONDAZ]]),"ND")</f>
        <v>ND</v>
      </c>
      <c r="K11" s="2">
        <f>IFERROR(Table1[[#This Row],[NIEZDECYDOWANI_SONDAZ]]/SUM(Table1[[#This Row],[PIS_SONDAZ]:[NIEZDECYDOWANI_SONDAZ]]),"ND")</f>
        <v>7.9000000000000015E-2</v>
      </c>
      <c r="L11" s="7">
        <v>0.33300000000000002</v>
      </c>
      <c r="M11" s="2">
        <v>0.26400000000000001</v>
      </c>
      <c r="N11" s="2">
        <v>0.10199999999999999</v>
      </c>
      <c r="O11" s="2">
        <v>0.10100000000000001</v>
      </c>
      <c r="P11" s="2">
        <v>0.111</v>
      </c>
      <c r="Q11" s="2">
        <v>0.01</v>
      </c>
      <c r="R11" s="2" t="s">
        <v>11</v>
      </c>
      <c r="S11" s="2">
        <v>7.9000000000000001E-2</v>
      </c>
    </row>
    <row r="12" spans="1:19" x14ac:dyDescent="0.3">
      <c r="A12" t="s">
        <v>28</v>
      </c>
      <c r="B12" s="1">
        <v>45183</v>
      </c>
      <c r="C12">
        <v>1073</v>
      </c>
      <c r="D12" s="2">
        <f>IFERROR(Table1[[#This Row],[PIS_SONDAZ]]/SUM(Table1[[#This Row],[PIS_SONDAZ]:[NIEZDECYDOWANI_SONDAZ]]),"ND")</f>
        <v>0.35643564356435636</v>
      </c>
      <c r="E12" s="2">
        <f>IFERROR(Table1[[#This Row],[KO_SONDAZ]]/SUM(Table1[[#This Row],[PIS_SONDAZ]:[NIEZDECYDOWANI_SONDAZ]]),"ND")</f>
        <v>0.17821782178217818</v>
      </c>
      <c r="F12" s="2">
        <f>IFERROR(Table1[[#This Row],[TD_SONDAZ]]/SUM(Table1[[#This Row],[PIS_SONDAZ]:[NIEZDECYDOWANI_SONDAZ]]),"ND")</f>
        <v>3.9603960396039598E-2</v>
      </c>
      <c r="G12" s="2">
        <f>IFERROR(Table1[[#This Row],[KONF_SONDAZ]]/SUM(Table1[[#This Row],[PIS_SONDAZ]:[NIEZDECYDOWANI_SONDAZ]]),"ND")</f>
        <v>6.9306930693069299E-2</v>
      </c>
      <c r="H12" s="2">
        <f>IFERROR(Table1[[#This Row],[LEW_SONDAZ]]/SUM(Table1[[#This Row],[PIS_SONDAZ]:[NIEZDECYDOWANI_SONDAZ]]),"ND")</f>
        <v>4.9504950495049493E-2</v>
      </c>
      <c r="I12" s="2">
        <f>IFERROR(Table1[[#This Row],[BS_SONDAZ]]/SUM(Table1[[#This Row],[PIS_SONDAZ]:[NIEZDECYDOWANI_SONDAZ]]),"ND")</f>
        <v>1.9801980198019799E-2</v>
      </c>
      <c r="J12" s="2">
        <f>IFERROR(Table1[[#This Row],[INNI_SONDAZ]]/SUM(Table1[[#This Row],[PIS_SONDAZ]:[NIEZDECYDOWANI_SONDAZ]]),"ND")</f>
        <v>9.9009900990098994E-3</v>
      </c>
      <c r="K12" s="2">
        <f>IFERROR(Table1[[#This Row],[NIEZDECYDOWANI_SONDAZ]]/SUM(Table1[[#This Row],[PIS_SONDAZ]:[NIEZDECYDOWANI_SONDAZ]]),"ND")</f>
        <v>0.2772277227722772</v>
      </c>
      <c r="L12" s="7">
        <v>0.36</v>
      </c>
      <c r="M12" s="2">
        <v>0.18</v>
      </c>
      <c r="N12" s="2">
        <v>0.04</v>
      </c>
      <c r="O12" s="2">
        <v>7.0000000000000007E-2</v>
      </c>
      <c r="P12" s="2">
        <v>0.05</v>
      </c>
      <c r="Q12" s="2">
        <v>0.02</v>
      </c>
      <c r="R12" s="2">
        <v>0.01</v>
      </c>
      <c r="S12" s="2">
        <v>0.28000000000000003</v>
      </c>
    </row>
    <row r="13" spans="1:19" x14ac:dyDescent="0.3">
      <c r="A13" t="s">
        <v>16</v>
      </c>
      <c r="B13" s="1">
        <v>45185</v>
      </c>
      <c r="C13">
        <v>1069</v>
      </c>
      <c r="D13" s="2">
        <f>IFERROR(Table1[[#This Row],[PIS_SONDAZ]]/SUM(Table1[[#This Row],[PIS_SONDAZ]:[NIEZDECYDOWANI_SONDAZ]]),"ND")</f>
        <v>0.36600000000000005</v>
      </c>
      <c r="E13" s="2">
        <f>IFERROR(Table1[[#This Row],[KO_SONDAZ]]/SUM(Table1[[#This Row],[PIS_SONDAZ]:[NIEZDECYDOWANI_SONDAZ]]),"ND")</f>
        <v>0.29400000000000004</v>
      </c>
      <c r="F13" s="2">
        <f>IFERROR(Table1[[#This Row],[TD_SONDAZ]]/SUM(Table1[[#This Row],[PIS_SONDAZ]:[NIEZDECYDOWANI_SONDAZ]]),"ND")</f>
        <v>9.4000000000000014E-2</v>
      </c>
      <c r="G13" s="2">
        <f>IFERROR(Table1[[#This Row],[KONF_SONDAZ]]/SUM(Table1[[#This Row],[PIS_SONDAZ]:[NIEZDECYDOWANI_SONDAZ]]),"ND")</f>
        <v>0.11400000000000002</v>
      </c>
      <c r="H13" s="2">
        <f>IFERROR(Table1[[#This Row],[LEW_SONDAZ]]/SUM(Table1[[#This Row],[PIS_SONDAZ]:[NIEZDECYDOWANI_SONDAZ]]),"ND")</f>
        <v>9.0000000000000011E-2</v>
      </c>
      <c r="I13" s="2">
        <f>IFERROR(Table1[[#This Row],[BS_SONDAZ]]/SUM(Table1[[#This Row],[PIS_SONDAZ]:[NIEZDECYDOWANI_SONDAZ]]),"ND")</f>
        <v>3.6000000000000004E-2</v>
      </c>
      <c r="J13" s="2">
        <f>IFERROR(Table1[[#This Row],[INNI_SONDAZ]]/SUM(Table1[[#This Row],[PIS_SONDAZ]:[NIEZDECYDOWANI_SONDAZ]]),"ND")</f>
        <v>6.000000000000001E-3</v>
      </c>
      <c r="K13" s="2">
        <f>IFERROR(Table1[[#This Row],[NIEZDECYDOWANI_SONDAZ]]/SUM(Table1[[#This Row],[PIS_SONDAZ]:[NIEZDECYDOWANI_SONDAZ]]),"ND")</f>
        <v>0</v>
      </c>
      <c r="L13" s="7">
        <v>0.36599999999999999</v>
      </c>
      <c r="M13" s="2">
        <v>0.29399999999999998</v>
      </c>
      <c r="N13" s="2">
        <v>9.4E-2</v>
      </c>
      <c r="O13" s="2">
        <v>0.114</v>
      </c>
      <c r="P13" s="2">
        <v>0.09</v>
      </c>
      <c r="Q13" s="2">
        <v>3.5999999999999997E-2</v>
      </c>
      <c r="R13" s="2">
        <v>6.0000000000000001E-3</v>
      </c>
      <c r="S13" s="2">
        <v>0</v>
      </c>
    </row>
    <row r="14" spans="1:19" x14ac:dyDescent="0.3">
      <c r="A14" t="s">
        <v>17</v>
      </c>
      <c r="B14" s="1">
        <v>45186</v>
      </c>
      <c r="C14">
        <v>1000</v>
      </c>
      <c r="D14" s="2">
        <f>IFERROR(Table1[[#This Row],[PIS_SONDAZ]]/SUM(Table1[[#This Row],[PIS_SONDAZ]:[NIEZDECYDOWANI_SONDAZ]]),"ND")</f>
        <v>0.32632632632632635</v>
      </c>
      <c r="E14" s="2">
        <f>IFERROR(Table1[[#This Row],[KO_SONDAZ]]/SUM(Table1[[#This Row],[PIS_SONDAZ]:[NIEZDECYDOWANI_SONDAZ]]),"ND")</f>
        <v>0.26626626626626626</v>
      </c>
      <c r="F14" s="2">
        <f>IFERROR(Table1[[#This Row],[TD_SONDAZ]]/SUM(Table1[[#This Row],[PIS_SONDAZ]:[NIEZDECYDOWANI_SONDAZ]]),"ND")</f>
        <v>0.1061061061061061</v>
      </c>
      <c r="G14" s="2">
        <f>IFERROR(Table1[[#This Row],[KONF_SONDAZ]]/SUM(Table1[[#This Row],[PIS_SONDAZ]:[NIEZDECYDOWANI_SONDAZ]]),"ND")</f>
        <v>9.5095095095095103E-2</v>
      </c>
      <c r="H14" s="2">
        <f>IFERROR(Table1[[#This Row],[LEW_SONDAZ]]/SUM(Table1[[#This Row],[PIS_SONDAZ]:[NIEZDECYDOWANI_SONDAZ]]),"ND")</f>
        <v>9.90990990990991E-2</v>
      </c>
      <c r="I14" s="2">
        <f>IFERROR(Table1[[#This Row],[BS_SONDAZ]]/SUM(Table1[[#This Row],[PIS_SONDAZ]:[NIEZDECYDOWANI_SONDAZ]]),"ND")</f>
        <v>1.5015015015015015E-2</v>
      </c>
      <c r="J14" s="2" t="str">
        <f>IFERROR(Table1[[#This Row],[INNI_SONDAZ]]/SUM(Table1[[#This Row],[PIS_SONDAZ]:[NIEZDECYDOWANI_SONDAZ]]),"ND")</f>
        <v>ND</v>
      </c>
      <c r="K14" s="2">
        <f>IFERROR(Table1[[#This Row],[NIEZDECYDOWANI_SONDAZ]]/SUM(Table1[[#This Row],[PIS_SONDAZ]:[NIEZDECYDOWANI_SONDAZ]]),"ND")</f>
        <v>9.2092092092092084E-2</v>
      </c>
      <c r="L14" s="7">
        <v>0.32600000000000001</v>
      </c>
      <c r="M14" s="2">
        <v>0.26600000000000001</v>
      </c>
      <c r="N14" s="2">
        <v>0.106</v>
      </c>
      <c r="O14" s="2">
        <v>9.5000000000000001E-2</v>
      </c>
      <c r="P14" s="2">
        <v>9.9000000000000005E-2</v>
      </c>
      <c r="Q14" s="2">
        <v>1.4999999999999999E-2</v>
      </c>
      <c r="R14" s="2" t="s">
        <v>11</v>
      </c>
      <c r="S14" s="2">
        <v>9.1999999999999998E-2</v>
      </c>
    </row>
    <row r="15" spans="1:19" x14ac:dyDescent="0.3">
      <c r="A15" t="s">
        <v>12</v>
      </c>
      <c r="B15" s="1">
        <v>45186</v>
      </c>
      <c r="C15">
        <v>1000</v>
      </c>
      <c r="D15" s="2">
        <f>IFERROR(Table1[[#This Row],[PIS_SONDAZ]]/SUM(Table1[[#This Row],[PIS_SONDAZ]:[NIEZDECYDOWANI_SONDAZ]]),"ND")</f>
        <v>0.32800000000000007</v>
      </c>
      <c r="E15" s="2">
        <f>IFERROR(Table1[[#This Row],[KO_SONDAZ]]/SUM(Table1[[#This Row],[PIS_SONDAZ]:[NIEZDECYDOWANI_SONDAZ]]),"ND")</f>
        <v>0.26300000000000007</v>
      </c>
      <c r="F15" s="2">
        <f>IFERROR(Table1[[#This Row],[TD_SONDAZ]]/SUM(Table1[[#This Row],[PIS_SONDAZ]:[NIEZDECYDOWANI_SONDAZ]]),"ND")</f>
        <v>0.10600000000000001</v>
      </c>
      <c r="G15" s="2">
        <f>IFERROR(Table1[[#This Row],[KONF_SONDAZ]]/SUM(Table1[[#This Row],[PIS_SONDAZ]:[NIEZDECYDOWANI_SONDAZ]]),"ND")</f>
        <v>9.5000000000000015E-2</v>
      </c>
      <c r="H15" s="2">
        <f>IFERROR(Table1[[#This Row],[LEW_SONDAZ]]/SUM(Table1[[#This Row],[PIS_SONDAZ]:[NIEZDECYDOWANI_SONDAZ]]),"ND")</f>
        <v>0.10200000000000001</v>
      </c>
      <c r="I15" s="2">
        <f>IFERROR(Table1[[#This Row],[BS_SONDAZ]]/SUM(Table1[[#This Row],[PIS_SONDAZ]:[NIEZDECYDOWANI_SONDAZ]]),"ND")</f>
        <v>3.4000000000000009E-2</v>
      </c>
      <c r="J15" s="2" t="str">
        <f>IFERROR(Table1[[#This Row],[INNI_SONDAZ]]/SUM(Table1[[#This Row],[PIS_SONDAZ]:[NIEZDECYDOWANI_SONDAZ]]),"ND")</f>
        <v>ND</v>
      </c>
      <c r="K15" s="2">
        <f>IFERROR(Table1[[#This Row],[NIEZDECYDOWANI_SONDAZ]]/SUM(Table1[[#This Row],[PIS_SONDAZ]:[NIEZDECYDOWANI_SONDAZ]]),"ND")</f>
        <v>7.2000000000000008E-2</v>
      </c>
      <c r="L15" s="7">
        <v>0.32800000000000001</v>
      </c>
      <c r="M15" s="2">
        <v>0.26300000000000001</v>
      </c>
      <c r="N15" s="2">
        <v>0.106</v>
      </c>
      <c r="O15" s="2">
        <v>9.5000000000000001E-2</v>
      </c>
      <c r="P15" s="2">
        <v>0.10199999999999999</v>
      </c>
      <c r="Q15" s="2">
        <v>3.4000000000000002E-2</v>
      </c>
      <c r="R15" s="2" t="s">
        <v>11</v>
      </c>
      <c r="S15" s="2">
        <v>7.1999999999999995E-2</v>
      </c>
    </row>
    <row r="16" spans="1:19" x14ac:dyDescent="0.3">
      <c r="A16" t="s">
        <v>12</v>
      </c>
      <c r="B16" s="1">
        <v>45188</v>
      </c>
      <c r="C16">
        <v>1000</v>
      </c>
      <c r="D16" s="2">
        <f>IFERROR(Table1[[#This Row],[PIS_SONDAZ]]/SUM(Table1[[#This Row],[PIS_SONDAZ]:[NIEZDECYDOWANI_SONDAZ]]),"ND")</f>
        <v>0.316</v>
      </c>
      <c r="E16" s="2">
        <f>IFERROR(Table1[[#This Row],[KO_SONDAZ]]/SUM(Table1[[#This Row],[PIS_SONDAZ]:[NIEZDECYDOWANI_SONDAZ]]),"ND")</f>
        <v>0.27</v>
      </c>
      <c r="F16" s="2">
        <f>IFERROR(Table1[[#This Row],[TD_SONDAZ]]/SUM(Table1[[#This Row],[PIS_SONDAZ]:[NIEZDECYDOWANI_SONDAZ]]),"ND")</f>
        <v>0.10100000000000001</v>
      </c>
      <c r="G16" s="2">
        <f>IFERROR(Table1[[#This Row],[KONF_SONDAZ]]/SUM(Table1[[#This Row],[PIS_SONDAZ]:[NIEZDECYDOWANI_SONDAZ]]),"ND")</f>
        <v>9.2999999999999999E-2</v>
      </c>
      <c r="H16" s="2">
        <f>IFERROR(Table1[[#This Row],[LEW_SONDAZ]]/SUM(Table1[[#This Row],[PIS_SONDAZ]:[NIEZDECYDOWANI_SONDAZ]]),"ND")</f>
        <v>9.8000000000000004E-2</v>
      </c>
      <c r="I16" s="2">
        <f>IFERROR(Table1[[#This Row],[BS_SONDAZ]]/SUM(Table1[[#This Row],[PIS_SONDAZ]:[NIEZDECYDOWANI_SONDAZ]]),"ND")</f>
        <v>3.5000000000000003E-2</v>
      </c>
      <c r="J16" s="2">
        <f>IFERROR(Table1[[#This Row],[INNI_SONDAZ]]/SUM(Table1[[#This Row],[PIS_SONDAZ]:[NIEZDECYDOWANI_SONDAZ]]),"ND")</f>
        <v>0</v>
      </c>
      <c r="K16" s="2">
        <f>IFERROR(Table1[[#This Row],[NIEZDECYDOWANI_SONDAZ]]/SUM(Table1[[#This Row],[PIS_SONDAZ]:[NIEZDECYDOWANI_SONDAZ]]),"ND")</f>
        <v>8.6999999999999994E-2</v>
      </c>
      <c r="L16" s="7">
        <v>0.316</v>
      </c>
      <c r="M16" s="2">
        <v>0.27</v>
      </c>
      <c r="N16" s="2">
        <v>0.10100000000000001</v>
      </c>
      <c r="O16" s="2">
        <v>9.2999999999999999E-2</v>
      </c>
      <c r="P16" s="2">
        <v>9.8000000000000004E-2</v>
      </c>
      <c r="Q16" s="2">
        <v>3.5000000000000003E-2</v>
      </c>
      <c r="R16" s="2">
        <v>0</v>
      </c>
      <c r="S16" s="2">
        <v>8.6999999999999994E-2</v>
      </c>
    </row>
    <row r="17" spans="1:19" x14ac:dyDescent="0.3">
      <c r="A17" t="s">
        <v>17</v>
      </c>
      <c r="B17" s="1">
        <v>45189</v>
      </c>
      <c r="C17">
        <v>1000</v>
      </c>
      <c r="D17" s="2">
        <f>IFERROR(Table1[[#This Row],[PIS_SONDAZ]]/SUM(Table1[[#This Row],[PIS_SONDAZ]:[NIEZDECYDOWANI_SONDAZ]]),"ND")</f>
        <v>0.35064935064935066</v>
      </c>
      <c r="E17" s="2">
        <f>IFERROR(Table1[[#This Row],[KO_SONDAZ]]/SUM(Table1[[#This Row],[PIS_SONDAZ]:[NIEZDECYDOWANI_SONDAZ]]),"ND")</f>
        <v>0.26073926073926079</v>
      </c>
      <c r="F17" s="2">
        <f>IFERROR(Table1[[#This Row],[TD_SONDAZ]]/SUM(Table1[[#This Row],[PIS_SONDAZ]:[NIEZDECYDOWANI_SONDAZ]]),"ND")</f>
        <v>9.1908091908091918E-2</v>
      </c>
      <c r="G17" s="2">
        <f>IFERROR(Table1[[#This Row],[KONF_SONDAZ]]/SUM(Table1[[#This Row],[PIS_SONDAZ]:[NIEZDECYDOWANI_SONDAZ]]),"ND")</f>
        <v>9.8901098901098911E-2</v>
      </c>
      <c r="H17" s="2">
        <f>IFERROR(Table1[[#This Row],[LEW_SONDAZ]]/SUM(Table1[[#This Row],[PIS_SONDAZ]:[NIEZDECYDOWANI_SONDAZ]]),"ND")</f>
        <v>9.0909090909090912E-2</v>
      </c>
      <c r="I17" s="2">
        <f>IFERROR(Table1[[#This Row],[BS_SONDAZ]]/SUM(Table1[[#This Row],[PIS_SONDAZ]:[NIEZDECYDOWANI_SONDAZ]]),"ND")</f>
        <v>1.3986013986013988E-2</v>
      </c>
      <c r="J17" s="2">
        <f>IFERROR(Table1[[#This Row],[INNI_SONDAZ]]/SUM(Table1[[#This Row],[PIS_SONDAZ]:[NIEZDECYDOWANI_SONDAZ]]),"ND")</f>
        <v>1.9980019980019984E-3</v>
      </c>
      <c r="K17" s="2">
        <f>IFERROR(Table1[[#This Row],[NIEZDECYDOWANI_SONDAZ]]/SUM(Table1[[#This Row],[PIS_SONDAZ]:[NIEZDECYDOWANI_SONDAZ]]),"ND")</f>
        <v>9.0909090909090912E-2</v>
      </c>
      <c r="L17" s="7">
        <v>0.35099999999999998</v>
      </c>
      <c r="M17" s="2">
        <v>0.26100000000000001</v>
      </c>
      <c r="N17" s="2">
        <v>9.1999999999999998E-2</v>
      </c>
      <c r="O17" s="2">
        <v>9.9000000000000005E-2</v>
      </c>
      <c r="P17" s="2">
        <v>9.0999999999999998E-2</v>
      </c>
      <c r="Q17" s="2">
        <v>1.4E-2</v>
      </c>
      <c r="R17" s="2">
        <v>2E-3</v>
      </c>
      <c r="S17" s="2">
        <v>9.0999999999999998E-2</v>
      </c>
    </row>
    <row r="18" spans="1:19" x14ac:dyDescent="0.3">
      <c r="A18" t="s">
        <v>29</v>
      </c>
      <c r="B18" s="1">
        <v>45191</v>
      </c>
      <c r="C18">
        <v>1015</v>
      </c>
      <c r="D18" s="2">
        <f>IFERROR(Table1[[#This Row],[PIS_SONDAZ]]/SUM(Table1[[#This Row],[PIS_SONDAZ]:[NIEZDECYDOWANI_SONDAZ]]),"ND")</f>
        <v>0.33418181818181819</v>
      </c>
      <c r="E18" s="2">
        <f>IFERROR(Table1[[#This Row],[KO_SONDAZ]]/SUM(Table1[[#This Row],[PIS_SONDAZ]:[NIEZDECYDOWANI_SONDAZ]]),"ND")</f>
        <v>0.27672727272727277</v>
      </c>
      <c r="F18" s="2">
        <f>IFERROR(Table1[[#This Row],[TD_SONDAZ]]/SUM(Table1[[#This Row],[PIS_SONDAZ]:[NIEZDECYDOWANI_SONDAZ]]),"ND")</f>
        <v>8.9181818181818195E-2</v>
      </c>
      <c r="G18" s="2">
        <f>IFERROR(Table1[[#This Row],[KONF_SONDAZ]]/SUM(Table1[[#This Row],[PIS_SONDAZ]:[NIEZDECYDOWANI_SONDAZ]]),"ND")</f>
        <v>7.8818181818181829E-2</v>
      </c>
      <c r="H18" s="2">
        <f>IFERROR(Table1[[#This Row],[LEW_SONDAZ]]/SUM(Table1[[#This Row],[PIS_SONDAZ]:[NIEZDECYDOWANI_SONDAZ]]),"ND")</f>
        <v>8.8363636363636366E-2</v>
      </c>
      <c r="I18" s="2">
        <f>IFERROR(Table1[[#This Row],[BS_SONDAZ]]/SUM(Table1[[#This Row],[PIS_SONDAZ]:[NIEZDECYDOWANI_SONDAZ]]),"ND")</f>
        <v>1.1545454545454546E-2</v>
      </c>
      <c r="J18" s="2">
        <f>IFERROR(Table1[[#This Row],[INNI_SONDAZ]]/SUM(Table1[[#This Row],[PIS_SONDAZ]:[NIEZDECYDOWANI_SONDAZ]]),"ND")</f>
        <v>3.0272727272727281E-2</v>
      </c>
      <c r="K18" s="2">
        <f>IFERROR(Table1[[#This Row],[NIEZDECYDOWANI_SONDAZ]]/SUM(Table1[[#This Row],[PIS_SONDAZ]:[NIEZDECYDOWANI_SONDAZ]]),"ND")</f>
        <v>9.0909090909090925E-2</v>
      </c>
      <c r="L18" s="7">
        <v>0.36759999999999998</v>
      </c>
      <c r="M18" s="2">
        <v>0.3044</v>
      </c>
      <c r="N18" s="2">
        <v>9.8100000000000007E-2</v>
      </c>
      <c r="O18" s="2">
        <v>8.6699999999999999E-2</v>
      </c>
      <c r="P18" s="2">
        <v>9.7199999999999995E-2</v>
      </c>
      <c r="Q18" s="2">
        <v>1.2699999999999999E-2</v>
      </c>
      <c r="R18" s="2">
        <v>3.3300000000000003E-2</v>
      </c>
      <c r="S18" s="2">
        <v>0.1</v>
      </c>
    </row>
    <row r="19" spans="1:19" x14ac:dyDescent="0.3">
      <c r="A19" t="s">
        <v>16</v>
      </c>
      <c r="B19" s="1">
        <v>45192</v>
      </c>
      <c r="C19">
        <v>1054</v>
      </c>
      <c r="D19" s="2">
        <f>IFERROR(Table1[[#This Row],[PIS_SONDAZ]]/SUM(Table1[[#This Row],[PIS_SONDAZ]:[NIEZDECYDOWANI_SONDAZ]]),"ND")</f>
        <v>0.33909090909090905</v>
      </c>
      <c r="E19" s="2">
        <f>IFERROR(Table1[[#This Row],[KO_SONDAZ]]/SUM(Table1[[#This Row],[PIS_SONDAZ]:[NIEZDECYDOWANI_SONDAZ]]),"ND")</f>
        <v>0.27090909090909088</v>
      </c>
      <c r="F19" s="2">
        <f>IFERROR(Table1[[#This Row],[TD_SONDAZ]]/SUM(Table1[[#This Row],[PIS_SONDAZ]:[NIEZDECYDOWANI_SONDAZ]]),"ND")</f>
        <v>0.09</v>
      </c>
      <c r="G19" s="2">
        <f>IFERROR(Table1[[#This Row],[KONF_SONDAZ]]/SUM(Table1[[#This Row],[PIS_SONDAZ]:[NIEZDECYDOWANI_SONDAZ]]),"ND")</f>
        <v>9.636363636363636E-2</v>
      </c>
      <c r="H19" s="2">
        <f>IFERROR(Table1[[#This Row],[LEW_SONDAZ]]/SUM(Table1[[#This Row],[PIS_SONDAZ]:[NIEZDECYDOWANI_SONDAZ]]),"ND")</f>
        <v>7.7272727272727271E-2</v>
      </c>
      <c r="I19" s="2">
        <f>IFERROR(Table1[[#This Row],[BS_SONDAZ]]/SUM(Table1[[#This Row],[PIS_SONDAZ]:[NIEZDECYDOWANI_SONDAZ]]),"ND")</f>
        <v>3.3636363636363631E-2</v>
      </c>
      <c r="J19" s="2">
        <f>IFERROR(Table1[[#This Row],[INNI_SONDAZ]]/SUM(Table1[[#This Row],[PIS_SONDAZ]:[NIEZDECYDOWANI_SONDAZ]]),"ND")</f>
        <v>1.8181818181818182E-3</v>
      </c>
      <c r="K19" s="2">
        <f>IFERROR(Table1[[#This Row],[NIEZDECYDOWANI_SONDAZ]]/SUM(Table1[[#This Row],[PIS_SONDAZ]:[NIEZDECYDOWANI_SONDAZ]]),"ND")</f>
        <v>9.0909090909090912E-2</v>
      </c>
      <c r="L19" s="7">
        <v>0.373</v>
      </c>
      <c r="M19" s="2">
        <v>0.29799999999999999</v>
      </c>
      <c r="N19" s="2">
        <v>9.9000000000000005E-2</v>
      </c>
      <c r="O19" s="2">
        <v>0.106</v>
      </c>
      <c r="P19" s="2">
        <v>8.5000000000000006E-2</v>
      </c>
      <c r="Q19" s="2">
        <v>3.6999999999999998E-2</v>
      </c>
      <c r="R19" s="2">
        <v>2E-3</v>
      </c>
      <c r="S19" s="2">
        <v>0.1</v>
      </c>
    </row>
    <row r="20" spans="1:19" x14ac:dyDescent="0.3">
      <c r="A20" t="s">
        <v>12</v>
      </c>
      <c r="B20" s="1">
        <v>45193</v>
      </c>
      <c r="C20">
        <v>1000</v>
      </c>
      <c r="D20" s="2">
        <f>IFERROR(Table1[[#This Row],[PIS_SONDAZ]]/SUM(Table1[[#This Row],[PIS_SONDAZ]:[NIEZDECYDOWANI_SONDAZ]]),"ND")</f>
        <v>0.33800000000000008</v>
      </c>
      <c r="E20" s="2">
        <f>IFERROR(Table1[[#This Row],[KO_SONDAZ]]/SUM(Table1[[#This Row],[PIS_SONDAZ]:[NIEZDECYDOWANI_SONDAZ]]),"ND")</f>
        <v>0.28100000000000008</v>
      </c>
      <c r="F20" s="2">
        <f>IFERROR(Table1[[#This Row],[TD_SONDAZ]]/SUM(Table1[[#This Row],[PIS_SONDAZ]:[NIEZDECYDOWANI_SONDAZ]]),"ND")</f>
        <v>9.0000000000000011E-2</v>
      </c>
      <c r="G20" s="2">
        <f>IFERROR(Table1[[#This Row],[KONF_SONDAZ]]/SUM(Table1[[#This Row],[PIS_SONDAZ]:[NIEZDECYDOWANI_SONDAZ]]),"ND")</f>
        <v>8.8000000000000009E-2</v>
      </c>
      <c r="H20" s="2">
        <f>IFERROR(Table1[[#This Row],[LEW_SONDAZ]]/SUM(Table1[[#This Row],[PIS_SONDAZ]:[NIEZDECYDOWANI_SONDAZ]]),"ND")</f>
        <v>8.7000000000000008E-2</v>
      </c>
      <c r="I20" s="2">
        <f>IFERROR(Table1[[#This Row],[BS_SONDAZ]]/SUM(Table1[[#This Row],[PIS_SONDAZ]:[NIEZDECYDOWANI_SONDAZ]]),"ND")</f>
        <v>3.6000000000000004E-2</v>
      </c>
      <c r="J20" s="2">
        <f>IFERROR(Table1[[#This Row],[INNI_SONDAZ]]/SUM(Table1[[#This Row],[PIS_SONDAZ]:[NIEZDECYDOWANI_SONDAZ]]),"ND")</f>
        <v>1.0000000000000002E-3</v>
      </c>
      <c r="K20" s="2">
        <f>IFERROR(Table1[[#This Row],[NIEZDECYDOWANI_SONDAZ]]/SUM(Table1[[#This Row],[PIS_SONDAZ]:[NIEZDECYDOWANI_SONDAZ]]),"ND")</f>
        <v>7.9000000000000015E-2</v>
      </c>
      <c r="L20" s="7">
        <v>0.33800000000000002</v>
      </c>
      <c r="M20" s="2">
        <v>0.28100000000000003</v>
      </c>
      <c r="N20" s="2">
        <v>0.09</v>
      </c>
      <c r="O20" s="2">
        <v>8.7999999999999995E-2</v>
      </c>
      <c r="P20" s="2">
        <v>8.6999999999999994E-2</v>
      </c>
      <c r="Q20" s="2">
        <v>3.5999999999999997E-2</v>
      </c>
      <c r="R20" s="2">
        <v>1E-3</v>
      </c>
      <c r="S20" s="2">
        <v>7.9000000000000001E-2</v>
      </c>
    </row>
    <row r="21" spans="1:19" x14ac:dyDescent="0.3">
      <c r="A21" t="s">
        <v>18</v>
      </c>
      <c r="B21" s="1">
        <v>45194</v>
      </c>
      <c r="C21">
        <v>1000</v>
      </c>
      <c r="D21" s="2">
        <f>IFERROR(Table1[[#This Row],[PIS_SONDAZ]]/SUM(Table1[[#This Row],[PIS_SONDAZ]:[NIEZDECYDOWANI_SONDAZ]]),"ND")</f>
        <v>0.36000000000000004</v>
      </c>
      <c r="E21" s="2">
        <f>IFERROR(Table1[[#This Row],[KO_SONDAZ]]/SUM(Table1[[#This Row],[PIS_SONDAZ]:[NIEZDECYDOWANI_SONDAZ]]),"ND")</f>
        <v>0.29000000000000004</v>
      </c>
      <c r="F21" s="2">
        <f>IFERROR(Table1[[#This Row],[TD_SONDAZ]]/SUM(Table1[[#This Row],[PIS_SONDAZ]:[NIEZDECYDOWANI_SONDAZ]]),"ND")</f>
        <v>8.0000000000000016E-2</v>
      </c>
      <c r="G21" s="2">
        <f>IFERROR(Table1[[#This Row],[KONF_SONDAZ]]/SUM(Table1[[#This Row],[PIS_SONDAZ]:[NIEZDECYDOWANI_SONDAZ]]),"ND")</f>
        <v>7.0000000000000021E-2</v>
      </c>
      <c r="H21" s="2">
        <f>IFERROR(Table1[[#This Row],[LEW_SONDAZ]]/SUM(Table1[[#This Row],[PIS_SONDAZ]:[NIEZDECYDOWANI_SONDAZ]]),"ND")</f>
        <v>0.10000000000000003</v>
      </c>
      <c r="I21" s="2">
        <f>IFERROR(Table1[[#This Row],[BS_SONDAZ]]/SUM(Table1[[#This Row],[PIS_SONDAZ]:[NIEZDECYDOWANI_SONDAZ]]),"ND")</f>
        <v>1.0000000000000002E-2</v>
      </c>
      <c r="J21" s="2">
        <f>IFERROR(Table1[[#This Row],[INNI_SONDAZ]]/SUM(Table1[[#This Row],[PIS_SONDAZ]:[NIEZDECYDOWANI_SONDAZ]]),"ND")</f>
        <v>0</v>
      </c>
      <c r="K21" s="2">
        <f>IFERROR(Table1[[#This Row],[NIEZDECYDOWANI_SONDAZ]]/SUM(Table1[[#This Row],[PIS_SONDAZ]:[NIEZDECYDOWANI_SONDAZ]]),"ND")</f>
        <v>9.0000000000000011E-2</v>
      </c>
      <c r="L21" s="7">
        <v>0.36</v>
      </c>
      <c r="M21" s="2">
        <v>0.28999999999999998</v>
      </c>
      <c r="N21" s="2">
        <v>0.08</v>
      </c>
      <c r="O21" s="2">
        <v>7.0000000000000007E-2</v>
      </c>
      <c r="P21" s="2">
        <v>0.1</v>
      </c>
      <c r="Q21" s="2">
        <v>0.01</v>
      </c>
      <c r="R21" s="2">
        <v>0</v>
      </c>
      <c r="S21" s="2">
        <v>0.09</v>
      </c>
    </row>
    <row r="22" spans="1:19" x14ac:dyDescent="0.3">
      <c r="F22" s="6"/>
      <c r="G22" s="6"/>
      <c r="H22" s="6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Seliga</dc:creator>
  <cp:lastModifiedBy>Jakub Seliga</cp:lastModifiedBy>
  <dcterms:created xsi:type="dcterms:W3CDTF">2015-06-05T18:17:20Z</dcterms:created>
  <dcterms:modified xsi:type="dcterms:W3CDTF">2023-09-26T19:21:00Z</dcterms:modified>
</cp:coreProperties>
</file>