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/Documents/TRAVEL HACK/"/>
    </mc:Choice>
  </mc:AlternateContent>
  <xr:revisionPtr revIDLastSave="0" documentId="13_ncr:1_{A1B3EB8A-8534-934C-A712-E2C429218E4C}" xr6:coauthVersionLast="36" xr6:coauthVersionMax="36" xr10:uidLastSave="{00000000-0000-0000-0000-000000000000}"/>
  <bookViews>
    <workbookView xWindow="60" yWindow="500" windowWidth="27840" windowHeight="15320" activeTab="2" xr2:uid="{3140E1C5-C956-E44D-8C9A-0EF4E59703B9}"/>
  </bookViews>
  <sheets>
    <sheet name="Страны" sheetId="1" r:id="rId1"/>
    <sheet name="Курорты" sheetId="2" r:id="rId2"/>
    <sheet name="Booking koeff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6" i="6" l="1"/>
  <c r="N216" i="6" s="1"/>
  <c r="H216" i="6"/>
  <c r="G216" i="6"/>
  <c r="M206" i="6"/>
  <c r="N206" i="6" s="1"/>
  <c r="H206" i="6"/>
  <c r="G206" i="6"/>
  <c r="I206" i="6" s="1"/>
  <c r="M222" i="6"/>
  <c r="N222" i="6" s="1"/>
  <c r="M221" i="6"/>
  <c r="N221" i="6" s="1"/>
  <c r="M220" i="6"/>
  <c r="N220" i="6" s="1"/>
  <c r="M219" i="6"/>
  <c r="N219" i="6" s="1"/>
  <c r="M218" i="6"/>
  <c r="N218" i="6" s="1"/>
  <c r="M217" i="6"/>
  <c r="N217" i="6" s="1"/>
  <c r="M215" i="6"/>
  <c r="N215" i="6" s="1"/>
  <c r="M214" i="6"/>
  <c r="N214" i="6" s="1"/>
  <c r="M213" i="6"/>
  <c r="N213" i="6" s="1"/>
  <c r="M212" i="6"/>
  <c r="N212" i="6" s="1"/>
  <c r="M211" i="6"/>
  <c r="N211" i="6" s="1"/>
  <c r="M210" i="6"/>
  <c r="N210" i="6" s="1"/>
  <c r="M209" i="6"/>
  <c r="N209" i="6" s="1"/>
  <c r="M208" i="6"/>
  <c r="N208" i="6" s="1"/>
  <c r="M207" i="6"/>
  <c r="N207" i="6" s="1"/>
  <c r="M205" i="6"/>
  <c r="N205" i="6" s="1"/>
  <c r="M204" i="6"/>
  <c r="N204" i="6" s="1"/>
  <c r="H222" i="6"/>
  <c r="G222" i="6"/>
  <c r="I222" i="6" s="1"/>
  <c r="H221" i="6"/>
  <c r="G221" i="6"/>
  <c r="I221" i="6" s="1"/>
  <c r="H220" i="6"/>
  <c r="G220" i="6"/>
  <c r="H219" i="6"/>
  <c r="G219" i="6"/>
  <c r="H218" i="6"/>
  <c r="G218" i="6"/>
  <c r="I218" i="6" s="1"/>
  <c r="H217" i="6"/>
  <c r="G217" i="6"/>
  <c r="H215" i="6"/>
  <c r="G215" i="6"/>
  <c r="I215" i="6" s="1"/>
  <c r="H214" i="6"/>
  <c r="G214" i="6"/>
  <c r="I214" i="6" s="1"/>
  <c r="H213" i="6"/>
  <c r="G213" i="6"/>
  <c r="I213" i="6" s="1"/>
  <c r="H212" i="6"/>
  <c r="G212" i="6"/>
  <c r="H211" i="6"/>
  <c r="G211" i="6"/>
  <c r="H210" i="6"/>
  <c r="G210" i="6"/>
  <c r="I210" i="6" s="1"/>
  <c r="H209" i="6"/>
  <c r="G209" i="6"/>
  <c r="I209" i="6" s="1"/>
  <c r="H208" i="6"/>
  <c r="G208" i="6"/>
  <c r="I208" i="6" s="1"/>
  <c r="H207" i="6"/>
  <c r="G207" i="6"/>
  <c r="I207" i="6" s="1"/>
  <c r="H205" i="6"/>
  <c r="G205" i="6"/>
  <c r="H204" i="6"/>
  <c r="G204" i="6"/>
  <c r="G203" i="6"/>
  <c r="H203" i="6"/>
  <c r="M203" i="6"/>
  <c r="N203" i="6" s="1"/>
  <c r="M154" i="6"/>
  <c r="N154" i="6" s="1"/>
  <c r="M153" i="6"/>
  <c r="N153" i="6" s="1"/>
  <c r="M152" i="6"/>
  <c r="N152" i="6" s="1"/>
  <c r="M151" i="6"/>
  <c r="N151" i="6" s="1"/>
  <c r="M150" i="6"/>
  <c r="N150" i="6" s="1"/>
  <c r="M149" i="6"/>
  <c r="N149" i="6" s="1"/>
  <c r="M148" i="6"/>
  <c r="N148" i="6" s="1"/>
  <c r="M147" i="6"/>
  <c r="N147" i="6" s="1"/>
  <c r="M146" i="6"/>
  <c r="N146" i="6" s="1"/>
  <c r="M145" i="6"/>
  <c r="N145" i="6" s="1"/>
  <c r="M144" i="6"/>
  <c r="N144" i="6" s="1"/>
  <c r="M143" i="6"/>
  <c r="N143" i="6" s="1"/>
  <c r="M142" i="6"/>
  <c r="N142" i="6" s="1"/>
  <c r="H154" i="6"/>
  <c r="G154" i="6"/>
  <c r="I154" i="6" s="1"/>
  <c r="H153" i="6"/>
  <c r="G153" i="6"/>
  <c r="H152" i="6"/>
  <c r="G152" i="6"/>
  <c r="H151" i="6"/>
  <c r="G151" i="6"/>
  <c r="I151" i="6" s="1"/>
  <c r="H150" i="6"/>
  <c r="G150" i="6"/>
  <c r="I150" i="6" s="1"/>
  <c r="H149" i="6"/>
  <c r="G149" i="6"/>
  <c r="I149" i="6" s="1"/>
  <c r="H148" i="6"/>
  <c r="G148" i="6"/>
  <c r="I148" i="6" s="1"/>
  <c r="H147" i="6"/>
  <c r="G147" i="6"/>
  <c r="I147" i="6" s="1"/>
  <c r="H146" i="6"/>
  <c r="G146" i="6"/>
  <c r="H145" i="6"/>
  <c r="G145" i="6"/>
  <c r="I145" i="6" s="1"/>
  <c r="H144" i="6"/>
  <c r="G144" i="6"/>
  <c r="H143" i="6"/>
  <c r="G143" i="6"/>
  <c r="I143" i="6" s="1"/>
  <c r="H142" i="6"/>
  <c r="G142" i="6"/>
  <c r="M141" i="6"/>
  <c r="N141" i="6" s="1"/>
  <c r="M140" i="6"/>
  <c r="N140" i="6" s="1"/>
  <c r="M139" i="6"/>
  <c r="N139" i="6" s="1"/>
  <c r="M138" i="6"/>
  <c r="N138" i="6" s="1"/>
  <c r="M137" i="6"/>
  <c r="N137" i="6" s="1"/>
  <c r="M136" i="6"/>
  <c r="N136" i="6" s="1"/>
  <c r="M135" i="6"/>
  <c r="N135" i="6" s="1"/>
  <c r="M134" i="6"/>
  <c r="N134" i="6" s="1"/>
  <c r="M133" i="6"/>
  <c r="N133" i="6" s="1"/>
  <c r="H141" i="6"/>
  <c r="G141" i="6"/>
  <c r="I141" i="6" s="1"/>
  <c r="H140" i="6"/>
  <c r="G140" i="6"/>
  <c r="H139" i="6"/>
  <c r="G139" i="6"/>
  <c r="H138" i="6"/>
  <c r="G138" i="6"/>
  <c r="H137" i="6"/>
  <c r="G137" i="6"/>
  <c r="I137" i="6" s="1"/>
  <c r="H136" i="6"/>
  <c r="G136" i="6"/>
  <c r="H135" i="6"/>
  <c r="G135" i="6"/>
  <c r="H134" i="6"/>
  <c r="G134" i="6"/>
  <c r="H133" i="6"/>
  <c r="G133" i="6"/>
  <c r="I133" i="6" s="1"/>
  <c r="N189" i="6"/>
  <c r="M189" i="6"/>
  <c r="H189" i="6"/>
  <c r="G189" i="6"/>
  <c r="I189" i="6" s="1"/>
  <c r="H202" i="6"/>
  <c r="G202" i="6"/>
  <c r="H201" i="6"/>
  <c r="G201" i="6"/>
  <c r="I201" i="6" s="1"/>
  <c r="H200" i="6"/>
  <c r="G200" i="6"/>
  <c r="H199" i="6"/>
  <c r="G199" i="6"/>
  <c r="I199" i="6" s="1"/>
  <c r="H198" i="6"/>
  <c r="G198" i="6"/>
  <c r="H197" i="6"/>
  <c r="G197" i="6"/>
  <c r="I197" i="6" s="1"/>
  <c r="H196" i="6"/>
  <c r="G196" i="6"/>
  <c r="I196" i="6" s="1"/>
  <c r="H195" i="6"/>
  <c r="G195" i="6"/>
  <c r="I195" i="6" s="1"/>
  <c r="H194" i="6"/>
  <c r="G194" i="6"/>
  <c r="H193" i="6"/>
  <c r="G193" i="6"/>
  <c r="I193" i="6" s="1"/>
  <c r="H192" i="6"/>
  <c r="G192" i="6"/>
  <c r="H191" i="6"/>
  <c r="G191" i="6"/>
  <c r="I191" i="6" s="1"/>
  <c r="H190" i="6"/>
  <c r="G190" i="6"/>
  <c r="H188" i="6"/>
  <c r="G188" i="6"/>
  <c r="I188" i="6" s="1"/>
  <c r="H187" i="6"/>
  <c r="G187" i="6"/>
  <c r="I187" i="6" s="1"/>
  <c r="M202" i="6"/>
  <c r="N202" i="6" s="1"/>
  <c r="M201" i="6"/>
  <c r="N201" i="6" s="1"/>
  <c r="M200" i="6"/>
  <c r="N200" i="6" s="1"/>
  <c r="M199" i="6"/>
  <c r="N199" i="6" s="1"/>
  <c r="M198" i="6"/>
  <c r="N198" i="6" s="1"/>
  <c r="M197" i="6"/>
  <c r="N197" i="6" s="1"/>
  <c r="M196" i="6"/>
  <c r="N196" i="6" s="1"/>
  <c r="M195" i="6"/>
  <c r="N195" i="6" s="1"/>
  <c r="M194" i="6"/>
  <c r="N194" i="6" s="1"/>
  <c r="M193" i="6"/>
  <c r="N193" i="6" s="1"/>
  <c r="M192" i="6"/>
  <c r="N192" i="6" s="1"/>
  <c r="M191" i="6"/>
  <c r="N191" i="6" s="1"/>
  <c r="M190" i="6"/>
  <c r="N190" i="6" s="1"/>
  <c r="M188" i="6"/>
  <c r="N188" i="6" s="1"/>
  <c r="M187" i="6"/>
  <c r="N187" i="6" s="1"/>
  <c r="M186" i="6"/>
  <c r="N186" i="6" s="1"/>
  <c r="H186" i="6"/>
  <c r="G186" i="6"/>
  <c r="I186" i="6" s="1"/>
  <c r="H185" i="6"/>
  <c r="G185" i="6"/>
  <c r="I185" i="6" s="1"/>
  <c r="H184" i="6"/>
  <c r="G184" i="6"/>
  <c r="I184" i="6" s="1"/>
  <c r="H183" i="6"/>
  <c r="G183" i="6"/>
  <c r="H182" i="6"/>
  <c r="G182" i="6"/>
  <c r="M185" i="6"/>
  <c r="N185" i="6" s="1"/>
  <c r="M184" i="6"/>
  <c r="N184" i="6" s="1"/>
  <c r="M183" i="6"/>
  <c r="N183" i="6" s="1"/>
  <c r="N182" i="6"/>
  <c r="M182" i="6"/>
  <c r="H156" i="6"/>
  <c r="G156" i="6"/>
  <c r="H155" i="6"/>
  <c r="G155" i="6"/>
  <c r="M156" i="6"/>
  <c r="N156" i="6" s="1"/>
  <c r="M155" i="6"/>
  <c r="N155" i="6" s="1"/>
  <c r="H163" i="6"/>
  <c r="G163" i="6"/>
  <c r="H162" i="6"/>
  <c r="G162" i="6"/>
  <c r="H161" i="6"/>
  <c r="G161" i="6"/>
  <c r="H160" i="6"/>
  <c r="G160" i="6"/>
  <c r="I160" i="6" s="1"/>
  <c r="H159" i="6"/>
  <c r="G159" i="6"/>
  <c r="H158" i="6"/>
  <c r="G158" i="6"/>
  <c r="H157" i="6"/>
  <c r="G157" i="6"/>
  <c r="M163" i="6"/>
  <c r="N163" i="6" s="1"/>
  <c r="M162" i="6"/>
  <c r="N162" i="6" s="1"/>
  <c r="M161" i="6"/>
  <c r="N161" i="6" s="1"/>
  <c r="M160" i="6"/>
  <c r="N160" i="6" s="1"/>
  <c r="M159" i="6"/>
  <c r="N159" i="6" s="1"/>
  <c r="M158" i="6"/>
  <c r="N158" i="6" s="1"/>
  <c r="N157" i="6"/>
  <c r="M157" i="6"/>
  <c r="M169" i="6"/>
  <c r="N169" i="6" s="1"/>
  <c r="M168" i="6"/>
  <c r="N168" i="6" s="1"/>
  <c r="M167" i="6"/>
  <c r="N167" i="6" s="1"/>
  <c r="M166" i="6"/>
  <c r="N166" i="6" s="1"/>
  <c r="M165" i="6"/>
  <c r="N165" i="6" s="1"/>
  <c r="M164" i="6"/>
  <c r="N164" i="6" s="1"/>
  <c r="H169" i="6"/>
  <c r="G169" i="6"/>
  <c r="H168" i="6"/>
  <c r="G168" i="6"/>
  <c r="I168" i="6" s="1"/>
  <c r="H167" i="6"/>
  <c r="G167" i="6"/>
  <c r="H166" i="6"/>
  <c r="G166" i="6"/>
  <c r="H165" i="6"/>
  <c r="G165" i="6"/>
  <c r="H164" i="6"/>
  <c r="G164" i="6"/>
  <c r="I164" i="6" s="1"/>
  <c r="M223" i="6"/>
  <c r="N223" i="6" s="1"/>
  <c r="H223" i="6"/>
  <c r="G223" i="6"/>
  <c r="M225" i="6"/>
  <c r="N225" i="6" s="1"/>
  <c r="M224" i="6"/>
  <c r="N224" i="6" s="1"/>
  <c r="H225" i="6"/>
  <c r="G225" i="6"/>
  <c r="I225" i="6" s="1"/>
  <c r="H224" i="6"/>
  <c r="G224" i="6"/>
  <c r="M114" i="6"/>
  <c r="N114" i="6" s="1"/>
  <c r="H132" i="6"/>
  <c r="G132" i="6"/>
  <c r="I132" i="6" s="1"/>
  <c r="H131" i="6"/>
  <c r="G131" i="6"/>
  <c r="I131" i="6" s="1"/>
  <c r="H130" i="6"/>
  <c r="G130" i="6"/>
  <c r="H129" i="6"/>
  <c r="G129" i="6"/>
  <c r="H128" i="6"/>
  <c r="G128" i="6"/>
  <c r="H127" i="6"/>
  <c r="G127" i="6"/>
  <c r="I127" i="6" s="1"/>
  <c r="H126" i="6"/>
  <c r="G126" i="6"/>
  <c r="H125" i="6"/>
  <c r="G125" i="6"/>
  <c r="I125" i="6" s="1"/>
  <c r="H124" i="6"/>
  <c r="G124" i="6"/>
  <c r="I124" i="6" s="1"/>
  <c r="H123" i="6"/>
  <c r="G123" i="6"/>
  <c r="I123" i="6" s="1"/>
  <c r="H122" i="6"/>
  <c r="G122" i="6"/>
  <c r="H121" i="6"/>
  <c r="G121" i="6"/>
  <c r="I121" i="6" s="1"/>
  <c r="H120" i="6"/>
  <c r="G120" i="6"/>
  <c r="I120" i="6" s="1"/>
  <c r="H119" i="6"/>
  <c r="G119" i="6"/>
  <c r="I119" i="6" s="1"/>
  <c r="H118" i="6"/>
  <c r="G118" i="6"/>
  <c r="H117" i="6"/>
  <c r="G117" i="6"/>
  <c r="I117" i="6" s="1"/>
  <c r="H116" i="6"/>
  <c r="G116" i="6"/>
  <c r="I116" i="6" s="1"/>
  <c r="H115" i="6"/>
  <c r="G115" i="6"/>
  <c r="I115" i="6" s="1"/>
  <c r="H114" i="6"/>
  <c r="G114" i="6"/>
  <c r="H113" i="6"/>
  <c r="G113" i="6"/>
  <c r="I113" i="6" s="1"/>
  <c r="M132" i="6"/>
  <c r="N132" i="6" s="1"/>
  <c r="M131" i="6"/>
  <c r="N131" i="6" s="1"/>
  <c r="M130" i="6"/>
  <c r="N130" i="6" s="1"/>
  <c r="M129" i="6"/>
  <c r="N129" i="6" s="1"/>
  <c r="M128" i="6"/>
  <c r="N128" i="6" s="1"/>
  <c r="M127" i="6"/>
  <c r="N127" i="6" s="1"/>
  <c r="M126" i="6"/>
  <c r="N126" i="6" s="1"/>
  <c r="M125" i="6"/>
  <c r="N125" i="6" s="1"/>
  <c r="M124" i="6"/>
  <c r="N124" i="6" s="1"/>
  <c r="M123" i="6"/>
  <c r="N123" i="6" s="1"/>
  <c r="M122" i="6"/>
  <c r="N122" i="6" s="1"/>
  <c r="M121" i="6"/>
  <c r="N121" i="6" s="1"/>
  <c r="M120" i="6"/>
  <c r="N120" i="6" s="1"/>
  <c r="M119" i="6"/>
  <c r="N119" i="6" s="1"/>
  <c r="M118" i="6"/>
  <c r="N118" i="6" s="1"/>
  <c r="M117" i="6"/>
  <c r="N117" i="6" s="1"/>
  <c r="M116" i="6"/>
  <c r="N116" i="6" s="1"/>
  <c r="M115" i="6"/>
  <c r="N115" i="6" s="1"/>
  <c r="M113" i="6"/>
  <c r="N113" i="6" s="1"/>
  <c r="H112" i="6"/>
  <c r="G112" i="6"/>
  <c r="I112" i="6" s="1"/>
  <c r="H111" i="6"/>
  <c r="G111" i="6"/>
  <c r="H110" i="6"/>
  <c r="G110" i="6"/>
  <c r="M112" i="6"/>
  <c r="N112" i="6" s="1"/>
  <c r="M111" i="6"/>
  <c r="N111" i="6" s="1"/>
  <c r="M110" i="6"/>
  <c r="N110" i="6" s="1"/>
  <c r="H105" i="6"/>
  <c r="H104" i="6"/>
  <c r="G104" i="6"/>
  <c r="I104" i="6" s="1"/>
  <c r="H103" i="6"/>
  <c r="G103" i="6"/>
  <c r="H102" i="6"/>
  <c r="G102" i="6"/>
  <c r="I102" i="6" s="1"/>
  <c r="H101" i="6"/>
  <c r="G101" i="6"/>
  <c r="I101" i="6" s="1"/>
  <c r="H100" i="6"/>
  <c r="G100" i="6"/>
  <c r="I100" i="6" s="1"/>
  <c r="H99" i="6"/>
  <c r="G99" i="6"/>
  <c r="I99" i="6" s="1"/>
  <c r="H98" i="6"/>
  <c r="G98" i="6"/>
  <c r="H97" i="6"/>
  <c r="G97" i="6"/>
  <c r="I97" i="6" s="1"/>
  <c r="H96" i="6"/>
  <c r="G96" i="6"/>
  <c r="I96" i="6" s="1"/>
  <c r="H95" i="6"/>
  <c r="G95" i="6"/>
  <c r="H94" i="6"/>
  <c r="G94" i="6"/>
  <c r="I94" i="6" s="1"/>
  <c r="H93" i="6"/>
  <c r="G93" i="6"/>
  <c r="I93" i="6" s="1"/>
  <c r="H92" i="6"/>
  <c r="G92" i="6"/>
  <c r="I92" i="6" s="1"/>
  <c r="H91" i="6"/>
  <c r="G91" i="6"/>
  <c r="I91" i="6" s="1"/>
  <c r="H90" i="6"/>
  <c r="G90" i="6"/>
  <c r="H89" i="6"/>
  <c r="G89" i="6"/>
  <c r="I89" i="6" s="1"/>
  <c r="H88" i="6"/>
  <c r="G88" i="6"/>
  <c r="I88" i="6" s="1"/>
  <c r="H87" i="6"/>
  <c r="G87" i="6"/>
  <c r="I87" i="6" s="1"/>
  <c r="H86" i="6"/>
  <c r="G86" i="6"/>
  <c r="I86" i="6" s="1"/>
  <c r="H85" i="6"/>
  <c r="G85" i="6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N96" i="6" s="1"/>
  <c r="M95" i="6"/>
  <c r="N95" i="6" s="1"/>
  <c r="M94" i="6"/>
  <c r="N94" i="6" s="1"/>
  <c r="M93" i="6"/>
  <c r="N93" i="6" s="1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G84" i="6"/>
  <c r="I84" i="6" s="1"/>
  <c r="H84" i="6"/>
  <c r="H83" i="6"/>
  <c r="G83" i="6"/>
  <c r="H82" i="6"/>
  <c r="G82" i="6"/>
  <c r="H81" i="6"/>
  <c r="G81" i="6"/>
  <c r="H80" i="6"/>
  <c r="G80" i="6"/>
  <c r="H79" i="6"/>
  <c r="G79" i="6"/>
  <c r="I79" i="6" s="1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I59" i="6" s="1"/>
  <c r="H58" i="6"/>
  <c r="G58" i="6"/>
  <c r="H57" i="6"/>
  <c r="G57" i="6"/>
  <c r="H56" i="6"/>
  <c r="G56" i="6"/>
  <c r="H55" i="6"/>
  <c r="G55" i="6"/>
  <c r="I55" i="6" s="1"/>
  <c r="M85" i="6"/>
  <c r="N85" i="6" s="1"/>
  <c r="M84" i="6"/>
  <c r="N84" i="6" s="1"/>
  <c r="M83" i="6"/>
  <c r="N83" i="6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G54" i="6"/>
  <c r="I54" i="6" s="1"/>
  <c r="H54" i="6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H53" i="6"/>
  <c r="G53" i="6"/>
  <c r="H52" i="6"/>
  <c r="G52" i="6"/>
  <c r="H51" i="6"/>
  <c r="G51" i="6"/>
  <c r="H50" i="6"/>
  <c r="G50" i="6"/>
  <c r="I50" i="6" s="1"/>
  <c r="H49" i="6"/>
  <c r="G49" i="6"/>
  <c r="H48" i="6"/>
  <c r="G48" i="6"/>
  <c r="H47" i="6"/>
  <c r="G47" i="6"/>
  <c r="H46" i="6"/>
  <c r="G46" i="6"/>
  <c r="I46" i="6" s="1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I38" i="6" s="1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I30" i="6" s="1"/>
  <c r="H29" i="6"/>
  <c r="G29" i="6"/>
  <c r="H28" i="6"/>
  <c r="G28" i="6"/>
  <c r="H27" i="6"/>
  <c r="G27" i="6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M3" i="6"/>
  <c r="N3" i="6" s="1"/>
  <c r="H26" i="6"/>
  <c r="G26" i="6"/>
  <c r="I26" i="6" s="1"/>
  <c r="H25" i="6"/>
  <c r="G25" i="6"/>
  <c r="H24" i="6"/>
  <c r="G24" i="6"/>
  <c r="H23" i="6"/>
  <c r="G23" i="6"/>
  <c r="H22" i="6"/>
  <c r="G22" i="6"/>
  <c r="I22" i="6" s="1"/>
  <c r="H21" i="6"/>
  <c r="G21" i="6"/>
  <c r="H20" i="6"/>
  <c r="G20" i="6"/>
  <c r="H19" i="6"/>
  <c r="G19" i="6"/>
  <c r="H18" i="6"/>
  <c r="G18" i="6"/>
  <c r="I18" i="6" s="1"/>
  <c r="H17" i="6"/>
  <c r="G17" i="6"/>
  <c r="H16" i="6"/>
  <c r="G16" i="6"/>
  <c r="H15" i="6"/>
  <c r="G15" i="6"/>
  <c r="H14" i="6"/>
  <c r="G14" i="6"/>
  <c r="I14" i="6" s="1"/>
  <c r="H13" i="6"/>
  <c r="G13" i="6"/>
  <c r="H12" i="6"/>
  <c r="G12" i="6"/>
  <c r="H11" i="6"/>
  <c r="G11" i="6"/>
  <c r="H10" i="6"/>
  <c r="G10" i="6"/>
  <c r="I10" i="6" s="1"/>
  <c r="H9" i="6"/>
  <c r="G9" i="6"/>
  <c r="H8" i="6"/>
  <c r="G8" i="6"/>
  <c r="H7" i="6"/>
  <c r="G7" i="6"/>
  <c r="H6" i="6"/>
  <c r="G6" i="6"/>
  <c r="I6" i="6" s="1"/>
  <c r="H5" i="6"/>
  <c r="G5" i="6"/>
  <c r="H4" i="6"/>
  <c r="G4" i="6"/>
  <c r="H3" i="6"/>
  <c r="G3" i="6"/>
  <c r="M2" i="6"/>
  <c r="N2" i="6" s="1"/>
  <c r="H2" i="6"/>
  <c r="G2" i="6"/>
  <c r="D175" i="6"/>
  <c r="E175" i="6"/>
  <c r="F175" i="6"/>
  <c r="H175" i="6" s="1"/>
  <c r="H181" i="6"/>
  <c r="H180" i="6"/>
  <c r="H178" i="6"/>
  <c r="H177" i="6"/>
  <c r="H176" i="6"/>
  <c r="H173" i="6"/>
  <c r="G179" i="6"/>
  <c r="E181" i="6"/>
  <c r="G181" i="6" s="1"/>
  <c r="I181" i="6" s="1"/>
  <c r="F180" i="6"/>
  <c r="E180" i="6"/>
  <c r="D180" i="6"/>
  <c r="G180" i="6" s="1"/>
  <c r="I180" i="6" s="1"/>
  <c r="F179" i="6"/>
  <c r="H179" i="6" s="1"/>
  <c r="E179" i="6"/>
  <c r="D179" i="6"/>
  <c r="F178" i="6"/>
  <c r="E178" i="6"/>
  <c r="D178" i="6"/>
  <c r="G178" i="6" s="1"/>
  <c r="I178" i="6" s="1"/>
  <c r="E177" i="6"/>
  <c r="D177" i="6"/>
  <c r="G177" i="6" s="1"/>
  <c r="I177" i="6" s="1"/>
  <c r="E176" i="6"/>
  <c r="G176" i="6" s="1"/>
  <c r="I176" i="6" s="1"/>
  <c r="D176" i="6"/>
  <c r="F174" i="6"/>
  <c r="H174" i="6" s="1"/>
  <c r="E174" i="6"/>
  <c r="D174" i="6"/>
  <c r="G174" i="6" s="1"/>
  <c r="I174" i="6" s="1"/>
  <c r="F173" i="6"/>
  <c r="E173" i="6"/>
  <c r="D173" i="6"/>
  <c r="G173" i="6" s="1"/>
  <c r="I173" i="6" s="1"/>
  <c r="F172" i="6"/>
  <c r="H172" i="6" s="1"/>
  <c r="E172" i="6"/>
  <c r="D172" i="6"/>
  <c r="G172" i="6" s="1"/>
  <c r="F171" i="6"/>
  <c r="H171" i="6" s="1"/>
  <c r="E171" i="6"/>
  <c r="G171" i="6" s="1"/>
  <c r="I171" i="6" s="1"/>
  <c r="D171" i="6"/>
  <c r="H170" i="6"/>
  <c r="G170" i="6"/>
  <c r="I170" i="6" s="1"/>
  <c r="M181" i="6"/>
  <c r="N181" i="6" s="1"/>
  <c r="M180" i="6"/>
  <c r="N180" i="6" s="1"/>
  <c r="M179" i="6"/>
  <c r="N179" i="6" s="1"/>
  <c r="M178" i="6"/>
  <c r="N178" i="6" s="1"/>
  <c r="M177" i="6"/>
  <c r="N177" i="6" s="1"/>
  <c r="M176" i="6"/>
  <c r="N176" i="6" s="1"/>
  <c r="M175" i="6"/>
  <c r="N175" i="6" s="1"/>
  <c r="M174" i="6"/>
  <c r="N174" i="6" s="1"/>
  <c r="M173" i="6"/>
  <c r="N173" i="6" s="1"/>
  <c r="M172" i="6"/>
  <c r="N172" i="6" s="1"/>
  <c r="M171" i="6"/>
  <c r="N171" i="6" s="1"/>
  <c r="M170" i="6"/>
  <c r="N170" i="6" s="1"/>
  <c r="I179" i="6" l="1"/>
  <c r="I172" i="6"/>
  <c r="I118" i="6"/>
  <c r="I130" i="6"/>
  <c r="I3" i="6"/>
  <c r="I7" i="6"/>
  <c r="I11" i="6"/>
  <c r="I15" i="6"/>
  <c r="I19" i="6"/>
  <c r="I31" i="6"/>
  <c r="I47" i="6"/>
  <c r="I56" i="6"/>
  <c r="I60" i="6"/>
  <c r="I64" i="6"/>
  <c r="I80" i="6"/>
  <c r="I169" i="6"/>
  <c r="I157" i="6"/>
  <c r="I155" i="6"/>
  <c r="I198" i="6"/>
  <c r="I134" i="6"/>
  <c r="I138" i="6"/>
  <c r="I12" i="6"/>
  <c r="I20" i="6"/>
  <c r="I28" i="6"/>
  <c r="I32" i="6"/>
  <c r="I36" i="6"/>
  <c r="I40" i="6"/>
  <c r="I44" i="6"/>
  <c r="I48" i="6"/>
  <c r="I52" i="6"/>
  <c r="I69" i="6"/>
  <c r="I77" i="6"/>
  <c r="I223" i="6"/>
  <c r="I158" i="6"/>
  <c r="I162" i="6"/>
  <c r="I156" i="6"/>
  <c r="I203" i="6"/>
  <c r="I216" i="6"/>
  <c r="I2" i="6"/>
  <c r="I5" i="6"/>
  <c r="I9" i="6"/>
  <c r="I17" i="6"/>
  <c r="I21" i="6"/>
  <c r="I25" i="6"/>
  <c r="I29" i="6"/>
  <c r="I33" i="6"/>
  <c r="I37" i="6"/>
  <c r="I41" i="6"/>
  <c r="I45" i="6"/>
  <c r="I53" i="6"/>
  <c r="I58" i="6"/>
  <c r="I62" i="6"/>
  <c r="I66" i="6"/>
  <c r="I70" i="6"/>
  <c r="I74" i="6"/>
  <c r="I78" i="6"/>
  <c r="I82" i="6"/>
  <c r="I224" i="6"/>
  <c r="I159" i="6"/>
  <c r="I136" i="6"/>
  <c r="I140" i="6"/>
  <c r="I220" i="6"/>
  <c r="I219" i="6"/>
  <c r="I217" i="6"/>
  <c r="I212" i="6"/>
  <c r="I211" i="6"/>
  <c r="I205" i="6"/>
  <c r="I204" i="6"/>
  <c r="I153" i="6"/>
  <c r="I152" i="6"/>
  <c r="I146" i="6"/>
  <c r="I144" i="6"/>
  <c r="I142" i="6"/>
  <c r="I139" i="6"/>
  <c r="I135" i="6"/>
  <c r="I129" i="6"/>
  <c r="I128" i="6"/>
  <c r="I202" i="6"/>
  <c r="I200" i="6"/>
  <c r="I194" i="6"/>
  <c r="I192" i="6"/>
  <c r="I190" i="6"/>
  <c r="I183" i="6"/>
  <c r="I182" i="6"/>
  <c r="I163" i="6"/>
  <c r="I161" i="6"/>
  <c r="I167" i="6"/>
  <c r="I166" i="6"/>
  <c r="I165" i="6"/>
  <c r="I126" i="6"/>
  <c r="I122" i="6"/>
  <c r="I114" i="6"/>
  <c r="I111" i="6"/>
  <c r="I110" i="6"/>
  <c r="I103" i="6"/>
  <c r="I98" i="6"/>
  <c r="I95" i="6"/>
  <c r="I90" i="6"/>
  <c r="I85" i="6"/>
  <c r="I83" i="6"/>
  <c r="I81" i="6"/>
  <c r="I76" i="6"/>
  <c r="I75" i="6"/>
  <c r="I73" i="6"/>
  <c r="I72" i="6"/>
  <c r="I71" i="6"/>
  <c r="I68" i="6"/>
  <c r="I67" i="6"/>
  <c r="I65" i="6"/>
  <c r="I63" i="6"/>
  <c r="I61" i="6"/>
  <c r="I57" i="6"/>
  <c r="I51" i="6"/>
  <c r="I49" i="6"/>
  <c r="I43" i="6"/>
  <c r="I42" i="6"/>
  <c r="I39" i="6"/>
  <c r="I35" i="6"/>
  <c r="I34" i="6"/>
  <c r="I27" i="6"/>
  <c r="I24" i="6"/>
  <c r="I23" i="6"/>
  <c r="I16" i="6"/>
  <c r="I13" i="6"/>
  <c r="I8" i="6"/>
  <c r="I4" i="6"/>
  <c r="G175" i="6"/>
  <c r="I175" i="6" s="1"/>
  <c r="P38" i="2" l="1"/>
  <c r="O38" i="2"/>
  <c r="N38" i="2"/>
  <c r="M38" i="2"/>
  <c r="L38" i="2"/>
  <c r="K38" i="2"/>
  <c r="J38" i="2"/>
  <c r="I38" i="2"/>
  <c r="H38" i="2"/>
  <c r="G38" i="2"/>
  <c r="F38" i="2"/>
  <c r="E38" i="2"/>
  <c r="D37" i="1"/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<sst xmlns="http://schemas.openxmlformats.org/spreadsheetml/2006/main" count="1043" uniqueCount="319">
  <si>
    <t>Абхазия</t>
  </si>
  <si>
    <t>Австрия</t>
  </si>
  <si>
    <t>Азербайджан</t>
  </si>
  <si>
    <t>Албания</t>
  </si>
  <si>
    <t>Андорра</t>
  </si>
  <si>
    <t>Армения</t>
  </si>
  <si>
    <t>Беларусь</t>
  </si>
  <si>
    <t>Болгария</t>
  </si>
  <si>
    <t>Великобритания</t>
  </si>
  <si>
    <t>Венгрия</t>
  </si>
  <si>
    <t>Вьетнам</t>
  </si>
  <si>
    <t>Германия</t>
  </si>
  <si>
    <t>Греция</t>
  </si>
  <si>
    <t>Грузия</t>
  </si>
  <si>
    <t>Дания</t>
  </si>
  <si>
    <t>Доминиканская Республика</t>
  </si>
  <si>
    <t>Израиль</t>
  </si>
  <si>
    <t>Индонезия</t>
  </si>
  <si>
    <t>Иордания</t>
  </si>
  <si>
    <t>Ирландия</t>
  </si>
  <si>
    <t>Испания</t>
  </si>
  <si>
    <t>Италия</t>
  </si>
  <si>
    <t>Кипр</t>
  </si>
  <si>
    <t>Китай</t>
  </si>
  <si>
    <t>Круизы</t>
  </si>
  <si>
    <t>Куба</t>
  </si>
  <si>
    <t>Латвия</t>
  </si>
  <si>
    <t>Литва</t>
  </si>
  <si>
    <t>Маврикий</t>
  </si>
  <si>
    <t>Мальдивы</t>
  </si>
  <si>
    <t>Мексика</t>
  </si>
  <si>
    <t>Норвегия</t>
  </si>
  <si>
    <t>ОАЭ</t>
  </si>
  <si>
    <t>Польша</t>
  </si>
  <si>
    <t>Португалия</t>
  </si>
  <si>
    <t>Россия</t>
  </si>
  <si>
    <t>Сербия</t>
  </si>
  <si>
    <t>Словения</t>
  </si>
  <si>
    <t>Таиланд</t>
  </si>
  <si>
    <t>Тунис</t>
  </si>
  <si>
    <t>Турция</t>
  </si>
  <si>
    <t>Финляндия</t>
  </si>
  <si>
    <t>Франция</t>
  </si>
  <si>
    <t>Хорватия</t>
  </si>
  <si>
    <t>Черногория</t>
  </si>
  <si>
    <t>Чехия</t>
  </si>
  <si>
    <t>Швейцария</t>
  </si>
  <si>
    <t>Швеция</t>
  </si>
  <si>
    <t>Шри-Ланка</t>
  </si>
  <si>
    <t>Эстония</t>
  </si>
  <si>
    <t>Южная Корея</t>
  </si>
  <si>
    <t>Япония</t>
  </si>
  <si>
    <t>Название</t>
  </si>
  <si>
    <t>Горы</t>
  </si>
  <si>
    <t>Регион</t>
  </si>
  <si>
    <t>Белек</t>
  </si>
  <si>
    <t>Кемер</t>
  </si>
  <si>
    <t>Аланья</t>
  </si>
  <si>
    <t>Протарас</t>
  </si>
  <si>
    <t>Сиде</t>
  </si>
  <si>
    <t>Анталья</t>
  </si>
  <si>
    <t>Сочи</t>
  </si>
  <si>
    <t>Фуджейра</t>
  </si>
  <si>
    <t>Мармарис</t>
  </si>
  <si>
    <t>Фетхие</t>
  </si>
  <si>
    <t>Даламан</t>
  </si>
  <si>
    <t>Дубай</t>
  </si>
  <si>
    <t>Будванская Ривьера</t>
  </si>
  <si>
    <t>Новый Афон</t>
  </si>
  <si>
    <t>Бодрум</t>
  </si>
  <si>
    <t>Рас-эль-Хайма</t>
  </si>
  <si>
    <t>Кемеровская область</t>
  </si>
  <si>
    <t>Пафос</t>
  </si>
  <si>
    <t>Айя-Напа</t>
  </si>
  <si>
    <t>Домбай</t>
  </si>
  <si>
    <t>Анапа</t>
  </si>
  <si>
    <t>Геленджик</t>
  </si>
  <si>
    <t>Шарджа</t>
  </si>
  <si>
    <t>Гагра</t>
  </si>
  <si>
    <t>Крит</t>
  </si>
  <si>
    <t>Мюссера</t>
  </si>
  <si>
    <t>Пицунда</t>
  </si>
  <si>
    <t>Лимасол</t>
  </si>
  <si>
    <t>Казань</t>
  </si>
  <si>
    <t>Стамбул</t>
  </si>
  <si>
    <t>Махдия</t>
  </si>
  <si>
    <t>Родос</t>
  </si>
  <si>
    <t>Ларнака</t>
  </si>
  <si>
    <t>Набель</t>
  </si>
  <si>
    <t>Майорка - Пальма де Майорка</t>
  </si>
  <si>
    <t>Халкидики-Кассандра</t>
  </si>
  <si>
    <t>Тенерифе</t>
  </si>
  <si>
    <t>Адриатическая Ривьера</t>
  </si>
  <si>
    <t>Сусс</t>
  </si>
  <si>
    <t>Хаммамет</t>
  </si>
  <si>
    <t>Пампорово</t>
  </si>
  <si>
    <t>Грандвалира</t>
  </si>
  <si>
    <t>Бургас</t>
  </si>
  <si>
    <t>Акаба</t>
  </si>
  <si>
    <t>Прага</t>
  </si>
  <si>
    <t>Барселона</t>
  </si>
  <si>
    <t>Коста Дорада</t>
  </si>
  <si>
    <t>Барская Ривьера</t>
  </si>
  <si>
    <t>Абу-Даби</t>
  </si>
  <si>
    <t>Валь ди Фьемме</t>
  </si>
  <si>
    <t>Истрия</t>
  </si>
  <si>
    <t>Аджман</t>
  </si>
  <si>
    <t>Пхукет</t>
  </si>
  <si>
    <t>Валь ди Фасса</t>
  </si>
  <si>
    <t>Кайо Санта Мария</t>
  </si>
  <si>
    <t>Дуррес</t>
  </si>
  <si>
    <t>Корфу</t>
  </si>
  <si>
    <t>Банско</t>
  </si>
  <si>
    <t>Валле-д'Аоста</t>
  </si>
  <si>
    <t>Монастир</t>
  </si>
  <si>
    <t>Рим</t>
  </si>
  <si>
    <t>Лазурный Берег</t>
  </si>
  <si>
    <t>Калабрия</t>
  </si>
  <si>
    <t>Боровец</t>
  </si>
  <si>
    <t>Калутара</t>
  </si>
  <si>
    <t>Эйлат</t>
  </si>
  <si>
    <t>Коста Брава</t>
  </si>
  <si>
    <t>Коста де Барселона</t>
  </si>
  <si>
    <t>Пунта Кана</t>
  </si>
  <si>
    <t>Паттайя</t>
  </si>
  <si>
    <t>Валь Рендена</t>
  </si>
  <si>
    <t>Хельсинки</t>
  </si>
  <si>
    <t>Хиккадува</t>
  </si>
  <si>
    <t>Боко-Которская Ривьера</t>
  </si>
  <si>
    <t>Влёра</t>
  </si>
  <si>
    <t>О. Хайнань</t>
  </si>
  <si>
    <t>Краби</t>
  </si>
  <si>
    <t>Варна</t>
  </si>
  <si>
    <t>Валь Гардена</t>
  </si>
  <si>
    <t>Ульцинская Ривьера</t>
  </si>
  <si>
    <t>Обзор</t>
  </si>
  <si>
    <t>Кайо Лас Брухас</t>
  </si>
  <si>
    <t>Бали</t>
  </si>
  <si>
    <t>Карловы Вары</t>
  </si>
  <si>
    <t>Ахунгалла</t>
  </si>
  <si>
    <t>Мертвое море</t>
  </si>
  <si>
    <t>Закинф</t>
  </si>
  <si>
    <t>Тбилиси</t>
  </si>
  <si>
    <t>Карелия</t>
  </si>
  <si>
    <t>Кавказские Минеральные Воды</t>
  </si>
  <si>
    <t>Цандрипш</t>
  </si>
  <si>
    <t>Ривьера-ди-Улиссе</t>
  </si>
  <si>
    <t>Халкидики-Афон</t>
  </si>
  <si>
    <t>Калининградская область</t>
  </si>
  <si>
    <t>Байкал</t>
  </si>
  <si>
    <t>Вальнорд</t>
  </si>
  <si>
    <t>Санкт-Петербург</t>
  </si>
  <si>
    <t>Сухум</t>
  </si>
  <si>
    <t>Московская область</t>
  </si>
  <si>
    <t>Мурманск</t>
  </si>
  <si>
    <t>Фантьет</t>
  </si>
  <si>
    <t>Байяибе</t>
  </si>
  <si>
    <t>Ваддува</t>
  </si>
  <si>
    <t>Крконоше</t>
  </si>
  <si>
    <t>Афины И Аттика</t>
  </si>
  <si>
    <t>Бангкок</t>
  </si>
  <si>
    <t>Кайо Энсеначос</t>
  </si>
  <si>
    <t>Унаватуна</t>
  </si>
  <si>
    <t>Эвия</t>
  </si>
  <si>
    <t>Вена</t>
  </si>
  <si>
    <t>Рига</t>
  </si>
  <si>
    <t>Лутраки</t>
  </si>
  <si>
    <t>Москва</t>
  </si>
  <si>
    <t>Ваиккала</t>
  </si>
  <si>
    <t>Тель-Авив</t>
  </si>
  <si>
    <t>Халкидики-Ситония</t>
  </si>
  <si>
    <t>Пелопоннес</t>
  </si>
  <si>
    <t>Париж</t>
  </si>
  <si>
    <t>Као Лак</t>
  </si>
  <si>
    <t>Будапешт</t>
  </si>
  <si>
    <t>Нетания</t>
  </si>
  <si>
    <t>Берувела</t>
  </si>
  <si>
    <t>Великий Устюг</t>
  </si>
  <si>
    <t>Золотое Кольцо</t>
  </si>
  <si>
    <t>Приэльбрусье</t>
  </si>
  <si>
    <t>Рованиеми</t>
  </si>
  <si>
    <t>Иерусалим</t>
  </si>
  <si>
    <t>Токио</t>
  </si>
  <si>
    <t>Саариселькя</t>
  </si>
  <si>
    <t>Западное побережье</t>
  </si>
  <si>
    <t>Южная Дaлмация</t>
  </si>
  <si>
    <t>Писсури</t>
  </si>
  <si>
    <t>Коста Дель Соль</t>
  </si>
  <si>
    <t>Ко Чанг</t>
  </si>
  <si>
    <t>Термальные Курорты</t>
  </si>
  <si>
    <t>Оз. Гарда</t>
  </si>
  <si>
    <t>Маравила</t>
  </si>
  <si>
    <t>Коггала</t>
  </si>
  <si>
    <t>Коста Бланка</t>
  </si>
  <si>
    <t>Умм-аль-Кувейн</t>
  </si>
  <si>
    <t>Пермь</t>
  </si>
  <si>
    <t>Республика Алтай</t>
  </si>
  <si>
    <t>Верона</t>
  </si>
  <si>
    <t>Альта-Вальтеллина</t>
  </si>
  <si>
    <t>Бентота</t>
  </si>
  <si>
    <t>Гамбург</t>
  </si>
  <si>
    <t>Шенджин</t>
  </si>
  <si>
    <t>Мюнхен</t>
  </si>
  <si>
    <t>Тангалле</t>
  </si>
  <si>
    <t>Саранда</t>
  </si>
  <si>
    <t>Средняя Далмация</t>
  </si>
  <si>
    <t>Самуи</t>
  </si>
  <si>
    <t>Ла Романа</t>
  </si>
  <si>
    <t>Зальцбургерленд</t>
  </si>
  <si>
    <t>Стокгольм</t>
  </si>
  <si>
    <t>Альгарве</t>
  </si>
  <si>
    <t>Алтайский край</t>
  </si>
  <si>
    <t>Хевиз</t>
  </si>
  <si>
    <t>Джерба</t>
  </si>
  <si>
    <t>Лондон</t>
  </si>
  <si>
    <t>Ибица</t>
  </si>
  <si>
    <t>Венецианская Ривьера</t>
  </si>
  <si>
    <t>Чилау</t>
  </si>
  <si>
    <t>Цюрих</t>
  </si>
  <si>
    <t>Дублин</t>
  </si>
  <si>
    <t>Милан</t>
  </si>
  <si>
    <t>Лиссабон</t>
  </si>
  <si>
    <t>Варадеро</t>
  </si>
  <si>
    <t>Ленинградская область</t>
  </si>
  <si>
    <t>Варшава</t>
  </si>
  <si>
    <t>Минск</t>
  </si>
  <si>
    <t>Таллин</t>
  </si>
  <si>
    <t>Сицилия</t>
  </si>
  <si>
    <t>Берлин</t>
  </si>
  <si>
    <t>Очамчира</t>
  </si>
  <si>
    <t>Хуан Долио</t>
  </si>
  <si>
    <t>Канди</t>
  </si>
  <si>
    <t>Негомбо</t>
  </si>
  <si>
    <t>Баку</t>
  </si>
  <si>
    <t>Валенсия</t>
  </si>
  <si>
    <t>Мадрид</t>
  </si>
  <si>
    <t>Искья</t>
  </si>
  <si>
    <t>Базель</t>
  </si>
  <si>
    <t>Уверо Альто</t>
  </si>
  <si>
    <t>Ксамиль</t>
  </si>
  <si>
    <t>Ахангама</t>
  </si>
  <si>
    <t>Оз. Комо</t>
  </si>
  <si>
    <t>Троодос</t>
  </si>
  <si>
    <t>Тироль</t>
  </si>
  <si>
    <t>Маунт Лавиния</t>
  </si>
  <si>
    <t>Галле</t>
  </si>
  <si>
    <t>Кварнер</t>
  </si>
  <si>
    <t>Копенгаген</t>
  </si>
  <si>
    <t>Юго-западное побережье</t>
  </si>
  <si>
    <t>Бурса</t>
  </si>
  <si>
    <t>Копаоник</t>
  </si>
  <si>
    <t>Велигама</t>
  </si>
  <si>
    <t>Паландокен</t>
  </si>
  <si>
    <t>Псковская область</t>
  </si>
  <si>
    <t>Вильнюс</t>
  </si>
  <si>
    <t>Франтишковы Лазни</t>
  </si>
  <si>
    <t>Туапсе</t>
  </si>
  <si>
    <t>Юрмала</t>
  </si>
  <si>
    <t>Флоренция</t>
  </si>
  <si>
    <t>Рогашка Слатина</t>
  </si>
  <si>
    <t>Турин</t>
  </si>
  <si>
    <t>Нижний Новгород</t>
  </si>
  <si>
    <t>Приморский край</t>
  </si>
  <si>
    <t>Валь ди Соле</t>
  </si>
  <si>
    <t>Амбалангода</t>
  </si>
  <si>
    <t>Великий Новгород</t>
  </si>
  <si>
    <t>Санта Клара</t>
  </si>
  <si>
    <t>Марианские Лазни</t>
  </si>
  <si>
    <t>Гудаута</t>
  </si>
  <si>
    <t>Лигурия</t>
  </si>
  <si>
    <t>Коломбо</t>
  </si>
  <si>
    <t>Самарская область</t>
  </si>
  <si>
    <t>Страна</t>
  </si>
  <si>
    <t>Курорт</t>
  </si>
  <si>
    <t>Пляж</t>
  </si>
  <si>
    <t>Количество ЮНЕСКО</t>
  </si>
  <si>
    <t>Площадь</t>
  </si>
  <si>
    <t>Культурный коэфф</t>
  </si>
  <si>
    <t>ИПС</t>
  </si>
  <si>
    <t>Западная Европа</t>
  </si>
  <si>
    <t>Северная Европа</t>
  </si>
  <si>
    <t>Южная Европа</t>
  </si>
  <si>
    <t>СНГ</t>
  </si>
  <si>
    <t>Восточная Европа</t>
  </si>
  <si>
    <t>Азия</t>
  </si>
  <si>
    <t>Острова</t>
  </si>
  <si>
    <t>Карибы</t>
  </si>
  <si>
    <t>Ближный Восток</t>
  </si>
  <si>
    <t>Туристический рейтинг страны</t>
  </si>
  <si>
    <t>Коэффициент преступности</t>
  </si>
  <si>
    <t>T3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</si>
  <si>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</si>
  <si>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</si>
  <si>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</si>
  <si>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</si>
  <si>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</si>
  <si>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</si>
  <si>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</si>
  <si>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</si>
  <si>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</si>
  <si>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</si>
  <si>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</si>
  <si>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</si>
  <si>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T1</t>
  </si>
  <si>
    <t>T2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</si>
  <si>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</si>
  <si>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</si>
  <si>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</si>
  <si>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</si>
  <si>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</si>
  <si>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</si>
  <si>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</si>
  <si>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</si>
  <si>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</si>
  <si>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Total</t>
  </si>
  <si>
    <t>Sum</t>
  </si>
  <si>
    <t>Koeff</t>
  </si>
  <si>
    <t>Визы</t>
  </si>
  <si>
    <t>Feedback Koeff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</si>
</sst>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sz val="13"/>
      <color theme="1"/>
      <name val="Helvetica Neue"/>
      <family val="2"/>
    </font>
    <font>
      <sz val="14"/>
      <color rgb="FF202122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3A3A3A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5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DEEB-6D8A-DD4A-AA86-F5CD4545C3DB}">
  <dimension ref="A1:I53"/>
  <sheetViews>
    <sheetView workbookViewId="0">
      <selection activeCell="I54" sqref="I54"/>
    </sheetView>
  </sheetViews>
  <sheetFormatPr baseColWidth="10" defaultRowHeight="16" x14ac:dyDescent="0.2"/>
  <cols>
    <col min="1" max="1" width="40.83203125" customWidth="1"/>
    <col min="2" max="2" width="18.5" customWidth="1"/>
    <col min="3" max="3" width="11" style="4" customWidth="1"/>
    <col min="4" max="4" width="17.1640625" customWidth="1"/>
    <col min="5" max="5" width="9.1640625" customWidth="1"/>
    <col min="6" max="6" width="16.6640625" customWidth="1"/>
    <col min="7" max="7" width="27.5" customWidth="1"/>
    <col min="8" max="8" width="24.5" style="4" customWidth="1"/>
  </cols>
  <sheetData>
    <row r="1" spans="1:9" x14ac:dyDescent="0.2">
      <c r="A1" t="s">
        <v>52</v>
      </c>
      <c r="B1" t="s">
        <v>275</v>
      </c>
      <c r="C1" s="4" t="s">
        <v>276</v>
      </c>
      <c r="D1" t="s">
        <v>277</v>
      </c>
      <c r="E1" t="s">
        <v>278</v>
      </c>
      <c r="F1" t="s">
        <v>54</v>
      </c>
      <c r="G1" t="s">
        <v>288</v>
      </c>
      <c r="H1" s="4" t="s">
        <v>289</v>
      </c>
      <c r="I1" t="s">
        <v>317</v>
      </c>
    </row>
    <row r="2" spans="1:9" ht="18" x14ac:dyDescent="0.2">
      <c r="A2" s="1" t="s">
        <v>0</v>
      </c>
      <c r="B2">
        <v>0</v>
      </c>
      <c r="C2" s="5">
        <v>8665</v>
      </c>
      <c r="D2">
        <f t="shared" ref="D2:D25" si="0">B2*B2*B2/C2*1000</f>
        <v>0</v>
      </c>
      <c r="E2" s="3">
        <v>15637</v>
      </c>
      <c r="F2" t="s">
        <v>282</v>
      </c>
      <c r="G2">
        <v>4</v>
      </c>
      <c r="H2" s="4">
        <v>1</v>
      </c>
      <c r="I2">
        <v>0</v>
      </c>
    </row>
    <row r="3" spans="1:9" ht="18" x14ac:dyDescent="0.2">
      <c r="A3" s="1" t="s">
        <v>1</v>
      </c>
      <c r="B3">
        <v>10</v>
      </c>
      <c r="C3" s="6">
        <v>83858</v>
      </c>
      <c r="D3">
        <f t="shared" si="0"/>
        <v>11.924920699277349</v>
      </c>
      <c r="E3" s="3">
        <v>59111</v>
      </c>
      <c r="F3" t="s">
        <v>279</v>
      </c>
      <c r="G3">
        <v>5</v>
      </c>
      <c r="H3" s="6">
        <v>0.66</v>
      </c>
      <c r="I3">
        <v>1</v>
      </c>
    </row>
    <row r="4" spans="1:9" ht="18" x14ac:dyDescent="0.2">
      <c r="A4" s="1" t="s">
        <v>2</v>
      </c>
      <c r="B4">
        <v>3</v>
      </c>
      <c r="C4" s="6">
        <v>86600</v>
      </c>
      <c r="D4">
        <f t="shared" si="0"/>
        <v>0.31177829099307158</v>
      </c>
      <c r="E4" s="3">
        <v>15001</v>
      </c>
      <c r="F4" t="s">
        <v>282</v>
      </c>
      <c r="G4">
        <v>3.8</v>
      </c>
      <c r="H4" s="6">
        <v>2.14</v>
      </c>
      <c r="I4">
        <v>0</v>
      </c>
    </row>
    <row r="5" spans="1:9" ht="18" x14ac:dyDescent="0.2">
      <c r="A5" s="1" t="s">
        <v>3</v>
      </c>
      <c r="B5">
        <v>4</v>
      </c>
      <c r="C5" s="6">
        <v>28748</v>
      </c>
      <c r="D5">
        <f t="shared" si="0"/>
        <v>2.2262418255182967</v>
      </c>
      <c r="E5" s="3">
        <v>14495</v>
      </c>
      <c r="F5" t="s">
        <v>281</v>
      </c>
      <c r="G5">
        <v>3.6</v>
      </c>
      <c r="H5" s="6">
        <v>2.7</v>
      </c>
      <c r="I5">
        <v>0</v>
      </c>
    </row>
    <row r="6" spans="1:9" ht="18" x14ac:dyDescent="0.2">
      <c r="A6" s="1" t="s">
        <v>4</v>
      </c>
      <c r="B6">
        <v>1</v>
      </c>
      <c r="C6" s="6">
        <v>468</v>
      </c>
      <c r="D6">
        <f t="shared" si="0"/>
        <v>2.1367521367521372</v>
      </c>
      <c r="E6" s="3">
        <v>42214</v>
      </c>
      <c r="F6" t="s">
        <v>281</v>
      </c>
      <c r="G6">
        <v>4</v>
      </c>
      <c r="H6" s="6">
        <v>0</v>
      </c>
      <c r="I6">
        <v>1</v>
      </c>
    </row>
    <row r="7" spans="1:9" ht="18" x14ac:dyDescent="0.2">
      <c r="A7" s="1" t="s">
        <v>5</v>
      </c>
      <c r="B7">
        <v>3</v>
      </c>
      <c r="C7" s="6">
        <v>29743</v>
      </c>
      <c r="D7">
        <f t="shared" si="0"/>
        <v>0.90777661970883905</v>
      </c>
      <c r="E7" s="3">
        <v>14220</v>
      </c>
      <c r="F7" t="s">
        <v>282</v>
      </c>
      <c r="G7">
        <v>3.7</v>
      </c>
      <c r="H7" s="6">
        <v>2.98</v>
      </c>
      <c r="I7">
        <v>0</v>
      </c>
    </row>
    <row r="8" spans="1:9" ht="18" x14ac:dyDescent="0.2">
      <c r="A8" s="1" t="s">
        <v>6</v>
      </c>
      <c r="B8">
        <v>4</v>
      </c>
      <c r="C8" s="6">
        <v>207600</v>
      </c>
      <c r="D8">
        <f t="shared" si="0"/>
        <v>0.30828516377649329</v>
      </c>
      <c r="E8" s="3">
        <v>19943</v>
      </c>
      <c r="F8" t="s">
        <v>282</v>
      </c>
      <c r="G8">
        <v>4</v>
      </c>
      <c r="H8" s="6">
        <v>3.58</v>
      </c>
      <c r="I8">
        <v>0</v>
      </c>
    </row>
    <row r="9" spans="1:9" ht="18" x14ac:dyDescent="0.2">
      <c r="A9" s="1" t="s">
        <v>7</v>
      </c>
      <c r="B9">
        <v>10</v>
      </c>
      <c r="C9" s="6">
        <v>110910</v>
      </c>
      <c r="D9">
        <f t="shared" si="0"/>
        <v>9.0163195383644403</v>
      </c>
      <c r="E9" s="3">
        <v>24561</v>
      </c>
      <c r="F9" t="s">
        <v>283</v>
      </c>
      <c r="G9">
        <v>4.2</v>
      </c>
      <c r="H9" s="6">
        <v>1.1399999999999999</v>
      </c>
      <c r="I9">
        <v>1</v>
      </c>
    </row>
    <row r="10" spans="1:9" ht="18" x14ac:dyDescent="0.2">
      <c r="A10" s="1" t="s">
        <v>8</v>
      </c>
      <c r="B10">
        <v>32</v>
      </c>
      <c r="C10" s="6">
        <v>244820</v>
      </c>
      <c r="D10">
        <f t="shared" si="0"/>
        <v>133.84527407891511</v>
      </c>
      <c r="E10" s="3">
        <v>48710</v>
      </c>
      <c r="F10" t="s">
        <v>279</v>
      </c>
      <c r="G10">
        <v>5.2</v>
      </c>
      <c r="H10" s="6">
        <v>1.2</v>
      </c>
      <c r="I10">
        <v>1</v>
      </c>
    </row>
    <row r="11" spans="1:9" ht="18" x14ac:dyDescent="0.2">
      <c r="A11" s="1" t="s">
        <v>9</v>
      </c>
      <c r="B11">
        <v>8</v>
      </c>
      <c r="C11" s="6">
        <v>93030</v>
      </c>
      <c r="D11">
        <f t="shared" si="0"/>
        <v>5.5036009889283033</v>
      </c>
      <c r="E11" s="3">
        <v>33979</v>
      </c>
      <c r="F11" t="s">
        <v>283</v>
      </c>
      <c r="G11">
        <v>4.2</v>
      </c>
      <c r="H11" s="6">
        <v>2.0699999999999998</v>
      </c>
      <c r="I11">
        <v>1</v>
      </c>
    </row>
    <row r="12" spans="1:9" ht="18" x14ac:dyDescent="0.2">
      <c r="A12" s="1" t="s">
        <v>10</v>
      </c>
      <c r="B12">
        <v>8</v>
      </c>
      <c r="C12" s="6">
        <v>329560</v>
      </c>
      <c r="D12">
        <f t="shared" si="0"/>
        <v>1.5535866003155723</v>
      </c>
      <c r="E12" s="3">
        <v>8374</v>
      </c>
      <c r="F12" t="s">
        <v>284</v>
      </c>
      <c r="G12">
        <v>3.9</v>
      </c>
      <c r="H12" s="6">
        <v>1.52</v>
      </c>
      <c r="I12">
        <v>0</v>
      </c>
    </row>
    <row r="13" spans="1:9" ht="18" x14ac:dyDescent="0.2">
      <c r="A13" s="1" t="s">
        <v>11</v>
      </c>
      <c r="B13">
        <v>47</v>
      </c>
      <c r="C13" s="6">
        <v>357021</v>
      </c>
      <c r="D13">
        <f t="shared" si="0"/>
        <v>290.80362219589324</v>
      </c>
      <c r="E13" s="3">
        <v>56052</v>
      </c>
      <c r="F13" t="s">
        <v>279</v>
      </c>
      <c r="G13">
        <v>5.4</v>
      </c>
      <c r="H13" s="6">
        <v>1.18</v>
      </c>
      <c r="I13">
        <v>1</v>
      </c>
    </row>
    <row r="14" spans="1:9" ht="18" x14ac:dyDescent="0.2">
      <c r="A14" s="1" t="s">
        <v>12</v>
      </c>
      <c r="B14">
        <v>18</v>
      </c>
      <c r="C14" s="6">
        <v>131940</v>
      </c>
      <c r="D14">
        <f t="shared" si="0"/>
        <v>44.201909959072303</v>
      </c>
      <c r="E14" s="3">
        <v>31399</v>
      </c>
      <c r="F14" t="s">
        <v>281</v>
      </c>
      <c r="G14">
        <v>4.5</v>
      </c>
      <c r="H14" s="6">
        <v>0.75</v>
      </c>
      <c r="I14">
        <v>1</v>
      </c>
    </row>
    <row r="15" spans="1:9" ht="18" x14ac:dyDescent="0.2">
      <c r="A15" s="1" t="s">
        <v>13</v>
      </c>
      <c r="B15">
        <v>3</v>
      </c>
      <c r="C15" s="6">
        <v>69700</v>
      </c>
      <c r="D15">
        <f t="shared" si="0"/>
        <v>0.38737446197991393</v>
      </c>
      <c r="E15" s="3">
        <v>15637</v>
      </c>
      <c r="F15" t="s">
        <v>282</v>
      </c>
      <c r="G15">
        <v>3.9</v>
      </c>
      <c r="H15" s="6">
        <v>0.99</v>
      </c>
      <c r="I15">
        <v>0</v>
      </c>
    </row>
    <row r="16" spans="1:9" ht="18" x14ac:dyDescent="0.2">
      <c r="A16" s="1" t="s">
        <v>14</v>
      </c>
      <c r="B16">
        <v>10</v>
      </c>
      <c r="C16" s="6">
        <v>43094</v>
      </c>
      <c r="D16">
        <f t="shared" si="0"/>
        <v>23.205086554972848</v>
      </c>
      <c r="E16" s="3">
        <v>59830</v>
      </c>
      <c r="F16" t="s">
        <v>280</v>
      </c>
      <c r="G16">
        <v>4.5999999999999996</v>
      </c>
      <c r="H16" s="6">
        <v>0.98</v>
      </c>
      <c r="I16">
        <v>1</v>
      </c>
    </row>
    <row r="17" spans="1:9" ht="18" x14ac:dyDescent="0.2">
      <c r="A17" s="1" t="s">
        <v>15</v>
      </c>
      <c r="B17">
        <v>1</v>
      </c>
      <c r="C17" s="6">
        <v>48730</v>
      </c>
      <c r="D17">
        <f t="shared" si="0"/>
        <v>2.0521239482864766E-2</v>
      </c>
      <c r="E17" s="3">
        <v>19182</v>
      </c>
      <c r="F17" t="s">
        <v>286</v>
      </c>
      <c r="G17">
        <v>3.8</v>
      </c>
      <c r="H17" s="7">
        <v>15.18</v>
      </c>
      <c r="I17">
        <v>0</v>
      </c>
    </row>
    <row r="18" spans="1:9" ht="18" x14ac:dyDescent="0.2">
      <c r="A18" s="1" t="s">
        <v>16</v>
      </c>
      <c r="B18">
        <v>9</v>
      </c>
      <c r="C18" s="6">
        <v>22072</v>
      </c>
      <c r="D18">
        <f t="shared" si="0"/>
        <v>33.028271112722003</v>
      </c>
      <c r="E18" s="3">
        <v>42194</v>
      </c>
      <c r="F18" t="s">
        <v>287</v>
      </c>
      <c r="G18">
        <v>4</v>
      </c>
      <c r="H18" s="6">
        <v>1.36</v>
      </c>
      <c r="I18">
        <v>0</v>
      </c>
    </row>
    <row r="19" spans="1:9" ht="18" x14ac:dyDescent="0.2">
      <c r="A19" s="1" t="s">
        <v>17</v>
      </c>
      <c r="B19">
        <v>9</v>
      </c>
      <c r="C19" s="6">
        <v>1904556</v>
      </c>
      <c r="D19">
        <f t="shared" si="0"/>
        <v>0.38276637704535865</v>
      </c>
      <c r="E19" s="3">
        <v>12302</v>
      </c>
      <c r="F19" t="s">
        <v>284</v>
      </c>
      <c r="G19">
        <v>4.3</v>
      </c>
      <c r="H19" s="6">
        <v>0.5</v>
      </c>
      <c r="I19">
        <v>0</v>
      </c>
    </row>
    <row r="20" spans="1:9" ht="18" x14ac:dyDescent="0.2">
      <c r="A20" s="1" t="s">
        <v>18</v>
      </c>
      <c r="B20">
        <v>5</v>
      </c>
      <c r="C20" s="6">
        <v>89400</v>
      </c>
      <c r="D20">
        <f t="shared" si="0"/>
        <v>1.3982102908277405</v>
      </c>
      <c r="E20" s="3">
        <v>10317</v>
      </c>
      <c r="F20" t="s">
        <v>287</v>
      </c>
      <c r="G20">
        <v>3.6</v>
      </c>
      <c r="H20" s="6">
        <v>1.55</v>
      </c>
      <c r="I20">
        <v>0</v>
      </c>
    </row>
    <row r="21" spans="1:9" ht="18" x14ac:dyDescent="0.2">
      <c r="A21" s="1" t="s">
        <v>19</v>
      </c>
      <c r="B21">
        <v>2</v>
      </c>
      <c r="C21" s="6">
        <v>70273</v>
      </c>
      <c r="D21">
        <f t="shared" si="0"/>
        <v>0.11384173153273662</v>
      </c>
      <c r="E21" s="3">
        <v>88241</v>
      </c>
      <c r="F21" t="s">
        <v>279</v>
      </c>
      <c r="G21">
        <v>4.5</v>
      </c>
      <c r="H21" s="6">
        <v>0.8</v>
      </c>
      <c r="I21">
        <v>1</v>
      </c>
    </row>
    <row r="22" spans="1:9" ht="18" x14ac:dyDescent="0.2">
      <c r="A22" s="1" t="s">
        <v>20</v>
      </c>
      <c r="B22">
        <v>48</v>
      </c>
      <c r="C22" s="6">
        <v>504782</v>
      </c>
      <c r="D22">
        <f t="shared" si="0"/>
        <v>219.08863628259328</v>
      </c>
      <c r="E22" s="3">
        <v>42214</v>
      </c>
      <c r="F22" t="s">
        <v>281</v>
      </c>
      <c r="G22" s="8">
        <v>5.4</v>
      </c>
      <c r="H22" s="6">
        <v>0.63</v>
      </c>
      <c r="I22" s="8">
        <v>1</v>
      </c>
    </row>
    <row r="23" spans="1:9" ht="18" x14ac:dyDescent="0.2">
      <c r="A23" s="1" t="s">
        <v>21</v>
      </c>
      <c r="B23">
        <v>55</v>
      </c>
      <c r="C23" s="6">
        <v>301340</v>
      </c>
      <c r="D23">
        <f t="shared" si="0"/>
        <v>552.11720979624351</v>
      </c>
      <c r="E23" s="3">
        <v>44197</v>
      </c>
      <c r="F23" t="s">
        <v>281</v>
      </c>
      <c r="G23">
        <v>5.0999999999999996</v>
      </c>
      <c r="H23" s="6">
        <v>0.67</v>
      </c>
      <c r="I23" s="8">
        <v>1</v>
      </c>
    </row>
    <row r="24" spans="1:9" ht="18" x14ac:dyDescent="0.2">
      <c r="A24" s="1" t="s">
        <v>22</v>
      </c>
      <c r="B24">
        <v>3</v>
      </c>
      <c r="C24" s="6">
        <v>9250</v>
      </c>
      <c r="D24">
        <f t="shared" si="0"/>
        <v>2.9189189189189189</v>
      </c>
      <c r="E24" s="3">
        <v>41254</v>
      </c>
      <c r="F24" t="s">
        <v>281</v>
      </c>
      <c r="G24">
        <v>4.2</v>
      </c>
      <c r="H24" s="6">
        <v>1.1100000000000001</v>
      </c>
      <c r="I24" s="8">
        <v>0</v>
      </c>
    </row>
    <row r="25" spans="1:9" ht="18" x14ac:dyDescent="0.2">
      <c r="A25" s="1" t="s">
        <v>23</v>
      </c>
      <c r="B25">
        <v>55</v>
      </c>
      <c r="C25" s="6">
        <v>9598962</v>
      </c>
      <c r="D25">
        <f t="shared" si="0"/>
        <v>17.332603254393547</v>
      </c>
      <c r="E25" s="3">
        <v>16785</v>
      </c>
      <c r="F25" t="s">
        <v>284</v>
      </c>
      <c r="G25">
        <v>4.9000000000000004</v>
      </c>
      <c r="H25" s="6">
        <v>0.62</v>
      </c>
      <c r="I25" s="8">
        <v>0</v>
      </c>
    </row>
    <row r="26" spans="1:9" ht="18" x14ac:dyDescent="0.2">
      <c r="A26" s="1" t="s">
        <v>24</v>
      </c>
      <c r="B26">
        <v>0</v>
      </c>
      <c r="C26" s="4">
        <v>0</v>
      </c>
      <c r="D26">
        <v>1000</v>
      </c>
      <c r="E26" s="3">
        <v>70989</v>
      </c>
      <c r="G26">
        <v>5.4</v>
      </c>
      <c r="H26" s="6">
        <v>1</v>
      </c>
      <c r="I26" s="8">
        <v>1</v>
      </c>
    </row>
    <row r="27" spans="1:9" ht="18" x14ac:dyDescent="0.2">
      <c r="A27" s="1" t="s">
        <v>25</v>
      </c>
      <c r="B27">
        <v>9</v>
      </c>
      <c r="C27" s="6">
        <v>110860</v>
      </c>
      <c r="D27">
        <f t="shared" ref="D27:D53" si="1">B27*B27*B27/C27*1000</f>
        <v>6.5758614468699266</v>
      </c>
      <c r="E27" s="3">
        <v>15000</v>
      </c>
      <c r="F27" t="s">
        <v>286</v>
      </c>
      <c r="G27">
        <v>3.5</v>
      </c>
      <c r="H27" s="6">
        <v>4.99</v>
      </c>
      <c r="I27" s="8">
        <v>0</v>
      </c>
    </row>
    <row r="28" spans="1:9" ht="18" x14ac:dyDescent="0.2">
      <c r="A28" s="1" t="s">
        <v>26</v>
      </c>
      <c r="B28">
        <v>5</v>
      </c>
      <c r="C28" s="6">
        <v>64589</v>
      </c>
      <c r="D28">
        <f t="shared" si="1"/>
        <v>1.9353140627661056</v>
      </c>
      <c r="E28" s="3">
        <v>32204</v>
      </c>
      <c r="F28" t="s">
        <v>280</v>
      </c>
      <c r="G28">
        <v>4</v>
      </c>
      <c r="H28" s="6">
        <v>3.36</v>
      </c>
      <c r="I28" s="8">
        <v>1</v>
      </c>
    </row>
    <row r="29" spans="1:9" ht="18" x14ac:dyDescent="0.2">
      <c r="A29" s="1" t="s">
        <v>27</v>
      </c>
      <c r="B29">
        <v>4</v>
      </c>
      <c r="C29" s="6">
        <v>65200</v>
      </c>
      <c r="D29">
        <f t="shared" si="1"/>
        <v>0.98159509202453998</v>
      </c>
      <c r="E29" s="3">
        <v>38214</v>
      </c>
      <c r="F29" t="s">
        <v>280</v>
      </c>
      <c r="G29">
        <v>4</v>
      </c>
      <c r="H29" s="6">
        <v>5.25</v>
      </c>
      <c r="I29" s="8">
        <v>1</v>
      </c>
    </row>
    <row r="30" spans="1:9" ht="18" x14ac:dyDescent="0.2">
      <c r="A30" s="1" t="s">
        <v>28</v>
      </c>
      <c r="B30">
        <v>2</v>
      </c>
      <c r="C30" s="6">
        <v>2040</v>
      </c>
      <c r="D30">
        <f t="shared" si="1"/>
        <v>3.9215686274509802</v>
      </c>
      <c r="E30" s="3">
        <v>23942</v>
      </c>
      <c r="F30" t="s">
        <v>285</v>
      </c>
      <c r="G30">
        <v>4</v>
      </c>
      <c r="H30" s="6">
        <v>1.82</v>
      </c>
      <c r="I30" s="8">
        <v>0</v>
      </c>
    </row>
    <row r="31" spans="1:9" ht="18" x14ac:dyDescent="0.2">
      <c r="A31" s="1" t="s">
        <v>29</v>
      </c>
      <c r="B31">
        <v>0</v>
      </c>
      <c r="C31" s="6">
        <v>298</v>
      </c>
      <c r="D31">
        <f t="shared" si="1"/>
        <v>0</v>
      </c>
      <c r="E31" s="3">
        <v>19698</v>
      </c>
      <c r="F31" t="s">
        <v>285</v>
      </c>
      <c r="G31">
        <v>5</v>
      </c>
      <c r="H31" s="6">
        <v>0.75</v>
      </c>
      <c r="I31" s="8">
        <v>0</v>
      </c>
    </row>
    <row r="32" spans="1:9" ht="18" x14ac:dyDescent="0.2">
      <c r="A32" s="1" t="s">
        <v>30</v>
      </c>
      <c r="B32">
        <v>35</v>
      </c>
      <c r="C32" s="6">
        <v>1972550</v>
      </c>
      <c r="D32">
        <f t="shared" si="1"/>
        <v>21.735824186966109</v>
      </c>
      <c r="E32" s="3">
        <v>20411</v>
      </c>
      <c r="F32" t="s">
        <v>286</v>
      </c>
      <c r="G32">
        <v>4.7</v>
      </c>
      <c r="H32" s="6">
        <v>19.260000000000002</v>
      </c>
      <c r="I32" s="8">
        <v>1</v>
      </c>
    </row>
    <row r="33" spans="1:9" ht="18" x14ac:dyDescent="0.2">
      <c r="A33" s="1" t="s">
        <v>31</v>
      </c>
      <c r="B33">
        <v>8</v>
      </c>
      <c r="C33" s="6">
        <v>324220</v>
      </c>
      <c r="D33">
        <f t="shared" si="1"/>
        <v>1.5791746345074331</v>
      </c>
      <c r="E33" s="3">
        <v>66832</v>
      </c>
      <c r="F33" t="s">
        <v>280</v>
      </c>
      <c r="G33">
        <v>4.5999999999999996</v>
      </c>
      <c r="H33" s="6">
        <v>0.51</v>
      </c>
      <c r="I33" s="8">
        <v>1</v>
      </c>
    </row>
    <row r="34" spans="1:9" ht="18" x14ac:dyDescent="0.2">
      <c r="A34" s="1" t="s">
        <v>32</v>
      </c>
      <c r="B34">
        <v>1</v>
      </c>
      <c r="C34" s="6">
        <v>82880</v>
      </c>
      <c r="D34">
        <f t="shared" si="1"/>
        <v>1.2065637065637066E-2</v>
      </c>
      <c r="E34" s="3">
        <v>69901</v>
      </c>
      <c r="F34" t="s">
        <v>287</v>
      </c>
      <c r="G34">
        <v>4.4000000000000004</v>
      </c>
      <c r="H34" s="6">
        <v>0.89</v>
      </c>
      <c r="I34" s="8">
        <v>0</v>
      </c>
    </row>
    <row r="35" spans="1:9" ht="18" x14ac:dyDescent="0.2">
      <c r="A35" s="1" t="s">
        <v>33</v>
      </c>
      <c r="B35">
        <v>16</v>
      </c>
      <c r="C35" s="6">
        <v>312685</v>
      </c>
      <c r="D35">
        <f t="shared" si="1"/>
        <v>13.099445128483937</v>
      </c>
      <c r="E35" s="3">
        <v>34218</v>
      </c>
      <c r="F35" t="s">
        <v>283</v>
      </c>
      <c r="G35">
        <v>4.2</v>
      </c>
      <c r="H35" s="6">
        <v>0.67</v>
      </c>
      <c r="I35" s="8">
        <v>1</v>
      </c>
    </row>
    <row r="36" spans="1:9" ht="18" x14ac:dyDescent="0.2">
      <c r="A36" s="1" t="s">
        <v>34</v>
      </c>
      <c r="B36">
        <v>17</v>
      </c>
      <c r="C36" s="6">
        <v>92082</v>
      </c>
      <c r="D36">
        <f t="shared" si="1"/>
        <v>53.354618709411177</v>
      </c>
      <c r="E36" s="3">
        <v>36471</v>
      </c>
      <c r="F36" t="s">
        <v>281</v>
      </c>
      <c r="G36">
        <v>4.9000000000000004</v>
      </c>
      <c r="H36" s="6">
        <v>0.64</v>
      </c>
      <c r="I36" s="8">
        <v>1</v>
      </c>
    </row>
    <row r="37" spans="1:9" ht="18" x14ac:dyDescent="0.2">
      <c r="A37" s="1" t="s">
        <v>35</v>
      </c>
      <c r="B37">
        <v>29</v>
      </c>
      <c r="C37" s="9">
        <v>17125191</v>
      </c>
      <c r="D37">
        <f>B37*B37*B37/C37*3000</f>
        <v>4.2724778952830365</v>
      </c>
      <c r="E37" s="3">
        <v>29181</v>
      </c>
      <c r="F37" t="s">
        <v>282</v>
      </c>
      <c r="G37">
        <v>4.3</v>
      </c>
      <c r="H37" s="6">
        <v>10.82</v>
      </c>
      <c r="I37" s="8">
        <v>0</v>
      </c>
    </row>
    <row r="38" spans="1:9" ht="18" x14ac:dyDescent="0.2">
      <c r="A38" s="1" t="s">
        <v>36</v>
      </c>
      <c r="B38">
        <v>5</v>
      </c>
      <c r="C38" s="6">
        <v>88361</v>
      </c>
      <c r="D38">
        <f t="shared" si="1"/>
        <v>1.4146512601713426</v>
      </c>
      <c r="E38" s="3">
        <v>18989</v>
      </c>
      <c r="F38" t="s">
        <v>281</v>
      </c>
      <c r="G38">
        <v>3.6</v>
      </c>
      <c r="H38" s="6">
        <v>1.39</v>
      </c>
      <c r="I38" s="8">
        <v>0</v>
      </c>
    </row>
    <row r="39" spans="1:9" ht="18" x14ac:dyDescent="0.2">
      <c r="A39" s="1" t="s">
        <v>37</v>
      </c>
      <c r="B39">
        <v>4</v>
      </c>
      <c r="C39" s="6">
        <v>20253</v>
      </c>
      <c r="D39">
        <f t="shared" si="1"/>
        <v>3.1600256752086113</v>
      </c>
      <c r="E39" s="3">
        <v>40657</v>
      </c>
      <c r="F39" t="s">
        <v>281</v>
      </c>
      <c r="G39">
        <v>4.3</v>
      </c>
      <c r="H39" s="6">
        <v>0.48</v>
      </c>
      <c r="I39" s="8">
        <v>1</v>
      </c>
    </row>
    <row r="40" spans="1:9" ht="18" x14ac:dyDescent="0.2">
      <c r="A40" s="1" t="s">
        <v>38</v>
      </c>
      <c r="B40">
        <v>5</v>
      </c>
      <c r="C40" s="6">
        <v>514000</v>
      </c>
      <c r="D40">
        <f t="shared" si="1"/>
        <v>0.24319066147859922</v>
      </c>
      <c r="E40" s="3">
        <v>19228</v>
      </c>
      <c r="F40" t="s">
        <v>284</v>
      </c>
      <c r="G40">
        <v>4.5</v>
      </c>
      <c r="H40" s="6">
        <v>3.24</v>
      </c>
      <c r="I40" s="8">
        <v>0</v>
      </c>
    </row>
    <row r="41" spans="1:9" ht="18" x14ac:dyDescent="0.2">
      <c r="A41" s="1" t="s">
        <v>39</v>
      </c>
      <c r="B41">
        <v>8</v>
      </c>
      <c r="C41" s="6">
        <v>163610</v>
      </c>
      <c r="D41">
        <f t="shared" si="1"/>
        <v>3.1293930688833198</v>
      </c>
      <c r="E41" s="3">
        <v>11201</v>
      </c>
      <c r="F41" t="s">
        <v>287</v>
      </c>
      <c r="G41">
        <v>3.6</v>
      </c>
      <c r="H41" s="6">
        <v>3.05</v>
      </c>
      <c r="I41" s="8">
        <v>0</v>
      </c>
    </row>
    <row r="42" spans="1:9" ht="18" x14ac:dyDescent="0.2">
      <c r="A42" s="1" t="s">
        <v>40</v>
      </c>
      <c r="B42">
        <v>18</v>
      </c>
      <c r="C42" s="6">
        <v>780580</v>
      </c>
      <c r="D42">
        <f t="shared" si="1"/>
        <v>7.4713674447205927</v>
      </c>
      <c r="E42" s="3">
        <v>27875</v>
      </c>
      <c r="F42" t="s">
        <v>281</v>
      </c>
      <c r="G42">
        <v>4.2</v>
      </c>
      <c r="H42" s="6">
        <v>4.3099999999999996</v>
      </c>
      <c r="I42" s="8">
        <v>0</v>
      </c>
    </row>
    <row r="43" spans="1:9" ht="18" x14ac:dyDescent="0.2">
      <c r="A43" s="1" t="s">
        <v>41</v>
      </c>
      <c r="B43">
        <v>7</v>
      </c>
      <c r="C43" s="6">
        <v>337030</v>
      </c>
      <c r="D43">
        <f t="shared" si="1"/>
        <v>1.0177135566566775</v>
      </c>
      <c r="E43" s="3">
        <v>51324</v>
      </c>
      <c r="F43" t="s">
        <v>280</v>
      </c>
      <c r="G43">
        <v>4.5</v>
      </c>
      <c r="H43" s="6">
        <v>1.42</v>
      </c>
      <c r="I43" s="8">
        <v>1</v>
      </c>
    </row>
    <row r="44" spans="1:9" ht="18" x14ac:dyDescent="0.2">
      <c r="A44" s="1" t="s">
        <v>42</v>
      </c>
      <c r="B44">
        <v>45</v>
      </c>
      <c r="C44" s="6">
        <v>547030</v>
      </c>
      <c r="D44">
        <f t="shared" si="1"/>
        <v>166.58135751238507</v>
      </c>
      <c r="E44" s="3">
        <v>49435</v>
      </c>
      <c r="F44" t="s">
        <v>279</v>
      </c>
      <c r="G44">
        <v>5.4</v>
      </c>
      <c r="H44" s="6">
        <v>1.35</v>
      </c>
      <c r="I44" s="8">
        <v>1</v>
      </c>
    </row>
    <row r="45" spans="1:9" ht="18" x14ac:dyDescent="0.2">
      <c r="A45" s="1" t="s">
        <v>43</v>
      </c>
      <c r="B45">
        <v>10</v>
      </c>
      <c r="C45" s="6">
        <v>56542</v>
      </c>
      <c r="D45">
        <f t="shared" si="1"/>
        <v>17.685967953026068</v>
      </c>
      <c r="E45" s="3">
        <v>29973</v>
      </c>
      <c r="F45" t="s">
        <v>281</v>
      </c>
      <c r="G45">
        <v>4.5</v>
      </c>
      <c r="H45" s="6">
        <v>1.04</v>
      </c>
      <c r="I45" s="8">
        <v>1</v>
      </c>
    </row>
    <row r="46" spans="1:9" ht="18" x14ac:dyDescent="0.2">
      <c r="A46" s="1" t="s">
        <v>44</v>
      </c>
      <c r="B46">
        <v>4</v>
      </c>
      <c r="C46" s="6">
        <v>14026</v>
      </c>
      <c r="D46">
        <f t="shared" si="1"/>
        <v>4.562954513047198</v>
      </c>
      <c r="E46" s="3">
        <v>22989</v>
      </c>
      <c r="F46" t="s">
        <v>281</v>
      </c>
      <c r="G46">
        <v>3.9</v>
      </c>
      <c r="H46" s="6">
        <v>4.46</v>
      </c>
      <c r="I46" s="8">
        <v>0</v>
      </c>
    </row>
    <row r="47" spans="1:9" ht="18" x14ac:dyDescent="0.2">
      <c r="A47" s="1" t="s">
        <v>45</v>
      </c>
      <c r="B47">
        <v>14</v>
      </c>
      <c r="C47" s="6">
        <v>78866</v>
      </c>
      <c r="D47">
        <f t="shared" si="1"/>
        <v>34.793193518119338</v>
      </c>
      <c r="E47" s="3">
        <v>42576</v>
      </c>
      <c r="F47" t="s">
        <v>283</v>
      </c>
      <c r="G47">
        <v>4.3</v>
      </c>
      <c r="H47" s="6">
        <v>0.61</v>
      </c>
      <c r="I47" s="8">
        <v>1</v>
      </c>
    </row>
    <row r="48" spans="1:9" ht="18" x14ac:dyDescent="0.2">
      <c r="A48" s="1" t="s">
        <v>46</v>
      </c>
      <c r="B48">
        <v>12</v>
      </c>
      <c r="C48" s="6">
        <v>41290</v>
      </c>
      <c r="D48">
        <f t="shared" si="1"/>
        <v>41.850326955679343</v>
      </c>
      <c r="E48" s="3">
        <v>70989</v>
      </c>
      <c r="F48" t="s">
        <v>279</v>
      </c>
      <c r="G48">
        <v>5</v>
      </c>
      <c r="H48" s="6">
        <v>0.54</v>
      </c>
      <c r="I48" s="8">
        <v>1</v>
      </c>
    </row>
    <row r="49" spans="1:9" ht="18" x14ac:dyDescent="0.2">
      <c r="A49" s="1" t="s">
        <v>47</v>
      </c>
      <c r="B49">
        <v>15</v>
      </c>
      <c r="C49" s="6">
        <v>449964</v>
      </c>
      <c r="D49">
        <f t="shared" si="1"/>
        <v>7.5006000480038404</v>
      </c>
      <c r="E49" s="3">
        <v>55815</v>
      </c>
      <c r="F49" t="s">
        <v>280</v>
      </c>
      <c r="G49">
        <v>4.5999999999999996</v>
      </c>
      <c r="H49" s="6">
        <v>1.08</v>
      </c>
      <c r="I49" s="8">
        <v>1</v>
      </c>
    </row>
    <row r="50" spans="1:9" ht="18" x14ac:dyDescent="0.2">
      <c r="A50" s="1" t="s">
        <v>48</v>
      </c>
      <c r="B50">
        <v>8</v>
      </c>
      <c r="C50" s="6">
        <v>65610</v>
      </c>
      <c r="D50">
        <f t="shared" si="1"/>
        <v>7.8036884621246756</v>
      </c>
      <c r="E50" s="3">
        <v>13620</v>
      </c>
      <c r="F50" t="s">
        <v>285</v>
      </c>
      <c r="G50">
        <v>3.7</v>
      </c>
      <c r="H50" s="6">
        <v>2.5499999999999998</v>
      </c>
      <c r="I50" s="8">
        <v>0</v>
      </c>
    </row>
    <row r="51" spans="1:9" ht="18" x14ac:dyDescent="0.2">
      <c r="A51" s="1" t="s">
        <v>49</v>
      </c>
      <c r="B51">
        <v>2</v>
      </c>
      <c r="C51" s="6">
        <v>45226</v>
      </c>
      <c r="D51">
        <f t="shared" si="1"/>
        <v>0.17688939990271083</v>
      </c>
      <c r="E51" s="3">
        <v>38811</v>
      </c>
      <c r="F51" t="s">
        <v>280</v>
      </c>
      <c r="G51">
        <v>4.2</v>
      </c>
      <c r="H51" s="6">
        <v>3.19</v>
      </c>
      <c r="I51" s="8">
        <v>1</v>
      </c>
    </row>
    <row r="52" spans="1:9" ht="18" x14ac:dyDescent="0.2">
      <c r="A52" s="1" t="s">
        <v>50</v>
      </c>
      <c r="B52">
        <v>14</v>
      </c>
      <c r="C52" s="6">
        <v>100210</v>
      </c>
      <c r="D52">
        <f t="shared" si="1"/>
        <v>27.382496756810696</v>
      </c>
      <c r="E52" s="3">
        <v>43029</v>
      </c>
      <c r="F52" t="s">
        <v>284</v>
      </c>
      <c r="G52">
        <v>4.8</v>
      </c>
      <c r="H52" s="6">
        <v>0.7</v>
      </c>
      <c r="I52" s="8">
        <v>0</v>
      </c>
    </row>
    <row r="53" spans="1:9" ht="18" x14ac:dyDescent="0.2">
      <c r="A53" s="1" t="s">
        <v>51</v>
      </c>
      <c r="B53">
        <v>23</v>
      </c>
      <c r="C53" s="6">
        <v>377835</v>
      </c>
      <c r="D53">
        <f t="shared" si="1"/>
        <v>32.201887067106014</v>
      </c>
      <c r="E53" s="3">
        <v>43236</v>
      </c>
      <c r="F53" t="s">
        <v>284</v>
      </c>
      <c r="G53">
        <v>5.4</v>
      </c>
      <c r="H53" s="6">
        <v>0.28000000000000003</v>
      </c>
      <c r="I53" s="8">
        <v>1</v>
      </c>
    </row>
  </sheetData>
  <sortState ref="A2:F5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C4C1-4DEE-3B45-854A-3A3FAA2380AD}">
  <dimension ref="A1:AB225"/>
  <sheetViews>
    <sheetView topLeftCell="A20" workbookViewId="0">
      <selection sqref="A1:B1048576"/>
    </sheetView>
  </sheetViews>
  <sheetFormatPr baseColWidth="10" defaultRowHeight="16" x14ac:dyDescent="0.2"/>
  <cols>
    <col min="1" max="1" width="21" customWidth="1"/>
    <col min="2" max="2" width="28.33203125" customWidth="1"/>
    <col min="3" max="3" width="5.5" customWidth="1"/>
    <col min="4" max="4" width="5.1640625" customWidth="1"/>
    <col min="5" max="16" width="4.83203125" customWidth="1"/>
    <col min="17" max="28" width="6" customWidth="1"/>
  </cols>
  <sheetData>
    <row r="1" spans="1:28" x14ac:dyDescent="0.2">
      <c r="A1" t="s">
        <v>272</v>
      </c>
      <c r="B1" t="s">
        <v>273</v>
      </c>
      <c r="C1" t="s">
        <v>274</v>
      </c>
      <c r="D1" t="s">
        <v>53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290</v>
      </c>
      <c r="T1" t="s">
        <v>305</v>
      </c>
      <c r="U1" t="s">
        <v>306</v>
      </c>
      <c r="V1" t="s">
        <v>307</v>
      </c>
      <c r="W1" t="s">
        <v>308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</row>
    <row r="2" spans="1:28" x14ac:dyDescent="0.2">
      <c r="A2" s="2" t="s">
        <v>0</v>
      </c>
      <c r="B2" s="2" t="s">
        <v>68</v>
      </c>
      <c r="C2">
        <v>1</v>
      </c>
      <c r="D2">
        <v>0</v>
      </c>
      <c r="E2">
        <v>10.8</v>
      </c>
      <c r="F2">
        <v>9.6</v>
      </c>
      <c r="G2">
        <v>9.4</v>
      </c>
      <c r="H2">
        <v>11.5</v>
      </c>
      <c r="I2">
        <v>17.2</v>
      </c>
      <c r="J2">
        <v>22.7</v>
      </c>
      <c r="K2">
        <v>25.8</v>
      </c>
      <c r="L2">
        <v>26.8</v>
      </c>
      <c r="M2">
        <v>25</v>
      </c>
      <c r="N2">
        <v>20.9</v>
      </c>
      <c r="O2">
        <v>16.7</v>
      </c>
      <c r="P2">
        <v>13.1</v>
      </c>
      <c r="Q2">
        <v>8</v>
      </c>
      <c r="R2">
        <v>8</v>
      </c>
      <c r="S2">
        <v>9</v>
      </c>
      <c r="T2">
        <v>14</v>
      </c>
      <c r="U2">
        <v>19</v>
      </c>
      <c r="V2">
        <v>24</v>
      </c>
      <c r="W2">
        <v>27</v>
      </c>
      <c r="X2">
        <v>27</v>
      </c>
      <c r="Y2">
        <v>24</v>
      </c>
      <c r="Z2">
        <v>19</v>
      </c>
      <c r="AA2">
        <v>14</v>
      </c>
      <c r="AB2">
        <v>9</v>
      </c>
    </row>
    <row r="3" spans="1:28" x14ac:dyDescent="0.2">
      <c r="A3" s="2" t="s">
        <v>0</v>
      </c>
      <c r="B3" s="2" t="s">
        <v>78</v>
      </c>
      <c r="C3">
        <v>1</v>
      </c>
      <c r="D3">
        <v>1</v>
      </c>
      <c r="E3">
        <v>10.8</v>
      </c>
      <c r="F3">
        <v>9.6</v>
      </c>
      <c r="G3">
        <v>9.4</v>
      </c>
      <c r="H3">
        <v>11.5</v>
      </c>
      <c r="I3">
        <v>17.2</v>
      </c>
      <c r="J3">
        <v>22.7</v>
      </c>
      <c r="K3">
        <v>25.8</v>
      </c>
      <c r="L3">
        <v>26.8</v>
      </c>
      <c r="M3">
        <v>25</v>
      </c>
      <c r="N3">
        <v>20.9</v>
      </c>
      <c r="O3">
        <v>16.7</v>
      </c>
      <c r="P3">
        <v>13.1</v>
      </c>
      <c r="Q3">
        <v>8</v>
      </c>
      <c r="R3">
        <v>8</v>
      </c>
      <c r="S3">
        <v>9</v>
      </c>
      <c r="T3">
        <v>14</v>
      </c>
      <c r="U3">
        <v>19</v>
      </c>
      <c r="V3">
        <v>24</v>
      </c>
      <c r="W3">
        <v>27</v>
      </c>
      <c r="X3">
        <v>27</v>
      </c>
      <c r="Y3">
        <v>24</v>
      </c>
      <c r="Z3">
        <v>19</v>
      </c>
      <c r="AA3">
        <v>14</v>
      </c>
      <c r="AB3">
        <v>9</v>
      </c>
    </row>
    <row r="4" spans="1:28" x14ac:dyDescent="0.2">
      <c r="A4" s="2" t="s">
        <v>0</v>
      </c>
      <c r="B4" s="2" t="s">
        <v>80</v>
      </c>
      <c r="C4">
        <v>1</v>
      </c>
      <c r="D4">
        <v>0</v>
      </c>
      <c r="E4">
        <v>10.8</v>
      </c>
      <c r="F4">
        <v>9.6</v>
      </c>
      <c r="G4">
        <v>9.4</v>
      </c>
      <c r="H4">
        <v>11.5</v>
      </c>
      <c r="I4">
        <v>17.2</v>
      </c>
      <c r="J4">
        <v>22.7</v>
      </c>
      <c r="K4">
        <v>25.8</v>
      </c>
      <c r="L4">
        <v>26.8</v>
      </c>
      <c r="M4">
        <v>25</v>
      </c>
      <c r="N4">
        <v>20.9</v>
      </c>
      <c r="O4">
        <v>16.7</v>
      </c>
      <c r="P4">
        <v>13.1</v>
      </c>
      <c r="Q4">
        <v>8</v>
      </c>
      <c r="R4">
        <v>8</v>
      </c>
      <c r="S4">
        <v>9</v>
      </c>
      <c r="T4">
        <v>14</v>
      </c>
      <c r="U4">
        <v>19</v>
      </c>
      <c r="V4">
        <v>24</v>
      </c>
      <c r="W4">
        <v>27</v>
      </c>
      <c r="X4">
        <v>27</v>
      </c>
      <c r="Y4">
        <v>24</v>
      </c>
      <c r="Z4">
        <v>19</v>
      </c>
      <c r="AA4">
        <v>14</v>
      </c>
      <c r="AB4">
        <v>9</v>
      </c>
    </row>
    <row r="5" spans="1:28" x14ac:dyDescent="0.2">
      <c r="A5" s="2" t="s">
        <v>0</v>
      </c>
      <c r="B5" s="2" t="s">
        <v>81</v>
      </c>
      <c r="C5">
        <v>1</v>
      </c>
      <c r="D5">
        <v>0</v>
      </c>
      <c r="E5">
        <v>10.8</v>
      </c>
      <c r="F5">
        <v>9.6</v>
      </c>
      <c r="G5">
        <v>9.4</v>
      </c>
      <c r="H5">
        <v>11.5</v>
      </c>
      <c r="I5">
        <v>17.2</v>
      </c>
      <c r="J5">
        <v>22.7</v>
      </c>
      <c r="K5">
        <v>25.8</v>
      </c>
      <c r="L5">
        <v>26.8</v>
      </c>
      <c r="M5">
        <v>25</v>
      </c>
      <c r="N5">
        <v>20.9</v>
      </c>
      <c r="O5">
        <v>16.7</v>
      </c>
      <c r="P5">
        <v>13.1</v>
      </c>
      <c r="Q5">
        <v>8</v>
      </c>
      <c r="R5">
        <v>8</v>
      </c>
      <c r="S5">
        <v>9</v>
      </c>
      <c r="T5">
        <v>14</v>
      </c>
      <c r="U5">
        <v>19</v>
      </c>
      <c r="V5">
        <v>24</v>
      </c>
      <c r="W5">
        <v>27</v>
      </c>
      <c r="X5">
        <v>27</v>
      </c>
      <c r="Y5">
        <v>24</v>
      </c>
      <c r="Z5">
        <v>19</v>
      </c>
      <c r="AA5">
        <v>14</v>
      </c>
      <c r="AB5">
        <v>9</v>
      </c>
    </row>
    <row r="6" spans="1:28" x14ac:dyDescent="0.2">
      <c r="A6" s="2" t="s">
        <v>0</v>
      </c>
      <c r="B6" s="2" t="s">
        <v>145</v>
      </c>
      <c r="C6">
        <v>1</v>
      </c>
      <c r="D6">
        <v>0</v>
      </c>
      <c r="E6">
        <v>10.8</v>
      </c>
      <c r="F6">
        <v>9.6</v>
      </c>
      <c r="G6">
        <v>9.4</v>
      </c>
      <c r="H6">
        <v>11.5</v>
      </c>
      <c r="I6">
        <v>17.2</v>
      </c>
      <c r="J6">
        <v>22.7</v>
      </c>
      <c r="K6">
        <v>25.8</v>
      </c>
      <c r="L6">
        <v>26.8</v>
      </c>
      <c r="M6">
        <v>25</v>
      </c>
      <c r="N6">
        <v>20.9</v>
      </c>
      <c r="O6">
        <v>16.7</v>
      </c>
      <c r="P6">
        <v>13.1</v>
      </c>
      <c r="Q6">
        <v>1</v>
      </c>
      <c r="R6">
        <v>2</v>
      </c>
      <c r="S6">
        <v>5</v>
      </c>
      <c r="T6">
        <v>9</v>
      </c>
      <c r="U6">
        <v>15</v>
      </c>
      <c r="V6">
        <v>19</v>
      </c>
      <c r="W6">
        <v>22</v>
      </c>
      <c r="X6">
        <v>23</v>
      </c>
      <c r="Y6">
        <v>19</v>
      </c>
      <c r="Z6">
        <v>14</v>
      </c>
      <c r="AA6">
        <v>8</v>
      </c>
      <c r="AB6">
        <v>4</v>
      </c>
    </row>
    <row r="7" spans="1:28" x14ac:dyDescent="0.2">
      <c r="A7" s="2" t="s">
        <v>0</v>
      </c>
      <c r="B7" s="2" t="s">
        <v>152</v>
      </c>
      <c r="C7">
        <v>1</v>
      </c>
      <c r="D7">
        <v>0</v>
      </c>
      <c r="E7">
        <v>10.8</v>
      </c>
      <c r="F7">
        <v>9.6</v>
      </c>
      <c r="G7">
        <v>9.4</v>
      </c>
      <c r="H7">
        <v>11.5</v>
      </c>
      <c r="I7">
        <v>17.2</v>
      </c>
      <c r="J7">
        <v>22.7</v>
      </c>
      <c r="K7">
        <v>25.8</v>
      </c>
      <c r="L7">
        <v>26.8</v>
      </c>
      <c r="M7">
        <v>25</v>
      </c>
      <c r="N7">
        <v>20.9</v>
      </c>
      <c r="O7">
        <v>16.7</v>
      </c>
      <c r="P7">
        <v>13.1</v>
      </c>
      <c r="Q7">
        <v>8</v>
      </c>
      <c r="R7">
        <v>8</v>
      </c>
      <c r="S7">
        <v>9</v>
      </c>
      <c r="T7">
        <v>14</v>
      </c>
      <c r="U7">
        <v>19</v>
      </c>
      <c r="V7">
        <v>24</v>
      </c>
      <c r="W7">
        <v>27</v>
      </c>
      <c r="X7">
        <v>27</v>
      </c>
      <c r="Y7">
        <v>24</v>
      </c>
      <c r="Z7">
        <v>19</v>
      </c>
      <c r="AA7">
        <v>14</v>
      </c>
      <c r="AB7">
        <v>9</v>
      </c>
    </row>
    <row r="8" spans="1:28" x14ac:dyDescent="0.2">
      <c r="A8" s="2" t="s">
        <v>0</v>
      </c>
      <c r="B8" s="2" t="s">
        <v>229</v>
      </c>
      <c r="C8">
        <v>1</v>
      </c>
      <c r="D8">
        <v>0</v>
      </c>
      <c r="E8">
        <v>10.8</v>
      </c>
      <c r="F8">
        <v>9.6</v>
      </c>
      <c r="G8">
        <v>9.4</v>
      </c>
      <c r="H8">
        <v>11.5</v>
      </c>
      <c r="I8">
        <v>17.2</v>
      </c>
      <c r="J8">
        <v>22.7</v>
      </c>
      <c r="K8">
        <v>25.8</v>
      </c>
      <c r="L8">
        <v>26.8</v>
      </c>
      <c r="M8">
        <v>25</v>
      </c>
      <c r="N8">
        <v>20.9</v>
      </c>
      <c r="O8">
        <v>16.7</v>
      </c>
      <c r="P8">
        <v>13.1</v>
      </c>
      <c r="Q8">
        <v>8</v>
      </c>
      <c r="R8">
        <v>8</v>
      </c>
      <c r="S8">
        <v>9</v>
      </c>
      <c r="T8">
        <v>14</v>
      </c>
      <c r="U8">
        <v>19</v>
      </c>
      <c r="V8">
        <v>24</v>
      </c>
      <c r="W8">
        <v>27</v>
      </c>
      <c r="X8">
        <v>27</v>
      </c>
      <c r="Y8">
        <v>24</v>
      </c>
      <c r="Z8">
        <v>19</v>
      </c>
      <c r="AA8">
        <v>14</v>
      </c>
      <c r="AB8">
        <v>9</v>
      </c>
    </row>
    <row r="9" spans="1:28" x14ac:dyDescent="0.2">
      <c r="A9" s="2" t="s">
        <v>0</v>
      </c>
      <c r="B9" s="2" t="s">
        <v>268</v>
      </c>
      <c r="C9">
        <v>1</v>
      </c>
      <c r="D9">
        <v>0</v>
      </c>
      <c r="E9">
        <v>10.8</v>
      </c>
      <c r="F9">
        <v>9.6</v>
      </c>
      <c r="G9">
        <v>9.4</v>
      </c>
      <c r="H9">
        <v>11.5</v>
      </c>
      <c r="I9">
        <v>17.2</v>
      </c>
      <c r="J9">
        <v>22.7</v>
      </c>
      <c r="K9">
        <v>25.8</v>
      </c>
      <c r="L9">
        <v>26.8</v>
      </c>
      <c r="M9">
        <v>25</v>
      </c>
      <c r="N9">
        <v>20.9</v>
      </c>
      <c r="O9">
        <v>16.7</v>
      </c>
      <c r="P9">
        <v>13.1</v>
      </c>
      <c r="Q9" s="10">
        <v>8</v>
      </c>
      <c r="R9" s="10">
        <v>8</v>
      </c>
      <c r="S9" s="10">
        <v>9</v>
      </c>
      <c r="T9" s="10">
        <v>14</v>
      </c>
      <c r="U9" s="10">
        <v>19</v>
      </c>
      <c r="V9" s="10">
        <v>24</v>
      </c>
      <c r="W9" s="10">
        <v>27</v>
      </c>
      <c r="X9" s="10">
        <v>27</v>
      </c>
      <c r="Y9" s="10">
        <v>24</v>
      </c>
      <c r="Z9" s="10">
        <v>19</v>
      </c>
      <c r="AA9" s="10">
        <v>14</v>
      </c>
      <c r="AB9" s="10">
        <v>9</v>
      </c>
    </row>
    <row r="10" spans="1:28" x14ac:dyDescent="0.2">
      <c r="A10" s="2" t="s">
        <v>1</v>
      </c>
      <c r="B10" s="2" t="s">
        <v>164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4</v>
      </c>
      <c r="S10">
        <v>10</v>
      </c>
      <c r="T10">
        <v>16</v>
      </c>
      <c r="U10">
        <v>19</v>
      </c>
      <c r="V10">
        <v>24</v>
      </c>
      <c r="W10">
        <v>26</v>
      </c>
      <c r="X10">
        <v>27</v>
      </c>
      <c r="Y10">
        <v>21</v>
      </c>
      <c r="Z10">
        <v>14</v>
      </c>
      <c r="AA10">
        <v>8</v>
      </c>
      <c r="AB10">
        <v>4</v>
      </c>
    </row>
    <row r="11" spans="1:28" x14ac:dyDescent="0.2">
      <c r="A11" s="2" t="s">
        <v>1</v>
      </c>
      <c r="B11" s="2" t="s">
        <v>208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3</v>
      </c>
      <c r="S11">
        <v>8</v>
      </c>
      <c r="T11">
        <v>14</v>
      </c>
      <c r="U11">
        <v>17</v>
      </c>
      <c r="V11">
        <v>21</v>
      </c>
      <c r="W11">
        <v>23</v>
      </c>
      <c r="X11">
        <v>23</v>
      </c>
      <c r="Y11">
        <v>18</v>
      </c>
      <c r="Z11">
        <v>13</v>
      </c>
      <c r="AA11">
        <v>7</v>
      </c>
      <c r="AB11">
        <v>3</v>
      </c>
    </row>
    <row r="12" spans="1:28" x14ac:dyDescent="0.2">
      <c r="A12" s="2" t="s">
        <v>1</v>
      </c>
      <c r="B12" s="2" t="s">
        <v>243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6</v>
      </c>
      <c r="T12">
        <v>12</v>
      </c>
      <c r="U12">
        <v>15</v>
      </c>
      <c r="V12">
        <v>19</v>
      </c>
      <c r="W12">
        <v>21</v>
      </c>
      <c r="X12">
        <v>21</v>
      </c>
      <c r="Y12">
        <v>17</v>
      </c>
      <c r="Z12">
        <v>12</v>
      </c>
      <c r="AA12">
        <v>7</v>
      </c>
      <c r="AB12">
        <v>1</v>
      </c>
    </row>
    <row r="13" spans="1:28" x14ac:dyDescent="0.2">
      <c r="A13" s="2" t="s">
        <v>2</v>
      </c>
      <c r="B13" s="2" t="s">
        <v>233</v>
      </c>
      <c r="C13">
        <v>1</v>
      </c>
      <c r="D13">
        <v>0</v>
      </c>
      <c r="E13">
        <v>7.3</v>
      </c>
      <c r="F13">
        <v>6.5</v>
      </c>
      <c r="G13">
        <v>7.8</v>
      </c>
      <c r="H13">
        <v>11.7</v>
      </c>
      <c r="I13">
        <v>18</v>
      </c>
      <c r="J13">
        <v>23.4</v>
      </c>
      <c r="K13">
        <v>26</v>
      </c>
      <c r="L13">
        <v>26.7</v>
      </c>
      <c r="M13">
        <v>24.4</v>
      </c>
      <c r="N13">
        <v>19.8</v>
      </c>
      <c r="O13">
        <v>14.5</v>
      </c>
      <c r="P13">
        <v>9.6</v>
      </c>
      <c r="Q13">
        <v>6</v>
      </c>
      <c r="R13">
        <v>4</v>
      </c>
      <c r="S13">
        <v>9</v>
      </c>
      <c r="T13">
        <v>17</v>
      </c>
      <c r="U13">
        <v>24</v>
      </c>
      <c r="V13">
        <v>28</v>
      </c>
      <c r="W13">
        <v>32</v>
      </c>
      <c r="X13">
        <v>32</v>
      </c>
      <c r="Y13">
        <v>25</v>
      </c>
      <c r="Z13">
        <v>20</v>
      </c>
      <c r="AA13">
        <v>13</v>
      </c>
      <c r="AB13">
        <v>10</v>
      </c>
    </row>
    <row r="14" spans="1:28" x14ac:dyDescent="0.2">
      <c r="A14" s="2" t="s">
        <v>3</v>
      </c>
      <c r="B14" s="2" t="s">
        <v>110</v>
      </c>
      <c r="C14">
        <v>1</v>
      </c>
      <c r="D14">
        <v>0</v>
      </c>
      <c r="E14">
        <v>15.4</v>
      </c>
      <c r="F14">
        <v>14.7</v>
      </c>
      <c r="G14">
        <v>14.7</v>
      </c>
      <c r="H14">
        <v>16.100000000000001</v>
      </c>
      <c r="I14">
        <v>18.899999999999999</v>
      </c>
      <c r="J14">
        <v>22.6</v>
      </c>
      <c r="K14">
        <v>24.7</v>
      </c>
      <c r="L14">
        <v>25.8</v>
      </c>
      <c r="M14">
        <v>24.7</v>
      </c>
      <c r="N14">
        <v>22.3</v>
      </c>
      <c r="O14">
        <v>20.100000000000001</v>
      </c>
      <c r="P14">
        <v>17.5</v>
      </c>
      <c r="Q14">
        <v>9</v>
      </c>
      <c r="R14">
        <v>11</v>
      </c>
      <c r="S14">
        <v>14</v>
      </c>
      <c r="T14">
        <v>18</v>
      </c>
      <c r="U14">
        <v>22</v>
      </c>
      <c r="V14">
        <v>28</v>
      </c>
      <c r="W14">
        <v>31</v>
      </c>
      <c r="X14">
        <v>32</v>
      </c>
      <c r="Y14">
        <v>27</v>
      </c>
      <c r="Z14">
        <v>21</v>
      </c>
      <c r="AA14">
        <v>16</v>
      </c>
      <c r="AB14">
        <v>10</v>
      </c>
    </row>
    <row r="15" spans="1:28" x14ac:dyDescent="0.2">
      <c r="A15" s="2" t="s">
        <v>3</v>
      </c>
      <c r="B15" s="2" t="s">
        <v>129</v>
      </c>
      <c r="C15">
        <v>1</v>
      </c>
      <c r="D15">
        <v>0</v>
      </c>
      <c r="E15">
        <v>15.4</v>
      </c>
      <c r="F15">
        <v>14.7</v>
      </c>
      <c r="G15">
        <v>14.7</v>
      </c>
      <c r="H15">
        <v>16.100000000000001</v>
      </c>
      <c r="I15">
        <v>18.899999999999999</v>
      </c>
      <c r="J15">
        <v>22.6</v>
      </c>
      <c r="K15">
        <v>24.7</v>
      </c>
      <c r="L15">
        <v>25.8</v>
      </c>
      <c r="M15">
        <v>24.7</v>
      </c>
      <c r="N15">
        <v>22.3</v>
      </c>
      <c r="O15">
        <v>20.100000000000001</v>
      </c>
      <c r="P15">
        <v>17.5</v>
      </c>
      <c r="Q15">
        <v>9</v>
      </c>
      <c r="R15">
        <v>11</v>
      </c>
      <c r="S15">
        <v>14</v>
      </c>
      <c r="T15">
        <v>18</v>
      </c>
      <c r="U15">
        <v>22</v>
      </c>
      <c r="V15">
        <v>28</v>
      </c>
      <c r="W15">
        <v>31</v>
      </c>
      <c r="X15">
        <v>32</v>
      </c>
      <c r="Y15">
        <v>27</v>
      </c>
      <c r="Z15">
        <v>21</v>
      </c>
      <c r="AA15">
        <v>16</v>
      </c>
      <c r="AB15">
        <v>10</v>
      </c>
    </row>
    <row r="16" spans="1:28" x14ac:dyDescent="0.2">
      <c r="A16" s="2" t="s">
        <v>3</v>
      </c>
      <c r="B16" s="2" t="s">
        <v>201</v>
      </c>
      <c r="C16">
        <v>1</v>
      </c>
      <c r="D16">
        <v>0</v>
      </c>
      <c r="E16">
        <v>15.4</v>
      </c>
      <c r="F16">
        <v>14.7</v>
      </c>
      <c r="G16">
        <v>14.7</v>
      </c>
      <c r="H16">
        <v>16.100000000000001</v>
      </c>
      <c r="I16">
        <v>18.899999999999999</v>
      </c>
      <c r="J16">
        <v>22.6</v>
      </c>
      <c r="K16">
        <v>24.7</v>
      </c>
      <c r="L16">
        <v>25.8</v>
      </c>
      <c r="M16">
        <v>24.7</v>
      </c>
      <c r="N16">
        <v>22.3</v>
      </c>
      <c r="O16">
        <v>20.100000000000001</v>
      </c>
      <c r="P16">
        <v>17.5</v>
      </c>
      <c r="Q16">
        <v>9</v>
      </c>
      <c r="R16">
        <v>11</v>
      </c>
      <c r="S16">
        <v>14</v>
      </c>
      <c r="T16">
        <v>18</v>
      </c>
      <c r="U16">
        <v>22</v>
      </c>
      <c r="V16">
        <v>28</v>
      </c>
      <c r="W16">
        <v>31</v>
      </c>
      <c r="X16">
        <v>32</v>
      </c>
      <c r="Y16">
        <v>27</v>
      </c>
      <c r="Z16">
        <v>21</v>
      </c>
      <c r="AA16">
        <v>16</v>
      </c>
      <c r="AB16">
        <v>10</v>
      </c>
    </row>
    <row r="17" spans="1:28" x14ac:dyDescent="0.2">
      <c r="A17" s="2" t="s">
        <v>3</v>
      </c>
      <c r="B17" s="2" t="s">
        <v>204</v>
      </c>
      <c r="C17">
        <v>1</v>
      </c>
      <c r="D17">
        <v>0</v>
      </c>
      <c r="E17">
        <v>15.4</v>
      </c>
      <c r="F17">
        <v>14.7</v>
      </c>
      <c r="G17">
        <v>14.7</v>
      </c>
      <c r="H17">
        <v>16.100000000000001</v>
      </c>
      <c r="I17">
        <v>18.899999999999999</v>
      </c>
      <c r="J17">
        <v>22.6</v>
      </c>
      <c r="K17">
        <v>24.7</v>
      </c>
      <c r="L17">
        <v>25.8</v>
      </c>
      <c r="M17">
        <v>24.7</v>
      </c>
      <c r="N17">
        <v>22.3</v>
      </c>
      <c r="O17">
        <v>20.100000000000001</v>
      </c>
      <c r="P17">
        <v>17.5</v>
      </c>
      <c r="Q17">
        <v>9</v>
      </c>
      <c r="R17">
        <v>11</v>
      </c>
      <c r="S17">
        <v>14</v>
      </c>
      <c r="T17">
        <v>18</v>
      </c>
      <c r="U17">
        <v>22</v>
      </c>
      <c r="V17">
        <v>28</v>
      </c>
      <c r="W17">
        <v>31</v>
      </c>
      <c r="X17">
        <v>32</v>
      </c>
      <c r="Y17">
        <v>27</v>
      </c>
      <c r="Z17">
        <v>21</v>
      </c>
      <c r="AA17">
        <v>16</v>
      </c>
      <c r="AB17">
        <v>10</v>
      </c>
    </row>
    <row r="18" spans="1:28" x14ac:dyDescent="0.2">
      <c r="A18" s="2" t="s">
        <v>3</v>
      </c>
      <c r="B18" s="2" t="s">
        <v>239</v>
      </c>
      <c r="C18">
        <v>1</v>
      </c>
      <c r="D18">
        <v>0</v>
      </c>
      <c r="E18">
        <v>15.4</v>
      </c>
      <c r="F18">
        <v>14.7</v>
      </c>
      <c r="G18">
        <v>14.7</v>
      </c>
      <c r="H18">
        <v>16.100000000000001</v>
      </c>
      <c r="I18">
        <v>18.899999999999999</v>
      </c>
      <c r="J18">
        <v>22.6</v>
      </c>
      <c r="K18">
        <v>24.7</v>
      </c>
      <c r="L18">
        <v>25.8</v>
      </c>
      <c r="M18">
        <v>24.7</v>
      </c>
      <c r="N18">
        <v>22.3</v>
      </c>
      <c r="O18">
        <v>20.100000000000001</v>
      </c>
      <c r="P18">
        <v>17.5</v>
      </c>
      <c r="Q18">
        <v>12</v>
      </c>
      <c r="R18">
        <v>13</v>
      </c>
      <c r="S18">
        <v>15</v>
      </c>
      <c r="T18">
        <v>17</v>
      </c>
      <c r="U18">
        <v>21</v>
      </c>
      <c r="V18">
        <v>26</v>
      </c>
      <c r="W18">
        <v>29</v>
      </c>
      <c r="X18">
        <v>30</v>
      </c>
      <c r="Y18">
        <v>26</v>
      </c>
      <c r="Z18">
        <v>22</v>
      </c>
      <c r="AA18">
        <v>18</v>
      </c>
      <c r="AB18">
        <v>12</v>
      </c>
    </row>
    <row r="19" spans="1:28" x14ac:dyDescent="0.2">
      <c r="A19" s="2" t="s">
        <v>4</v>
      </c>
      <c r="B19" s="2" t="s">
        <v>96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4</v>
      </c>
      <c r="T19">
        <v>9</v>
      </c>
      <c r="U19">
        <v>13</v>
      </c>
      <c r="V19">
        <v>17</v>
      </c>
      <c r="W19">
        <v>21</v>
      </c>
      <c r="X19">
        <v>21</v>
      </c>
      <c r="Y19">
        <v>16</v>
      </c>
      <c r="Z19">
        <v>12</v>
      </c>
      <c r="AA19">
        <v>5</v>
      </c>
      <c r="AB19">
        <v>2</v>
      </c>
    </row>
    <row r="20" spans="1:28" x14ac:dyDescent="0.2">
      <c r="A20" s="2" t="s">
        <v>4</v>
      </c>
      <c r="B20" s="2" t="s">
        <v>150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4</v>
      </c>
      <c r="T20">
        <v>9</v>
      </c>
      <c r="U20">
        <v>13</v>
      </c>
      <c r="V20">
        <v>17</v>
      </c>
      <c r="W20">
        <v>21</v>
      </c>
      <c r="X20">
        <v>21</v>
      </c>
      <c r="Y20">
        <v>16</v>
      </c>
      <c r="Z20">
        <v>12</v>
      </c>
      <c r="AA20">
        <v>5</v>
      </c>
      <c r="AB20">
        <v>2</v>
      </c>
    </row>
    <row r="21" spans="1:28" x14ac:dyDescent="0.2">
      <c r="A21" s="2" t="s">
        <v>4</v>
      </c>
      <c r="B21" s="2" t="s">
        <v>4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9</v>
      </c>
      <c r="U21">
        <v>13</v>
      </c>
      <c r="V21">
        <v>17</v>
      </c>
      <c r="W21">
        <v>21</v>
      </c>
      <c r="X21">
        <v>21</v>
      </c>
      <c r="Y21">
        <v>16</v>
      </c>
      <c r="Z21">
        <v>12</v>
      </c>
      <c r="AA21">
        <v>5</v>
      </c>
      <c r="AB21">
        <v>2</v>
      </c>
    </row>
    <row r="22" spans="1:28" x14ac:dyDescent="0.2">
      <c r="A22" s="2" t="s">
        <v>5</v>
      </c>
      <c r="B22" s="2" t="s">
        <v>5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2</v>
      </c>
      <c r="S22">
        <v>11</v>
      </c>
      <c r="T22">
        <v>19</v>
      </c>
      <c r="U22">
        <v>24</v>
      </c>
      <c r="V22">
        <v>30</v>
      </c>
      <c r="W22">
        <v>33</v>
      </c>
      <c r="X22">
        <v>34</v>
      </c>
      <c r="Y22">
        <v>29</v>
      </c>
      <c r="Z22">
        <v>21</v>
      </c>
      <c r="AA22">
        <v>12</v>
      </c>
      <c r="AB22">
        <v>5</v>
      </c>
    </row>
    <row r="23" spans="1:28" x14ac:dyDescent="0.2">
      <c r="A23" s="2" t="s">
        <v>6</v>
      </c>
      <c r="B23" s="2" t="s">
        <v>225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-4</v>
      </c>
      <c r="R23">
        <v>-3</v>
      </c>
      <c r="S23">
        <v>3</v>
      </c>
      <c r="T23">
        <v>11</v>
      </c>
      <c r="U23">
        <v>17</v>
      </c>
      <c r="V23">
        <v>20</v>
      </c>
      <c r="W23">
        <v>23</v>
      </c>
      <c r="X23">
        <v>22</v>
      </c>
      <c r="Y23">
        <v>17</v>
      </c>
      <c r="Z23">
        <v>9</v>
      </c>
      <c r="AA23">
        <v>3</v>
      </c>
      <c r="AB23">
        <v>-2</v>
      </c>
    </row>
    <row r="24" spans="1:28" x14ac:dyDescent="0.2">
      <c r="A24" s="2" t="s">
        <v>7</v>
      </c>
      <c r="B24" s="2" t="s">
        <v>95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3</v>
      </c>
      <c r="S24">
        <v>6</v>
      </c>
      <c r="T24">
        <v>11</v>
      </c>
      <c r="U24">
        <v>16</v>
      </c>
      <c r="V24">
        <v>20</v>
      </c>
      <c r="W24">
        <v>23</v>
      </c>
      <c r="X24">
        <v>23</v>
      </c>
      <c r="Y24">
        <v>19</v>
      </c>
      <c r="Z24">
        <v>14</v>
      </c>
      <c r="AA24">
        <v>8</v>
      </c>
      <c r="AB24">
        <v>3</v>
      </c>
    </row>
    <row r="25" spans="1:28" x14ac:dyDescent="0.2">
      <c r="A25" s="2" t="s">
        <v>7</v>
      </c>
      <c r="B25" s="2" t="s">
        <v>97</v>
      </c>
      <c r="C25">
        <v>1</v>
      </c>
      <c r="D25">
        <v>0</v>
      </c>
      <c r="E25">
        <v>6.9</v>
      </c>
      <c r="F25">
        <v>6.1</v>
      </c>
      <c r="G25">
        <v>7.1</v>
      </c>
      <c r="H25">
        <v>10.199999999999999</v>
      </c>
      <c r="I25">
        <v>16.600000000000001</v>
      </c>
      <c r="J25">
        <v>22</v>
      </c>
      <c r="K25">
        <v>25.1</v>
      </c>
      <c r="L25">
        <v>25.7</v>
      </c>
      <c r="M25">
        <v>23.3</v>
      </c>
      <c r="N25">
        <v>18.3</v>
      </c>
      <c r="O25">
        <v>14.3</v>
      </c>
      <c r="P25">
        <v>10</v>
      </c>
      <c r="Q25">
        <v>5</v>
      </c>
      <c r="R25">
        <v>8</v>
      </c>
      <c r="S25">
        <v>11</v>
      </c>
      <c r="T25">
        <v>15</v>
      </c>
      <c r="U25">
        <v>21</v>
      </c>
      <c r="V25">
        <v>25</v>
      </c>
      <c r="W25">
        <v>28</v>
      </c>
      <c r="X25">
        <v>28</v>
      </c>
      <c r="Y25">
        <v>24</v>
      </c>
      <c r="Z25">
        <v>18</v>
      </c>
      <c r="AA25">
        <v>12</v>
      </c>
      <c r="AB25">
        <v>7</v>
      </c>
    </row>
    <row r="26" spans="1:28" x14ac:dyDescent="0.2">
      <c r="A26" s="2" t="s">
        <v>7</v>
      </c>
      <c r="B26" s="2" t="s">
        <v>112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6</v>
      </c>
      <c r="T26">
        <v>12</v>
      </c>
      <c r="U26">
        <v>16</v>
      </c>
      <c r="V26">
        <v>20</v>
      </c>
      <c r="W26">
        <v>23</v>
      </c>
      <c r="X26">
        <v>24</v>
      </c>
      <c r="Y26">
        <v>19</v>
      </c>
      <c r="Z26">
        <v>13</v>
      </c>
      <c r="AA26">
        <v>7</v>
      </c>
      <c r="AB26">
        <v>1</v>
      </c>
    </row>
    <row r="27" spans="1:28" x14ac:dyDescent="0.2">
      <c r="A27" s="2" t="s">
        <v>7</v>
      </c>
      <c r="B27" s="2" t="s">
        <v>118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6</v>
      </c>
      <c r="T27">
        <v>11</v>
      </c>
      <c r="U27">
        <v>16</v>
      </c>
      <c r="V27">
        <v>20</v>
      </c>
      <c r="W27">
        <v>23</v>
      </c>
      <c r="X27">
        <v>23</v>
      </c>
      <c r="Y27">
        <v>19</v>
      </c>
      <c r="Z27">
        <v>13</v>
      </c>
      <c r="AA27">
        <v>7</v>
      </c>
      <c r="AB27">
        <v>2</v>
      </c>
    </row>
    <row r="28" spans="1:28" x14ac:dyDescent="0.2">
      <c r="A28" s="2" t="s">
        <v>7</v>
      </c>
      <c r="B28" s="2" t="s">
        <v>132</v>
      </c>
      <c r="C28">
        <v>1</v>
      </c>
      <c r="D28">
        <v>0</v>
      </c>
      <c r="E28">
        <v>6.9</v>
      </c>
      <c r="F28">
        <v>6.1</v>
      </c>
      <c r="G28">
        <v>7.1</v>
      </c>
      <c r="H28">
        <v>10.199999999999999</v>
      </c>
      <c r="I28">
        <v>16.600000000000001</v>
      </c>
      <c r="J28">
        <v>22</v>
      </c>
      <c r="K28">
        <v>25.1</v>
      </c>
      <c r="L28">
        <v>25.7</v>
      </c>
      <c r="M28">
        <v>23.3</v>
      </c>
      <c r="N28">
        <v>18.3</v>
      </c>
      <c r="O28">
        <v>14.3</v>
      </c>
      <c r="P28">
        <v>10</v>
      </c>
      <c r="Q28">
        <v>5</v>
      </c>
      <c r="R28">
        <v>6</v>
      </c>
      <c r="S28">
        <v>9</v>
      </c>
      <c r="T28">
        <v>14</v>
      </c>
      <c r="U28">
        <v>20</v>
      </c>
      <c r="V28">
        <v>25</v>
      </c>
      <c r="W28">
        <v>28</v>
      </c>
      <c r="X28">
        <v>28</v>
      </c>
      <c r="Y28">
        <v>23</v>
      </c>
      <c r="Z28">
        <v>18</v>
      </c>
      <c r="AA28">
        <v>12</v>
      </c>
      <c r="AB28">
        <v>7</v>
      </c>
    </row>
    <row r="29" spans="1:28" x14ac:dyDescent="0.2">
      <c r="A29" s="2" t="s">
        <v>7</v>
      </c>
      <c r="B29" s="2" t="s">
        <v>135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6</v>
      </c>
      <c r="S29">
        <v>9</v>
      </c>
      <c r="T29">
        <v>14</v>
      </c>
      <c r="U29">
        <v>20</v>
      </c>
      <c r="V29">
        <v>25</v>
      </c>
      <c r="W29">
        <v>28</v>
      </c>
      <c r="X29">
        <v>28</v>
      </c>
      <c r="Y29">
        <v>23</v>
      </c>
      <c r="Z29">
        <v>18</v>
      </c>
      <c r="AA29">
        <v>12</v>
      </c>
      <c r="AB29">
        <v>7</v>
      </c>
    </row>
    <row r="30" spans="1:28" x14ac:dyDescent="0.2">
      <c r="A30" s="2" t="s">
        <v>8</v>
      </c>
      <c r="B30" s="2" t="s">
        <v>214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</v>
      </c>
      <c r="R30">
        <v>7</v>
      </c>
      <c r="S30">
        <v>10</v>
      </c>
      <c r="T30">
        <v>14</v>
      </c>
      <c r="U30">
        <v>17</v>
      </c>
      <c r="V30">
        <v>20</v>
      </c>
      <c r="W30">
        <v>22</v>
      </c>
      <c r="X30">
        <v>22</v>
      </c>
      <c r="Y30">
        <v>19</v>
      </c>
      <c r="Z30">
        <v>15</v>
      </c>
      <c r="AA30">
        <v>10</v>
      </c>
      <c r="AB30">
        <v>8</v>
      </c>
    </row>
    <row r="31" spans="1:28" x14ac:dyDescent="0.2">
      <c r="A31" s="2" t="s">
        <v>9</v>
      </c>
      <c r="B31" s="2" t="s">
        <v>174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4</v>
      </c>
      <c r="S31">
        <v>10</v>
      </c>
      <c r="T31">
        <v>17</v>
      </c>
      <c r="U31">
        <v>21</v>
      </c>
      <c r="V31">
        <v>26</v>
      </c>
      <c r="W31">
        <v>28</v>
      </c>
      <c r="X31">
        <v>29</v>
      </c>
      <c r="Y31">
        <v>23</v>
      </c>
      <c r="Z31">
        <v>16</v>
      </c>
      <c r="AA31">
        <v>9</v>
      </c>
      <c r="AB31">
        <v>3</v>
      </c>
    </row>
    <row r="32" spans="1:28" x14ac:dyDescent="0.2">
      <c r="A32" s="2" t="s">
        <v>9</v>
      </c>
      <c r="B32" s="2" t="s">
        <v>212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4</v>
      </c>
      <c r="S32">
        <v>10</v>
      </c>
      <c r="T32">
        <v>16</v>
      </c>
      <c r="U32">
        <v>20</v>
      </c>
      <c r="V32">
        <v>25</v>
      </c>
      <c r="W32">
        <v>27</v>
      </c>
      <c r="X32">
        <v>28</v>
      </c>
      <c r="Y32">
        <v>22</v>
      </c>
      <c r="Z32">
        <v>15</v>
      </c>
      <c r="AA32">
        <v>9</v>
      </c>
      <c r="AB32">
        <v>4</v>
      </c>
    </row>
    <row r="33" spans="1:28" x14ac:dyDescent="0.2">
      <c r="A33" s="2" t="s">
        <v>10</v>
      </c>
      <c r="B33" s="2" t="s">
        <v>155</v>
      </c>
      <c r="C33">
        <v>1</v>
      </c>
      <c r="D33">
        <v>0</v>
      </c>
      <c r="E33">
        <v>25.4</v>
      </c>
      <c r="F33">
        <v>25.4</v>
      </c>
      <c r="G33">
        <v>26.9</v>
      </c>
      <c r="H33">
        <v>28.4</v>
      </c>
      <c r="I33">
        <v>29.6</v>
      </c>
      <c r="J33">
        <v>28.5</v>
      </c>
      <c r="K33">
        <v>27.7</v>
      </c>
      <c r="L33">
        <v>27.6</v>
      </c>
      <c r="M33">
        <v>28.1</v>
      </c>
      <c r="N33">
        <v>28.6</v>
      </c>
      <c r="O33">
        <v>27.8</v>
      </c>
      <c r="P33">
        <v>26.6</v>
      </c>
      <c r="Q33">
        <v>30</v>
      </c>
      <c r="R33">
        <v>30</v>
      </c>
      <c r="S33">
        <v>32</v>
      </c>
      <c r="T33">
        <v>33</v>
      </c>
      <c r="U33">
        <v>33</v>
      </c>
      <c r="V33">
        <v>33</v>
      </c>
      <c r="W33">
        <v>33</v>
      </c>
      <c r="X33">
        <v>33</v>
      </c>
      <c r="Y33">
        <v>32</v>
      </c>
      <c r="Z33">
        <v>32</v>
      </c>
      <c r="AA33">
        <v>32</v>
      </c>
      <c r="AB33">
        <v>31</v>
      </c>
    </row>
    <row r="34" spans="1:28" x14ac:dyDescent="0.2">
      <c r="A34" s="2" t="s">
        <v>11</v>
      </c>
      <c r="B34" s="2" t="s">
        <v>202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3</v>
      </c>
      <c r="S34">
        <v>8</v>
      </c>
      <c r="T34">
        <v>13</v>
      </c>
      <c r="U34">
        <v>16</v>
      </c>
      <c r="V34">
        <v>21</v>
      </c>
      <c r="W34">
        <v>23</v>
      </c>
      <c r="X34">
        <v>23</v>
      </c>
      <c r="Y34">
        <v>18</v>
      </c>
      <c r="Z34">
        <v>13</v>
      </c>
      <c r="AA34">
        <v>7</v>
      </c>
      <c r="AB34">
        <v>3</v>
      </c>
    </row>
    <row r="35" spans="1:28" x14ac:dyDescent="0.2">
      <c r="A35" s="2" t="s">
        <v>11</v>
      </c>
      <c r="B35" s="2" t="s">
        <v>228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3</v>
      </c>
      <c r="S35">
        <v>8</v>
      </c>
      <c r="T35">
        <v>14</v>
      </c>
      <c r="U35">
        <v>18</v>
      </c>
      <c r="V35">
        <v>22</v>
      </c>
      <c r="W35">
        <v>24</v>
      </c>
      <c r="X35">
        <v>25</v>
      </c>
      <c r="Y35">
        <v>19</v>
      </c>
      <c r="Z35">
        <v>13</v>
      </c>
      <c r="AA35">
        <v>7</v>
      </c>
      <c r="AB35">
        <v>4</v>
      </c>
    </row>
    <row r="36" spans="1:28" x14ac:dyDescent="0.2">
      <c r="A36" s="2" t="s">
        <v>11</v>
      </c>
      <c r="B36" s="2" t="s">
        <v>200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3</v>
      </c>
      <c r="S36">
        <v>7</v>
      </c>
      <c r="T36">
        <v>12</v>
      </c>
      <c r="U36">
        <v>16</v>
      </c>
      <c r="V36">
        <v>19</v>
      </c>
      <c r="W36">
        <v>21</v>
      </c>
      <c r="X36">
        <v>22</v>
      </c>
      <c r="Y36">
        <v>17</v>
      </c>
      <c r="Z36">
        <v>12</v>
      </c>
      <c r="AA36">
        <v>7</v>
      </c>
      <c r="AB36">
        <v>5</v>
      </c>
    </row>
    <row r="37" spans="1:28" x14ac:dyDescent="0.2">
      <c r="A37" s="2" t="s">
        <v>12</v>
      </c>
      <c r="B37" s="2" t="s">
        <v>79</v>
      </c>
      <c r="C37">
        <v>1</v>
      </c>
      <c r="D37">
        <v>0</v>
      </c>
      <c r="E37">
        <v>16.600000000000001</v>
      </c>
      <c r="F37">
        <v>15.9</v>
      </c>
      <c r="G37">
        <v>15.9</v>
      </c>
      <c r="H37">
        <v>17</v>
      </c>
      <c r="I37">
        <v>19.7</v>
      </c>
      <c r="J37">
        <v>23.1</v>
      </c>
      <c r="K37">
        <v>25.7</v>
      </c>
      <c r="L37">
        <v>26.4</v>
      </c>
      <c r="M37">
        <v>25.5</v>
      </c>
      <c r="N37">
        <v>23.4</v>
      </c>
      <c r="O37">
        <v>20.9</v>
      </c>
      <c r="P37">
        <v>18.5</v>
      </c>
      <c r="Q37">
        <v>13</v>
      </c>
      <c r="R37">
        <v>14</v>
      </c>
      <c r="S37">
        <v>15</v>
      </c>
      <c r="T37">
        <v>18</v>
      </c>
      <c r="U37">
        <v>22</v>
      </c>
      <c r="V37">
        <v>26</v>
      </c>
      <c r="W37">
        <v>29</v>
      </c>
      <c r="X37">
        <v>29</v>
      </c>
      <c r="Y37">
        <v>27</v>
      </c>
      <c r="Z37">
        <v>23</v>
      </c>
      <c r="AA37">
        <v>18</v>
      </c>
      <c r="AB37">
        <v>14</v>
      </c>
    </row>
    <row r="38" spans="1:28" x14ac:dyDescent="0.2">
      <c r="A38" s="2" t="s">
        <v>12</v>
      </c>
      <c r="B38" s="2" t="s">
        <v>86</v>
      </c>
      <c r="C38">
        <v>1</v>
      </c>
      <c r="D38">
        <v>0</v>
      </c>
      <c r="E38">
        <f>E37+1</f>
        <v>17.600000000000001</v>
      </c>
      <c r="F38">
        <f t="shared" ref="F38:P38" si="0">F37+1</f>
        <v>16.899999999999999</v>
      </c>
      <c r="G38">
        <f t="shared" si="0"/>
        <v>16.899999999999999</v>
      </c>
      <c r="H38">
        <f t="shared" si="0"/>
        <v>18</v>
      </c>
      <c r="I38">
        <f t="shared" si="0"/>
        <v>20.7</v>
      </c>
      <c r="J38">
        <f t="shared" si="0"/>
        <v>24.1</v>
      </c>
      <c r="K38">
        <f t="shared" si="0"/>
        <v>26.7</v>
      </c>
      <c r="L38">
        <f t="shared" si="0"/>
        <v>27.4</v>
      </c>
      <c r="M38">
        <f t="shared" si="0"/>
        <v>26.5</v>
      </c>
      <c r="N38">
        <f t="shared" si="0"/>
        <v>24.4</v>
      </c>
      <c r="O38">
        <f t="shared" si="0"/>
        <v>21.9</v>
      </c>
      <c r="P38">
        <f t="shared" si="0"/>
        <v>19.5</v>
      </c>
      <c r="Q38">
        <v>13</v>
      </c>
      <c r="R38">
        <v>14</v>
      </c>
      <c r="S38">
        <v>15</v>
      </c>
      <c r="T38">
        <v>18</v>
      </c>
      <c r="U38">
        <v>22</v>
      </c>
      <c r="V38">
        <v>26</v>
      </c>
      <c r="W38">
        <v>29</v>
      </c>
      <c r="X38">
        <v>29</v>
      </c>
      <c r="Y38">
        <v>27</v>
      </c>
      <c r="Z38">
        <v>23</v>
      </c>
      <c r="AA38">
        <v>18</v>
      </c>
      <c r="AB38">
        <v>14</v>
      </c>
    </row>
    <row r="39" spans="1:28" x14ac:dyDescent="0.2">
      <c r="A39" s="2" t="s">
        <v>12</v>
      </c>
      <c r="B39" s="2" t="s">
        <v>90</v>
      </c>
      <c r="C39">
        <v>1</v>
      </c>
      <c r="D39">
        <v>0</v>
      </c>
      <c r="E39">
        <v>16.600000000000001</v>
      </c>
      <c r="F39">
        <v>15.9</v>
      </c>
      <c r="G39">
        <v>15.9</v>
      </c>
      <c r="H39">
        <v>17</v>
      </c>
      <c r="I39">
        <v>19.7</v>
      </c>
      <c r="J39">
        <v>23.1</v>
      </c>
      <c r="K39">
        <v>25.7</v>
      </c>
      <c r="L39">
        <v>26.4</v>
      </c>
      <c r="M39">
        <v>25.5</v>
      </c>
      <c r="N39">
        <v>23.4</v>
      </c>
      <c r="O39">
        <v>20.9</v>
      </c>
      <c r="P39">
        <v>18.5</v>
      </c>
      <c r="Q39">
        <v>10</v>
      </c>
      <c r="R39">
        <v>11</v>
      </c>
      <c r="S39">
        <v>13</v>
      </c>
      <c r="T39">
        <v>17</v>
      </c>
      <c r="U39">
        <v>21</v>
      </c>
      <c r="V39">
        <v>26</v>
      </c>
      <c r="W39">
        <v>29</v>
      </c>
      <c r="X39">
        <v>29</v>
      </c>
      <c r="Y39">
        <v>25</v>
      </c>
      <c r="Z39">
        <v>20</v>
      </c>
      <c r="AA39">
        <v>16</v>
      </c>
      <c r="AB39">
        <v>11</v>
      </c>
    </row>
    <row r="40" spans="1:28" x14ac:dyDescent="0.2">
      <c r="A40" s="2" t="s">
        <v>12</v>
      </c>
      <c r="B40" s="2" t="s">
        <v>111</v>
      </c>
      <c r="C40">
        <v>1</v>
      </c>
      <c r="D40">
        <v>0</v>
      </c>
      <c r="E40">
        <v>16.600000000000001</v>
      </c>
      <c r="F40">
        <v>15.9</v>
      </c>
      <c r="G40">
        <v>15.9</v>
      </c>
      <c r="H40">
        <v>17</v>
      </c>
      <c r="I40">
        <v>19.7</v>
      </c>
      <c r="J40">
        <v>23.1</v>
      </c>
      <c r="K40">
        <v>25.7</v>
      </c>
      <c r="L40">
        <v>26.4</v>
      </c>
      <c r="M40">
        <v>25.5</v>
      </c>
      <c r="N40">
        <v>23.4</v>
      </c>
      <c r="O40">
        <v>20.9</v>
      </c>
      <c r="P40">
        <v>18.5</v>
      </c>
      <c r="Q40">
        <v>12</v>
      </c>
      <c r="R40">
        <v>13</v>
      </c>
      <c r="S40">
        <v>14</v>
      </c>
      <c r="T40">
        <v>17</v>
      </c>
      <c r="U40">
        <v>21</v>
      </c>
      <c r="V40">
        <v>26</v>
      </c>
      <c r="W40">
        <v>29</v>
      </c>
      <c r="X40">
        <v>30</v>
      </c>
      <c r="Y40">
        <v>26</v>
      </c>
      <c r="Z40">
        <v>22</v>
      </c>
      <c r="AA40">
        <v>18</v>
      </c>
      <c r="AB40">
        <v>14</v>
      </c>
    </row>
    <row r="41" spans="1:28" x14ac:dyDescent="0.2">
      <c r="A41" s="2" t="s">
        <v>12</v>
      </c>
      <c r="B41" s="2" t="s">
        <v>141</v>
      </c>
      <c r="C41">
        <v>1</v>
      </c>
      <c r="D41">
        <v>0</v>
      </c>
      <c r="E41">
        <v>16.600000000000001</v>
      </c>
      <c r="F41">
        <v>15.9</v>
      </c>
      <c r="G41">
        <v>15.9</v>
      </c>
      <c r="H41">
        <v>17</v>
      </c>
      <c r="I41">
        <v>19.7</v>
      </c>
      <c r="J41">
        <v>23.1</v>
      </c>
      <c r="K41">
        <v>25.7</v>
      </c>
      <c r="L41">
        <v>26.4</v>
      </c>
      <c r="M41">
        <v>25.5</v>
      </c>
      <c r="N41">
        <v>23.4</v>
      </c>
      <c r="O41">
        <v>20.9</v>
      </c>
      <c r="P41">
        <v>18.5</v>
      </c>
      <c r="Q41">
        <v>12</v>
      </c>
      <c r="R41">
        <v>13</v>
      </c>
      <c r="S41">
        <v>14</v>
      </c>
      <c r="T41">
        <v>17</v>
      </c>
      <c r="U41">
        <v>21</v>
      </c>
      <c r="V41">
        <v>26</v>
      </c>
      <c r="W41">
        <v>29</v>
      </c>
      <c r="X41">
        <v>30</v>
      </c>
      <c r="Y41">
        <v>26</v>
      </c>
      <c r="Z41">
        <v>22</v>
      </c>
      <c r="AA41">
        <v>18</v>
      </c>
      <c r="AB41">
        <v>14</v>
      </c>
    </row>
    <row r="42" spans="1:28" x14ac:dyDescent="0.2">
      <c r="A42" s="2" t="s">
        <v>12</v>
      </c>
      <c r="B42" s="2" t="s">
        <v>147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10</v>
      </c>
      <c r="R42">
        <v>11</v>
      </c>
      <c r="S42">
        <v>13</v>
      </c>
      <c r="T42">
        <v>17</v>
      </c>
      <c r="U42">
        <v>21</v>
      </c>
      <c r="V42">
        <v>26</v>
      </c>
      <c r="W42">
        <v>29</v>
      </c>
      <c r="X42">
        <v>29</v>
      </c>
      <c r="Y42">
        <v>25</v>
      </c>
      <c r="Z42">
        <v>20</v>
      </c>
      <c r="AA42">
        <v>16</v>
      </c>
      <c r="AB42">
        <v>11</v>
      </c>
    </row>
    <row r="43" spans="1:28" x14ac:dyDescent="0.2">
      <c r="A43" s="2" t="s">
        <v>12</v>
      </c>
      <c r="B43" s="2" t="s">
        <v>159</v>
      </c>
      <c r="C43">
        <v>1</v>
      </c>
      <c r="D43">
        <v>0</v>
      </c>
      <c r="E43">
        <v>16.600000000000001</v>
      </c>
      <c r="F43">
        <v>15.9</v>
      </c>
      <c r="G43">
        <v>15.9</v>
      </c>
      <c r="H43">
        <v>17</v>
      </c>
      <c r="I43">
        <v>19.7</v>
      </c>
      <c r="J43">
        <v>23.1</v>
      </c>
      <c r="K43">
        <v>25.7</v>
      </c>
      <c r="L43">
        <v>26.4</v>
      </c>
      <c r="M43">
        <v>25.5</v>
      </c>
      <c r="N43">
        <v>23.4</v>
      </c>
      <c r="O43">
        <v>20.9</v>
      </c>
      <c r="P43">
        <v>18.5</v>
      </c>
      <c r="Q43">
        <v>12</v>
      </c>
      <c r="R43">
        <v>13</v>
      </c>
      <c r="S43">
        <v>16</v>
      </c>
      <c r="T43">
        <v>20</v>
      </c>
      <c r="U43">
        <v>24</v>
      </c>
      <c r="V43">
        <v>29</v>
      </c>
      <c r="W43">
        <v>32</v>
      </c>
      <c r="X43">
        <v>32</v>
      </c>
      <c r="Y43">
        <v>29</v>
      </c>
      <c r="Z43">
        <v>23</v>
      </c>
      <c r="AA43">
        <v>18</v>
      </c>
      <c r="AB43">
        <v>14</v>
      </c>
    </row>
    <row r="44" spans="1:28" x14ac:dyDescent="0.2">
      <c r="A44" s="2" t="s">
        <v>12</v>
      </c>
      <c r="B44" s="2" t="s">
        <v>163</v>
      </c>
      <c r="C44">
        <v>1</v>
      </c>
      <c r="D44">
        <v>0</v>
      </c>
      <c r="E44">
        <v>16.600000000000001</v>
      </c>
      <c r="F44">
        <v>15.9</v>
      </c>
      <c r="G44">
        <v>15.9</v>
      </c>
      <c r="H44">
        <v>17</v>
      </c>
      <c r="I44">
        <v>19.7</v>
      </c>
      <c r="J44">
        <v>23.1</v>
      </c>
      <c r="K44">
        <v>25.7</v>
      </c>
      <c r="L44">
        <v>26.4</v>
      </c>
      <c r="M44">
        <v>25.5</v>
      </c>
      <c r="N44">
        <v>23.4</v>
      </c>
      <c r="O44">
        <v>20.9</v>
      </c>
      <c r="P44">
        <v>18.5</v>
      </c>
      <c r="Q44">
        <v>12</v>
      </c>
      <c r="R44">
        <v>13</v>
      </c>
      <c r="S44">
        <v>16</v>
      </c>
      <c r="T44">
        <v>20</v>
      </c>
      <c r="U44">
        <v>24</v>
      </c>
      <c r="V44">
        <v>29</v>
      </c>
      <c r="W44">
        <v>32</v>
      </c>
      <c r="X44">
        <v>32</v>
      </c>
      <c r="Y44">
        <v>29</v>
      </c>
      <c r="Z44">
        <v>23</v>
      </c>
      <c r="AA44">
        <v>18</v>
      </c>
      <c r="AB44">
        <v>14</v>
      </c>
    </row>
    <row r="45" spans="1:28" x14ac:dyDescent="0.2">
      <c r="A45" s="2" t="s">
        <v>12</v>
      </c>
      <c r="B45" s="2" t="s">
        <v>166</v>
      </c>
      <c r="C45">
        <v>1</v>
      </c>
      <c r="D45">
        <v>0</v>
      </c>
      <c r="E45">
        <v>16.600000000000001</v>
      </c>
      <c r="F45">
        <v>15.9</v>
      </c>
      <c r="G45">
        <v>15.9</v>
      </c>
      <c r="H45">
        <v>17</v>
      </c>
      <c r="I45">
        <v>19.7</v>
      </c>
      <c r="J45">
        <v>23.1</v>
      </c>
      <c r="K45">
        <v>25.7</v>
      </c>
      <c r="L45">
        <v>26.4</v>
      </c>
      <c r="M45">
        <v>25.5</v>
      </c>
      <c r="N45">
        <v>23.4</v>
      </c>
      <c r="O45">
        <v>20.9</v>
      </c>
      <c r="P45">
        <v>18.5</v>
      </c>
      <c r="Q45">
        <v>12</v>
      </c>
      <c r="R45">
        <v>13</v>
      </c>
      <c r="S45">
        <v>16</v>
      </c>
      <c r="T45">
        <v>20</v>
      </c>
      <c r="U45">
        <v>24</v>
      </c>
      <c r="V45">
        <v>29</v>
      </c>
      <c r="W45">
        <v>32</v>
      </c>
      <c r="X45">
        <v>32</v>
      </c>
      <c r="Y45">
        <v>29</v>
      </c>
      <c r="Z45">
        <v>23</v>
      </c>
      <c r="AA45">
        <v>18</v>
      </c>
      <c r="AB45">
        <v>14</v>
      </c>
    </row>
    <row r="46" spans="1:28" x14ac:dyDescent="0.2">
      <c r="A46" s="2" t="s">
        <v>12</v>
      </c>
      <c r="B46" s="2" t="s">
        <v>170</v>
      </c>
      <c r="C46">
        <v>1</v>
      </c>
      <c r="D46">
        <v>0</v>
      </c>
      <c r="E46">
        <v>16.600000000000001</v>
      </c>
      <c r="F46">
        <v>15.9</v>
      </c>
      <c r="G46">
        <v>15.9</v>
      </c>
      <c r="H46">
        <v>17</v>
      </c>
      <c r="I46">
        <v>19.7</v>
      </c>
      <c r="J46">
        <v>23.1</v>
      </c>
      <c r="K46">
        <v>25.7</v>
      </c>
      <c r="L46">
        <v>26.4</v>
      </c>
      <c r="M46">
        <v>25.5</v>
      </c>
      <c r="N46">
        <v>23.4</v>
      </c>
      <c r="O46">
        <v>20.9</v>
      </c>
      <c r="P46">
        <v>18.5</v>
      </c>
      <c r="Q46">
        <v>10</v>
      </c>
      <c r="R46">
        <v>11</v>
      </c>
      <c r="S46">
        <v>13</v>
      </c>
      <c r="T46">
        <v>17</v>
      </c>
      <c r="U46">
        <v>21</v>
      </c>
      <c r="V46">
        <v>26</v>
      </c>
      <c r="W46">
        <v>29</v>
      </c>
      <c r="X46">
        <v>29</v>
      </c>
      <c r="Y46">
        <v>25</v>
      </c>
      <c r="Z46">
        <v>20</v>
      </c>
      <c r="AA46">
        <v>16</v>
      </c>
      <c r="AB46">
        <v>11</v>
      </c>
    </row>
    <row r="47" spans="1:28" x14ac:dyDescent="0.2">
      <c r="A47" s="2" t="s">
        <v>12</v>
      </c>
      <c r="B47" s="2" t="s">
        <v>171</v>
      </c>
      <c r="C47">
        <v>1</v>
      </c>
      <c r="D47">
        <v>0</v>
      </c>
      <c r="E47">
        <v>16.600000000000001</v>
      </c>
      <c r="F47">
        <v>15.9</v>
      </c>
      <c r="G47">
        <v>15.9</v>
      </c>
      <c r="H47">
        <v>17</v>
      </c>
      <c r="I47">
        <v>19.7</v>
      </c>
      <c r="J47">
        <v>23.1</v>
      </c>
      <c r="K47">
        <v>25.7</v>
      </c>
      <c r="L47">
        <v>26.4</v>
      </c>
      <c r="M47">
        <v>25.5</v>
      </c>
      <c r="N47">
        <v>23.4</v>
      </c>
      <c r="O47">
        <v>20.9</v>
      </c>
      <c r="P47">
        <v>18.5</v>
      </c>
      <c r="Q47">
        <v>12</v>
      </c>
      <c r="R47">
        <v>13</v>
      </c>
      <c r="S47">
        <v>16</v>
      </c>
      <c r="T47">
        <v>20</v>
      </c>
      <c r="U47">
        <v>24</v>
      </c>
      <c r="V47">
        <v>29</v>
      </c>
      <c r="W47">
        <v>32</v>
      </c>
      <c r="X47">
        <v>32</v>
      </c>
      <c r="Y47">
        <v>29</v>
      </c>
      <c r="Z47">
        <v>23</v>
      </c>
      <c r="AA47">
        <v>18</v>
      </c>
      <c r="AB47">
        <v>14</v>
      </c>
    </row>
    <row r="48" spans="1:28" x14ac:dyDescent="0.2">
      <c r="A48" s="2" t="s">
        <v>13</v>
      </c>
      <c r="B48" s="2" t="s">
        <v>142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5</v>
      </c>
      <c r="S48">
        <v>9</v>
      </c>
      <c r="T48">
        <v>14</v>
      </c>
      <c r="U48">
        <v>21</v>
      </c>
      <c r="V48">
        <v>26</v>
      </c>
      <c r="W48">
        <v>29</v>
      </c>
      <c r="X48">
        <v>28</v>
      </c>
      <c r="Y48">
        <v>23</v>
      </c>
      <c r="Z48">
        <v>16</v>
      </c>
      <c r="AA48">
        <v>9</v>
      </c>
      <c r="AB48">
        <v>4</v>
      </c>
    </row>
    <row r="49" spans="1:28" x14ac:dyDescent="0.2">
      <c r="A49" s="2" t="s">
        <v>14</v>
      </c>
      <c r="B49" s="2" t="s">
        <v>247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3</v>
      </c>
      <c r="S49">
        <v>5</v>
      </c>
      <c r="T49">
        <v>9</v>
      </c>
      <c r="U49">
        <v>14</v>
      </c>
      <c r="V49">
        <v>18</v>
      </c>
      <c r="W49">
        <v>20</v>
      </c>
      <c r="X49">
        <v>20</v>
      </c>
      <c r="Y49">
        <v>17</v>
      </c>
      <c r="Z49">
        <v>13</v>
      </c>
      <c r="AA49">
        <v>8</v>
      </c>
      <c r="AB49">
        <v>5</v>
      </c>
    </row>
    <row r="50" spans="1:28" x14ac:dyDescent="0.2">
      <c r="A50" s="2" t="s">
        <v>15</v>
      </c>
      <c r="B50" s="2" t="s">
        <v>123</v>
      </c>
      <c r="C50">
        <v>1</v>
      </c>
      <c r="D50">
        <v>0</v>
      </c>
      <c r="E50">
        <v>26.5</v>
      </c>
      <c r="F50">
        <v>26.5</v>
      </c>
      <c r="G50">
        <v>26.5</v>
      </c>
      <c r="H50">
        <v>26.5</v>
      </c>
      <c r="I50">
        <v>26.5</v>
      </c>
      <c r="J50">
        <v>27.5</v>
      </c>
      <c r="K50">
        <v>27.5</v>
      </c>
      <c r="L50">
        <v>28.5</v>
      </c>
      <c r="M50">
        <v>28.5</v>
      </c>
      <c r="N50">
        <v>28.5</v>
      </c>
      <c r="O50">
        <v>27.5</v>
      </c>
      <c r="P50">
        <v>26.5</v>
      </c>
      <c r="Q50">
        <v>27</v>
      </c>
      <c r="R50">
        <v>27</v>
      </c>
      <c r="S50">
        <v>27</v>
      </c>
      <c r="T50">
        <v>28</v>
      </c>
      <c r="U50">
        <v>28</v>
      </c>
      <c r="V50">
        <v>29</v>
      </c>
      <c r="W50">
        <v>30</v>
      </c>
      <c r="X50">
        <v>30</v>
      </c>
      <c r="Y50">
        <v>30</v>
      </c>
      <c r="Z50">
        <v>29</v>
      </c>
      <c r="AA50">
        <v>28</v>
      </c>
      <c r="AB50">
        <v>27</v>
      </c>
    </row>
    <row r="51" spans="1:28" x14ac:dyDescent="0.2">
      <c r="A51" s="2" t="s">
        <v>15</v>
      </c>
      <c r="B51" s="2" t="s">
        <v>156</v>
      </c>
      <c r="C51">
        <v>1</v>
      </c>
      <c r="D51">
        <v>0</v>
      </c>
      <c r="E51">
        <v>26.5</v>
      </c>
      <c r="F51">
        <v>26.5</v>
      </c>
      <c r="G51">
        <v>26.5</v>
      </c>
      <c r="H51">
        <v>26.5</v>
      </c>
      <c r="I51">
        <v>26.5</v>
      </c>
      <c r="J51">
        <v>27.5</v>
      </c>
      <c r="K51">
        <v>27.5</v>
      </c>
      <c r="L51">
        <v>28.5</v>
      </c>
      <c r="M51">
        <v>28.5</v>
      </c>
      <c r="N51">
        <v>28.5</v>
      </c>
      <c r="O51">
        <v>27.5</v>
      </c>
      <c r="P51">
        <v>26.5</v>
      </c>
      <c r="Q51">
        <v>27</v>
      </c>
      <c r="R51">
        <v>27</v>
      </c>
      <c r="S51">
        <v>27</v>
      </c>
      <c r="T51">
        <v>28</v>
      </c>
      <c r="U51">
        <v>28</v>
      </c>
      <c r="V51">
        <v>29</v>
      </c>
      <c r="W51">
        <v>30</v>
      </c>
      <c r="X51">
        <v>30</v>
      </c>
      <c r="Y51">
        <v>30</v>
      </c>
      <c r="Z51">
        <v>29</v>
      </c>
      <c r="AA51">
        <v>28</v>
      </c>
      <c r="AB51">
        <v>27</v>
      </c>
    </row>
    <row r="52" spans="1:28" x14ac:dyDescent="0.2">
      <c r="A52" s="2" t="s">
        <v>15</v>
      </c>
      <c r="B52" s="2" t="s">
        <v>207</v>
      </c>
      <c r="C52">
        <v>1</v>
      </c>
      <c r="D52">
        <v>0</v>
      </c>
      <c r="E52">
        <v>26.5</v>
      </c>
      <c r="F52">
        <v>26.5</v>
      </c>
      <c r="G52">
        <v>26.5</v>
      </c>
      <c r="H52">
        <v>26.5</v>
      </c>
      <c r="I52">
        <v>26.5</v>
      </c>
      <c r="J52">
        <v>27.5</v>
      </c>
      <c r="K52">
        <v>27.5</v>
      </c>
      <c r="L52">
        <v>28.5</v>
      </c>
      <c r="M52">
        <v>28.5</v>
      </c>
      <c r="N52">
        <v>28.5</v>
      </c>
      <c r="O52">
        <v>27.5</v>
      </c>
      <c r="P52">
        <v>26.5</v>
      </c>
      <c r="Q52">
        <v>27</v>
      </c>
      <c r="R52">
        <v>27</v>
      </c>
      <c r="S52">
        <v>27</v>
      </c>
      <c r="T52">
        <v>28</v>
      </c>
      <c r="U52">
        <v>28</v>
      </c>
      <c r="V52">
        <v>29</v>
      </c>
      <c r="W52">
        <v>30</v>
      </c>
      <c r="X52">
        <v>30</v>
      </c>
      <c r="Y52">
        <v>30</v>
      </c>
      <c r="Z52">
        <v>29</v>
      </c>
      <c r="AA52">
        <v>28</v>
      </c>
      <c r="AB52">
        <v>27</v>
      </c>
    </row>
    <row r="53" spans="1:28" x14ac:dyDescent="0.2">
      <c r="A53" s="2" t="s">
        <v>15</v>
      </c>
      <c r="B53" s="2" t="s">
        <v>230</v>
      </c>
      <c r="C53">
        <v>1</v>
      </c>
      <c r="D53">
        <v>0</v>
      </c>
      <c r="E53">
        <v>26.5</v>
      </c>
      <c r="F53">
        <v>26.5</v>
      </c>
      <c r="G53">
        <v>26.5</v>
      </c>
      <c r="H53">
        <v>26.5</v>
      </c>
      <c r="I53">
        <v>26.5</v>
      </c>
      <c r="J53">
        <v>27.5</v>
      </c>
      <c r="K53">
        <v>27.5</v>
      </c>
      <c r="L53">
        <v>28.5</v>
      </c>
      <c r="M53">
        <v>28.5</v>
      </c>
      <c r="N53">
        <v>28.5</v>
      </c>
      <c r="O53">
        <v>27.5</v>
      </c>
      <c r="P53">
        <v>26.5</v>
      </c>
      <c r="Q53">
        <v>27</v>
      </c>
      <c r="R53">
        <v>27</v>
      </c>
      <c r="S53">
        <v>27</v>
      </c>
      <c r="T53">
        <v>28</v>
      </c>
      <c r="U53">
        <v>28</v>
      </c>
      <c r="V53">
        <v>29</v>
      </c>
      <c r="W53">
        <v>30</v>
      </c>
      <c r="X53">
        <v>30</v>
      </c>
      <c r="Y53">
        <v>30</v>
      </c>
      <c r="Z53">
        <v>29</v>
      </c>
      <c r="AA53">
        <v>28</v>
      </c>
      <c r="AB53">
        <v>27</v>
      </c>
    </row>
    <row r="54" spans="1:28" x14ac:dyDescent="0.2">
      <c r="A54" s="2" t="s">
        <v>15</v>
      </c>
      <c r="B54" s="2" t="s">
        <v>238</v>
      </c>
      <c r="C54">
        <v>1</v>
      </c>
      <c r="D54">
        <v>0</v>
      </c>
      <c r="E54">
        <v>26.5</v>
      </c>
      <c r="F54">
        <v>26.5</v>
      </c>
      <c r="G54">
        <v>26.5</v>
      </c>
      <c r="H54">
        <v>26.5</v>
      </c>
      <c r="I54">
        <v>26.5</v>
      </c>
      <c r="J54">
        <v>27.5</v>
      </c>
      <c r="K54">
        <v>27.5</v>
      </c>
      <c r="L54">
        <v>28.5</v>
      </c>
      <c r="M54">
        <v>28.5</v>
      </c>
      <c r="N54">
        <v>28.5</v>
      </c>
      <c r="O54">
        <v>27.5</v>
      </c>
      <c r="P54">
        <v>26.5</v>
      </c>
      <c r="Q54">
        <v>27</v>
      </c>
      <c r="R54">
        <v>27</v>
      </c>
      <c r="S54">
        <v>27</v>
      </c>
      <c r="T54">
        <v>28</v>
      </c>
      <c r="U54">
        <v>28</v>
      </c>
      <c r="V54">
        <v>29</v>
      </c>
      <c r="W54">
        <v>30</v>
      </c>
      <c r="X54">
        <v>30</v>
      </c>
      <c r="Y54">
        <v>30</v>
      </c>
      <c r="Z54">
        <v>29</v>
      </c>
      <c r="AA54">
        <v>28</v>
      </c>
      <c r="AB54">
        <v>27</v>
      </c>
    </row>
    <row r="55" spans="1:28" x14ac:dyDescent="0.2">
      <c r="A55" s="2" t="s">
        <v>16</v>
      </c>
      <c r="B55" s="2" t="s">
        <v>120</v>
      </c>
      <c r="C55">
        <v>1</v>
      </c>
      <c r="D55">
        <v>0</v>
      </c>
      <c r="E55">
        <v>22</v>
      </c>
      <c r="F55">
        <v>21</v>
      </c>
      <c r="G55">
        <v>21</v>
      </c>
      <c r="H55">
        <v>22</v>
      </c>
      <c r="I55">
        <v>23</v>
      </c>
      <c r="J55">
        <v>25</v>
      </c>
      <c r="K55">
        <v>26</v>
      </c>
      <c r="L55">
        <v>27</v>
      </c>
      <c r="M55">
        <v>27</v>
      </c>
      <c r="N55">
        <v>25</v>
      </c>
      <c r="O55">
        <v>24</v>
      </c>
      <c r="P55">
        <v>23</v>
      </c>
      <c r="Q55">
        <v>17</v>
      </c>
      <c r="R55">
        <v>19</v>
      </c>
      <c r="S55">
        <v>23</v>
      </c>
      <c r="T55">
        <v>28</v>
      </c>
      <c r="U55">
        <v>32</v>
      </c>
      <c r="V55">
        <v>35</v>
      </c>
      <c r="W55">
        <v>36</v>
      </c>
      <c r="X55">
        <v>36</v>
      </c>
      <c r="Y55">
        <v>34</v>
      </c>
      <c r="Z55">
        <v>29</v>
      </c>
      <c r="AA55">
        <v>23</v>
      </c>
      <c r="AB55">
        <v>18</v>
      </c>
    </row>
    <row r="56" spans="1:28" x14ac:dyDescent="0.2">
      <c r="A56" s="2" t="s">
        <v>16</v>
      </c>
      <c r="B56" s="2" t="s">
        <v>169</v>
      </c>
      <c r="C56">
        <v>1</v>
      </c>
      <c r="D56">
        <v>0</v>
      </c>
      <c r="E56">
        <v>18</v>
      </c>
      <c r="F56">
        <v>17</v>
      </c>
      <c r="G56">
        <v>17</v>
      </c>
      <c r="H56">
        <v>19</v>
      </c>
      <c r="I56">
        <v>22</v>
      </c>
      <c r="J56">
        <v>25</v>
      </c>
      <c r="K56">
        <v>27</v>
      </c>
      <c r="L56">
        <v>29</v>
      </c>
      <c r="M56">
        <v>28</v>
      </c>
      <c r="N56">
        <v>26</v>
      </c>
      <c r="O56">
        <v>23</v>
      </c>
      <c r="P56">
        <v>21</v>
      </c>
      <c r="Q56">
        <v>17</v>
      </c>
      <c r="R56">
        <v>18</v>
      </c>
      <c r="S56">
        <v>20</v>
      </c>
      <c r="T56">
        <v>23</v>
      </c>
      <c r="U56">
        <v>26</v>
      </c>
      <c r="V56">
        <v>29</v>
      </c>
      <c r="W56">
        <v>31</v>
      </c>
      <c r="X56">
        <v>31</v>
      </c>
      <c r="Y56">
        <v>30</v>
      </c>
      <c r="Z56">
        <v>28</v>
      </c>
      <c r="AA56">
        <v>24</v>
      </c>
      <c r="AB56">
        <v>19</v>
      </c>
    </row>
    <row r="57" spans="1:28" x14ac:dyDescent="0.2">
      <c r="A57" s="2" t="s">
        <v>16</v>
      </c>
      <c r="B57" s="2" t="s">
        <v>175</v>
      </c>
      <c r="C57">
        <v>1</v>
      </c>
      <c r="D57">
        <v>0</v>
      </c>
      <c r="E57">
        <v>18</v>
      </c>
      <c r="F57">
        <v>17</v>
      </c>
      <c r="G57">
        <v>17</v>
      </c>
      <c r="H57">
        <v>19</v>
      </c>
      <c r="I57">
        <v>22</v>
      </c>
      <c r="J57">
        <v>25</v>
      </c>
      <c r="K57">
        <v>27</v>
      </c>
      <c r="L57">
        <v>29</v>
      </c>
      <c r="M57">
        <v>28</v>
      </c>
      <c r="N57">
        <v>26</v>
      </c>
      <c r="O57">
        <v>23</v>
      </c>
      <c r="P57">
        <v>21</v>
      </c>
      <c r="Q57">
        <v>17</v>
      </c>
      <c r="R57">
        <v>18</v>
      </c>
      <c r="S57">
        <v>20</v>
      </c>
      <c r="T57">
        <v>23</v>
      </c>
      <c r="U57">
        <v>26</v>
      </c>
      <c r="V57">
        <v>29</v>
      </c>
      <c r="W57">
        <v>31</v>
      </c>
      <c r="X57">
        <v>31</v>
      </c>
      <c r="Y57">
        <v>30</v>
      </c>
      <c r="Z57">
        <v>28</v>
      </c>
      <c r="AA57">
        <v>24</v>
      </c>
      <c r="AB57">
        <v>19</v>
      </c>
    </row>
    <row r="58" spans="1:28" x14ac:dyDescent="0.2">
      <c r="A58" s="2" t="s">
        <v>16</v>
      </c>
      <c r="B58" s="2" t="s">
        <v>181</v>
      </c>
      <c r="C58">
        <v>1</v>
      </c>
      <c r="D58">
        <v>0</v>
      </c>
      <c r="E58">
        <v>22</v>
      </c>
      <c r="F58">
        <v>22</v>
      </c>
      <c r="G58">
        <v>22</v>
      </c>
      <c r="H58">
        <v>24</v>
      </c>
      <c r="I58">
        <v>27</v>
      </c>
      <c r="J58">
        <v>30</v>
      </c>
      <c r="K58">
        <v>32</v>
      </c>
      <c r="L58">
        <v>33</v>
      </c>
      <c r="M58">
        <v>32</v>
      </c>
      <c r="N58">
        <v>29</v>
      </c>
      <c r="O58">
        <v>26</v>
      </c>
      <c r="P58">
        <v>23</v>
      </c>
      <c r="Q58">
        <v>13</v>
      </c>
      <c r="R58">
        <v>15</v>
      </c>
      <c r="S58">
        <v>18</v>
      </c>
      <c r="T58">
        <v>22</v>
      </c>
      <c r="U58">
        <v>27</v>
      </c>
      <c r="V58">
        <v>29</v>
      </c>
      <c r="W58">
        <v>31</v>
      </c>
      <c r="X58">
        <v>31</v>
      </c>
      <c r="Y58">
        <v>29</v>
      </c>
      <c r="Z58">
        <v>26</v>
      </c>
      <c r="AA58">
        <v>20</v>
      </c>
      <c r="AB58">
        <v>15</v>
      </c>
    </row>
    <row r="59" spans="1:28" x14ac:dyDescent="0.2">
      <c r="A59" s="2" t="s">
        <v>17</v>
      </c>
      <c r="B59" s="2" t="s">
        <v>137</v>
      </c>
      <c r="C59">
        <v>1</v>
      </c>
      <c r="D59">
        <v>0</v>
      </c>
      <c r="E59">
        <v>28</v>
      </c>
      <c r="F59">
        <v>28</v>
      </c>
      <c r="G59">
        <v>28</v>
      </c>
      <c r="H59">
        <v>28</v>
      </c>
      <c r="I59">
        <v>28</v>
      </c>
      <c r="J59">
        <v>28</v>
      </c>
      <c r="K59">
        <v>28</v>
      </c>
      <c r="L59">
        <v>28</v>
      </c>
      <c r="M59">
        <v>28</v>
      </c>
      <c r="N59">
        <v>28</v>
      </c>
      <c r="O59">
        <v>28</v>
      </c>
      <c r="P59">
        <v>28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30</v>
      </c>
      <c r="Z59">
        <v>30</v>
      </c>
      <c r="AA59">
        <v>30</v>
      </c>
      <c r="AB59">
        <v>30</v>
      </c>
    </row>
    <row r="60" spans="1:28" x14ac:dyDescent="0.2">
      <c r="A60" s="2" t="s">
        <v>18</v>
      </c>
      <c r="B60" s="2" t="s">
        <v>98</v>
      </c>
      <c r="C60">
        <v>1</v>
      </c>
      <c r="D60">
        <v>0</v>
      </c>
      <c r="E60">
        <v>22</v>
      </c>
      <c r="F60">
        <v>21</v>
      </c>
      <c r="G60">
        <v>21</v>
      </c>
      <c r="H60">
        <v>21</v>
      </c>
      <c r="I60">
        <v>23</v>
      </c>
      <c r="J60">
        <v>25</v>
      </c>
      <c r="K60">
        <v>26</v>
      </c>
      <c r="L60">
        <v>27</v>
      </c>
      <c r="M60">
        <v>27</v>
      </c>
      <c r="N60">
        <v>25</v>
      </c>
      <c r="O60">
        <v>24</v>
      </c>
      <c r="P60">
        <v>23</v>
      </c>
      <c r="Q60">
        <v>17</v>
      </c>
      <c r="R60">
        <v>19</v>
      </c>
      <c r="S60">
        <v>23</v>
      </c>
      <c r="T60">
        <v>28</v>
      </c>
      <c r="U60">
        <v>32</v>
      </c>
      <c r="V60">
        <v>35</v>
      </c>
      <c r="W60">
        <v>36</v>
      </c>
      <c r="X60">
        <v>36</v>
      </c>
      <c r="Y60">
        <v>34</v>
      </c>
      <c r="Z60">
        <v>29</v>
      </c>
      <c r="AA60">
        <v>23</v>
      </c>
      <c r="AB60">
        <v>18</v>
      </c>
    </row>
    <row r="61" spans="1:28" x14ac:dyDescent="0.2">
      <c r="A61" s="2" t="s">
        <v>18</v>
      </c>
      <c r="B61" s="2" t="s">
        <v>140</v>
      </c>
      <c r="C61">
        <v>1</v>
      </c>
      <c r="D61">
        <v>0</v>
      </c>
      <c r="E61">
        <v>20</v>
      </c>
      <c r="F61">
        <v>20</v>
      </c>
      <c r="G61">
        <v>20</v>
      </c>
      <c r="H61">
        <v>22</v>
      </c>
      <c r="I61">
        <v>25</v>
      </c>
      <c r="J61">
        <v>27</v>
      </c>
      <c r="K61">
        <v>30</v>
      </c>
      <c r="L61">
        <v>30</v>
      </c>
      <c r="M61">
        <v>29</v>
      </c>
      <c r="N61">
        <v>27</v>
      </c>
      <c r="O61">
        <v>24</v>
      </c>
      <c r="P61">
        <v>23</v>
      </c>
      <c r="Q61">
        <v>17</v>
      </c>
      <c r="R61">
        <v>19</v>
      </c>
      <c r="S61">
        <v>23</v>
      </c>
      <c r="T61">
        <v>28</v>
      </c>
      <c r="U61">
        <v>32</v>
      </c>
      <c r="V61">
        <v>35</v>
      </c>
      <c r="W61">
        <v>36</v>
      </c>
      <c r="X61">
        <v>36</v>
      </c>
      <c r="Y61">
        <v>34</v>
      </c>
      <c r="Z61">
        <v>29</v>
      </c>
      <c r="AA61">
        <v>23</v>
      </c>
      <c r="AB61">
        <v>18</v>
      </c>
    </row>
    <row r="62" spans="1:28" x14ac:dyDescent="0.2">
      <c r="A62" s="2" t="s">
        <v>19</v>
      </c>
      <c r="B62" s="2" t="s">
        <v>219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</v>
      </c>
      <c r="R62">
        <v>7</v>
      </c>
      <c r="S62">
        <v>9</v>
      </c>
      <c r="T62">
        <v>11</v>
      </c>
      <c r="U62">
        <v>13</v>
      </c>
      <c r="V62">
        <v>16</v>
      </c>
      <c r="W62">
        <v>18</v>
      </c>
      <c r="X62">
        <v>18</v>
      </c>
      <c r="Y62">
        <v>16</v>
      </c>
      <c r="Z62">
        <v>13</v>
      </c>
      <c r="AA62">
        <v>9</v>
      </c>
      <c r="AB62">
        <v>8</v>
      </c>
    </row>
    <row r="63" spans="1:28" x14ac:dyDescent="0.2">
      <c r="A63" s="2" t="s">
        <v>20</v>
      </c>
      <c r="B63" s="2" t="s">
        <v>89</v>
      </c>
      <c r="C63">
        <v>1</v>
      </c>
      <c r="D63">
        <v>0</v>
      </c>
      <c r="E63">
        <v>15</v>
      </c>
      <c r="F63">
        <v>14</v>
      </c>
      <c r="G63">
        <v>14</v>
      </c>
      <c r="H63">
        <v>15</v>
      </c>
      <c r="I63">
        <v>18</v>
      </c>
      <c r="J63">
        <v>22</v>
      </c>
      <c r="K63">
        <v>25</v>
      </c>
      <c r="L63">
        <v>26</v>
      </c>
      <c r="M63">
        <v>25</v>
      </c>
      <c r="N63">
        <v>23</v>
      </c>
      <c r="O63">
        <v>19</v>
      </c>
      <c r="P63">
        <v>17</v>
      </c>
      <c r="Q63">
        <v>14</v>
      </c>
      <c r="R63">
        <v>14</v>
      </c>
      <c r="S63">
        <v>16</v>
      </c>
      <c r="T63">
        <v>19</v>
      </c>
      <c r="U63">
        <v>22</v>
      </c>
      <c r="V63">
        <v>27</v>
      </c>
      <c r="W63">
        <v>31</v>
      </c>
      <c r="X63">
        <v>31</v>
      </c>
      <c r="Y63">
        <v>27</v>
      </c>
      <c r="Z63">
        <v>23</v>
      </c>
      <c r="AA63">
        <v>18</v>
      </c>
      <c r="AB63">
        <v>16</v>
      </c>
    </row>
    <row r="64" spans="1:28" x14ac:dyDescent="0.2">
      <c r="A64" s="2" t="s">
        <v>20</v>
      </c>
      <c r="B64" s="2" t="s">
        <v>91</v>
      </c>
      <c r="C64">
        <v>1</v>
      </c>
      <c r="D64">
        <v>0</v>
      </c>
      <c r="E64">
        <v>19</v>
      </c>
      <c r="F64">
        <v>19</v>
      </c>
      <c r="G64">
        <v>19</v>
      </c>
      <c r="H64">
        <v>19</v>
      </c>
      <c r="I64">
        <v>20</v>
      </c>
      <c r="J64">
        <v>21</v>
      </c>
      <c r="K64">
        <v>22</v>
      </c>
      <c r="L64">
        <v>23</v>
      </c>
      <c r="M64">
        <v>23</v>
      </c>
      <c r="N64">
        <v>23</v>
      </c>
      <c r="O64">
        <v>22</v>
      </c>
      <c r="P64">
        <v>21</v>
      </c>
      <c r="Q64">
        <v>19</v>
      </c>
      <c r="R64">
        <v>18</v>
      </c>
      <c r="S64">
        <v>19</v>
      </c>
      <c r="T64">
        <v>20</v>
      </c>
      <c r="U64">
        <v>21</v>
      </c>
      <c r="V64">
        <v>23</v>
      </c>
      <c r="W64">
        <v>24</v>
      </c>
      <c r="X64">
        <v>25</v>
      </c>
      <c r="Y64">
        <v>25</v>
      </c>
      <c r="Z64">
        <v>24</v>
      </c>
      <c r="AA64">
        <v>22</v>
      </c>
      <c r="AB64">
        <v>20</v>
      </c>
    </row>
    <row r="65" spans="1:28" x14ac:dyDescent="0.2">
      <c r="A65" s="2" t="s">
        <v>20</v>
      </c>
      <c r="B65" s="2" t="s">
        <v>100</v>
      </c>
      <c r="C65">
        <v>1</v>
      </c>
      <c r="D65">
        <v>0</v>
      </c>
      <c r="E65">
        <v>13</v>
      </c>
      <c r="F65">
        <v>13</v>
      </c>
      <c r="G65">
        <v>13</v>
      </c>
      <c r="H65">
        <v>14</v>
      </c>
      <c r="I65">
        <v>17</v>
      </c>
      <c r="J65">
        <v>21</v>
      </c>
      <c r="K65">
        <v>24</v>
      </c>
      <c r="L65">
        <v>25</v>
      </c>
      <c r="M65">
        <v>24</v>
      </c>
      <c r="N65">
        <v>21</v>
      </c>
      <c r="O65">
        <v>18</v>
      </c>
      <c r="P65">
        <v>15</v>
      </c>
      <c r="Q65">
        <v>12</v>
      </c>
      <c r="R65">
        <v>13</v>
      </c>
      <c r="S65">
        <v>15</v>
      </c>
      <c r="T65">
        <v>17</v>
      </c>
      <c r="U65">
        <v>20</v>
      </c>
      <c r="V65">
        <v>24</v>
      </c>
      <c r="W65">
        <v>28</v>
      </c>
      <c r="X65">
        <v>28</v>
      </c>
      <c r="Y65">
        <v>25</v>
      </c>
      <c r="Z65">
        <v>21</v>
      </c>
      <c r="AA65">
        <v>16</v>
      </c>
      <c r="AB65">
        <v>13</v>
      </c>
    </row>
    <row r="66" spans="1:28" x14ac:dyDescent="0.2">
      <c r="A66" s="2" t="s">
        <v>20</v>
      </c>
      <c r="B66" s="2" t="s">
        <v>101</v>
      </c>
      <c r="C66">
        <v>1</v>
      </c>
      <c r="D66">
        <v>0</v>
      </c>
      <c r="E66">
        <v>13</v>
      </c>
      <c r="F66">
        <v>13</v>
      </c>
      <c r="G66">
        <v>13</v>
      </c>
      <c r="H66">
        <v>14</v>
      </c>
      <c r="I66">
        <v>17</v>
      </c>
      <c r="J66">
        <v>21</v>
      </c>
      <c r="K66">
        <v>24</v>
      </c>
      <c r="L66">
        <v>25</v>
      </c>
      <c r="M66">
        <v>24</v>
      </c>
      <c r="N66">
        <v>21</v>
      </c>
      <c r="O66">
        <v>18</v>
      </c>
      <c r="P66">
        <v>15</v>
      </c>
      <c r="Q66">
        <v>12</v>
      </c>
      <c r="R66">
        <v>13</v>
      </c>
      <c r="S66">
        <v>15</v>
      </c>
      <c r="T66">
        <v>17</v>
      </c>
      <c r="U66">
        <v>20</v>
      </c>
      <c r="V66">
        <v>24</v>
      </c>
      <c r="W66">
        <v>28</v>
      </c>
      <c r="X66">
        <v>28</v>
      </c>
      <c r="Y66">
        <v>25</v>
      </c>
      <c r="Z66">
        <v>21</v>
      </c>
      <c r="AA66">
        <v>16</v>
      </c>
      <c r="AB66">
        <v>13</v>
      </c>
    </row>
    <row r="67" spans="1:28" x14ac:dyDescent="0.2">
      <c r="A67" s="2" t="s">
        <v>20</v>
      </c>
      <c r="B67" s="2" t="s">
        <v>121</v>
      </c>
      <c r="C67">
        <v>1</v>
      </c>
      <c r="D67">
        <v>0</v>
      </c>
      <c r="E67">
        <v>13</v>
      </c>
      <c r="F67">
        <v>13</v>
      </c>
      <c r="G67">
        <v>13</v>
      </c>
      <c r="H67">
        <v>14</v>
      </c>
      <c r="I67">
        <v>17</v>
      </c>
      <c r="J67">
        <v>21</v>
      </c>
      <c r="K67">
        <v>24</v>
      </c>
      <c r="L67">
        <v>25</v>
      </c>
      <c r="M67">
        <v>24</v>
      </c>
      <c r="N67">
        <v>21</v>
      </c>
      <c r="O67">
        <v>18</v>
      </c>
      <c r="P67">
        <v>15</v>
      </c>
      <c r="Q67">
        <v>12</v>
      </c>
      <c r="R67">
        <v>13</v>
      </c>
      <c r="S67">
        <v>15</v>
      </c>
      <c r="T67">
        <v>17</v>
      </c>
      <c r="U67">
        <v>20</v>
      </c>
      <c r="V67">
        <v>24</v>
      </c>
      <c r="W67">
        <v>28</v>
      </c>
      <c r="X67">
        <v>28</v>
      </c>
      <c r="Y67">
        <v>25</v>
      </c>
      <c r="Z67">
        <v>21</v>
      </c>
      <c r="AA67">
        <v>16</v>
      </c>
      <c r="AB67">
        <v>13</v>
      </c>
    </row>
    <row r="68" spans="1:28" x14ac:dyDescent="0.2">
      <c r="A68" s="2" t="s">
        <v>20</v>
      </c>
      <c r="B68" s="2" t="s">
        <v>122</v>
      </c>
      <c r="C68">
        <v>1</v>
      </c>
      <c r="D68">
        <v>0</v>
      </c>
      <c r="E68">
        <v>13</v>
      </c>
      <c r="F68">
        <v>13</v>
      </c>
      <c r="G68">
        <v>13</v>
      </c>
      <c r="H68">
        <v>14</v>
      </c>
      <c r="I68">
        <v>17</v>
      </c>
      <c r="J68">
        <v>21</v>
      </c>
      <c r="K68">
        <v>24</v>
      </c>
      <c r="L68">
        <v>25</v>
      </c>
      <c r="M68">
        <v>24</v>
      </c>
      <c r="N68">
        <v>21</v>
      </c>
      <c r="O68">
        <v>18</v>
      </c>
      <c r="P68">
        <v>15</v>
      </c>
      <c r="Q68">
        <v>12</v>
      </c>
      <c r="R68">
        <v>13</v>
      </c>
      <c r="S68">
        <v>15</v>
      </c>
      <c r="T68">
        <v>17</v>
      </c>
      <c r="U68">
        <v>20</v>
      </c>
      <c r="V68">
        <v>24</v>
      </c>
      <c r="W68">
        <v>28</v>
      </c>
      <c r="X68">
        <v>28</v>
      </c>
      <c r="Y68">
        <v>25</v>
      </c>
      <c r="Z68">
        <v>21</v>
      </c>
      <c r="AA68">
        <v>16</v>
      </c>
      <c r="AB68">
        <v>13</v>
      </c>
    </row>
    <row r="69" spans="1:28" x14ac:dyDescent="0.2">
      <c r="A69" s="2" t="s">
        <v>20</v>
      </c>
      <c r="B69" s="2" t="s">
        <v>187</v>
      </c>
      <c r="C69">
        <v>1</v>
      </c>
      <c r="D69">
        <v>0</v>
      </c>
      <c r="E69">
        <v>13</v>
      </c>
      <c r="F69">
        <v>13</v>
      </c>
      <c r="G69">
        <v>13</v>
      </c>
      <c r="H69">
        <v>14</v>
      </c>
      <c r="I69">
        <v>17</v>
      </c>
      <c r="J69">
        <v>21</v>
      </c>
      <c r="K69">
        <v>24</v>
      </c>
      <c r="L69">
        <v>25</v>
      </c>
      <c r="M69">
        <v>24</v>
      </c>
      <c r="N69">
        <v>21</v>
      </c>
      <c r="O69">
        <v>18</v>
      </c>
      <c r="P69">
        <v>15</v>
      </c>
      <c r="Q69">
        <v>12</v>
      </c>
      <c r="R69">
        <v>13</v>
      </c>
      <c r="S69">
        <v>15</v>
      </c>
      <c r="T69">
        <v>17</v>
      </c>
      <c r="U69">
        <v>20</v>
      </c>
      <c r="V69">
        <v>24</v>
      </c>
      <c r="W69">
        <v>28</v>
      </c>
      <c r="X69">
        <v>28</v>
      </c>
      <c r="Y69">
        <v>25</v>
      </c>
      <c r="Z69">
        <v>21</v>
      </c>
      <c r="AA69">
        <v>16</v>
      </c>
      <c r="AB69">
        <v>13</v>
      </c>
    </row>
    <row r="70" spans="1:28" x14ac:dyDescent="0.2">
      <c r="A70" s="2" t="s">
        <v>20</v>
      </c>
      <c r="B70" s="2" t="s">
        <v>193</v>
      </c>
      <c r="C70">
        <v>1</v>
      </c>
      <c r="D70">
        <v>0</v>
      </c>
      <c r="E70">
        <v>13</v>
      </c>
      <c r="F70">
        <v>13</v>
      </c>
      <c r="G70">
        <v>13</v>
      </c>
      <c r="H70">
        <v>14</v>
      </c>
      <c r="I70">
        <v>17</v>
      </c>
      <c r="J70">
        <v>21</v>
      </c>
      <c r="K70">
        <v>24</v>
      </c>
      <c r="L70">
        <v>25</v>
      </c>
      <c r="M70">
        <v>24</v>
      </c>
      <c r="N70">
        <v>21</v>
      </c>
      <c r="O70">
        <v>18</v>
      </c>
      <c r="P70">
        <v>15</v>
      </c>
      <c r="Q70">
        <v>12</v>
      </c>
      <c r="R70">
        <v>13</v>
      </c>
      <c r="S70">
        <v>15</v>
      </c>
      <c r="T70">
        <v>17</v>
      </c>
      <c r="U70">
        <v>20</v>
      </c>
      <c r="V70">
        <v>24</v>
      </c>
      <c r="W70">
        <v>28</v>
      </c>
      <c r="X70">
        <v>28</v>
      </c>
      <c r="Y70">
        <v>25</v>
      </c>
      <c r="Z70">
        <v>21</v>
      </c>
      <c r="AA70">
        <v>16</v>
      </c>
      <c r="AB70">
        <v>13</v>
      </c>
    </row>
    <row r="71" spans="1:28" x14ac:dyDescent="0.2">
      <c r="A71" s="2" t="s">
        <v>20</v>
      </c>
      <c r="B71" s="2" t="s">
        <v>215</v>
      </c>
      <c r="C71">
        <v>1</v>
      </c>
      <c r="D71">
        <v>0</v>
      </c>
      <c r="E71">
        <v>15</v>
      </c>
      <c r="F71">
        <v>14</v>
      </c>
      <c r="G71">
        <v>14</v>
      </c>
      <c r="H71">
        <v>16</v>
      </c>
      <c r="I71">
        <v>18</v>
      </c>
      <c r="J71">
        <v>22</v>
      </c>
      <c r="K71">
        <v>25</v>
      </c>
      <c r="L71">
        <v>26</v>
      </c>
      <c r="M71">
        <v>25</v>
      </c>
      <c r="N71">
        <v>23</v>
      </c>
      <c r="O71">
        <v>19</v>
      </c>
      <c r="P71">
        <v>16</v>
      </c>
      <c r="Q71">
        <v>14</v>
      </c>
      <c r="R71">
        <v>14</v>
      </c>
      <c r="S71">
        <v>16</v>
      </c>
      <c r="T71">
        <v>18</v>
      </c>
      <c r="U71">
        <v>21</v>
      </c>
      <c r="V71">
        <v>25</v>
      </c>
      <c r="W71">
        <v>28</v>
      </c>
      <c r="X71">
        <v>29</v>
      </c>
      <c r="Y71">
        <v>26</v>
      </c>
      <c r="Z71">
        <v>23</v>
      </c>
      <c r="AA71">
        <v>19</v>
      </c>
      <c r="AB71">
        <v>16</v>
      </c>
    </row>
    <row r="72" spans="1:28" x14ac:dyDescent="0.2">
      <c r="A72" s="2" t="s">
        <v>20</v>
      </c>
      <c r="B72" s="2" t="s">
        <v>234</v>
      </c>
      <c r="C72">
        <v>1</v>
      </c>
      <c r="D72">
        <v>0</v>
      </c>
      <c r="E72">
        <v>15</v>
      </c>
      <c r="F72">
        <v>14</v>
      </c>
      <c r="G72">
        <v>14</v>
      </c>
      <c r="H72">
        <v>16</v>
      </c>
      <c r="I72">
        <v>18</v>
      </c>
      <c r="J72">
        <v>22</v>
      </c>
      <c r="K72">
        <v>25</v>
      </c>
      <c r="L72">
        <v>26</v>
      </c>
      <c r="M72">
        <v>25</v>
      </c>
      <c r="N72">
        <v>23</v>
      </c>
      <c r="O72">
        <v>19</v>
      </c>
      <c r="P72">
        <v>16</v>
      </c>
      <c r="Q72">
        <v>15</v>
      </c>
      <c r="R72">
        <v>16</v>
      </c>
      <c r="S72">
        <v>17</v>
      </c>
      <c r="T72">
        <v>20</v>
      </c>
      <c r="U72">
        <v>23</v>
      </c>
      <c r="V72">
        <v>27</v>
      </c>
      <c r="W72">
        <v>30</v>
      </c>
      <c r="X72">
        <v>30</v>
      </c>
      <c r="Y72">
        <v>28</v>
      </c>
      <c r="Z72">
        <v>24</v>
      </c>
      <c r="AA72">
        <v>19</v>
      </c>
      <c r="AB72">
        <v>16</v>
      </c>
    </row>
    <row r="73" spans="1:28" x14ac:dyDescent="0.2">
      <c r="A73" s="2" t="s">
        <v>20</v>
      </c>
      <c r="B73" s="2" t="s">
        <v>235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10</v>
      </c>
      <c r="R73">
        <v>12</v>
      </c>
      <c r="S73">
        <v>15</v>
      </c>
      <c r="T73">
        <v>18</v>
      </c>
      <c r="U73">
        <v>23</v>
      </c>
      <c r="V73">
        <v>28</v>
      </c>
      <c r="W73">
        <v>33</v>
      </c>
      <c r="X73">
        <v>33</v>
      </c>
      <c r="Y73">
        <v>28</v>
      </c>
      <c r="Z73">
        <v>22</v>
      </c>
      <c r="AA73">
        <v>14</v>
      </c>
      <c r="AB73">
        <v>11</v>
      </c>
    </row>
    <row r="74" spans="1:28" x14ac:dyDescent="0.2">
      <c r="A74" s="2" t="s">
        <v>21</v>
      </c>
      <c r="B74" s="2" t="s">
        <v>92</v>
      </c>
      <c r="C74">
        <v>1</v>
      </c>
      <c r="D74">
        <v>0</v>
      </c>
      <c r="E74">
        <v>9</v>
      </c>
      <c r="F74">
        <v>9</v>
      </c>
      <c r="G74">
        <v>10</v>
      </c>
      <c r="H74">
        <v>13</v>
      </c>
      <c r="I74">
        <v>18</v>
      </c>
      <c r="J74">
        <v>22</v>
      </c>
      <c r="K74">
        <v>25</v>
      </c>
      <c r="L74">
        <v>26</v>
      </c>
      <c r="M74">
        <v>23</v>
      </c>
      <c r="N74">
        <v>19</v>
      </c>
      <c r="O74">
        <v>15</v>
      </c>
      <c r="P74">
        <v>11</v>
      </c>
      <c r="Q74">
        <v>9</v>
      </c>
      <c r="R74">
        <v>10</v>
      </c>
      <c r="S74">
        <v>13</v>
      </c>
      <c r="T74">
        <v>17</v>
      </c>
      <c r="U74">
        <v>20</v>
      </c>
      <c r="V74">
        <v>26</v>
      </c>
      <c r="W74">
        <v>29</v>
      </c>
      <c r="X74">
        <v>29</v>
      </c>
      <c r="Y74">
        <v>24</v>
      </c>
      <c r="Z74">
        <v>19</v>
      </c>
      <c r="AA74">
        <v>14</v>
      </c>
      <c r="AB74">
        <v>10</v>
      </c>
    </row>
    <row r="75" spans="1:28" x14ac:dyDescent="0.2">
      <c r="A75" s="2" t="s">
        <v>21</v>
      </c>
      <c r="B75" s="2" t="s">
        <v>104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-2</v>
      </c>
      <c r="R75">
        <v>-1</v>
      </c>
      <c r="S75">
        <v>2</v>
      </c>
      <c r="T75">
        <v>7</v>
      </c>
      <c r="U75">
        <v>11</v>
      </c>
      <c r="V75">
        <v>16</v>
      </c>
      <c r="W75">
        <v>18</v>
      </c>
      <c r="X75">
        <v>18</v>
      </c>
      <c r="Y75">
        <v>14</v>
      </c>
      <c r="Z75">
        <v>9</v>
      </c>
      <c r="AA75">
        <v>3</v>
      </c>
      <c r="AB75">
        <v>-1</v>
      </c>
    </row>
    <row r="76" spans="1:28" x14ac:dyDescent="0.2">
      <c r="A76" s="2" t="s">
        <v>21</v>
      </c>
      <c r="B76" s="2" t="s">
        <v>108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-2</v>
      </c>
      <c r="R76">
        <v>-1</v>
      </c>
      <c r="S76">
        <v>2</v>
      </c>
      <c r="T76">
        <v>7</v>
      </c>
      <c r="U76">
        <v>11</v>
      </c>
      <c r="V76">
        <v>16</v>
      </c>
      <c r="W76">
        <v>18</v>
      </c>
      <c r="X76">
        <v>18</v>
      </c>
      <c r="Y76">
        <v>14</v>
      </c>
      <c r="Z76">
        <v>9</v>
      </c>
      <c r="AA76">
        <v>3</v>
      </c>
      <c r="AB76">
        <v>-1</v>
      </c>
    </row>
    <row r="77" spans="1:28" x14ac:dyDescent="0.2">
      <c r="A77" s="2" t="s">
        <v>21</v>
      </c>
      <c r="B77" s="2" t="s">
        <v>113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4</v>
      </c>
      <c r="T77">
        <v>9</v>
      </c>
      <c r="U77">
        <v>14</v>
      </c>
      <c r="V77">
        <v>20</v>
      </c>
      <c r="W77">
        <v>20</v>
      </c>
      <c r="X77">
        <v>20</v>
      </c>
      <c r="Y77">
        <v>15</v>
      </c>
      <c r="Z77">
        <v>10</v>
      </c>
      <c r="AA77">
        <v>4</v>
      </c>
      <c r="AB77">
        <v>0</v>
      </c>
    </row>
    <row r="78" spans="1:28" x14ac:dyDescent="0.2">
      <c r="A78" s="2" t="s">
        <v>21</v>
      </c>
      <c r="B78" s="2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11</v>
      </c>
      <c r="R78">
        <v>12</v>
      </c>
      <c r="S78">
        <v>15</v>
      </c>
      <c r="T78">
        <v>19</v>
      </c>
      <c r="U78">
        <v>23</v>
      </c>
      <c r="V78">
        <v>26</v>
      </c>
      <c r="W78">
        <v>30</v>
      </c>
      <c r="X78">
        <v>30</v>
      </c>
      <c r="Y78">
        <v>25</v>
      </c>
      <c r="Z78">
        <v>22</v>
      </c>
      <c r="AA78">
        <v>17</v>
      </c>
      <c r="AB78">
        <v>11</v>
      </c>
    </row>
    <row r="79" spans="1:28" x14ac:dyDescent="0.2">
      <c r="A79" s="2" t="s">
        <v>21</v>
      </c>
      <c r="B79" s="2" t="s">
        <v>117</v>
      </c>
      <c r="C79">
        <v>1</v>
      </c>
      <c r="D79">
        <v>0</v>
      </c>
      <c r="E79">
        <v>15</v>
      </c>
      <c r="F79">
        <v>14</v>
      </c>
      <c r="G79">
        <v>14</v>
      </c>
      <c r="H79">
        <v>15</v>
      </c>
      <c r="I79">
        <v>18</v>
      </c>
      <c r="J79">
        <v>22</v>
      </c>
      <c r="K79">
        <v>25</v>
      </c>
      <c r="L79">
        <v>26</v>
      </c>
      <c r="M79">
        <v>25</v>
      </c>
      <c r="N79">
        <v>23</v>
      </c>
      <c r="O79">
        <v>20</v>
      </c>
      <c r="P79">
        <v>17</v>
      </c>
      <c r="Q79">
        <v>13</v>
      </c>
      <c r="R79">
        <v>13</v>
      </c>
      <c r="S79">
        <v>15</v>
      </c>
      <c r="T79">
        <v>18</v>
      </c>
      <c r="U79">
        <v>21</v>
      </c>
      <c r="V79">
        <v>26</v>
      </c>
      <c r="W79">
        <v>30</v>
      </c>
      <c r="X79">
        <v>31</v>
      </c>
      <c r="Y79">
        <v>27</v>
      </c>
      <c r="Z79">
        <v>23</v>
      </c>
      <c r="AA79">
        <v>18</v>
      </c>
      <c r="AB79">
        <v>14</v>
      </c>
    </row>
    <row r="80" spans="1:28" x14ac:dyDescent="0.2">
      <c r="A80" s="2" t="s">
        <v>21</v>
      </c>
      <c r="B80" s="2" t="s">
        <v>125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0">
        <v>-2</v>
      </c>
      <c r="R80" s="10">
        <v>-1</v>
      </c>
      <c r="S80" s="10">
        <v>2</v>
      </c>
      <c r="T80" s="10">
        <v>7</v>
      </c>
      <c r="U80" s="10">
        <v>11</v>
      </c>
      <c r="V80" s="10">
        <v>16</v>
      </c>
      <c r="W80" s="10">
        <v>18</v>
      </c>
      <c r="X80" s="10">
        <v>18</v>
      </c>
      <c r="Y80" s="10">
        <v>14</v>
      </c>
      <c r="Z80" s="10">
        <v>9</v>
      </c>
      <c r="AA80" s="10">
        <v>3</v>
      </c>
      <c r="AB80" s="10">
        <v>-1</v>
      </c>
    </row>
    <row r="81" spans="1:28" x14ac:dyDescent="0.2">
      <c r="A81" s="2" t="s">
        <v>21</v>
      </c>
      <c r="B81" s="2" t="s">
        <v>133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0">
        <v>-2</v>
      </c>
      <c r="R81" s="10">
        <v>-1</v>
      </c>
      <c r="S81" s="10">
        <v>2</v>
      </c>
      <c r="T81" s="10">
        <v>7</v>
      </c>
      <c r="U81" s="10">
        <v>11</v>
      </c>
      <c r="V81" s="10">
        <v>16</v>
      </c>
      <c r="W81" s="10">
        <v>18</v>
      </c>
      <c r="X81" s="10">
        <v>18</v>
      </c>
      <c r="Y81" s="10">
        <v>14</v>
      </c>
      <c r="Z81" s="10">
        <v>9</v>
      </c>
      <c r="AA81" s="10">
        <v>3</v>
      </c>
      <c r="AB81" s="10">
        <v>-1</v>
      </c>
    </row>
    <row r="82" spans="1:28" x14ac:dyDescent="0.2">
      <c r="A82" s="2" t="s">
        <v>21</v>
      </c>
      <c r="B82" s="2" t="s">
        <v>146</v>
      </c>
      <c r="C82">
        <v>1</v>
      </c>
      <c r="D82">
        <v>0</v>
      </c>
      <c r="E82" s="10">
        <v>15</v>
      </c>
      <c r="F82" s="10">
        <v>14</v>
      </c>
      <c r="G82" s="10">
        <v>14</v>
      </c>
      <c r="H82" s="10">
        <v>15</v>
      </c>
      <c r="I82" s="10">
        <v>18</v>
      </c>
      <c r="J82" s="10">
        <v>22</v>
      </c>
      <c r="K82" s="10">
        <v>25</v>
      </c>
      <c r="L82" s="10">
        <v>26</v>
      </c>
      <c r="M82" s="10">
        <v>25</v>
      </c>
      <c r="N82" s="10">
        <v>23</v>
      </c>
      <c r="O82" s="10">
        <v>20</v>
      </c>
      <c r="P82" s="10">
        <v>17</v>
      </c>
      <c r="Q82">
        <v>13</v>
      </c>
      <c r="R82">
        <v>13</v>
      </c>
      <c r="S82">
        <v>15</v>
      </c>
      <c r="T82">
        <v>18</v>
      </c>
      <c r="U82">
        <v>21</v>
      </c>
      <c r="V82">
        <v>26</v>
      </c>
      <c r="W82">
        <v>30</v>
      </c>
      <c r="X82">
        <v>31</v>
      </c>
      <c r="Y82">
        <v>27</v>
      </c>
      <c r="Z82">
        <v>23</v>
      </c>
      <c r="AA82">
        <v>18</v>
      </c>
      <c r="AB82">
        <v>14</v>
      </c>
    </row>
    <row r="83" spans="1:28" x14ac:dyDescent="0.2">
      <c r="A83" s="2" t="s">
        <v>21</v>
      </c>
      <c r="B83" s="2" t="s">
        <v>189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13</v>
      </c>
      <c r="R83">
        <v>13</v>
      </c>
      <c r="S83">
        <v>15</v>
      </c>
      <c r="T83">
        <v>18</v>
      </c>
      <c r="U83">
        <v>21</v>
      </c>
      <c r="V83">
        <v>26</v>
      </c>
      <c r="W83">
        <v>30</v>
      </c>
      <c r="X83">
        <v>31</v>
      </c>
      <c r="Y83">
        <v>27</v>
      </c>
      <c r="Z83">
        <v>23</v>
      </c>
      <c r="AA83">
        <v>18</v>
      </c>
      <c r="AB83">
        <v>14</v>
      </c>
    </row>
    <row r="84" spans="1:28" x14ac:dyDescent="0.2">
      <c r="A84" s="2" t="s">
        <v>21</v>
      </c>
      <c r="B84" s="2" t="s">
        <v>190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5</v>
      </c>
      <c r="R84">
        <v>8</v>
      </c>
      <c r="S84">
        <v>12</v>
      </c>
      <c r="T84">
        <v>17</v>
      </c>
      <c r="U84">
        <v>20</v>
      </c>
      <c r="V84">
        <v>25</v>
      </c>
      <c r="W84">
        <v>27</v>
      </c>
      <c r="X84">
        <v>28</v>
      </c>
      <c r="Y84">
        <v>23</v>
      </c>
      <c r="Z84">
        <v>17</v>
      </c>
      <c r="AA84">
        <v>11</v>
      </c>
      <c r="AB84">
        <v>6</v>
      </c>
    </row>
    <row r="85" spans="1:28" x14ac:dyDescent="0.2">
      <c r="A85" s="2" t="s">
        <v>21</v>
      </c>
      <c r="B85" s="2" t="s">
        <v>197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</v>
      </c>
      <c r="R85">
        <v>8</v>
      </c>
      <c r="S85">
        <v>12</v>
      </c>
      <c r="T85">
        <v>17</v>
      </c>
      <c r="U85">
        <v>20</v>
      </c>
      <c r="V85">
        <v>25</v>
      </c>
      <c r="W85">
        <v>27</v>
      </c>
      <c r="X85">
        <v>28</v>
      </c>
      <c r="Y85">
        <v>23</v>
      </c>
      <c r="Z85">
        <v>17</v>
      </c>
      <c r="AA85">
        <v>11</v>
      </c>
      <c r="AB85">
        <v>6</v>
      </c>
    </row>
    <row r="86" spans="1:28" x14ac:dyDescent="0.2">
      <c r="A86" s="2" t="s">
        <v>21</v>
      </c>
      <c r="B86" s="2" t="s">
        <v>198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0">
        <v>-2</v>
      </c>
      <c r="R86" s="10">
        <v>-1</v>
      </c>
      <c r="S86" s="10">
        <v>2</v>
      </c>
      <c r="T86" s="10">
        <v>7</v>
      </c>
      <c r="U86" s="10">
        <v>11</v>
      </c>
      <c r="V86" s="10">
        <v>16</v>
      </c>
      <c r="W86" s="10">
        <v>18</v>
      </c>
      <c r="X86" s="10">
        <v>18</v>
      </c>
      <c r="Y86" s="10">
        <v>14</v>
      </c>
      <c r="Z86" s="10">
        <v>9</v>
      </c>
      <c r="AA86" s="10">
        <v>3</v>
      </c>
      <c r="AB86" s="10">
        <v>-1</v>
      </c>
    </row>
    <row r="87" spans="1:28" x14ac:dyDescent="0.2">
      <c r="A87" s="2" t="s">
        <v>21</v>
      </c>
      <c r="B87" s="2" t="s">
        <v>216</v>
      </c>
      <c r="C87">
        <v>1</v>
      </c>
      <c r="D87">
        <v>0</v>
      </c>
      <c r="E87">
        <v>9</v>
      </c>
      <c r="F87">
        <v>8</v>
      </c>
      <c r="G87">
        <v>10</v>
      </c>
      <c r="H87">
        <v>14</v>
      </c>
      <c r="I87">
        <v>18</v>
      </c>
      <c r="J87">
        <v>23</v>
      </c>
      <c r="K87">
        <v>26</v>
      </c>
      <c r="L87">
        <v>26</v>
      </c>
      <c r="M87">
        <v>23</v>
      </c>
      <c r="N87">
        <v>19</v>
      </c>
      <c r="O87">
        <v>15</v>
      </c>
      <c r="P87">
        <v>11</v>
      </c>
      <c r="Q87">
        <v>7</v>
      </c>
      <c r="R87">
        <v>9</v>
      </c>
      <c r="S87">
        <v>13</v>
      </c>
      <c r="T87">
        <v>17</v>
      </c>
      <c r="U87">
        <v>20</v>
      </c>
      <c r="V87">
        <v>25</v>
      </c>
      <c r="W87">
        <v>28</v>
      </c>
      <c r="X87">
        <v>29</v>
      </c>
      <c r="Y87">
        <v>24</v>
      </c>
      <c r="Z87">
        <v>19</v>
      </c>
      <c r="AA87">
        <v>13</v>
      </c>
      <c r="AB87">
        <v>9</v>
      </c>
    </row>
    <row r="88" spans="1:28" x14ac:dyDescent="0.2">
      <c r="A88" s="2" t="s">
        <v>21</v>
      </c>
      <c r="B88" s="2" t="s">
        <v>220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</v>
      </c>
      <c r="R88">
        <v>8</v>
      </c>
      <c r="S88">
        <v>13</v>
      </c>
      <c r="T88">
        <v>17</v>
      </c>
      <c r="U88">
        <v>21</v>
      </c>
      <c r="V88">
        <v>26</v>
      </c>
      <c r="W88">
        <v>28</v>
      </c>
      <c r="X88">
        <v>27</v>
      </c>
      <c r="Y88">
        <v>23</v>
      </c>
      <c r="Z88">
        <v>16</v>
      </c>
      <c r="AA88">
        <v>11</v>
      </c>
      <c r="AB88">
        <v>6</v>
      </c>
    </row>
    <row r="89" spans="1:28" x14ac:dyDescent="0.2">
      <c r="A89" s="2" t="s">
        <v>21</v>
      </c>
      <c r="B89" s="2" t="s">
        <v>227</v>
      </c>
      <c r="C89">
        <v>1</v>
      </c>
      <c r="D89">
        <v>0</v>
      </c>
      <c r="E89">
        <v>15</v>
      </c>
      <c r="F89">
        <v>14</v>
      </c>
      <c r="G89">
        <v>14</v>
      </c>
      <c r="H89">
        <v>16</v>
      </c>
      <c r="I89">
        <v>18</v>
      </c>
      <c r="J89">
        <v>23</v>
      </c>
      <c r="K89">
        <v>26</v>
      </c>
      <c r="L89">
        <v>27</v>
      </c>
      <c r="M89">
        <v>26</v>
      </c>
      <c r="N89">
        <v>23</v>
      </c>
      <c r="O89">
        <v>20</v>
      </c>
      <c r="P89">
        <v>17</v>
      </c>
      <c r="Q89">
        <v>11</v>
      </c>
      <c r="R89">
        <v>12</v>
      </c>
      <c r="S89">
        <v>14</v>
      </c>
      <c r="T89">
        <v>18</v>
      </c>
      <c r="U89">
        <v>23</v>
      </c>
      <c r="V89">
        <v>29</v>
      </c>
      <c r="W89">
        <v>33</v>
      </c>
      <c r="X89">
        <v>33</v>
      </c>
      <c r="Y89">
        <v>27</v>
      </c>
      <c r="Z89">
        <v>22</v>
      </c>
      <c r="AA89">
        <v>16</v>
      </c>
      <c r="AB89">
        <v>12</v>
      </c>
    </row>
    <row r="90" spans="1:28" x14ac:dyDescent="0.2">
      <c r="A90" s="2" t="s">
        <v>21</v>
      </c>
      <c r="B90" s="2" t="s">
        <v>236</v>
      </c>
      <c r="C90">
        <v>1</v>
      </c>
      <c r="D90">
        <v>0</v>
      </c>
      <c r="E90">
        <v>15</v>
      </c>
      <c r="F90">
        <v>14</v>
      </c>
      <c r="G90">
        <v>14</v>
      </c>
      <c r="H90">
        <v>15</v>
      </c>
      <c r="I90">
        <v>18</v>
      </c>
      <c r="J90">
        <v>23</v>
      </c>
      <c r="K90">
        <v>25</v>
      </c>
      <c r="L90">
        <v>26</v>
      </c>
      <c r="M90">
        <v>24</v>
      </c>
      <c r="N90">
        <v>22</v>
      </c>
      <c r="O90">
        <v>19</v>
      </c>
      <c r="P90">
        <v>17</v>
      </c>
      <c r="Q90">
        <v>12</v>
      </c>
      <c r="R90">
        <v>12</v>
      </c>
      <c r="S90">
        <v>14</v>
      </c>
      <c r="T90">
        <v>17</v>
      </c>
      <c r="U90">
        <v>19</v>
      </c>
      <c r="V90">
        <v>24</v>
      </c>
      <c r="W90">
        <v>27</v>
      </c>
      <c r="X90">
        <v>28</v>
      </c>
      <c r="Y90">
        <v>25</v>
      </c>
      <c r="Z90">
        <v>21</v>
      </c>
      <c r="AA90">
        <v>18</v>
      </c>
      <c r="AB90">
        <v>14</v>
      </c>
    </row>
    <row r="91" spans="1:28" x14ac:dyDescent="0.2">
      <c r="A91" s="2" t="s">
        <v>21</v>
      </c>
      <c r="B91" s="2" t="s">
        <v>241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5</v>
      </c>
      <c r="R91">
        <v>7</v>
      </c>
      <c r="S91">
        <v>11</v>
      </c>
      <c r="T91">
        <v>16</v>
      </c>
      <c r="U91">
        <v>20</v>
      </c>
      <c r="V91">
        <v>24</v>
      </c>
      <c r="W91">
        <v>27</v>
      </c>
      <c r="X91">
        <v>27</v>
      </c>
      <c r="Y91">
        <v>22</v>
      </c>
      <c r="Z91">
        <v>16</v>
      </c>
      <c r="AA91">
        <v>10</v>
      </c>
      <c r="AB91">
        <v>6</v>
      </c>
    </row>
    <row r="92" spans="1:28" x14ac:dyDescent="0.2">
      <c r="A92" s="2" t="s">
        <v>21</v>
      </c>
      <c r="B92" s="2" t="s">
        <v>258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8</v>
      </c>
      <c r="R92">
        <v>10</v>
      </c>
      <c r="S92">
        <v>13</v>
      </c>
      <c r="T92">
        <v>18</v>
      </c>
      <c r="U92">
        <v>21</v>
      </c>
      <c r="V92">
        <v>27</v>
      </c>
      <c r="W92">
        <v>30</v>
      </c>
      <c r="X92">
        <v>31</v>
      </c>
      <c r="Y92">
        <v>25</v>
      </c>
      <c r="Z92">
        <v>20</v>
      </c>
      <c r="AA92">
        <v>13</v>
      </c>
      <c r="AB92">
        <v>9</v>
      </c>
    </row>
    <row r="93" spans="1:28" x14ac:dyDescent="0.2">
      <c r="A93" s="2" t="s">
        <v>21</v>
      </c>
      <c r="B93" s="2" t="s">
        <v>260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</v>
      </c>
      <c r="R93">
        <v>8</v>
      </c>
      <c r="S93">
        <v>13</v>
      </c>
      <c r="T93">
        <v>18</v>
      </c>
      <c r="U93">
        <v>21</v>
      </c>
      <c r="V93">
        <v>26</v>
      </c>
      <c r="W93">
        <v>29</v>
      </c>
      <c r="X93">
        <v>29</v>
      </c>
      <c r="Y93">
        <v>24</v>
      </c>
      <c r="Z93">
        <v>18</v>
      </c>
      <c r="AA93">
        <v>11</v>
      </c>
      <c r="AB93">
        <v>7</v>
      </c>
    </row>
    <row r="94" spans="1:28" x14ac:dyDescent="0.2">
      <c r="A94" s="2" t="s">
        <v>21</v>
      </c>
      <c r="B94" s="2" t="s">
        <v>263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0">
        <v>-2</v>
      </c>
      <c r="R94" s="10">
        <v>-1</v>
      </c>
      <c r="S94" s="10">
        <v>2</v>
      </c>
      <c r="T94" s="10">
        <v>7</v>
      </c>
      <c r="U94" s="10">
        <v>11</v>
      </c>
      <c r="V94" s="10">
        <v>16</v>
      </c>
      <c r="W94" s="10">
        <v>18</v>
      </c>
      <c r="X94" s="10">
        <v>18</v>
      </c>
      <c r="Y94" s="10">
        <v>14</v>
      </c>
      <c r="Z94" s="10">
        <v>9</v>
      </c>
      <c r="AA94" s="10">
        <v>3</v>
      </c>
      <c r="AB94" s="10">
        <v>-1</v>
      </c>
    </row>
    <row r="95" spans="1:28" x14ac:dyDescent="0.2">
      <c r="A95" s="2" t="s">
        <v>21</v>
      </c>
      <c r="B95" s="2" t="s">
        <v>269</v>
      </c>
      <c r="C95">
        <v>1</v>
      </c>
      <c r="D95">
        <v>0</v>
      </c>
      <c r="E95">
        <v>14</v>
      </c>
      <c r="F95">
        <v>13</v>
      </c>
      <c r="G95">
        <v>13</v>
      </c>
      <c r="H95">
        <v>15</v>
      </c>
      <c r="I95">
        <v>17</v>
      </c>
      <c r="J95">
        <v>21</v>
      </c>
      <c r="K95">
        <v>25</v>
      </c>
      <c r="L95">
        <v>25</v>
      </c>
      <c r="M95">
        <v>23</v>
      </c>
      <c r="N95">
        <v>21</v>
      </c>
      <c r="O95">
        <v>18</v>
      </c>
      <c r="P95">
        <v>16</v>
      </c>
      <c r="Q95">
        <v>8</v>
      </c>
      <c r="R95">
        <v>9</v>
      </c>
      <c r="S95">
        <v>12</v>
      </c>
      <c r="T95">
        <v>17</v>
      </c>
      <c r="U95">
        <v>20</v>
      </c>
      <c r="V95">
        <v>25</v>
      </c>
      <c r="W95">
        <v>27</v>
      </c>
      <c r="X95">
        <v>28</v>
      </c>
      <c r="Y95">
        <v>24</v>
      </c>
      <c r="Z95">
        <v>19</v>
      </c>
      <c r="AA95">
        <v>13</v>
      </c>
      <c r="AB95">
        <v>9</v>
      </c>
    </row>
    <row r="96" spans="1:28" x14ac:dyDescent="0.2">
      <c r="A96" s="2" t="s">
        <v>22</v>
      </c>
      <c r="B96" s="2" t="s">
        <v>58</v>
      </c>
      <c r="C96">
        <v>1</v>
      </c>
      <c r="D96">
        <v>0</v>
      </c>
      <c r="E96">
        <v>17</v>
      </c>
      <c r="F96">
        <v>17</v>
      </c>
      <c r="G96">
        <v>17</v>
      </c>
      <c r="H96">
        <v>18</v>
      </c>
      <c r="I96">
        <v>21</v>
      </c>
      <c r="J96">
        <v>24</v>
      </c>
      <c r="K96">
        <v>27</v>
      </c>
      <c r="L96">
        <v>28</v>
      </c>
      <c r="M96">
        <v>28</v>
      </c>
      <c r="N96">
        <v>26</v>
      </c>
      <c r="O96">
        <v>22</v>
      </c>
      <c r="P96">
        <v>19</v>
      </c>
      <c r="Q96">
        <v>15</v>
      </c>
      <c r="R96">
        <v>16</v>
      </c>
      <c r="S96">
        <v>18</v>
      </c>
      <c r="T96">
        <v>21</v>
      </c>
      <c r="U96">
        <v>25</v>
      </c>
      <c r="V96">
        <v>29</v>
      </c>
      <c r="W96">
        <v>31</v>
      </c>
      <c r="X96">
        <v>32</v>
      </c>
      <c r="Y96">
        <v>30</v>
      </c>
      <c r="Z96">
        <v>26</v>
      </c>
      <c r="AA96">
        <v>22</v>
      </c>
      <c r="AB96">
        <v>17</v>
      </c>
    </row>
    <row r="97" spans="1:28" x14ac:dyDescent="0.2">
      <c r="A97" s="2" t="s">
        <v>22</v>
      </c>
      <c r="B97" s="2" t="s">
        <v>72</v>
      </c>
      <c r="C97">
        <v>1</v>
      </c>
      <c r="D97">
        <v>0</v>
      </c>
      <c r="E97">
        <v>17</v>
      </c>
      <c r="F97">
        <v>17</v>
      </c>
      <c r="G97">
        <v>17</v>
      </c>
      <c r="H97">
        <v>18</v>
      </c>
      <c r="I97">
        <v>21</v>
      </c>
      <c r="J97">
        <v>24</v>
      </c>
      <c r="K97">
        <v>27</v>
      </c>
      <c r="L97">
        <v>28</v>
      </c>
      <c r="M97">
        <v>28</v>
      </c>
      <c r="N97">
        <v>26</v>
      </c>
      <c r="O97">
        <v>22</v>
      </c>
      <c r="P97">
        <v>19</v>
      </c>
      <c r="Q97">
        <v>15</v>
      </c>
      <c r="R97">
        <v>16</v>
      </c>
      <c r="S97">
        <v>18</v>
      </c>
      <c r="T97">
        <v>21</v>
      </c>
      <c r="U97">
        <v>25</v>
      </c>
      <c r="V97">
        <v>29</v>
      </c>
      <c r="W97">
        <v>31</v>
      </c>
      <c r="X97">
        <v>32</v>
      </c>
      <c r="Y97">
        <v>30</v>
      </c>
      <c r="Z97">
        <v>26</v>
      </c>
      <c r="AA97">
        <v>22</v>
      </c>
      <c r="AB97">
        <v>17</v>
      </c>
    </row>
    <row r="98" spans="1:28" x14ac:dyDescent="0.2">
      <c r="A98" s="2" t="s">
        <v>22</v>
      </c>
      <c r="B98" s="2" t="s">
        <v>73</v>
      </c>
      <c r="C98">
        <v>1</v>
      </c>
      <c r="D98">
        <v>0</v>
      </c>
      <c r="E98">
        <v>17</v>
      </c>
      <c r="F98">
        <v>17</v>
      </c>
      <c r="G98">
        <v>17</v>
      </c>
      <c r="H98">
        <v>18</v>
      </c>
      <c r="I98">
        <v>21</v>
      </c>
      <c r="J98">
        <v>24</v>
      </c>
      <c r="K98">
        <v>27</v>
      </c>
      <c r="L98">
        <v>28</v>
      </c>
      <c r="M98">
        <v>28</v>
      </c>
      <c r="N98">
        <v>26</v>
      </c>
      <c r="O98">
        <v>22</v>
      </c>
      <c r="P98">
        <v>19</v>
      </c>
      <c r="Q98">
        <v>15</v>
      </c>
      <c r="R98">
        <v>16</v>
      </c>
      <c r="S98">
        <v>18</v>
      </c>
      <c r="T98">
        <v>21</v>
      </c>
      <c r="U98">
        <v>25</v>
      </c>
      <c r="V98">
        <v>29</v>
      </c>
      <c r="W98">
        <v>31</v>
      </c>
      <c r="X98">
        <v>32</v>
      </c>
      <c r="Y98">
        <v>30</v>
      </c>
      <c r="Z98">
        <v>26</v>
      </c>
      <c r="AA98">
        <v>22</v>
      </c>
      <c r="AB98">
        <v>17</v>
      </c>
    </row>
    <row r="99" spans="1:28" x14ac:dyDescent="0.2">
      <c r="A99" s="2" t="s">
        <v>22</v>
      </c>
      <c r="B99" s="2" t="s">
        <v>82</v>
      </c>
      <c r="C99">
        <v>1</v>
      </c>
      <c r="D99">
        <v>0</v>
      </c>
      <c r="E99">
        <v>17</v>
      </c>
      <c r="F99">
        <v>17</v>
      </c>
      <c r="G99">
        <v>17</v>
      </c>
      <c r="H99">
        <v>18</v>
      </c>
      <c r="I99">
        <v>21</v>
      </c>
      <c r="J99">
        <v>24</v>
      </c>
      <c r="K99">
        <v>27</v>
      </c>
      <c r="L99">
        <v>28</v>
      </c>
      <c r="M99">
        <v>28</v>
      </c>
      <c r="N99">
        <v>26</v>
      </c>
      <c r="O99">
        <v>22</v>
      </c>
      <c r="P99">
        <v>19</v>
      </c>
      <c r="Q99">
        <v>15</v>
      </c>
      <c r="R99">
        <v>16</v>
      </c>
      <c r="S99">
        <v>18</v>
      </c>
      <c r="T99">
        <v>21</v>
      </c>
      <c r="U99">
        <v>25</v>
      </c>
      <c r="V99">
        <v>29</v>
      </c>
      <c r="W99">
        <v>31</v>
      </c>
      <c r="X99">
        <v>32</v>
      </c>
      <c r="Y99">
        <v>30</v>
      </c>
      <c r="Z99">
        <v>26</v>
      </c>
      <c r="AA99">
        <v>22</v>
      </c>
      <c r="AB99">
        <v>17</v>
      </c>
    </row>
    <row r="100" spans="1:28" x14ac:dyDescent="0.2">
      <c r="A100" s="2" t="s">
        <v>22</v>
      </c>
      <c r="B100" s="2" t="s">
        <v>87</v>
      </c>
      <c r="C100">
        <v>1</v>
      </c>
      <c r="D100">
        <v>0</v>
      </c>
      <c r="E100">
        <v>17</v>
      </c>
      <c r="F100">
        <v>17</v>
      </c>
      <c r="G100">
        <v>17</v>
      </c>
      <c r="H100">
        <v>18</v>
      </c>
      <c r="I100">
        <v>21</v>
      </c>
      <c r="J100">
        <v>24</v>
      </c>
      <c r="K100">
        <v>27</v>
      </c>
      <c r="L100">
        <v>28</v>
      </c>
      <c r="M100">
        <v>28</v>
      </c>
      <c r="N100">
        <v>26</v>
      </c>
      <c r="O100">
        <v>22</v>
      </c>
      <c r="P100">
        <v>19</v>
      </c>
      <c r="Q100">
        <v>15</v>
      </c>
      <c r="R100">
        <v>16</v>
      </c>
      <c r="S100">
        <v>18</v>
      </c>
      <c r="T100">
        <v>21</v>
      </c>
      <c r="U100">
        <v>25</v>
      </c>
      <c r="V100">
        <v>29</v>
      </c>
      <c r="W100">
        <v>31</v>
      </c>
      <c r="X100">
        <v>32</v>
      </c>
      <c r="Y100">
        <v>30</v>
      </c>
      <c r="Z100">
        <v>26</v>
      </c>
      <c r="AA100">
        <v>22</v>
      </c>
      <c r="AB100">
        <v>17</v>
      </c>
    </row>
    <row r="101" spans="1:28" x14ac:dyDescent="0.2">
      <c r="A101" s="2" t="s">
        <v>22</v>
      </c>
      <c r="B101" s="2" t="s">
        <v>186</v>
      </c>
      <c r="C101">
        <v>1</v>
      </c>
      <c r="D101">
        <v>0</v>
      </c>
      <c r="E101">
        <v>17</v>
      </c>
      <c r="F101">
        <v>17</v>
      </c>
      <c r="G101">
        <v>17</v>
      </c>
      <c r="H101">
        <v>18</v>
      </c>
      <c r="I101">
        <v>21</v>
      </c>
      <c r="J101">
        <v>24</v>
      </c>
      <c r="K101">
        <v>27</v>
      </c>
      <c r="L101">
        <v>28</v>
      </c>
      <c r="M101">
        <v>28</v>
      </c>
      <c r="N101">
        <v>26</v>
      </c>
      <c r="O101">
        <v>22</v>
      </c>
      <c r="P101">
        <v>19</v>
      </c>
      <c r="Q101">
        <v>15</v>
      </c>
      <c r="R101">
        <v>16</v>
      </c>
      <c r="S101">
        <v>18</v>
      </c>
      <c r="T101">
        <v>21</v>
      </c>
      <c r="U101">
        <v>25</v>
      </c>
      <c r="V101">
        <v>29</v>
      </c>
      <c r="W101">
        <v>31</v>
      </c>
      <c r="X101">
        <v>32</v>
      </c>
      <c r="Y101">
        <v>30</v>
      </c>
      <c r="Z101">
        <v>26</v>
      </c>
      <c r="AA101">
        <v>22</v>
      </c>
      <c r="AB101">
        <v>17</v>
      </c>
    </row>
    <row r="102" spans="1:28" x14ac:dyDescent="0.2">
      <c r="A102" s="2" t="s">
        <v>22</v>
      </c>
      <c r="B102" s="2" t="s">
        <v>242</v>
      </c>
      <c r="C102">
        <v>1</v>
      </c>
      <c r="D102">
        <v>0</v>
      </c>
      <c r="E102">
        <v>17</v>
      </c>
      <c r="F102">
        <v>17</v>
      </c>
      <c r="G102">
        <v>17</v>
      </c>
      <c r="H102">
        <v>18</v>
      </c>
      <c r="I102">
        <v>21</v>
      </c>
      <c r="J102">
        <v>24</v>
      </c>
      <c r="K102">
        <v>27</v>
      </c>
      <c r="L102">
        <v>28</v>
      </c>
      <c r="M102">
        <v>28</v>
      </c>
      <c r="N102">
        <v>26</v>
      </c>
      <c r="O102">
        <v>22</v>
      </c>
      <c r="P102">
        <v>19</v>
      </c>
      <c r="Q102">
        <v>15</v>
      </c>
      <c r="R102">
        <v>16</v>
      </c>
      <c r="S102">
        <v>18</v>
      </c>
      <c r="T102">
        <v>21</v>
      </c>
      <c r="U102">
        <v>25</v>
      </c>
      <c r="V102">
        <v>29</v>
      </c>
      <c r="W102">
        <v>31</v>
      </c>
      <c r="X102">
        <v>32</v>
      </c>
      <c r="Y102">
        <v>30</v>
      </c>
      <c r="Z102">
        <v>26</v>
      </c>
      <c r="AA102">
        <v>22</v>
      </c>
      <c r="AB102">
        <v>17</v>
      </c>
    </row>
    <row r="103" spans="1:28" x14ac:dyDescent="0.2">
      <c r="A103" s="2" t="s">
        <v>23</v>
      </c>
      <c r="B103" s="2" t="s">
        <v>130</v>
      </c>
      <c r="C103">
        <v>1</v>
      </c>
      <c r="D103">
        <v>0</v>
      </c>
      <c r="E103">
        <v>20</v>
      </c>
      <c r="F103">
        <v>20</v>
      </c>
      <c r="G103">
        <v>22</v>
      </c>
      <c r="H103">
        <v>25</v>
      </c>
      <c r="I103">
        <v>29</v>
      </c>
      <c r="J103">
        <v>30</v>
      </c>
      <c r="K103">
        <v>30</v>
      </c>
      <c r="L103">
        <v>30</v>
      </c>
      <c r="M103">
        <v>29</v>
      </c>
      <c r="N103">
        <v>27</v>
      </c>
      <c r="O103">
        <v>25</v>
      </c>
      <c r="P103">
        <v>22</v>
      </c>
      <c r="Q103">
        <v>20</v>
      </c>
      <c r="R103">
        <v>23</v>
      </c>
      <c r="S103">
        <v>27</v>
      </c>
      <c r="T103">
        <v>29</v>
      </c>
      <c r="U103">
        <v>31</v>
      </c>
      <c r="V103">
        <v>32</v>
      </c>
      <c r="W103">
        <v>31</v>
      </c>
      <c r="X103">
        <v>30</v>
      </c>
      <c r="Y103">
        <v>30</v>
      </c>
      <c r="Z103">
        <v>27</v>
      </c>
      <c r="AA103">
        <v>24</v>
      </c>
      <c r="AB103">
        <v>20</v>
      </c>
    </row>
    <row r="104" spans="1:28" x14ac:dyDescent="0.2">
      <c r="A104" s="2" t="s">
        <v>24</v>
      </c>
      <c r="B104" s="2" t="s">
        <v>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28</v>
      </c>
      <c r="R104">
        <v>28</v>
      </c>
      <c r="S104">
        <v>28</v>
      </c>
      <c r="T104">
        <v>28</v>
      </c>
      <c r="U104">
        <v>28</v>
      </c>
      <c r="V104">
        <v>28</v>
      </c>
      <c r="W104">
        <v>28</v>
      </c>
      <c r="X104">
        <v>28</v>
      </c>
      <c r="Y104">
        <v>28</v>
      </c>
      <c r="Z104">
        <v>28</v>
      </c>
      <c r="AA104">
        <v>28</v>
      </c>
      <c r="AB104">
        <v>28</v>
      </c>
    </row>
    <row r="105" spans="1:28" x14ac:dyDescent="0.2">
      <c r="A105" s="2" t="s">
        <v>25</v>
      </c>
      <c r="B105" s="2" t="s">
        <v>109</v>
      </c>
      <c r="C105">
        <v>1</v>
      </c>
      <c r="D105">
        <v>0</v>
      </c>
      <c r="E105">
        <v>25</v>
      </c>
      <c r="F105">
        <v>25</v>
      </c>
      <c r="G105">
        <v>25</v>
      </c>
      <c r="H105">
        <v>26</v>
      </c>
      <c r="I105">
        <v>27</v>
      </c>
      <c r="J105">
        <v>28</v>
      </c>
      <c r="K105">
        <v>29</v>
      </c>
      <c r="L105">
        <v>29</v>
      </c>
      <c r="M105">
        <v>29</v>
      </c>
      <c r="N105">
        <v>28</v>
      </c>
      <c r="O105">
        <v>27</v>
      </c>
      <c r="P105">
        <v>26</v>
      </c>
      <c r="Q105">
        <v>24</v>
      </c>
      <c r="R105">
        <v>25</v>
      </c>
      <c r="S105">
        <v>25</v>
      </c>
      <c r="T105">
        <v>27</v>
      </c>
      <c r="U105">
        <v>28</v>
      </c>
      <c r="V105">
        <v>29</v>
      </c>
      <c r="W105">
        <v>30</v>
      </c>
      <c r="X105">
        <v>30</v>
      </c>
      <c r="Y105">
        <v>30</v>
      </c>
      <c r="Z105">
        <v>29</v>
      </c>
      <c r="AA105">
        <v>27</v>
      </c>
      <c r="AB105">
        <v>26</v>
      </c>
    </row>
    <row r="106" spans="1:28" x14ac:dyDescent="0.2">
      <c r="A106" s="2" t="s">
        <v>25</v>
      </c>
      <c r="B106" s="2" t="s">
        <v>136</v>
      </c>
      <c r="C106">
        <v>1</v>
      </c>
      <c r="D106">
        <v>0</v>
      </c>
      <c r="E106">
        <v>25</v>
      </c>
      <c r="F106">
        <v>25</v>
      </c>
      <c r="G106">
        <v>25</v>
      </c>
      <c r="H106">
        <v>26</v>
      </c>
      <c r="I106">
        <v>27</v>
      </c>
      <c r="J106">
        <v>28</v>
      </c>
      <c r="K106">
        <v>29</v>
      </c>
      <c r="L106">
        <v>29</v>
      </c>
      <c r="M106">
        <v>29</v>
      </c>
      <c r="N106">
        <v>28</v>
      </c>
      <c r="O106">
        <v>27</v>
      </c>
      <c r="P106">
        <v>26</v>
      </c>
      <c r="Q106">
        <v>24</v>
      </c>
      <c r="R106">
        <v>25</v>
      </c>
      <c r="S106">
        <v>25</v>
      </c>
      <c r="T106">
        <v>27</v>
      </c>
      <c r="U106">
        <v>28</v>
      </c>
      <c r="V106">
        <v>29</v>
      </c>
      <c r="W106">
        <v>30</v>
      </c>
      <c r="X106">
        <v>30</v>
      </c>
      <c r="Y106">
        <v>30</v>
      </c>
      <c r="Z106">
        <v>29</v>
      </c>
      <c r="AA106">
        <v>27</v>
      </c>
      <c r="AB106">
        <v>26</v>
      </c>
    </row>
    <row r="107" spans="1:28" x14ac:dyDescent="0.2">
      <c r="A107" s="2" t="s">
        <v>25</v>
      </c>
      <c r="B107" s="2" t="s">
        <v>161</v>
      </c>
      <c r="C107">
        <v>1</v>
      </c>
      <c r="D107">
        <v>0</v>
      </c>
      <c r="E107">
        <v>25</v>
      </c>
      <c r="F107">
        <v>25</v>
      </c>
      <c r="G107">
        <v>25</v>
      </c>
      <c r="H107">
        <v>26</v>
      </c>
      <c r="I107">
        <v>27</v>
      </c>
      <c r="J107">
        <v>28</v>
      </c>
      <c r="K107">
        <v>29</v>
      </c>
      <c r="L107">
        <v>29</v>
      </c>
      <c r="M107">
        <v>29</v>
      </c>
      <c r="N107">
        <v>28</v>
      </c>
      <c r="O107">
        <v>27</v>
      </c>
      <c r="P107">
        <v>26</v>
      </c>
      <c r="Q107">
        <v>24</v>
      </c>
      <c r="R107">
        <v>25</v>
      </c>
      <c r="S107">
        <v>25</v>
      </c>
      <c r="T107">
        <v>27</v>
      </c>
      <c r="U107">
        <v>28</v>
      </c>
      <c r="V107">
        <v>29</v>
      </c>
      <c r="W107">
        <v>30</v>
      </c>
      <c r="X107">
        <v>30</v>
      </c>
      <c r="Y107">
        <v>30</v>
      </c>
      <c r="Z107">
        <v>29</v>
      </c>
      <c r="AA107">
        <v>27</v>
      </c>
      <c r="AB107">
        <v>26</v>
      </c>
    </row>
    <row r="108" spans="1:28" x14ac:dyDescent="0.2">
      <c r="A108" s="2" t="s">
        <v>25</v>
      </c>
      <c r="B108" s="2" t="s">
        <v>222</v>
      </c>
      <c r="C108">
        <v>1</v>
      </c>
      <c r="D108">
        <v>0</v>
      </c>
      <c r="E108">
        <v>25</v>
      </c>
      <c r="F108">
        <v>25</v>
      </c>
      <c r="G108">
        <v>25</v>
      </c>
      <c r="H108">
        <v>26</v>
      </c>
      <c r="I108">
        <v>27</v>
      </c>
      <c r="J108">
        <v>28</v>
      </c>
      <c r="K108">
        <v>29</v>
      </c>
      <c r="L108">
        <v>29</v>
      </c>
      <c r="M108">
        <v>29</v>
      </c>
      <c r="N108">
        <v>28</v>
      </c>
      <c r="O108">
        <v>27</v>
      </c>
      <c r="P108">
        <v>26</v>
      </c>
      <c r="Q108">
        <v>24</v>
      </c>
      <c r="R108">
        <v>25</v>
      </c>
      <c r="S108">
        <v>25</v>
      </c>
      <c r="T108">
        <v>27</v>
      </c>
      <c r="U108">
        <v>28</v>
      </c>
      <c r="V108">
        <v>29</v>
      </c>
      <c r="W108">
        <v>30</v>
      </c>
      <c r="X108">
        <v>30</v>
      </c>
      <c r="Y108">
        <v>30</v>
      </c>
      <c r="Z108">
        <v>29</v>
      </c>
      <c r="AA108">
        <v>27</v>
      </c>
      <c r="AB108">
        <v>26</v>
      </c>
    </row>
    <row r="109" spans="1:28" x14ac:dyDescent="0.2">
      <c r="A109" s="2" t="s">
        <v>25</v>
      </c>
      <c r="B109" s="2" t="s">
        <v>266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24</v>
      </c>
      <c r="R109">
        <v>25</v>
      </c>
      <c r="S109">
        <v>25</v>
      </c>
      <c r="T109">
        <v>27</v>
      </c>
      <c r="U109">
        <v>28</v>
      </c>
      <c r="V109">
        <v>29</v>
      </c>
      <c r="W109">
        <v>30</v>
      </c>
      <c r="X109">
        <v>30</v>
      </c>
      <c r="Y109">
        <v>30</v>
      </c>
      <c r="Z109">
        <v>29</v>
      </c>
      <c r="AA109">
        <v>27</v>
      </c>
      <c r="AB109">
        <v>26</v>
      </c>
    </row>
    <row r="110" spans="1:28" x14ac:dyDescent="0.2">
      <c r="A110" s="2" t="s">
        <v>26</v>
      </c>
      <c r="B110" s="2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-1</v>
      </c>
      <c r="R110">
        <v>-1</v>
      </c>
      <c r="S110">
        <v>2</v>
      </c>
      <c r="T110">
        <v>8</v>
      </c>
      <c r="U110">
        <v>15</v>
      </c>
      <c r="V110">
        <v>19</v>
      </c>
      <c r="W110">
        <v>21</v>
      </c>
      <c r="X110">
        <v>21</v>
      </c>
      <c r="Y110">
        <v>16</v>
      </c>
      <c r="Z110">
        <v>9</v>
      </c>
      <c r="AA110">
        <v>5</v>
      </c>
      <c r="AB110">
        <v>1</v>
      </c>
    </row>
    <row r="111" spans="1:28" x14ac:dyDescent="0.2">
      <c r="A111" s="2" t="s">
        <v>26</v>
      </c>
      <c r="B111" s="2" t="s">
        <v>257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-1</v>
      </c>
      <c r="R111">
        <v>-1</v>
      </c>
      <c r="S111">
        <v>2</v>
      </c>
      <c r="T111">
        <v>8</v>
      </c>
      <c r="U111">
        <v>15</v>
      </c>
      <c r="V111">
        <v>19</v>
      </c>
      <c r="W111">
        <v>21</v>
      </c>
      <c r="X111">
        <v>21</v>
      </c>
      <c r="Y111">
        <v>16</v>
      </c>
      <c r="Z111">
        <v>9</v>
      </c>
      <c r="AA111">
        <v>5</v>
      </c>
      <c r="AB111">
        <v>1</v>
      </c>
    </row>
    <row r="112" spans="1:28" x14ac:dyDescent="0.2">
      <c r="A112" s="2" t="s">
        <v>27</v>
      </c>
      <c r="B112" s="2" t="s">
        <v>254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-1</v>
      </c>
      <c r="R112">
        <v>-1</v>
      </c>
      <c r="S112">
        <v>2</v>
      </c>
      <c r="T112">
        <v>8</v>
      </c>
      <c r="U112">
        <v>15</v>
      </c>
      <c r="V112">
        <v>19</v>
      </c>
      <c r="W112">
        <v>21</v>
      </c>
      <c r="X112">
        <v>21</v>
      </c>
      <c r="Y112">
        <v>16</v>
      </c>
      <c r="Z112">
        <v>9</v>
      </c>
      <c r="AA112">
        <v>5</v>
      </c>
      <c r="AB112">
        <v>1</v>
      </c>
    </row>
    <row r="113" spans="1:28" x14ac:dyDescent="0.2">
      <c r="A113" s="2" t="s">
        <v>28</v>
      </c>
      <c r="B113" s="2" t="s">
        <v>184</v>
      </c>
      <c r="C113">
        <v>1</v>
      </c>
      <c r="D113">
        <v>0</v>
      </c>
      <c r="E113">
        <v>27</v>
      </c>
      <c r="F113">
        <v>28</v>
      </c>
      <c r="G113">
        <v>28</v>
      </c>
      <c r="H113">
        <v>27</v>
      </c>
      <c r="I113">
        <v>26</v>
      </c>
      <c r="J113">
        <v>25</v>
      </c>
      <c r="K113">
        <v>24</v>
      </c>
      <c r="L113">
        <v>23</v>
      </c>
      <c r="M113">
        <v>23</v>
      </c>
      <c r="N113">
        <v>24</v>
      </c>
      <c r="O113">
        <v>25</v>
      </c>
      <c r="P113">
        <v>26</v>
      </c>
      <c r="Q113">
        <v>28</v>
      </c>
      <c r="R113">
        <v>28</v>
      </c>
      <c r="S113">
        <v>28</v>
      </c>
      <c r="T113">
        <v>27</v>
      </c>
      <c r="U113">
        <v>25</v>
      </c>
      <c r="V113">
        <v>24</v>
      </c>
      <c r="W113">
        <v>23</v>
      </c>
      <c r="X113">
        <v>23</v>
      </c>
      <c r="Y113">
        <v>23</v>
      </c>
      <c r="Z113">
        <v>25</v>
      </c>
      <c r="AA113">
        <v>26</v>
      </c>
      <c r="AB113">
        <v>28</v>
      </c>
    </row>
    <row r="114" spans="1:28" x14ac:dyDescent="0.2">
      <c r="A114" s="2" t="s">
        <v>28</v>
      </c>
      <c r="B114" s="2" t="s">
        <v>248</v>
      </c>
      <c r="C114">
        <v>1</v>
      </c>
      <c r="D114">
        <v>0</v>
      </c>
      <c r="E114">
        <v>27</v>
      </c>
      <c r="F114">
        <v>28</v>
      </c>
      <c r="G114">
        <v>28</v>
      </c>
      <c r="H114">
        <v>27</v>
      </c>
      <c r="I114">
        <v>26</v>
      </c>
      <c r="J114">
        <v>25</v>
      </c>
      <c r="K114">
        <v>24</v>
      </c>
      <c r="L114">
        <v>23</v>
      </c>
      <c r="M114">
        <v>23</v>
      </c>
      <c r="N114">
        <v>24</v>
      </c>
      <c r="O114">
        <v>25</v>
      </c>
      <c r="P114">
        <v>26</v>
      </c>
      <c r="Q114">
        <v>28</v>
      </c>
      <c r="R114">
        <v>28</v>
      </c>
      <c r="S114">
        <v>28</v>
      </c>
      <c r="T114">
        <v>27</v>
      </c>
      <c r="U114">
        <v>25</v>
      </c>
      <c r="V114">
        <v>24</v>
      </c>
      <c r="W114">
        <v>23</v>
      </c>
      <c r="X114">
        <v>23</v>
      </c>
      <c r="Y114">
        <v>23</v>
      </c>
      <c r="Z114">
        <v>25</v>
      </c>
      <c r="AA114">
        <v>26</v>
      </c>
      <c r="AB114">
        <v>28</v>
      </c>
    </row>
    <row r="115" spans="1:28" x14ac:dyDescent="0.2">
      <c r="A115" s="2" t="s">
        <v>29</v>
      </c>
      <c r="B115" s="2" t="s">
        <v>29</v>
      </c>
      <c r="C115">
        <v>1</v>
      </c>
      <c r="D115">
        <v>0</v>
      </c>
      <c r="E115">
        <v>28</v>
      </c>
      <c r="F115">
        <v>29</v>
      </c>
      <c r="G115">
        <v>29</v>
      </c>
      <c r="H115">
        <v>30</v>
      </c>
      <c r="I115">
        <v>30</v>
      </c>
      <c r="J115">
        <v>30</v>
      </c>
      <c r="K115">
        <v>29</v>
      </c>
      <c r="L115">
        <v>29</v>
      </c>
      <c r="M115">
        <v>29</v>
      </c>
      <c r="N115">
        <v>29</v>
      </c>
      <c r="O115">
        <v>29</v>
      </c>
      <c r="P115">
        <v>28</v>
      </c>
      <c r="Q115">
        <v>30</v>
      </c>
      <c r="R115">
        <v>30</v>
      </c>
      <c r="S115">
        <v>30</v>
      </c>
      <c r="T115">
        <v>30</v>
      </c>
      <c r="U115">
        <v>30</v>
      </c>
      <c r="V115">
        <v>30</v>
      </c>
      <c r="W115">
        <v>30</v>
      </c>
      <c r="X115">
        <v>30</v>
      </c>
      <c r="Y115">
        <v>30</v>
      </c>
      <c r="Z115">
        <v>30</v>
      </c>
      <c r="AA115">
        <v>30</v>
      </c>
      <c r="AB115">
        <v>30</v>
      </c>
    </row>
    <row r="116" spans="1:28" x14ac:dyDescent="0.2">
      <c r="A116" s="2" t="s">
        <v>30</v>
      </c>
      <c r="B116" s="2" t="s">
        <v>30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23</v>
      </c>
      <c r="R116">
        <v>24</v>
      </c>
      <c r="S116">
        <v>27</v>
      </c>
      <c r="T116">
        <v>29</v>
      </c>
      <c r="U116">
        <v>29</v>
      </c>
      <c r="V116">
        <v>28</v>
      </c>
      <c r="W116">
        <v>24</v>
      </c>
      <c r="X116">
        <v>25</v>
      </c>
      <c r="Y116">
        <v>25</v>
      </c>
      <c r="Z116">
        <v>25</v>
      </c>
      <c r="AA116">
        <v>24</v>
      </c>
      <c r="AB116">
        <v>23</v>
      </c>
    </row>
    <row r="117" spans="1:28" x14ac:dyDescent="0.2">
      <c r="A117" s="2" t="s">
        <v>31</v>
      </c>
      <c r="B117" s="2" t="s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-4</v>
      </c>
      <c r="R117">
        <v>-3</v>
      </c>
      <c r="S117">
        <v>3</v>
      </c>
      <c r="T117">
        <v>9</v>
      </c>
      <c r="U117">
        <v>13</v>
      </c>
      <c r="V117">
        <v>18</v>
      </c>
      <c r="W117">
        <v>20</v>
      </c>
      <c r="X117">
        <v>19</v>
      </c>
      <c r="Y117">
        <v>15</v>
      </c>
      <c r="Z117">
        <v>7</v>
      </c>
      <c r="AA117">
        <v>2</v>
      </c>
      <c r="AB117">
        <v>-3</v>
      </c>
    </row>
    <row r="118" spans="1:28" x14ac:dyDescent="0.2">
      <c r="A118" s="2" t="s">
        <v>32</v>
      </c>
      <c r="B118" s="2" t="s">
        <v>62</v>
      </c>
      <c r="C118">
        <v>1</v>
      </c>
      <c r="D118">
        <v>0</v>
      </c>
      <c r="E118">
        <v>22</v>
      </c>
      <c r="F118">
        <v>21</v>
      </c>
      <c r="G118">
        <v>22</v>
      </c>
      <c r="H118">
        <v>25</v>
      </c>
      <c r="I118">
        <v>28</v>
      </c>
      <c r="J118">
        <v>31</v>
      </c>
      <c r="K118">
        <v>33</v>
      </c>
      <c r="L118">
        <v>33</v>
      </c>
      <c r="M118">
        <v>32</v>
      </c>
      <c r="N118">
        <v>31</v>
      </c>
      <c r="O118">
        <v>28</v>
      </c>
      <c r="P118">
        <v>24</v>
      </c>
      <c r="Q118">
        <v>23</v>
      </c>
      <c r="R118">
        <v>24</v>
      </c>
      <c r="S118">
        <v>27</v>
      </c>
      <c r="T118">
        <v>31</v>
      </c>
      <c r="U118">
        <v>35</v>
      </c>
      <c r="V118">
        <v>38</v>
      </c>
      <c r="W118">
        <v>39</v>
      </c>
      <c r="X118">
        <v>39</v>
      </c>
      <c r="Y118">
        <v>38</v>
      </c>
      <c r="Z118">
        <v>35</v>
      </c>
      <c r="AA118">
        <v>30</v>
      </c>
      <c r="AB118">
        <v>25</v>
      </c>
    </row>
    <row r="119" spans="1:28" x14ac:dyDescent="0.2">
      <c r="A119" s="2" t="s">
        <v>32</v>
      </c>
      <c r="B119" s="2" t="s">
        <v>66</v>
      </c>
      <c r="C119">
        <v>1</v>
      </c>
      <c r="D119">
        <v>0</v>
      </c>
      <c r="E119">
        <v>22</v>
      </c>
      <c r="F119">
        <v>21</v>
      </c>
      <c r="G119">
        <v>22</v>
      </c>
      <c r="H119">
        <v>25</v>
      </c>
      <c r="I119">
        <v>28</v>
      </c>
      <c r="J119">
        <v>31</v>
      </c>
      <c r="K119">
        <v>33</v>
      </c>
      <c r="L119">
        <v>33</v>
      </c>
      <c r="M119">
        <v>32</v>
      </c>
      <c r="N119">
        <v>31</v>
      </c>
      <c r="O119">
        <v>28</v>
      </c>
      <c r="P119">
        <v>24</v>
      </c>
      <c r="Q119">
        <v>23</v>
      </c>
      <c r="R119">
        <v>24</v>
      </c>
      <c r="S119">
        <v>27</v>
      </c>
      <c r="T119">
        <v>31</v>
      </c>
      <c r="U119">
        <v>35</v>
      </c>
      <c r="V119">
        <v>38</v>
      </c>
      <c r="W119">
        <v>39</v>
      </c>
      <c r="X119">
        <v>39</v>
      </c>
      <c r="Y119">
        <v>38</v>
      </c>
      <c r="Z119">
        <v>35</v>
      </c>
      <c r="AA119">
        <v>30</v>
      </c>
      <c r="AB119">
        <v>25</v>
      </c>
    </row>
    <row r="120" spans="1:28" x14ac:dyDescent="0.2">
      <c r="A120" s="2" t="s">
        <v>32</v>
      </c>
      <c r="B120" s="2" t="s">
        <v>70</v>
      </c>
      <c r="C120">
        <v>1</v>
      </c>
      <c r="D120">
        <v>0</v>
      </c>
      <c r="E120">
        <v>22</v>
      </c>
      <c r="F120">
        <v>21</v>
      </c>
      <c r="G120">
        <v>22</v>
      </c>
      <c r="H120">
        <v>25</v>
      </c>
      <c r="I120">
        <v>28</v>
      </c>
      <c r="J120">
        <v>31</v>
      </c>
      <c r="K120">
        <v>33</v>
      </c>
      <c r="L120">
        <v>33</v>
      </c>
      <c r="M120">
        <v>32</v>
      </c>
      <c r="N120">
        <v>31</v>
      </c>
      <c r="O120">
        <v>28</v>
      </c>
      <c r="P120">
        <v>24</v>
      </c>
      <c r="Q120">
        <v>23</v>
      </c>
      <c r="R120">
        <v>24</v>
      </c>
      <c r="S120">
        <v>27</v>
      </c>
      <c r="T120">
        <v>31</v>
      </c>
      <c r="U120">
        <v>35</v>
      </c>
      <c r="V120">
        <v>38</v>
      </c>
      <c r="W120">
        <v>39</v>
      </c>
      <c r="X120">
        <v>39</v>
      </c>
      <c r="Y120">
        <v>38</v>
      </c>
      <c r="Z120">
        <v>35</v>
      </c>
      <c r="AA120">
        <v>30</v>
      </c>
      <c r="AB120">
        <v>25</v>
      </c>
    </row>
    <row r="121" spans="1:28" x14ac:dyDescent="0.2">
      <c r="A121" s="2" t="s">
        <v>32</v>
      </c>
      <c r="B121" s="2" t="s">
        <v>77</v>
      </c>
      <c r="C121">
        <v>1</v>
      </c>
      <c r="D121">
        <v>0</v>
      </c>
      <c r="E121">
        <v>22</v>
      </c>
      <c r="F121">
        <v>21</v>
      </c>
      <c r="G121">
        <v>22</v>
      </c>
      <c r="H121">
        <v>25</v>
      </c>
      <c r="I121">
        <v>28</v>
      </c>
      <c r="J121">
        <v>31</v>
      </c>
      <c r="K121">
        <v>33</v>
      </c>
      <c r="L121">
        <v>33</v>
      </c>
      <c r="M121">
        <v>32</v>
      </c>
      <c r="N121">
        <v>31</v>
      </c>
      <c r="O121">
        <v>28</v>
      </c>
      <c r="P121">
        <v>24</v>
      </c>
      <c r="Q121">
        <v>23</v>
      </c>
      <c r="R121">
        <v>24</v>
      </c>
      <c r="S121">
        <v>27</v>
      </c>
      <c r="T121">
        <v>31</v>
      </c>
      <c r="U121">
        <v>35</v>
      </c>
      <c r="V121">
        <v>38</v>
      </c>
      <c r="W121">
        <v>39</v>
      </c>
      <c r="X121">
        <v>39</v>
      </c>
      <c r="Y121">
        <v>38</v>
      </c>
      <c r="Z121">
        <v>35</v>
      </c>
      <c r="AA121">
        <v>30</v>
      </c>
      <c r="AB121">
        <v>25</v>
      </c>
    </row>
    <row r="122" spans="1:28" x14ac:dyDescent="0.2">
      <c r="A122" s="2" t="s">
        <v>32</v>
      </c>
      <c r="B122" s="2" t="s">
        <v>103</v>
      </c>
      <c r="C122">
        <v>1</v>
      </c>
      <c r="D122">
        <v>0</v>
      </c>
      <c r="E122">
        <v>22</v>
      </c>
      <c r="F122">
        <v>21</v>
      </c>
      <c r="G122">
        <v>22</v>
      </c>
      <c r="H122">
        <v>25</v>
      </c>
      <c r="I122">
        <v>28</v>
      </c>
      <c r="J122">
        <v>31</v>
      </c>
      <c r="K122">
        <v>33</v>
      </c>
      <c r="L122">
        <v>33</v>
      </c>
      <c r="M122">
        <v>32</v>
      </c>
      <c r="N122">
        <v>31</v>
      </c>
      <c r="O122">
        <v>28</v>
      </c>
      <c r="P122">
        <v>24</v>
      </c>
      <c r="Q122">
        <v>23</v>
      </c>
      <c r="R122">
        <v>24</v>
      </c>
      <c r="S122">
        <v>27</v>
      </c>
      <c r="T122">
        <v>31</v>
      </c>
      <c r="U122">
        <v>35</v>
      </c>
      <c r="V122">
        <v>38</v>
      </c>
      <c r="W122">
        <v>39</v>
      </c>
      <c r="X122">
        <v>39</v>
      </c>
      <c r="Y122">
        <v>38</v>
      </c>
      <c r="Z122">
        <v>35</v>
      </c>
      <c r="AA122">
        <v>30</v>
      </c>
      <c r="AB122">
        <v>25</v>
      </c>
    </row>
    <row r="123" spans="1:28" x14ac:dyDescent="0.2">
      <c r="A123" s="2" t="s">
        <v>32</v>
      </c>
      <c r="B123" s="2" t="s">
        <v>106</v>
      </c>
      <c r="C123">
        <v>1</v>
      </c>
      <c r="D123">
        <v>0</v>
      </c>
      <c r="E123">
        <v>22</v>
      </c>
      <c r="F123">
        <v>21</v>
      </c>
      <c r="G123">
        <v>22</v>
      </c>
      <c r="H123">
        <v>25</v>
      </c>
      <c r="I123">
        <v>28</v>
      </c>
      <c r="J123">
        <v>31</v>
      </c>
      <c r="K123">
        <v>33</v>
      </c>
      <c r="L123">
        <v>33</v>
      </c>
      <c r="M123">
        <v>32</v>
      </c>
      <c r="N123">
        <v>31</v>
      </c>
      <c r="O123">
        <v>28</v>
      </c>
      <c r="P123">
        <v>24</v>
      </c>
      <c r="Q123">
        <v>23</v>
      </c>
      <c r="R123">
        <v>24</v>
      </c>
      <c r="S123">
        <v>27</v>
      </c>
      <c r="T123">
        <v>31</v>
      </c>
      <c r="U123">
        <v>35</v>
      </c>
      <c r="V123">
        <v>38</v>
      </c>
      <c r="W123">
        <v>39</v>
      </c>
      <c r="X123">
        <v>39</v>
      </c>
      <c r="Y123">
        <v>38</v>
      </c>
      <c r="Z123">
        <v>35</v>
      </c>
      <c r="AA123">
        <v>30</v>
      </c>
      <c r="AB123">
        <v>25</v>
      </c>
    </row>
    <row r="124" spans="1:28" x14ac:dyDescent="0.2">
      <c r="A124" s="2" t="s">
        <v>32</v>
      </c>
      <c r="B124" s="2" t="s">
        <v>194</v>
      </c>
      <c r="C124">
        <v>1</v>
      </c>
      <c r="D124">
        <v>0</v>
      </c>
      <c r="E124">
        <v>22</v>
      </c>
      <c r="F124">
        <v>21</v>
      </c>
      <c r="G124">
        <v>22</v>
      </c>
      <c r="H124">
        <v>25</v>
      </c>
      <c r="I124">
        <v>28</v>
      </c>
      <c r="J124">
        <v>31</v>
      </c>
      <c r="K124">
        <v>33</v>
      </c>
      <c r="L124">
        <v>33</v>
      </c>
      <c r="M124">
        <v>32</v>
      </c>
      <c r="N124">
        <v>31</v>
      </c>
      <c r="O124">
        <v>28</v>
      </c>
      <c r="P124">
        <v>24</v>
      </c>
      <c r="Q124">
        <v>23</v>
      </c>
      <c r="R124">
        <v>24</v>
      </c>
      <c r="S124">
        <v>27</v>
      </c>
      <c r="T124">
        <v>31</v>
      </c>
      <c r="U124">
        <v>35</v>
      </c>
      <c r="V124">
        <v>38</v>
      </c>
      <c r="W124">
        <v>39</v>
      </c>
      <c r="X124">
        <v>39</v>
      </c>
      <c r="Y124">
        <v>38</v>
      </c>
      <c r="Z124">
        <v>35</v>
      </c>
      <c r="AA124">
        <v>30</v>
      </c>
      <c r="AB124">
        <v>25</v>
      </c>
    </row>
    <row r="125" spans="1:28" x14ac:dyDescent="0.2">
      <c r="A125" s="2" t="s">
        <v>33</v>
      </c>
      <c r="B125" s="2" t="s">
        <v>224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7</v>
      </c>
      <c r="T125">
        <v>13</v>
      </c>
      <c r="U125">
        <v>19</v>
      </c>
      <c r="V125">
        <v>23</v>
      </c>
      <c r="W125">
        <v>25</v>
      </c>
      <c r="X125">
        <v>25</v>
      </c>
      <c r="Y125">
        <v>19</v>
      </c>
      <c r="Z125">
        <v>13</v>
      </c>
      <c r="AA125">
        <v>6</v>
      </c>
      <c r="AB125">
        <v>2</v>
      </c>
    </row>
    <row r="126" spans="1:28" x14ac:dyDescent="0.2">
      <c r="A126" s="2" t="s">
        <v>34</v>
      </c>
      <c r="B126" s="2" t="s">
        <v>210</v>
      </c>
      <c r="C126">
        <v>1</v>
      </c>
      <c r="D126">
        <v>0</v>
      </c>
      <c r="E126">
        <v>16</v>
      </c>
      <c r="F126">
        <v>15</v>
      </c>
      <c r="G126">
        <v>15</v>
      </c>
      <c r="H126">
        <v>16</v>
      </c>
      <c r="I126">
        <v>18</v>
      </c>
      <c r="J126">
        <v>19</v>
      </c>
      <c r="K126">
        <v>21</v>
      </c>
      <c r="L126">
        <v>21</v>
      </c>
      <c r="M126">
        <v>21</v>
      </c>
      <c r="N126">
        <v>20</v>
      </c>
      <c r="O126">
        <v>18</v>
      </c>
      <c r="P126">
        <v>17</v>
      </c>
      <c r="Q126">
        <v>15</v>
      </c>
      <c r="R126">
        <v>15</v>
      </c>
      <c r="S126">
        <v>16</v>
      </c>
      <c r="T126">
        <v>18</v>
      </c>
      <c r="U126">
        <v>22</v>
      </c>
      <c r="V126">
        <v>25</v>
      </c>
      <c r="W126">
        <v>27</v>
      </c>
      <c r="X126">
        <v>28</v>
      </c>
      <c r="Y126">
        <v>26</v>
      </c>
      <c r="Z126">
        <v>23</v>
      </c>
      <c r="AA126">
        <v>18</v>
      </c>
      <c r="AB126">
        <v>16</v>
      </c>
    </row>
    <row r="127" spans="1:28" x14ac:dyDescent="0.2">
      <c r="A127" s="2" t="s">
        <v>34</v>
      </c>
      <c r="B127" s="2" t="s">
        <v>221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15</v>
      </c>
      <c r="R127">
        <v>15</v>
      </c>
      <c r="S127">
        <v>16</v>
      </c>
      <c r="T127">
        <v>18</v>
      </c>
      <c r="U127">
        <v>22</v>
      </c>
      <c r="V127">
        <v>25</v>
      </c>
      <c r="W127">
        <v>27</v>
      </c>
      <c r="X127">
        <v>28</v>
      </c>
      <c r="Y127">
        <v>26</v>
      </c>
      <c r="Z127">
        <v>23</v>
      </c>
      <c r="AA127">
        <v>18</v>
      </c>
      <c r="AB127">
        <v>16</v>
      </c>
    </row>
    <row r="128" spans="1:28" x14ac:dyDescent="0.2">
      <c r="A128" s="2" t="s">
        <v>35</v>
      </c>
      <c r="B128" s="2" t="s">
        <v>61</v>
      </c>
      <c r="C128">
        <v>1</v>
      </c>
      <c r="D128">
        <v>1</v>
      </c>
      <c r="E128">
        <v>10</v>
      </c>
      <c r="F128">
        <v>9</v>
      </c>
      <c r="G128">
        <v>9</v>
      </c>
      <c r="H128">
        <v>11</v>
      </c>
      <c r="I128">
        <v>17</v>
      </c>
      <c r="J128">
        <v>22</v>
      </c>
      <c r="K128">
        <v>25</v>
      </c>
      <c r="L128">
        <v>26</v>
      </c>
      <c r="M128">
        <v>24</v>
      </c>
      <c r="N128">
        <v>20</v>
      </c>
      <c r="O128">
        <v>16</v>
      </c>
      <c r="P128">
        <v>13</v>
      </c>
      <c r="Q128">
        <v>8</v>
      </c>
      <c r="R128">
        <v>9</v>
      </c>
      <c r="S128">
        <v>10</v>
      </c>
      <c r="T128">
        <v>15</v>
      </c>
      <c r="U128">
        <v>20</v>
      </c>
      <c r="V128">
        <v>25</v>
      </c>
      <c r="W128">
        <v>28</v>
      </c>
      <c r="X128">
        <v>28</v>
      </c>
      <c r="Y128">
        <v>25</v>
      </c>
      <c r="Z128">
        <v>20</v>
      </c>
      <c r="AA128">
        <v>15</v>
      </c>
      <c r="AB128">
        <v>10</v>
      </c>
    </row>
    <row r="129" spans="1:28" x14ac:dyDescent="0.2">
      <c r="A129" s="2" t="s">
        <v>35</v>
      </c>
      <c r="B129" s="2" t="s">
        <v>71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-16</v>
      </c>
      <c r="R129">
        <v>-12</v>
      </c>
      <c r="S129">
        <v>-3</v>
      </c>
      <c r="T129">
        <v>7</v>
      </c>
      <c r="U129">
        <v>14</v>
      </c>
      <c r="V129">
        <v>22</v>
      </c>
      <c r="W129">
        <v>24</v>
      </c>
      <c r="X129">
        <v>22</v>
      </c>
      <c r="Y129">
        <v>14</v>
      </c>
      <c r="Z129">
        <v>4</v>
      </c>
      <c r="AA129">
        <v>-6</v>
      </c>
      <c r="AB129">
        <v>-12</v>
      </c>
    </row>
    <row r="130" spans="1:28" x14ac:dyDescent="0.2">
      <c r="A130" s="2" t="s">
        <v>35</v>
      </c>
      <c r="B130" s="2" t="s">
        <v>74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-2</v>
      </c>
      <c r="R130">
        <v>0</v>
      </c>
      <c r="S130">
        <v>2</v>
      </c>
      <c r="T130">
        <v>7</v>
      </c>
      <c r="U130">
        <v>13</v>
      </c>
      <c r="V130">
        <v>18</v>
      </c>
      <c r="W130">
        <v>20</v>
      </c>
      <c r="X130">
        <v>20</v>
      </c>
      <c r="Y130">
        <v>16</v>
      </c>
      <c r="Z130">
        <v>10</v>
      </c>
      <c r="AA130">
        <v>3</v>
      </c>
      <c r="AB130">
        <v>0</v>
      </c>
    </row>
    <row r="131" spans="1:28" x14ac:dyDescent="0.2">
      <c r="A131" s="2" t="s">
        <v>35</v>
      </c>
      <c r="B131" s="2" t="s">
        <v>75</v>
      </c>
      <c r="C131">
        <v>1</v>
      </c>
      <c r="D131">
        <v>0</v>
      </c>
      <c r="E131">
        <v>10</v>
      </c>
      <c r="F131">
        <v>9</v>
      </c>
      <c r="G131">
        <v>9</v>
      </c>
      <c r="H131">
        <v>11</v>
      </c>
      <c r="I131">
        <v>17</v>
      </c>
      <c r="J131">
        <v>22</v>
      </c>
      <c r="K131">
        <v>25</v>
      </c>
      <c r="L131">
        <v>26</v>
      </c>
      <c r="M131">
        <v>24</v>
      </c>
      <c r="N131">
        <v>20</v>
      </c>
      <c r="O131">
        <v>16</v>
      </c>
      <c r="P131">
        <v>13</v>
      </c>
      <c r="Q131">
        <v>4</v>
      </c>
      <c r="R131">
        <v>4</v>
      </c>
      <c r="S131">
        <v>7</v>
      </c>
      <c r="T131">
        <v>13</v>
      </c>
      <c r="U131">
        <v>19</v>
      </c>
      <c r="V131">
        <v>24</v>
      </c>
      <c r="W131">
        <v>27</v>
      </c>
      <c r="X131">
        <v>27</v>
      </c>
      <c r="Y131">
        <v>23</v>
      </c>
      <c r="Z131">
        <v>17</v>
      </c>
      <c r="AA131">
        <v>11</v>
      </c>
      <c r="AB131">
        <v>6</v>
      </c>
    </row>
    <row r="132" spans="1:28" x14ac:dyDescent="0.2">
      <c r="A132" s="2" t="s">
        <v>35</v>
      </c>
      <c r="B132" s="2" t="s">
        <v>76</v>
      </c>
      <c r="C132">
        <v>1</v>
      </c>
      <c r="D132">
        <v>0</v>
      </c>
      <c r="E132">
        <v>10</v>
      </c>
      <c r="F132">
        <v>9</v>
      </c>
      <c r="G132">
        <v>9</v>
      </c>
      <c r="H132">
        <v>11</v>
      </c>
      <c r="I132">
        <v>17</v>
      </c>
      <c r="J132">
        <v>22</v>
      </c>
      <c r="K132">
        <v>25</v>
      </c>
      <c r="L132">
        <v>26</v>
      </c>
      <c r="M132">
        <v>24</v>
      </c>
      <c r="N132">
        <v>20</v>
      </c>
      <c r="O132">
        <v>16</v>
      </c>
      <c r="P132">
        <v>13</v>
      </c>
      <c r="Q132">
        <v>4</v>
      </c>
      <c r="R132">
        <v>4</v>
      </c>
      <c r="S132">
        <v>7</v>
      </c>
      <c r="T132">
        <v>13</v>
      </c>
      <c r="U132">
        <v>19</v>
      </c>
      <c r="V132">
        <v>24</v>
      </c>
      <c r="W132">
        <v>27</v>
      </c>
      <c r="X132">
        <v>27</v>
      </c>
      <c r="Y132">
        <v>23</v>
      </c>
      <c r="Z132">
        <v>17</v>
      </c>
      <c r="AA132">
        <v>11</v>
      </c>
      <c r="AB132">
        <v>6</v>
      </c>
    </row>
    <row r="133" spans="1:28" x14ac:dyDescent="0.2">
      <c r="A133" s="2" t="s">
        <v>35</v>
      </c>
      <c r="B133" s="2" t="s">
        <v>83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-10</v>
      </c>
      <c r="R133">
        <v>-10</v>
      </c>
      <c r="S133">
        <v>-2</v>
      </c>
      <c r="T133">
        <v>9</v>
      </c>
      <c r="U133">
        <v>18</v>
      </c>
      <c r="V133">
        <v>21</v>
      </c>
      <c r="W133">
        <v>24</v>
      </c>
      <c r="X133">
        <v>23</v>
      </c>
      <c r="Y133">
        <v>16</v>
      </c>
      <c r="Z133">
        <v>8</v>
      </c>
      <c r="AA133">
        <v>-1</v>
      </c>
      <c r="AB133">
        <v>-8</v>
      </c>
    </row>
    <row r="134" spans="1:28" x14ac:dyDescent="0.2">
      <c r="A134" s="2" t="s">
        <v>35</v>
      </c>
      <c r="B134" s="2" t="s">
        <v>143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-8</v>
      </c>
      <c r="R134">
        <v>-8</v>
      </c>
      <c r="S134">
        <v>-1</v>
      </c>
      <c r="T134">
        <v>5</v>
      </c>
      <c r="U134">
        <v>12</v>
      </c>
      <c r="V134">
        <v>16</v>
      </c>
      <c r="W134">
        <v>21</v>
      </c>
      <c r="X134">
        <v>18</v>
      </c>
      <c r="Y134">
        <v>13</v>
      </c>
      <c r="Z134">
        <v>6</v>
      </c>
      <c r="AA134">
        <v>-1</v>
      </c>
      <c r="AB134">
        <v>-6</v>
      </c>
    </row>
    <row r="135" spans="1:28" x14ac:dyDescent="0.2">
      <c r="A135" s="2" t="s">
        <v>35</v>
      </c>
      <c r="B135" s="2" t="s">
        <v>144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8</v>
      </c>
      <c r="T135">
        <v>15</v>
      </c>
      <c r="U135">
        <v>25</v>
      </c>
      <c r="V135">
        <v>29</v>
      </c>
      <c r="W135">
        <v>29</v>
      </c>
      <c r="X135">
        <v>24</v>
      </c>
      <c r="Y135">
        <v>16</v>
      </c>
      <c r="Z135">
        <v>12</v>
      </c>
      <c r="AA135">
        <v>6</v>
      </c>
      <c r="AB135">
        <v>2</v>
      </c>
    </row>
    <row r="136" spans="1:28" x14ac:dyDescent="0.2">
      <c r="A136" s="2" t="s">
        <v>35</v>
      </c>
      <c r="B136" s="2" t="s">
        <v>148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-2</v>
      </c>
      <c r="R136">
        <v>-1</v>
      </c>
      <c r="S136">
        <v>5</v>
      </c>
      <c r="T136">
        <v>12</v>
      </c>
      <c r="U136">
        <v>17</v>
      </c>
      <c r="V136">
        <v>20</v>
      </c>
      <c r="W136">
        <v>22</v>
      </c>
      <c r="X136">
        <v>22</v>
      </c>
      <c r="Y136">
        <v>18</v>
      </c>
      <c r="Z136">
        <v>11</v>
      </c>
      <c r="AA136">
        <v>5</v>
      </c>
      <c r="AB136">
        <v>1</v>
      </c>
    </row>
    <row r="137" spans="1:28" x14ac:dyDescent="0.2">
      <c r="A137" s="2" t="s">
        <v>35</v>
      </c>
      <c r="B137" s="2" t="s">
        <v>149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-15</v>
      </c>
      <c r="R137">
        <v>-12</v>
      </c>
      <c r="S137">
        <v>-2</v>
      </c>
      <c r="T137">
        <v>6</v>
      </c>
      <c r="U137">
        <v>14</v>
      </c>
      <c r="V137">
        <v>21</v>
      </c>
      <c r="W137">
        <v>23</v>
      </c>
      <c r="X137">
        <v>19</v>
      </c>
      <c r="Y137">
        <v>14</v>
      </c>
      <c r="Z137">
        <v>6</v>
      </c>
      <c r="AA137">
        <v>-5</v>
      </c>
      <c r="AB137">
        <v>-15</v>
      </c>
    </row>
    <row r="138" spans="1:28" x14ac:dyDescent="0.2">
      <c r="A138" s="2" t="s">
        <v>35</v>
      </c>
      <c r="B138" s="2" t="s">
        <v>151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-5</v>
      </c>
      <c r="R138">
        <v>-5</v>
      </c>
      <c r="S138">
        <v>1</v>
      </c>
      <c r="T138">
        <v>8</v>
      </c>
      <c r="U138">
        <v>15</v>
      </c>
      <c r="V138">
        <v>18</v>
      </c>
      <c r="W138">
        <v>23</v>
      </c>
      <c r="X138">
        <v>20</v>
      </c>
      <c r="Y138">
        <v>15</v>
      </c>
      <c r="Z138">
        <v>8</v>
      </c>
      <c r="AA138">
        <v>2</v>
      </c>
      <c r="AB138">
        <v>-3</v>
      </c>
    </row>
    <row r="139" spans="1:28" x14ac:dyDescent="0.2">
      <c r="A139" s="2" t="s">
        <v>35</v>
      </c>
      <c r="B139" s="2" t="s">
        <v>153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-6</v>
      </c>
      <c r="R139">
        <v>-6</v>
      </c>
      <c r="S139">
        <v>2</v>
      </c>
      <c r="T139">
        <v>10</v>
      </c>
      <c r="U139">
        <v>18</v>
      </c>
      <c r="V139">
        <v>20</v>
      </c>
      <c r="W139">
        <v>24</v>
      </c>
      <c r="X139">
        <v>22</v>
      </c>
      <c r="Y139">
        <v>16</v>
      </c>
      <c r="Z139">
        <v>8</v>
      </c>
      <c r="AA139">
        <v>1</v>
      </c>
      <c r="AB139">
        <v>-4</v>
      </c>
    </row>
    <row r="140" spans="1:28" x14ac:dyDescent="0.2">
      <c r="A140" s="2" t="s">
        <v>35</v>
      </c>
      <c r="B140" s="2" t="s">
        <v>154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-9</v>
      </c>
      <c r="R140">
        <v>-9</v>
      </c>
      <c r="S140">
        <v>-3</v>
      </c>
      <c r="T140">
        <v>2</v>
      </c>
      <c r="U140">
        <v>7</v>
      </c>
      <c r="V140">
        <v>11</v>
      </c>
      <c r="W140">
        <v>16</v>
      </c>
      <c r="X140">
        <v>14</v>
      </c>
      <c r="Y140">
        <v>10</v>
      </c>
      <c r="Z140">
        <v>3</v>
      </c>
      <c r="AA140">
        <v>-3</v>
      </c>
      <c r="AB140">
        <v>-6</v>
      </c>
    </row>
    <row r="141" spans="1:28" x14ac:dyDescent="0.2">
      <c r="A141" s="2" t="s">
        <v>35</v>
      </c>
      <c r="B141" s="2" t="s">
        <v>167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-6</v>
      </c>
      <c r="R141">
        <v>-6</v>
      </c>
      <c r="S141">
        <v>2</v>
      </c>
      <c r="T141">
        <v>10</v>
      </c>
      <c r="U141">
        <v>18</v>
      </c>
      <c r="V141">
        <v>20</v>
      </c>
      <c r="W141">
        <v>24</v>
      </c>
      <c r="X141">
        <v>22</v>
      </c>
      <c r="Y141">
        <v>16</v>
      </c>
      <c r="Z141">
        <v>8</v>
      </c>
      <c r="AA141">
        <v>1</v>
      </c>
      <c r="AB141">
        <v>-4</v>
      </c>
    </row>
    <row r="142" spans="1:28" x14ac:dyDescent="0.2">
      <c r="A142" s="2" t="s">
        <v>35</v>
      </c>
      <c r="B142" s="2" t="s">
        <v>177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-13</v>
      </c>
      <c r="R142">
        <v>-13</v>
      </c>
      <c r="S142">
        <v>-5</v>
      </c>
      <c r="T142">
        <v>3</v>
      </c>
      <c r="U142">
        <v>11</v>
      </c>
      <c r="V142">
        <v>15</v>
      </c>
      <c r="W142">
        <v>20</v>
      </c>
      <c r="X142">
        <v>14</v>
      </c>
      <c r="Y142">
        <v>9</v>
      </c>
      <c r="Z142">
        <v>3</v>
      </c>
      <c r="AA142">
        <v>-2</v>
      </c>
      <c r="AB142">
        <v>-11</v>
      </c>
    </row>
    <row r="143" spans="1:28" x14ac:dyDescent="0.2">
      <c r="A143" s="2" t="s">
        <v>35</v>
      </c>
      <c r="B143" s="2" t="s">
        <v>178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-6</v>
      </c>
      <c r="R143">
        <v>-6</v>
      </c>
      <c r="S143">
        <v>2</v>
      </c>
      <c r="T143">
        <v>10</v>
      </c>
      <c r="U143">
        <v>18</v>
      </c>
      <c r="V143">
        <v>20</v>
      </c>
      <c r="W143">
        <v>24</v>
      </c>
      <c r="X143">
        <v>22</v>
      </c>
      <c r="Y143">
        <v>16</v>
      </c>
      <c r="Z143">
        <v>8</v>
      </c>
      <c r="AA143">
        <v>1</v>
      </c>
      <c r="AB143">
        <v>-4</v>
      </c>
    </row>
    <row r="144" spans="1:28" x14ac:dyDescent="0.2">
      <c r="A144" s="2" t="s">
        <v>35</v>
      </c>
      <c r="B144" s="2" t="s">
        <v>179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-6</v>
      </c>
      <c r="R144">
        <v>-7</v>
      </c>
      <c r="S144">
        <v>-6</v>
      </c>
      <c r="T144">
        <v>7</v>
      </c>
      <c r="U144">
        <v>10</v>
      </c>
      <c r="V144">
        <v>13</v>
      </c>
      <c r="W144">
        <v>14</v>
      </c>
      <c r="X144">
        <v>14</v>
      </c>
      <c r="Y144">
        <v>13</v>
      </c>
      <c r="Z144">
        <v>11</v>
      </c>
      <c r="AA144">
        <v>5</v>
      </c>
      <c r="AB144">
        <v>-1</v>
      </c>
    </row>
    <row r="145" spans="1:28" x14ac:dyDescent="0.2">
      <c r="A145" s="2" t="s">
        <v>35</v>
      </c>
      <c r="B145" s="2" t="s">
        <v>195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-12</v>
      </c>
      <c r="R145">
        <v>-10</v>
      </c>
      <c r="S145">
        <v>-2</v>
      </c>
      <c r="T145">
        <v>6</v>
      </c>
      <c r="U145">
        <v>16</v>
      </c>
      <c r="V145">
        <v>19</v>
      </c>
      <c r="W145">
        <v>22</v>
      </c>
      <c r="X145">
        <v>19</v>
      </c>
      <c r="Y145">
        <v>13</v>
      </c>
      <c r="Z145">
        <v>5</v>
      </c>
      <c r="AA145">
        <v>-3</v>
      </c>
      <c r="AB145">
        <v>-11</v>
      </c>
    </row>
    <row r="146" spans="1:28" x14ac:dyDescent="0.2">
      <c r="A146" s="2" t="s">
        <v>35</v>
      </c>
      <c r="B146" s="2" t="s">
        <v>196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-15</v>
      </c>
      <c r="R146">
        <v>-11</v>
      </c>
      <c r="S146">
        <v>-2</v>
      </c>
      <c r="T146">
        <v>9</v>
      </c>
      <c r="U146">
        <v>18</v>
      </c>
      <c r="V146">
        <v>23</v>
      </c>
      <c r="W146">
        <v>24</v>
      </c>
      <c r="X146">
        <v>22</v>
      </c>
      <c r="Y146">
        <v>17</v>
      </c>
      <c r="Z146">
        <v>8</v>
      </c>
      <c r="AA146">
        <v>-3</v>
      </c>
      <c r="AB146">
        <v>-13</v>
      </c>
    </row>
    <row r="147" spans="1:28" x14ac:dyDescent="0.2">
      <c r="A147" s="2" t="s">
        <v>35</v>
      </c>
      <c r="B147" s="2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-15</v>
      </c>
      <c r="R147">
        <v>-11</v>
      </c>
      <c r="S147">
        <v>-2</v>
      </c>
      <c r="T147">
        <v>9</v>
      </c>
      <c r="U147">
        <v>18</v>
      </c>
      <c r="V147">
        <v>23</v>
      </c>
      <c r="W147">
        <v>24</v>
      </c>
      <c r="X147">
        <v>22</v>
      </c>
      <c r="Y147">
        <v>17</v>
      </c>
      <c r="Z147">
        <v>8</v>
      </c>
      <c r="AA147">
        <v>-3</v>
      </c>
      <c r="AB147">
        <v>-13</v>
      </c>
    </row>
    <row r="148" spans="1:28" x14ac:dyDescent="0.2">
      <c r="A148" s="2" t="s">
        <v>35</v>
      </c>
      <c r="B148" s="2" t="s">
        <v>223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-5</v>
      </c>
      <c r="R148">
        <v>-5</v>
      </c>
      <c r="S148">
        <v>1</v>
      </c>
      <c r="T148">
        <v>8</v>
      </c>
      <c r="U148">
        <v>15</v>
      </c>
      <c r="V148">
        <v>18</v>
      </c>
      <c r="W148">
        <v>23</v>
      </c>
      <c r="X148">
        <v>20</v>
      </c>
      <c r="Y148">
        <v>15</v>
      </c>
      <c r="Z148">
        <v>8</v>
      </c>
      <c r="AA148">
        <v>2</v>
      </c>
      <c r="AB148">
        <v>-3</v>
      </c>
    </row>
    <row r="149" spans="1:28" x14ac:dyDescent="0.2">
      <c r="A149" s="2" t="s">
        <v>35</v>
      </c>
      <c r="B149" s="2" t="s">
        <v>253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-5</v>
      </c>
      <c r="R149">
        <v>-5</v>
      </c>
      <c r="S149">
        <v>1</v>
      </c>
      <c r="T149">
        <v>8</v>
      </c>
      <c r="U149">
        <v>15</v>
      </c>
      <c r="V149">
        <v>18</v>
      </c>
      <c r="W149">
        <v>23</v>
      </c>
      <c r="X149">
        <v>20</v>
      </c>
      <c r="Y149">
        <v>15</v>
      </c>
      <c r="Z149">
        <v>8</v>
      </c>
      <c r="AA149">
        <v>2</v>
      </c>
      <c r="AB149">
        <v>-3</v>
      </c>
    </row>
    <row r="150" spans="1:28" x14ac:dyDescent="0.2">
      <c r="A150" s="2" t="s">
        <v>35</v>
      </c>
      <c r="B150" s="2" t="s">
        <v>256</v>
      </c>
      <c r="C150">
        <v>1</v>
      </c>
      <c r="D150">
        <v>0</v>
      </c>
      <c r="E150">
        <v>10</v>
      </c>
      <c r="F150">
        <v>9</v>
      </c>
      <c r="G150">
        <v>9</v>
      </c>
      <c r="H150">
        <v>11</v>
      </c>
      <c r="I150">
        <v>17</v>
      </c>
      <c r="J150">
        <v>22</v>
      </c>
      <c r="K150">
        <v>25</v>
      </c>
      <c r="L150">
        <v>26</v>
      </c>
      <c r="M150">
        <v>24</v>
      </c>
      <c r="N150">
        <v>20</v>
      </c>
      <c r="O150">
        <v>16</v>
      </c>
      <c r="P150">
        <v>13</v>
      </c>
      <c r="Q150">
        <v>8</v>
      </c>
      <c r="R150">
        <v>9</v>
      </c>
      <c r="S150">
        <v>10</v>
      </c>
      <c r="T150">
        <v>15</v>
      </c>
      <c r="U150">
        <v>20</v>
      </c>
      <c r="V150">
        <v>25</v>
      </c>
      <c r="W150">
        <v>28</v>
      </c>
      <c r="X150">
        <v>28</v>
      </c>
      <c r="Y150">
        <v>25</v>
      </c>
      <c r="Z150">
        <v>20</v>
      </c>
      <c r="AA150">
        <v>15</v>
      </c>
      <c r="AB150">
        <v>10</v>
      </c>
    </row>
    <row r="151" spans="1:28" x14ac:dyDescent="0.2">
      <c r="A151" s="2" t="s">
        <v>35</v>
      </c>
      <c r="B151" s="2" t="s">
        <v>261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-6</v>
      </c>
      <c r="R151">
        <v>-6</v>
      </c>
      <c r="S151">
        <v>2</v>
      </c>
      <c r="T151">
        <v>10</v>
      </c>
      <c r="U151">
        <v>18</v>
      </c>
      <c r="V151">
        <v>20</v>
      </c>
      <c r="W151">
        <v>24</v>
      </c>
      <c r="X151">
        <v>22</v>
      </c>
      <c r="Y151">
        <v>16</v>
      </c>
      <c r="Z151">
        <v>8</v>
      </c>
      <c r="AA151">
        <v>1</v>
      </c>
      <c r="AB151">
        <v>-4</v>
      </c>
    </row>
    <row r="152" spans="1:28" x14ac:dyDescent="0.2">
      <c r="A152" s="2" t="s">
        <v>35</v>
      </c>
      <c r="B152" s="2" t="s">
        <v>262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-11</v>
      </c>
      <c r="R152">
        <v>-6</v>
      </c>
      <c r="S152">
        <v>-1</v>
      </c>
      <c r="T152">
        <v>7</v>
      </c>
      <c r="U152">
        <v>12</v>
      </c>
      <c r="V152">
        <v>16</v>
      </c>
      <c r="W152">
        <v>19</v>
      </c>
      <c r="X152">
        <v>22</v>
      </c>
      <c r="Y152">
        <v>18</v>
      </c>
      <c r="Z152">
        <v>11</v>
      </c>
      <c r="AA152">
        <v>0</v>
      </c>
      <c r="AB152">
        <v>-9</v>
      </c>
    </row>
    <row r="153" spans="1:28" x14ac:dyDescent="0.2">
      <c r="A153" s="2" t="s">
        <v>35</v>
      </c>
      <c r="B153" s="2" t="s">
        <v>265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-6</v>
      </c>
      <c r="R153">
        <v>-6</v>
      </c>
      <c r="S153">
        <v>2</v>
      </c>
      <c r="T153">
        <v>10</v>
      </c>
      <c r="U153">
        <v>18</v>
      </c>
      <c r="V153">
        <v>20</v>
      </c>
      <c r="W153">
        <v>24</v>
      </c>
      <c r="X153">
        <v>22</v>
      </c>
      <c r="Y153">
        <v>16</v>
      </c>
      <c r="Z153">
        <v>8</v>
      </c>
      <c r="AA153">
        <v>1</v>
      </c>
      <c r="AB153">
        <v>-4</v>
      </c>
    </row>
    <row r="154" spans="1:28" x14ac:dyDescent="0.2">
      <c r="A154" s="2" t="s">
        <v>35</v>
      </c>
      <c r="B154" s="2" t="s">
        <v>271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-6</v>
      </c>
      <c r="R154">
        <v>-6</v>
      </c>
      <c r="S154">
        <v>2</v>
      </c>
      <c r="T154">
        <v>10</v>
      </c>
      <c r="U154">
        <v>18</v>
      </c>
      <c r="V154">
        <v>20</v>
      </c>
      <c r="W154">
        <v>24</v>
      </c>
      <c r="X154">
        <v>22</v>
      </c>
      <c r="Y154">
        <v>16</v>
      </c>
      <c r="Z154">
        <v>8</v>
      </c>
      <c r="AA154">
        <v>1</v>
      </c>
      <c r="AB154">
        <v>-4</v>
      </c>
    </row>
    <row r="155" spans="1:28" x14ac:dyDescent="0.2">
      <c r="A155" s="2" t="s">
        <v>36</v>
      </c>
      <c r="B155" s="2" t="s">
        <v>250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7</v>
      </c>
      <c r="T155">
        <v>14</v>
      </c>
      <c r="U155">
        <v>17</v>
      </c>
      <c r="V155">
        <v>22</v>
      </c>
      <c r="W155">
        <v>25</v>
      </c>
      <c r="X155">
        <v>26</v>
      </c>
      <c r="Y155">
        <v>21</v>
      </c>
      <c r="Z155">
        <v>14</v>
      </c>
      <c r="AA155">
        <v>8</v>
      </c>
      <c r="AB155">
        <v>2</v>
      </c>
    </row>
    <row r="156" spans="1:28" x14ac:dyDescent="0.2">
      <c r="A156" s="2" t="s">
        <v>37</v>
      </c>
      <c r="B156" s="2" t="s">
        <v>259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</v>
      </c>
      <c r="R156">
        <v>4</v>
      </c>
      <c r="S156">
        <v>9</v>
      </c>
      <c r="T156">
        <v>15</v>
      </c>
      <c r="U156">
        <v>19</v>
      </c>
      <c r="V156">
        <v>23</v>
      </c>
      <c r="W156">
        <v>25</v>
      </c>
      <c r="X156">
        <v>26</v>
      </c>
      <c r="Y156">
        <v>20</v>
      </c>
      <c r="Z156">
        <v>14</v>
      </c>
      <c r="AA156">
        <v>8</v>
      </c>
      <c r="AB156">
        <v>3</v>
      </c>
    </row>
    <row r="157" spans="1:28" x14ac:dyDescent="0.2">
      <c r="A157" s="2" t="s">
        <v>38</v>
      </c>
      <c r="B157" s="2" t="s">
        <v>107</v>
      </c>
      <c r="C157">
        <v>1</v>
      </c>
      <c r="D157">
        <v>0</v>
      </c>
      <c r="E157">
        <v>28</v>
      </c>
      <c r="F157">
        <v>28</v>
      </c>
      <c r="G157">
        <v>29</v>
      </c>
      <c r="H157">
        <v>30</v>
      </c>
      <c r="I157">
        <v>30</v>
      </c>
      <c r="J157">
        <v>29</v>
      </c>
      <c r="K157">
        <v>29</v>
      </c>
      <c r="L157">
        <v>29</v>
      </c>
      <c r="M157">
        <v>29</v>
      </c>
      <c r="N157">
        <v>29</v>
      </c>
      <c r="O157">
        <v>29</v>
      </c>
      <c r="P157">
        <v>29</v>
      </c>
      <c r="Q157">
        <v>30</v>
      </c>
      <c r="R157">
        <v>30</v>
      </c>
      <c r="S157">
        <v>31</v>
      </c>
      <c r="T157">
        <v>31</v>
      </c>
      <c r="U157">
        <v>31</v>
      </c>
      <c r="V157">
        <v>31</v>
      </c>
      <c r="W157">
        <v>30</v>
      </c>
      <c r="X157">
        <v>30</v>
      </c>
      <c r="Y157">
        <v>30</v>
      </c>
      <c r="Z157">
        <v>30</v>
      </c>
      <c r="AA157">
        <v>30</v>
      </c>
      <c r="AB157">
        <v>30</v>
      </c>
    </row>
    <row r="158" spans="1:28" x14ac:dyDescent="0.2">
      <c r="A158" s="2" t="s">
        <v>38</v>
      </c>
      <c r="B158" s="2" t="s">
        <v>124</v>
      </c>
      <c r="C158">
        <v>1</v>
      </c>
      <c r="D158">
        <v>0</v>
      </c>
      <c r="E158">
        <v>28</v>
      </c>
      <c r="F158">
        <v>28</v>
      </c>
      <c r="G158">
        <v>29</v>
      </c>
      <c r="H158">
        <v>30</v>
      </c>
      <c r="I158">
        <v>30</v>
      </c>
      <c r="J158">
        <v>29</v>
      </c>
      <c r="K158">
        <v>29</v>
      </c>
      <c r="L158">
        <v>29</v>
      </c>
      <c r="M158">
        <v>29</v>
      </c>
      <c r="N158">
        <v>29</v>
      </c>
      <c r="O158">
        <v>29</v>
      </c>
      <c r="P158">
        <v>29</v>
      </c>
      <c r="Q158">
        <v>30</v>
      </c>
      <c r="R158">
        <v>30</v>
      </c>
      <c r="S158">
        <v>31</v>
      </c>
      <c r="T158">
        <v>31</v>
      </c>
      <c r="U158">
        <v>31</v>
      </c>
      <c r="V158">
        <v>31</v>
      </c>
      <c r="W158">
        <v>30</v>
      </c>
      <c r="X158">
        <v>30</v>
      </c>
      <c r="Y158">
        <v>30</v>
      </c>
      <c r="Z158">
        <v>30</v>
      </c>
      <c r="AA158">
        <v>30</v>
      </c>
      <c r="AB158">
        <v>30</v>
      </c>
    </row>
    <row r="159" spans="1:28" x14ac:dyDescent="0.2">
      <c r="A159" s="2" t="s">
        <v>38</v>
      </c>
      <c r="B159" s="2" t="s">
        <v>131</v>
      </c>
      <c r="C159">
        <v>1</v>
      </c>
      <c r="D159">
        <v>0</v>
      </c>
      <c r="E159">
        <v>28</v>
      </c>
      <c r="F159">
        <v>28</v>
      </c>
      <c r="G159">
        <v>29</v>
      </c>
      <c r="H159">
        <v>30</v>
      </c>
      <c r="I159">
        <v>30</v>
      </c>
      <c r="J159">
        <v>29</v>
      </c>
      <c r="K159">
        <v>29</v>
      </c>
      <c r="L159">
        <v>29</v>
      </c>
      <c r="M159">
        <v>29</v>
      </c>
      <c r="N159">
        <v>29</v>
      </c>
      <c r="O159">
        <v>29</v>
      </c>
      <c r="P159">
        <v>29</v>
      </c>
      <c r="Q159">
        <v>30</v>
      </c>
      <c r="R159">
        <v>30</v>
      </c>
      <c r="S159">
        <v>31</v>
      </c>
      <c r="T159">
        <v>31</v>
      </c>
      <c r="U159">
        <v>31</v>
      </c>
      <c r="V159">
        <v>31</v>
      </c>
      <c r="W159">
        <v>30</v>
      </c>
      <c r="X159">
        <v>30</v>
      </c>
      <c r="Y159">
        <v>30</v>
      </c>
      <c r="Z159">
        <v>30</v>
      </c>
      <c r="AA159">
        <v>30</v>
      </c>
      <c r="AB159">
        <v>30</v>
      </c>
    </row>
    <row r="160" spans="1:28" x14ac:dyDescent="0.2">
      <c r="A160" s="2" t="s">
        <v>38</v>
      </c>
      <c r="B160" s="2" t="s">
        <v>160</v>
      </c>
      <c r="C160">
        <v>1</v>
      </c>
      <c r="D160">
        <v>0</v>
      </c>
      <c r="E160">
        <v>28</v>
      </c>
      <c r="F160">
        <v>28</v>
      </c>
      <c r="G160">
        <v>29</v>
      </c>
      <c r="H160">
        <v>30</v>
      </c>
      <c r="I160">
        <v>30</v>
      </c>
      <c r="J160">
        <v>29</v>
      </c>
      <c r="K160">
        <v>29</v>
      </c>
      <c r="L160">
        <v>29</v>
      </c>
      <c r="M160">
        <v>29</v>
      </c>
      <c r="N160">
        <v>29</v>
      </c>
      <c r="O160">
        <v>29</v>
      </c>
      <c r="P160">
        <v>29</v>
      </c>
      <c r="Q160">
        <v>32</v>
      </c>
      <c r="R160">
        <v>33</v>
      </c>
      <c r="S160">
        <v>34</v>
      </c>
      <c r="T160">
        <v>36</v>
      </c>
      <c r="U160">
        <v>35</v>
      </c>
      <c r="V160">
        <v>34</v>
      </c>
      <c r="W160">
        <v>32</v>
      </c>
      <c r="X160">
        <v>32</v>
      </c>
      <c r="Y160">
        <v>32</v>
      </c>
      <c r="Z160">
        <v>32</v>
      </c>
      <c r="AA160">
        <v>32</v>
      </c>
      <c r="AB160">
        <v>31</v>
      </c>
    </row>
    <row r="161" spans="1:28" x14ac:dyDescent="0.2">
      <c r="A161" s="2" t="s">
        <v>38</v>
      </c>
      <c r="B161" s="2" t="s">
        <v>173</v>
      </c>
      <c r="C161">
        <v>1</v>
      </c>
      <c r="D161">
        <v>0</v>
      </c>
      <c r="E161">
        <v>28</v>
      </c>
      <c r="F161">
        <v>28</v>
      </c>
      <c r="G161">
        <v>29</v>
      </c>
      <c r="H161">
        <v>30</v>
      </c>
      <c r="I161">
        <v>30</v>
      </c>
      <c r="J161">
        <v>29</v>
      </c>
      <c r="K161">
        <v>29</v>
      </c>
      <c r="L161">
        <v>29</v>
      </c>
      <c r="M161">
        <v>29</v>
      </c>
      <c r="N161">
        <v>29</v>
      </c>
      <c r="O161">
        <v>29</v>
      </c>
      <c r="P161">
        <v>29</v>
      </c>
      <c r="Q161">
        <v>30</v>
      </c>
      <c r="R161">
        <v>30</v>
      </c>
      <c r="S161">
        <v>31</v>
      </c>
      <c r="T161">
        <v>31</v>
      </c>
      <c r="U161">
        <v>31</v>
      </c>
      <c r="V161">
        <v>31</v>
      </c>
      <c r="W161">
        <v>30</v>
      </c>
      <c r="X161">
        <v>30</v>
      </c>
      <c r="Y161">
        <v>30</v>
      </c>
      <c r="Z161">
        <v>30</v>
      </c>
      <c r="AA161">
        <v>30</v>
      </c>
      <c r="AB161">
        <v>30</v>
      </c>
    </row>
    <row r="162" spans="1:28" x14ac:dyDescent="0.2">
      <c r="A162" s="2" t="s">
        <v>38</v>
      </c>
      <c r="B162" s="2" t="s">
        <v>188</v>
      </c>
      <c r="C162">
        <v>1</v>
      </c>
      <c r="D162">
        <v>0</v>
      </c>
      <c r="E162">
        <v>28</v>
      </c>
      <c r="F162">
        <v>28</v>
      </c>
      <c r="G162">
        <v>29</v>
      </c>
      <c r="H162">
        <v>30</v>
      </c>
      <c r="I162">
        <v>30</v>
      </c>
      <c r="J162">
        <v>29</v>
      </c>
      <c r="K162">
        <v>29</v>
      </c>
      <c r="L162">
        <v>29</v>
      </c>
      <c r="M162">
        <v>29</v>
      </c>
      <c r="N162">
        <v>29</v>
      </c>
      <c r="O162">
        <v>29</v>
      </c>
      <c r="P162">
        <v>29</v>
      </c>
      <c r="Q162">
        <v>30</v>
      </c>
      <c r="R162">
        <v>30</v>
      </c>
      <c r="S162">
        <v>31</v>
      </c>
      <c r="T162">
        <v>31</v>
      </c>
      <c r="U162">
        <v>31</v>
      </c>
      <c r="V162">
        <v>31</v>
      </c>
      <c r="W162">
        <v>30</v>
      </c>
      <c r="X162">
        <v>30</v>
      </c>
      <c r="Y162">
        <v>30</v>
      </c>
      <c r="Z162">
        <v>30</v>
      </c>
      <c r="AA162">
        <v>30</v>
      </c>
      <c r="AB162">
        <v>30</v>
      </c>
    </row>
    <row r="163" spans="1:28" x14ac:dyDescent="0.2">
      <c r="A163" s="2" t="s">
        <v>38</v>
      </c>
      <c r="B163" s="2" t="s">
        <v>206</v>
      </c>
      <c r="C163">
        <v>1</v>
      </c>
      <c r="D163">
        <v>0</v>
      </c>
      <c r="E163">
        <v>28</v>
      </c>
      <c r="F163">
        <v>28</v>
      </c>
      <c r="G163">
        <v>29</v>
      </c>
      <c r="H163">
        <v>30</v>
      </c>
      <c r="I163">
        <v>30</v>
      </c>
      <c r="J163">
        <v>29</v>
      </c>
      <c r="K163">
        <v>29</v>
      </c>
      <c r="L163">
        <v>29</v>
      </c>
      <c r="M163">
        <v>29</v>
      </c>
      <c r="N163">
        <v>29</v>
      </c>
      <c r="O163">
        <v>29</v>
      </c>
      <c r="P163">
        <v>29</v>
      </c>
      <c r="Q163">
        <v>30</v>
      </c>
      <c r="R163">
        <v>30</v>
      </c>
      <c r="S163">
        <v>31</v>
      </c>
      <c r="T163">
        <v>31</v>
      </c>
      <c r="U163">
        <v>31</v>
      </c>
      <c r="V163">
        <v>31</v>
      </c>
      <c r="W163">
        <v>30</v>
      </c>
      <c r="X163">
        <v>30</v>
      </c>
      <c r="Y163">
        <v>30</v>
      </c>
      <c r="Z163">
        <v>30</v>
      </c>
      <c r="AA163">
        <v>30</v>
      </c>
      <c r="AB163">
        <v>30</v>
      </c>
    </row>
    <row r="164" spans="1:28" x14ac:dyDescent="0.2">
      <c r="A164" s="2" t="s">
        <v>39</v>
      </c>
      <c r="B164" s="2" t="s">
        <v>85</v>
      </c>
      <c r="C164">
        <v>1</v>
      </c>
      <c r="D164">
        <v>0</v>
      </c>
      <c r="E164">
        <v>15</v>
      </c>
      <c r="F164">
        <v>14</v>
      </c>
      <c r="G164">
        <v>15</v>
      </c>
      <c r="H164">
        <v>16</v>
      </c>
      <c r="I164">
        <v>19</v>
      </c>
      <c r="J164">
        <v>22</v>
      </c>
      <c r="K164">
        <v>26</v>
      </c>
      <c r="L164">
        <v>27</v>
      </c>
      <c r="M164">
        <v>26</v>
      </c>
      <c r="N164">
        <v>24</v>
      </c>
      <c r="O164">
        <v>21</v>
      </c>
      <c r="P164">
        <v>18</v>
      </c>
      <c r="Q164">
        <v>15</v>
      </c>
      <c r="R164">
        <v>16</v>
      </c>
      <c r="S164">
        <v>18</v>
      </c>
      <c r="T164">
        <v>20</v>
      </c>
      <c r="U164">
        <v>23</v>
      </c>
      <c r="V164">
        <v>27</v>
      </c>
      <c r="W164">
        <v>30</v>
      </c>
      <c r="X164">
        <v>31</v>
      </c>
      <c r="Y164">
        <v>28</v>
      </c>
      <c r="Z164">
        <v>25</v>
      </c>
      <c r="AA164">
        <v>21</v>
      </c>
      <c r="AB164">
        <v>17</v>
      </c>
    </row>
    <row r="165" spans="1:28" x14ac:dyDescent="0.2">
      <c r="A165" s="2" t="s">
        <v>39</v>
      </c>
      <c r="B165" s="2" t="s">
        <v>88</v>
      </c>
      <c r="C165">
        <v>1</v>
      </c>
      <c r="D165">
        <v>0</v>
      </c>
      <c r="E165">
        <v>15</v>
      </c>
      <c r="F165">
        <v>14</v>
      </c>
      <c r="G165">
        <v>15</v>
      </c>
      <c r="H165">
        <v>16</v>
      </c>
      <c r="I165">
        <v>19</v>
      </c>
      <c r="J165">
        <v>22</v>
      </c>
      <c r="K165">
        <v>26</v>
      </c>
      <c r="L165">
        <v>27</v>
      </c>
      <c r="M165">
        <v>26</v>
      </c>
      <c r="N165">
        <v>24</v>
      </c>
      <c r="O165">
        <v>21</v>
      </c>
      <c r="P165">
        <v>18</v>
      </c>
      <c r="Q165">
        <v>15</v>
      </c>
      <c r="R165">
        <v>16</v>
      </c>
      <c r="S165">
        <v>18</v>
      </c>
      <c r="T165">
        <v>20</v>
      </c>
      <c r="U165">
        <v>23</v>
      </c>
      <c r="V165">
        <v>27</v>
      </c>
      <c r="W165">
        <v>30</v>
      </c>
      <c r="X165">
        <v>31</v>
      </c>
      <c r="Y165">
        <v>28</v>
      </c>
      <c r="Z165">
        <v>25</v>
      </c>
      <c r="AA165">
        <v>21</v>
      </c>
      <c r="AB165">
        <v>17</v>
      </c>
    </row>
    <row r="166" spans="1:28" x14ac:dyDescent="0.2">
      <c r="A166" s="2" t="s">
        <v>39</v>
      </c>
      <c r="B166" s="2" t="s">
        <v>93</v>
      </c>
      <c r="C166">
        <v>1</v>
      </c>
      <c r="D166">
        <v>0</v>
      </c>
      <c r="E166">
        <v>15</v>
      </c>
      <c r="F166">
        <v>14</v>
      </c>
      <c r="G166">
        <v>15</v>
      </c>
      <c r="H166">
        <v>16</v>
      </c>
      <c r="I166">
        <v>19</v>
      </c>
      <c r="J166">
        <v>22</v>
      </c>
      <c r="K166">
        <v>26</v>
      </c>
      <c r="L166">
        <v>27</v>
      </c>
      <c r="M166">
        <v>26</v>
      </c>
      <c r="N166">
        <v>24</v>
      </c>
      <c r="O166">
        <v>21</v>
      </c>
      <c r="P166">
        <v>18</v>
      </c>
      <c r="Q166">
        <v>15</v>
      </c>
      <c r="R166">
        <v>16</v>
      </c>
      <c r="S166">
        <v>18</v>
      </c>
      <c r="T166">
        <v>20</v>
      </c>
      <c r="U166">
        <v>23</v>
      </c>
      <c r="V166">
        <v>27</v>
      </c>
      <c r="W166">
        <v>30</v>
      </c>
      <c r="X166">
        <v>31</v>
      </c>
      <c r="Y166">
        <v>28</v>
      </c>
      <c r="Z166">
        <v>25</v>
      </c>
      <c r="AA166">
        <v>21</v>
      </c>
      <c r="AB166">
        <v>17</v>
      </c>
    </row>
    <row r="167" spans="1:28" x14ac:dyDescent="0.2">
      <c r="A167" s="2" t="s">
        <v>39</v>
      </c>
      <c r="B167" s="2" t="s">
        <v>94</v>
      </c>
      <c r="C167">
        <v>1</v>
      </c>
      <c r="D167">
        <v>0</v>
      </c>
      <c r="E167">
        <v>15</v>
      </c>
      <c r="F167">
        <v>14</v>
      </c>
      <c r="G167">
        <v>15</v>
      </c>
      <c r="H167">
        <v>16</v>
      </c>
      <c r="I167">
        <v>19</v>
      </c>
      <c r="J167">
        <v>22</v>
      </c>
      <c r="K167">
        <v>26</v>
      </c>
      <c r="L167">
        <v>27</v>
      </c>
      <c r="M167">
        <v>26</v>
      </c>
      <c r="N167">
        <v>24</v>
      </c>
      <c r="O167">
        <v>21</v>
      </c>
      <c r="P167">
        <v>18</v>
      </c>
      <c r="Q167">
        <v>15</v>
      </c>
      <c r="R167">
        <v>16</v>
      </c>
      <c r="S167">
        <v>18</v>
      </c>
      <c r="T167">
        <v>20</v>
      </c>
      <c r="U167">
        <v>23</v>
      </c>
      <c r="V167">
        <v>27</v>
      </c>
      <c r="W167">
        <v>30</v>
      </c>
      <c r="X167">
        <v>31</v>
      </c>
      <c r="Y167">
        <v>28</v>
      </c>
      <c r="Z167">
        <v>25</v>
      </c>
      <c r="AA167">
        <v>21</v>
      </c>
      <c r="AB167">
        <v>17</v>
      </c>
    </row>
    <row r="168" spans="1:28" x14ac:dyDescent="0.2">
      <c r="A168" s="2" t="s">
        <v>39</v>
      </c>
      <c r="B168" s="2" t="s">
        <v>114</v>
      </c>
      <c r="C168">
        <v>1</v>
      </c>
      <c r="D168">
        <v>0</v>
      </c>
      <c r="E168">
        <v>15</v>
      </c>
      <c r="F168">
        <v>14</v>
      </c>
      <c r="G168">
        <v>15</v>
      </c>
      <c r="H168">
        <v>16</v>
      </c>
      <c r="I168">
        <v>19</v>
      </c>
      <c r="J168">
        <v>22</v>
      </c>
      <c r="K168">
        <v>26</v>
      </c>
      <c r="L168">
        <v>27</v>
      </c>
      <c r="M168">
        <v>26</v>
      </c>
      <c r="N168">
        <v>24</v>
      </c>
      <c r="O168">
        <v>21</v>
      </c>
      <c r="P168">
        <v>18</v>
      </c>
      <c r="Q168">
        <v>15</v>
      </c>
      <c r="R168">
        <v>16</v>
      </c>
      <c r="S168">
        <v>18</v>
      </c>
      <c r="T168">
        <v>20</v>
      </c>
      <c r="U168">
        <v>23</v>
      </c>
      <c r="V168">
        <v>27</v>
      </c>
      <c r="W168">
        <v>30</v>
      </c>
      <c r="X168">
        <v>31</v>
      </c>
      <c r="Y168">
        <v>28</v>
      </c>
      <c r="Z168">
        <v>25</v>
      </c>
      <c r="AA168">
        <v>21</v>
      </c>
      <c r="AB168">
        <v>17</v>
      </c>
    </row>
    <row r="169" spans="1:28" x14ac:dyDescent="0.2">
      <c r="A169" s="2" t="s">
        <v>39</v>
      </c>
      <c r="B169" s="2" t="s">
        <v>213</v>
      </c>
      <c r="C169">
        <v>1</v>
      </c>
      <c r="D169">
        <v>0</v>
      </c>
      <c r="E169">
        <v>15</v>
      </c>
      <c r="F169">
        <v>14</v>
      </c>
      <c r="G169">
        <v>15</v>
      </c>
      <c r="H169">
        <v>16</v>
      </c>
      <c r="I169">
        <v>19</v>
      </c>
      <c r="J169">
        <v>22</v>
      </c>
      <c r="K169">
        <v>26</v>
      </c>
      <c r="L169">
        <v>27</v>
      </c>
      <c r="M169">
        <v>26</v>
      </c>
      <c r="N169">
        <v>24</v>
      </c>
      <c r="O169">
        <v>21</v>
      </c>
      <c r="P169">
        <v>18</v>
      </c>
      <c r="Q169">
        <v>15</v>
      </c>
      <c r="R169">
        <v>16</v>
      </c>
      <c r="S169">
        <v>18</v>
      </c>
      <c r="T169">
        <v>20</v>
      </c>
      <c r="U169">
        <v>23</v>
      </c>
      <c r="V169">
        <v>27</v>
      </c>
      <c r="W169">
        <v>30</v>
      </c>
      <c r="X169">
        <v>31</v>
      </c>
      <c r="Y169">
        <v>28</v>
      </c>
      <c r="Z169">
        <v>25</v>
      </c>
      <c r="AA169">
        <v>21</v>
      </c>
      <c r="AB169">
        <v>17</v>
      </c>
    </row>
    <row r="170" spans="1:28" x14ac:dyDescent="0.2">
      <c r="A170" s="2" t="s">
        <v>40</v>
      </c>
      <c r="B170" s="2" t="s">
        <v>55</v>
      </c>
      <c r="C170">
        <v>1</v>
      </c>
      <c r="D170">
        <v>0</v>
      </c>
      <c r="E170">
        <v>18</v>
      </c>
      <c r="F170">
        <v>17</v>
      </c>
      <c r="G170">
        <v>17</v>
      </c>
      <c r="H170">
        <v>18</v>
      </c>
      <c r="I170">
        <v>21</v>
      </c>
      <c r="J170">
        <v>25</v>
      </c>
      <c r="K170">
        <v>28</v>
      </c>
      <c r="L170">
        <v>29</v>
      </c>
      <c r="M170">
        <v>28</v>
      </c>
      <c r="N170">
        <v>25</v>
      </c>
      <c r="O170">
        <v>22</v>
      </c>
      <c r="P170">
        <v>19</v>
      </c>
      <c r="Q170">
        <v>13</v>
      </c>
      <c r="R170">
        <v>15</v>
      </c>
      <c r="S170">
        <v>17</v>
      </c>
      <c r="T170">
        <v>21</v>
      </c>
      <c r="U170">
        <v>25</v>
      </c>
      <c r="V170">
        <v>30</v>
      </c>
      <c r="W170">
        <v>34</v>
      </c>
      <c r="X170">
        <v>34</v>
      </c>
      <c r="Y170">
        <v>31</v>
      </c>
      <c r="Z170">
        <v>26</v>
      </c>
      <c r="AA170">
        <v>20</v>
      </c>
      <c r="AB170">
        <v>15</v>
      </c>
    </row>
    <row r="171" spans="1:28" x14ac:dyDescent="0.2">
      <c r="A171" s="2" t="s">
        <v>40</v>
      </c>
      <c r="B171" s="2" t="s">
        <v>56</v>
      </c>
      <c r="C171">
        <v>1</v>
      </c>
      <c r="D171">
        <v>0</v>
      </c>
      <c r="E171">
        <v>18</v>
      </c>
      <c r="F171">
        <v>17</v>
      </c>
      <c r="G171">
        <v>17</v>
      </c>
      <c r="H171">
        <v>18</v>
      </c>
      <c r="I171">
        <v>21</v>
      </c>
      <c r="J171">
        <v>25</v>
      </c>
      <c r="K171">
        <v>28</v>
      </c>
      <c r="L171">
        <v>29</v>
      </c>
      <c r="M171">
        <v>28</v>
      </c>
      <c r="N171">
        <v>25</v>
      </c>
      <c r="O171">
        <v>22</v>
      </c>
      <c r="P171">
        <v>19</v>
      </c>
      <c r="Q171">
        <v>13</v>
      </c>
      <c r="R171">
        <v>15</v>
      </c>
      <c r="S171">
        <v>17</v>
      </c>
      <c r="T171">
        <v>21</v>
      </c>
      <c r="U171">
        <v>25</v>
      </c>
      <c r="V171">
        <v>30</v>
      </c>
      <c r="W171">
        <v>34</v>
      </c>
      <c r="X171">
        <v>34</v>
      </c>
      <c r="Y171">
        <v>31</v>
      </c>
      <c r="Z171">
        <v>26</v>
      </c>
      <c r="AA171">
        <v>20</v>
      </c>
      <c r="AB171">
        <v>15</v>
      </c>
    </row>
    <row r="172" spans="1:28" x14ac:dyDescent="0.2">
      <c r="A172" s="2" t="s">
        <v>40</v>
      </c>
      <c r="B172" s="2" t="s">
        <v>57</v>
      </c>
      <c r="C172">
        <v>1</v>
      </c>
      <c r="D172">
        <v>0</v>
      </c>
      <c r="E172">
        <v>18</v>
      </c>
      <c r="F172">
        <v>17</v>
      </c>
      <c r="G172">
        <v>17</v>
      </c>
      <c r="H172">
        <v>18</v>
      </c>
      <c r="I172">
        <v>21</v>
      </c>
      <c r="J172">
        <v>25</v>
      </c>
      <c r="K172">
        <v>28</v>
      </c>
      <c r="L172">
        <v>29</v>
      </c>
      <c r="M172">
        <v>28</v>
      </c>
      <c r="N172">
        <v>25</v>
      </c>
      <c r="O172">
        <v>22</v>
      </c>
      <c r="P172">
        <v>19</v>
      </c>
      <c r="Q172">
        <v>13</v>
      </c>
      <c r="R172">
        <v>15</v>
      </c>
      <c r="S172">
        <v>17</v>
      </c>
      <c r="T172">
        <v>21</v>
      </c>
      <c r="U172">
        <v>25</v>
      </c>
      <c r="V172">
        <v>30</v>
      </c>
      <c r="W172">
        <v>34</v>
      </c>
      <c r="X172">
        <v>34</v>
      </c>
      <c r="Y172">
        <v>31</v>
      </c>
      <c r="Z172">
        <v>26</v>
      </c>
      <c r="AA172">
        <v>20</v>
      </c>
      <c r="AB172">
        <v>15</v>
      </c>
    </row>
    <row r="173" spans="1:28" x14ac:dyDescent="0.2">
      <c r="A173" s="2" t="s">
        <v>40</v>
      </c>
      <c r="B173" s="2" t="s">
        <v>59</v>
      </c>
      <c r="C173">
        <v>1</v>
      </c>
      <c r="D173">
        <v>0</v>
      </c>
      <c r="E173">
        <v>18</v>
      </c>
      <c r="F173">
        <v>17</v>
      </c>
      <c r="G173">
        <v>17</v>
      </c>
      <c r="H173">
        <v>18</v>
      </c>
      <c r="I173">
        <v>21</v>
      </c>
      <c r="J173">
        <v>25</v>
      </c>
      <c r="K173">
        <v>28</v>
      </c>
      <c r="L173">
        <v>29</v>
      </c>
      <c r="M173">
        <v>28</v>
      </c>
      <c r="N173">
        <v>25</v>
      </c>
      <c r="O173">
        <v>22</v>
      </c>
      <c r="P173">
        <v>19</v>
      </c>
      <c r="Q173">
        <v>13</v>
      </c>
      <c r="R173">
        <v>15</v>
      </c>
      <c r="S173">
        <v>17</v>
      </c>
      <c r="T173">
        <v>21</v>
      </c>
      <c r="U173">
        <v>25</v>
      </c>
      <c r="V173">
        <v>30</v>
      </c>
      <c r="W173">
        <v>34</v>
      </c>
      <c r="X173">
        <v>34</v>
      </c>
      <c r="Y173">
        <v>31</v>
      </c>
      <c r="Z173">
        <v>26</v>
      </c>
      <c r="AA173">
        <v>20</v>
      </c>
      <c r="AB173">
        <v>15</v>
      </c>
    </row>
    <row r="174" spans="1:28" x14ac:dyDescent="0.2">
      <c r="A174" s="2" t="s">
        <v>40</v>
      </c>
      <c r="B174" s="2" t="s">
        <v>60</v>
      </c>
      <c r="C174">
        <v>1</v>
      </c>
      <c r="D174">
        <v>0</v>
      </c>
      <c r="E174">
        <v>18</v>
      </c>
      <c r="F174">
        <v>17</v>
      </c>
      <c r="G174">
        <v>17</v>
      </c>
      <c r="H174">
        <v>18</v>
      </c>
      <c r="I174">
        <v>21</v>
      </c>
      <c r="J174">
        <v>25</v>
      </c>
      <c r="K174">
        <v>28</v>
      </c>
      <c r="L174">
        <v>29</v>
      </c>
      <c r="M174">
        <v>28</v>
      </c>
      <c r="N174">
        <v>25</v>
      </c>
      <c r="O174">
        <v>22</v>
      </c>
      <c r="P174">
        <v>19</v>
      </c>
      <c r="Q174">
        <v>13</v>
      </c>
      <c r="R174">
        <v>15</v>
      </c>
      <c r="S174">
        <v>17</v>
      </c>
      <c r="T174">
        <v>21</v>
      </c>
      <c r="U174">
        <v>25</v>
      </c>
      <c r="V174">
        <v>30</v>
      </c>
      <c r="W174">
        <v>34</v>
      </c>
      <c r="X174">
        <v>34</v>
      </c>
      <c r="Y174">
        <v>31</v>
      </c>
      <c r="Z174">
        <v>26</v>
      </c>
      <c r="AA174">
        <v>20</v>
      </c>
      <c r="AB174">
        <v>15</v>
      </c>
    </row>
    <row r="175" spans="1:28" x14ac:dyDescent="0.2">
      <c r="A175" s="2" t="s">
        <v>40</v>
      </c>
      <c r="B175" s="2" t="s">
        <v>63</v>
      </c>
      <c r="C175">
        <v>1</v>
      </c>
      <c r="D175">
        <v>0</v>
      </c>
      <c r="E175">
        <v>18</v>
      </c>
      <c r="F175">
        <v>17</v>
      </c>
      <c r="G175">
        <v>17</v>
      </c>
      <c r="H175">
        <v>18</v>
      </c>
      <c r="I175">
        <v>21</v>
      </c>
      <c r="J175">
        <v>25</v>
      </c>
      <c r="K175">
        <v>28</v>
      </c>
      <c r="L175">
        <v>29</v>
      </c>
      <c r="M175">
        <v>28</v>
      </c>
      <c r="N175">
        <v>25</v>
      </c>
      <c r="O175">
        <v>22</v>
      </c>
      <c r="P175">
        <v>19</v>
      </c>
      <c r="Q175">
        <v>13</v>
      </c>
      <c r="R175">
        <v>15</v>
      </c>
      <c r="S175">
        <v>17</v>
      </c>
      <c r="T175">
        <v>21</v>
      </c>
      <c r="U175">
        <v>25</v>
      </c>
      <c r="V175">
        <v>30</v>
      </c>
      <c r="W175">
        <v>34</v>
      </c>
      <c r="X175">
        <v>34</v>
      </c>
      <c r="Y175">
        <v>31</v>
      </c>
      <c r="Z175">
        <v>26</v>
      </c>
      <c r="AA175">
        <v>20</v>
      </c>
      <c r="AB175">
        <v>15</v>
      </c>
    </row>
    <row r="176" spans="1:28" x14ac:dyDescent="0.2">
      <c r="A176" s="2" t="s">
        <v>40</v>
      </c>
      <c r="B176" s="2" t="s">
        <v>64</v>
      </c>
      <c r="C176">
        <v>1</v>
      </c>
      <c r="D176">
        <v>0</v>
      </c>
      <c r="E176">
        <v>18</v>
      </c>
      <c r="F176">
        <v>17</v>
      </c>
      <c r="G176">
        <v>17</v>
      </c>
      <c r="H176">
        <v>18</v>
      </c>
      <c r="I176">
        <v>21</v>
      </c>
      <c r="J176">
        <v>25</v>
      </c>
      <c r="K176">
        <v>28</v>
      </c>
      <c r="L176">
        <v>29</v>
      </c>
      <c r="M176">
        <v>28</v>
      </c>
      <c r="N176">
        <v>25</v>
      </c>
      <c r="O176">
        <v>22</v>
      </c>
      <c r="P176">
        <v>19</v>
      </c>
      <c r="Q176">
        <v>13</v>
      </c>
      <c r="R176">
        <v>15</v>
      </c>
      <c r="S176">
        <v>17</v>
      </c>
      <c r="T176">
        <v>21</v>
      </c>
      <c r="U176">
        <v>25</v>
      </c>
      <c r="V176">
        <v>30</v>
      </c>
      <c r="W176">
        <v>34</v>
      </c>
      <c r="X176">
        <v>34</v>
      </c>
      <c r="Y176">
        <v>31</v>
      </c>
      <c r="Z176">
        <v>26</v>
      </c>
      <c r="AA176">
        <v>20</v>
      </c>
      <c r="AB176">
        <v>15</v>
      </c>
    </row>
    <row r="177" spans="1:28" x14ac:dyDescent="0.2">
      <c r="A177" s="2" t="s">
        <v>40</v>
      </c>
      <c r="B177" s="2" t="s">
        <v>65</v>
      </c>
      <c r="C177">
        <v>1</v>
      </c>
      <c r="D177">
        <v>0</v>
      </c>
      <c r="E177">
        <v>18</v>
      </c>
      <c r="F177">
        <v>17</v>
      </c>
      <c r="G177">
        <v>17</v>
      </c>
      <c r="H177">
        <v>18</v>
      </c>
      <c r="I177">
        <v>21</v>
      </c>
      <c r="J177">
        <v>25</v>
      </c>
      <c r="K177">
        <v>28</v>
      </c>
      <c r="L177">
        <v>29</v>
      </c>
      <c r="M177">
        <v>28</v>
      </c>
      <c r="N177">
        <v>25</v>
      </c>
      <c r="O177">
        <v>22</v>
      </c>
      <c r="P177">
        <v>19</v>
      </c>
      <c r="Q177">
        <v>13</v>
      </c>
      <c r="R177">
        <v>15</v>
      </c>
      <c r="S177">
        <v>17</v>
      </c>
      <c r="T177">
        <v>21</v>
      </c>
      <c r="U177">
        <v>25</v>
      </c>
      <c r="V177">
        <v>30</v>
      </c>
      <c r="W177">
        <v>34</v>
      </c>
      <c r="X177">
        <v>34</v>
      </c>
      <c r="Y177">
        <v>31</v>
      </c>
      <c r="Z177">
        <v>26</v>
      </c>
      <c r="AA177">
        <v>20</v>
      </c>
      <c r="AB177">
        <v>15</v>
      </c>
    </row>
    <row r="178" spans="1:28" x14ac:dyDescent="0.2">
      <c r="A178" s="2" t="s">
        <v>40</v>
      </c>
      <c r="B178" s="2" t="s">
        <v>69</v>
      </c>
      <c r="C178">
        <v>1</v>
      </c>
      <c r="D178">
        <v>0</v>
      </c>
      <c r="E178">
        <v>18</v>
      </c>
      <c r="F178">
        <v>17</v>
      </c>
      <c r="G178">
        <v>17</v>
      </c>
      <c r="H178">
        <v>18</v>
      </c>
      <c r="I178">
        <v>21</v>
      </c>
      <c r="J178">
        <v>25</v>
      </c>
      <c r="K178">
        <v>28</v>
      </c>
      <c r="L178">
        <v>29</v>
      </c>
      <c r="M178">
        <v>28</v>
      </c>
      <c r="N178">
        <v>25</v>
      </c>
      <c r="O178">
        <v>22</v>
      </c>
      <c r="P178">
        <v>19</v>
      </c>
      <c r="Q178">
        <v>13</v>
      </c>
      <c r="R178">
        <v>15</v>
      </c>
      <c r="S178">
        <v>17</v>
      </c>
      <c r="T178">
        <v>21</v>
      </c>
      <c r="U178">
        <v>25</v>
      </c>
      <c r="V178">
        <v>30</v>
      </c>
      <c r="W178">
        <v>34</v>
      </c>
      <c r="X178">
        <v>34</v>
      </c>
      <c r="Y178">
        <v>31</v>
      </c>
      <c r="Z178">
        <v>26</v>
      </c>
      <c r="AA178">
        <v>20</v>
      </c>
      <c r="AB178">
        <v>15</v>
      </c>
    </row>
    <row r="179" spans="1:28" x14ac:dyDescent="0.2">
      <c r="A179" s="2" t="s">
        <v>40</v>
      </c>
      <c r="B179" s="2" t="s">
        <v>84</v>
      </c>
      <c r="C179">
        <v>0</v>
      </c>
      <c r="D179">
        <v>0</v>
      </c>
      <c r="E179">
        <v>9</v>
      </c>
      <c r="F179">
        <v>8</v>
      </c>
      <c r="G179">
        <v>8</v>
      </c>
      <c r="H179">
        <v>10</v>
      </c>
      <c r="I179">
        <v>15</v>
      </c>
      <c r="J179">
        <v>21</v>
      </c>
      <c r="K179">
        <v>23</v>
      </c>
      <c r="L179">
        <v>24</v>
      </c>
      <c r="M179">
        <v>23</v>
      </c>
      <c r="N179">
        <v>19</v>
      </c>
      <c r="O179">
        <v>15</v>
      </c>
      <c r="P179">
        <v>11</v>
      </c>
      <c r="Q179">
        <v>9</v>
      </c>
      <c r="R179">
        <v>10</v>
      </c>
      <c r="S179">
        <v>12</v>
      </c>
      <c r="T179">
        <v>16</v>
      </c>
      <c r="U179">
        <v>21</v>
      </c>
      <c r="V179">
        <v>26</v>
      </c>
      <c r="W179">
        <v>29</v>
      </c>
      <c r="X179">
        <v>29</v>
      </c>
      <c r="Y179">
        <v>26</v>
      </c>
      <c r="Z179">
        <v>20</v>
      </c>
      <c r="AA179">
        <v>16</v>
      </c>
      <c r="AB179">
        <v>11</v>
      </c>
    </row>
    <row r="180" spans="1:28" x14ac:dyDescent="0.2">
      <c r="A180" s="2" t="s">
        <v>40</v>
      </c>
      <c r="B180" s="2" t="s">
        <v>249</v>
      </c>
      <c r="C180">
        <v>1</v>
      </c>
      <c r="D180">
        <v>0</v>
      </c>
      <c r="E180">
        <v>9</v>
      </c>
      <c r="F180">
        <v>8</v>
      </c>
      <c r="G180">
        <v>8</v>
      </c>
      <c r="H180">
        <v>10</v>
      </c>
      <c r="I180">
        <v>15</v>
      </c>
      <c r="J180">
        <v>21</v>
      </c>
      <c r="K180">
        <v>23</v>
      </c>
      <c r="L180">
        <v>24</v>
      </c>
      <c r="M180">
        <v>23</v>
      </c>
      <c r="N180">
        <v>19</v>
      </c>
      <c r="O180">
        <v>15</v>
      </c>
      <c r="P180">
        <v>11</v>
      </c>
      <c r="Q180">
        <v>9</v>
      </c>
      <c r="R180">
        <v>10</v>
      </c>
      <c r="S180">
        <v>12</v>
      </c>
      <c r="T180">
        <v>16</v>
      </c>
      <c r="U180">
        <v>21</v>
      </c>
      <c r="V180">
        <v>26</v>
      </c>
      <c r="W180">
        <v>29</v>
      </c>
      <c r="X180">
        <v>29</v>
      </c>
      <c r="Y180">
        <v>26</v>
      </c>
      <c r="Z180">
        <v>20</v>
      </c>
      <c r="AA180">
        <v>16</v>
      </c>
      <c r="AB180">
        <v>11</v>
      </c>
    </row>
    <row r="181" spans="1:28" x14ac:dyDescent="0.2">
      <c r="A181" s="2" t="s">
        <v>40</v>
      </c>
      <c r="B181" s="2" t="s">
        <v>252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-4</v>
      </c>
      <c r="R181">
        <v>-3</v>
      </c>
      <c r="S181">
        <v>2</v>
      </c>
      <c r="T181">
        <v>11</v>
      </c>
      <c r="U181">
        <v>17</v>
      </c>
      <c r="V181">
        <v>23</v>
      </c>
      <c r="W181">
        <v>28</v>
      </c>
      <c r="X181">
        <v>28</v>
      </c>
      <c r="Y181">
        <v>23</v>
      </c>
      <c r="Z181">
        <v>15</v>
      </c>
      <c r="AA181">
        <v>6</v>
      </c>
      <c r="AB181">
        <v>-1</v>
      </c>
    </row>
    <row r="182" spans="1:28" x14ac:dyDescent="0.2">
      <c r="A182" s="2" t="s">
        <v>41</v>
      </c>
      <c r="B182" s="2" t="s">
        <v>126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</v>
      </c>
      <c r="R182">
        <v>-1</v>
      </c>
      <c r="S182">
        <v>0</v>
      </c>
      <c r="T182">
        <v>5</v>
      </c>
      <c r="U182">
        <v>12</v>
      </c>
      <c r="V182">
        <v>17</v>
      </c>
      <c r="W182">
        <v>20</v>
      </c>
      <c r="X182">
        <v>19</v>
      </c>
      <c r="Y182">
        <v>15</v>
      </c>
      <c r="Z182">
        <v>8</v>
      </c>
      <c r="AA182">
        <v>4</v>
      </c>
      <c r="AB182">
        <v>1</v>
      </c>
    </row>
    <row r="183" spans="1:28" x14ac:dyDescent="0.2">
      <c r="A183" s="2" t="s">
        <v>41</v>
      </c>
      <c r="B183" s="2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-10</v>
      </c>
      <c r="R183">
        <v>-7</v>
      </c>
      <c r="S183">
        <v>-3</v>
      </c>
      <c r="T183">
        <v>1</v>
      </c>
      <c r="U183">
        <v>9</v>
      </c>
      <c r="V183">
        <v>15</v>
      </c>
      <c r="W183">
        <v>19</v>
      </c>
      <c r="X183">
        <v>16</v>
      </c>
      <c r="Y183">
        <v>10</v>
      </c>
      <c r="Z183">
        <v>2</v>
      </c>
      <c r="AA183">
        <v>-2</v>
      </c>
      <c r="AB183">
        <v>-6</v>
      </c>
    </row>
    <row r="184" spans="1:28" x14ac:dyDescent="0.2">
      <c r="A184" s="2" t="s">
        <v>41</v>
      </c>
      <c r="B184" s="2" t="s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-11</v>
      </c>
      <c r="R184">
        <v>-9</v>
      </c>
      <c r="S184">
        <v>-4</v>
      </c>
      <c r="T184">
        <v>0</v>
      </c>
      <c r="U184">
        <v>6</v>
      </c>
      <c r="V184">
        <v>12</v>
      </c>
      <c r="W184">
        <v>16</v>
      </c>
      <c r="X184">
        <v>13</v>
      </c>
      <c r="Y184">
        <v>9</v>
      </c>
      <c r="Z184">
        <v>1</v>
      </c>
      <c r="AA184">
        <v>-3</v>
      </c>
      <c r="AB184">
        <v>-7</v>
      </c>
    </row>
    <row r="185" spans="1:28" x14ac:dyDescent="0.2">
      <c r="A185" s="2" t="s">
        <v>42</v>
      </c>
      <c r="B185" s="2" t="s">
        <v>116</v>
      </c>
      <c r="C185">
        <v>1</v>
      </c>
      <c r="D185">
        <v>0</v>
      </c>
      <c r="E185">
        <v>14</v>
      </c>
      <c r="F185">
        <v>13</v>
      </c>
      <c r="G185">
        <v>13</v>
      </c>
      <c r="H185">
        <v>15</v>
      </c>
      <c r="I185">
        <v>17</v>
      </c>
      <c r="J185">
        <v>21</v>
      </c>
      <c r="K185">
        <v>24</v>
      </c>
      <c r="L185">
        <v>25</v>
      </c>
      <c r="M185">
        <v>23</v>
      </c>
      <c r="N185">
        <v>20</v>
      </c>
      <c r="O185">
        <v>18</v>
      </c>
      <c r="P185">
        <v>16</v>
      </c>
      <c r="Q185">
        <v>10</v>
      </c>
      <c r="R185">
        <v>11</v>
      </c>
      <c r="S185">
        <v>13</v>
      </c>
      <c r="T185">
        <v>16</v>
      </c>
      <c r="U185">
        <v>19</v>
      </c>
      <c r="V185">
        <v>23</v>
      </c>
      <c r="W185">
        <v>27</v>
      </c>
      <c r="X185">
        <v>27</v>
      </c>
      <c r="Y185">
        <v>23</v>
      </c>
      <c r="Z185">
        <v>19</v>
      </c>
      <c r="AA185">
        <v>15</v>
      </c>
      <c r="AB185">
        <v>12</v>
      </c>
    </row>
    <row r="186" spans="1:28" x14ac:dyDescent="0.2">
      <c r="A186" s="2" t="s">
        <v>42</v>
      </c>
      <c r="B186" s="2" t="s">
        <v>172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</v>
      </c>
      <c r="R186">
        <v>7</v>
      </c>
      <c r="S186">
        <v>10</v>
      </c>
      <c r="T186">
        <v>15</v>
      </c>
      <c r="U186">
        <v>18</v>
      </c>
      <c r="V186">
        <v>21</v>
      </c>
      <c r="W186">
        <v>23</v>
      </c>
      <c r="X186">
        <v>24</v>
      </c>
      <c r="Y186">
        <v>20</v>
      </c>
      <c r="Z186">
        <v>15</v>
      </c>
      <c r="AA186">
        <v>10</v>
      </c>
      <c r="AB186">
        <v>7</v>
      </c>
    </row>
    <row r="187" spans="1:28" x14ac:dyDescent="0.2">
      <c r="A187" s="2" t="s">
        <v>43</v>
      </c>
      <c r="B187" s="2" t="s">
        <v>105</v>
      </c>
      <c r="C187">
        <v>1</v>
      </c>
      <c r="D187">
        <v>0</v>
      </c>
      <c r="E187">
        <v>11</v>
      </c>
      <c r="F187">
        <v>10</v>
      </c>
      <c r="G187">
        <v>10</v>
      </c>
      <c r="H187">
        <v>13</v>
      </c>
      <c r="I187">
        <v>17</v>
      </c>
      <c r="J187">
        <v>22</v>
      </c>
      <c r="K187">
        <v>25</v>
      </c>
      <c r="L187">
        <v>25</v>
      </c>
      <c r="M187">
        <v>23</v>
      </c>
      <c r="N187">
        <v>19</v>
      </c>
      <c r="O187">
        <v>16</v>
      </c>
      <c r="P187">
        <v>13</v>
      </c>
      <c r="Q187">
        <v>8</v>
      </c>
      <c r="R187">
        <v>9</v>
      </c>
      <c r="S187">
        <v>12</v>
      </c>
      <c r="T187">
        <v>16</v>
      </c>
      <c r="U187">
        <v>20</v>
      </c>
      <c r="V187">
        <v>25</v>
      </c>
      <c r="W187">
        <v>28</v>
      </c>
      <c r="X187">
        <v>28</v>
      </c>
      <c r="Y187">
        <v>23</v>
      </c>
      <c r="Z187">
        <v>18</v>
      </c>
      <c r="AA187">
        <v>14</v>
      </c>
      <c r="AB187">
        <v>10</v>
      </c>
    </row>
    <row r="188" spans="1:28" x14ac:dyDescent="0.2">
      <c r="A188" s="2" t="s">
        <v>43</v>
      </c>
      <c r="B188" s="2" t="s">
        <v>185</v>
      </c>
      <c r="C188">
        <v>1</v>
      </c>
      <c r="D188">
        <v>0</v>
      </c>
      <c r="E188">
        <v>14</v>
      </c>
      <c r="F188">
        <v>14</v>
      </c>
      <c r="G188">
        <v>14</v>
      </c>
      <c r="H188">
        <v>15</v>
      </c>
      <c r="I188">
        <v>18</v>
      </c>
      <c r="J188">
        <v>22</v>
      </c>
      <c r="K188">
        <v>25</v>
      </c>
      <c r="L188">
        <v>26</v>
      </c>
      <c r="M188">
        <v>24</v>
      </c>
      <c r="N188">
        <v>21</v>
      </c>
      <c r="O188">
        <v>19</v>
      </c>
      <c r="P188">
        <v>16</v>
      </c>
      <c r="Q188">
        <v>10</v>
      </c>
      <c r="R188">
        <v>11</v>
      </c>
      <c r="S188">
        <v>13</v>
      </c>
      <c r="T188">
        <v>17</v>
      </c>
      <c r="U188">
        <v>21</v>
      </c>
      <c r="V188">
        <v>25</v>
      </c>
      <c r="W188">
        <v>29</v>
      </c>
      <c r="X188">
        <v>29</v>
      </c>
      <c r="Y188">
        <v>25</v>
      </c>
      <c r="Z188">
        <v>20</v>
      </c>
      <c r="AA188">
        <v>16</v>
      </c>
      <c r="AB188">
        <v>11</v>
      </c>
    </row>
    <row r="189" spans="1:28" x14ac:dyDescent="0.2">
      <c r="A189" s="2" t="s">
        <v>43</v>
      </c>
      <c r="B189" s="2" t="s">
        <v>205</v>
      </c>
      <c r="C189">
        <v>1</v>
      </c>
      <c r="D189">
        <v>0</v>
      </c>
      <c r="E189">
        <v>14</v>
      </c>
      <c r="F189">
        <v>14</v>
      </c>
      <c r="G189">
        <v>14</v>
      </c>
      <c r="H189">
        <v>15</v>
      </c>
      <c r="I189">
        <v>18</v>
      </c>
      <c r="J189">
        <v>22</v>
      </c>
      <c r="K189">
        <v>25</v>
      </c>
      <c r="L189">
        <v>26</v>
      </c>
      <c r="M189">
        <v>24</v>
      </c>
      <c r="N189">
        <v>21</v>
      </c>
      <c r="O189">
        <v>19</v>
      </c>
      <c r="P189">
        <v>16</v>
      </c>
      <c r="Q189">
        <v>10</v>
      </c>
      <c r="R189">
        <v>11</v>
      </c>
      <c r="S189">
        <v>13</v>
      </c>
      <c r="T189">
        <v>17</v>
      </c>
      <c r="U189">
        <v>21</v>
      </c>
      <c r="V189">
        <v>25</v>
      </c>
      <c r="W189">
        <v>29</v>
      </c>
      <c r="X189">
        <v>29</v>
      </c>
      <c r="Y189">
        <v>25</v>
      </c>
      <c r="Z189">
        <v>20</v>
      </c>
      <c r="AA189">
        <v>16</v>
      </c>
      <c r="AB189">
        <v>11</v>
      </c>
    </row>
    <row r="190" spans="1:28" x14ac:dyDescent="0.2">
      <c r="A190" s="2" t="s">
        <v>43</v>
      </c>
      <c r="B190" s="2" t="s">
        <v>246</v>
      </c>
      <c r="C190">
        <v>1</v>
      </c>
      <c r="D190">
        <v>0</v>
      </c>
      <c r="E190">
        <v>11</v>
      </c>
      <c r="F190">
        <v>10</v>
      </c>
      <c r="G190">
        <v>10</v>
      </c>
      <c r="H190">
        <v>13</v>
      </c>
      <c r="I190">
        <v>16</v>
      </c>
      <c r="J190">
        <v>21</v>
      </c>
      <c r="K190">
        <v>24</v>
      </c>
      <c r="L190">
        <v>24</v>
      </c>
      <c r="M190">
        <v>21</v>
      </c>
      <c r="N190">
        <v>18</v>
      </c>
      <c r="O190">
        <v>16</v>
      </c>
      <c r="P190">
        <v>13</v>
      </c>
      <c r="Q190">
        <v>5</v>
      </c>
      <c r="R190">
        <v>6</v>
      </c>
      <c r="S190">
        <v>10</v>
      </c>
      <c r="T190">
        <v>15</v>
      </c>
      <c r="U190">
        <v>19</v>
      </c>
      <c r="V190">
        <v>24</v>
      </c>
      <c r="W190">
        <v>26</v>
      </c>
      <c r="X190">
        <v>27</v>
      </c>
      <c r="Y190">
        <v>21</v>
      </c>
      <c r="Z190">
        <v>16</v>
      </c>
      <c r="AA190">
        <v>11</v>
      </c>
      <c r="AB190">
        <v>7</v>
      </c>
    </row>
    <row r="191" spans="1:28" x14ac:dyDescent="0.2">
      <c r="A191" s="2" t="s">
        <v>44</v>
      </c>
      <c r="B191" s="2" t="s">
        <v>67</v>
      </c>
      <c r="C191">
        <v>1</v>
      </c>
      <c r="D191">
        <v>0</v>
      </c>
      <c r="E191">
        <v>14</v>
      </c>
      <c r="F191">
        <v>14</v>
      </c>
      <c r="G191">
        <v>14</v>
      </c>
      <c r="H191">
        <v>15</v>
      </c>
      <c r="I191">
        <v>18</v>
      </c>
      <c r="J191">
        <v>22</v>
      </c>
      <c r="K191">
        <v>25</v>
      </c>
      <c r="L191">
        <v>26</v>
      </c>
      <c r="M191">
        <v>24</v>
      </c>
      <c r="N191">
        <v>21</v>
      </c>
      <c r="O191">
        <v>19</v>
      </c>
      <c r="P191">
        <v>16</v>
      </c>
      <c r="Q191">
        <v>9</v>
      </c>
      <c r="R191">
        <v>10</v>
      </c>
      <c r="S191">
        <v>13</v>
      </c>
      <c r="T191">
        <v>17</v>
      </c>
      <c r="U191">
        <v>21</v>
      </c>
      <c r="V191">
        <v>26</v>
      </c>
      <c r="W191">
        <v>29</v>
      </c>
      <c r="X191">
        <v>30</v>
      </c>
      <c r="Y191">
        <v>25</v>
      </c>
      <c r="Z191">
        <v>20</v>
      </c>
      <c r="AA191">
        <v>15</v>
      </c>
      <c r="AB191">
        <v>11</v>
      </c>
    </row>
    <row r="192" spans="1:28" x14ac:dyDescent="0.2">
      <c r="A192" s="2" t="s">
        <v>44</v>
      </c>
      <c r="B192" s="2" t="s">
        <v>102</v>
      </c>
      <c r="C192">
        <v>1</v>
      </c>
      <c r="D192">
        <v>0</v>
      </c>
      <c r="E192">
        <v>14</v>
      </c>
      <c r="F192">
        <v>14</v>
      </c>
      <c r="G192">
        <v>14</v>
      </c>
      <c r="H192">
        <v>15</v>
      </c>
      <c r="I192">
        <v>18</v>
      </c>
      <c r="J192">
        <v>22</v>
      </c>
      <c r="K192">
        <v>25</v>
      </c>
      <c r="L192">
        <v>26</v>
      </c>
      <c r="M192">
        <v>24</v>
      </c>
      <c r="N192">
        <v>21</v>
      </c>
      <c r="O192">
        <v>19</v>
      </c>
      <c r="P192">
        <v>16</v>
      </c>
      <c r="Q192">
        <v>9</v>
      </c>
      <c r="R192">
        <v>10</v>
      </c>
      <c r="S192">
        <v>13</v>
      </c>
      <c r="T192">
        <v>17</v>
      </c>
      <c r="U192">
        <v>21</v>
      </c>
      <c r="V192">
        <v>26</v>
      </c>
      <c r="W192">
        <v>29</v>
      </c>
      <c r="X192">
        <v>30</v>
      </c>
      <c r="Y192">
        <v>25</v>
      </c>
      <c r="Z192">
        <v>20</v>
      </c>
      <c r="AA192">
        <v>15</v>
      </c>
      <c r="AB192">
        <v>11</v>
      </c>
    </row>
    <row r="193" spans="1:28" x14ac:dyDescent="0.2">
      <c r="A193" s="2" t="s">
        <v>44</v>
      </c>
      <c r="B193" s="2" t="s">
        <v>128</v>
      </c>
      <c r="C193">
        <v>1</v>
      </c>
      <c r="D193">
        <v>0</v>
      </c>
      <c r="E193">
        <v>14</v>
      </c>
      <c r="F193">
        <v>14</v>
      </c>
      <c r="G193">
        <v>14</v>
      </c>
      <c r="H193">
        <v>15</v>
      </c>
      <c r="I193">
        <v>18</v>
      </c>
      <c r="J193">
        <v>22</v>
      </c>
      <c r="K193">
        <v>25</v>
      </c>
      <c r="L193">
        <v>26</v>
      </c>
      <c r="M193">
        <v>24</v>
      </c>
      <c r="N193">
        <v>21</v>
      </c>
      <c r="O193">
        <v>19</v>
      </c>
      <c r="P193">
        <v>16</v>
      </c>
      <c r="Q193">
        <v>9</v>
      </c>
      <c r="R193">
        <v>10</v>
      </c>
      <c r="S193">
        <v>13</v>
      </c>
      <c r="T193">
        <v>17</v>
      </c>
      <c r="U193">
        <v>21</v>
      </c>
      <c r="V193">
        <v>26</v>
      </c>
      <c r="W193">
        <v>29</v>
      </c>
      <c r="X193">
        <v>30</v>
      </c>
      <c r="Y193">
        <v>25</v>
      </c>
      <c r="Z193">
        <v>20</v>
      </c>
      <c r="AA193">
        <v>15</v>
      </c>
      <c r="AB193">
        <v>11</v>
      </c>
    </row>
    <row r="194" spans="1:28" x14ac:dyDescent="0.2">
      <c r="A194" s="2" t="s">
        <v>44</v>
      </c>
      <c r="B194" s="2" t="s">
        <v>134</v>
      </c>
      <c r="C194">
        <v>1</v>
      </c>
      <c r="D194">
        <v>0</v>
      </c>
      <c r="E194">
        <v>14</v>
      </c>
      <c r="F194">
        <v>14</v>
      </c>
      <c r="G194">
        <v>14</v>
      </c>
      <c r="H194">
        <v>15</v>
      </c>
      <c r="I194">
        <v>18</v>
      </c>
      <c r="J194">
        <v>22</v>
      </c>
      <c r="K194">
        <v>25</v>
      </c>
      <c r="L194">
        <v>26</v>
      </c>
      <c r="M194">
        <v>24</v>
      </c>
      <c r="N194">
        <v>21</v>
      </c>
      <c r="O194">
        <v>19</v>
      </c>
      <c r="P194">
        <v>16</v>
      </c>
      <c r="Q194">
        <v>9</v>
      </c>
      <c r="R194">
        <v>10</v>
      </c>
      <c r="S194">
        <v>13</v>
      </c>
      <c r="T194">
        <v>17</v>
      </c>
      <c r="U194">
        <v>21</v>
      </c>
      <c r="V194">
        <v>26</v>
      </c>
      <c r="W194">
        <v>29</v>
      </c>
      <c r="X194">
        <v>30</v>
      </c>
      <c r="Y194">
        <v>25</v>
      </c>
      <c r="Z194">
        <v>20</v>
      </c>
      <c r="AA194">
        <v>15</v>
      </c>
      <c r="AB194">
        <v>11</v>
      </c>
    </row>
    <row r="195" spans="1:28" x14ac:dyDescent="0.2">
      <c r="A195" s="2" t="s">
        <v>45</v>
      </c>
      <c r="B195" s="2" t="s">
        <v>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3</v>
      </c>
      <c r="S195">
        <v>8</v>
      </c>
      <c r="T195">
        <v>14</v>
      </c>
      <c r="U195">
        <v>18</v>
      </c>
      <c r="V195">
        <v>22</v>
      </c>
      <c r="W195">
        <v>24</v>
      </c>
      <c r="X195">
        <v>24</v>
      </c>
      <c r="Y195">
        <v>19</v>
      </c>
      <c r="Z195">
        <v>13</v>
      </c>
      <c r="AA195">
        <v>7</v>
      </c>
      <c r="AB195">
        <v>3</v>
      </c>
    </row>
    <row r="196" spans="1:28" x14ac:dyDescent="0.2">
      <c r="A196" s="2" t="s">
        <v>45</v>
      </c>
      <c r="B196" s="2" t="s">
        <v>138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6</v>
      </c>
      <c r="T196">
        <v>12</v>
      </c>
      <c r="U196">
        <v>16</v>
      </c>
      <c r="V196">
        <v>20</v>
      </c>
      <c r="W196">
        <v>22</v>
      </c>
      <c r="X196">
        <v>22</v>
      </c>
      <c r="Y196">
        <v>17</v>
      </c>
      <c r="Z196">
        <v>12</v>
      </c>
      <c r="AA196">
        <v>6</v>
      </c>
      <c r="AB196">
        <v>2</v>
      </c>
    </row>
    <row r="197" spans="1:28" x14ac:dyDescent="0.2">
      <c r="A197" s="2" t="s">
        <v>45</v>
      </c>
      <c r="B197" s="2" t="s">
        <v>158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-2</v>
      </c>
      <c r="R197">
        <v>-1</v>
      </c>
      <c r="S197">
        <v>3</v>
      </c>
      <c r="T197">
        <v>9</v>
      </c>
      <c r="U197">
        <v>13</v>
      </c>
      <c r="V197">
        <v>17</v>
      </c>
      <c r="W197">
        <v>18</v>
      </c>
      <c r="X197">
        <v>19</v>
      </c>
      <c r="Y197">
        <v>15</v>
      </c>
      <c r="Z197">
        <v>9</v>
      </c>
      <c r="AA197">
        <v>3</v>
      </c>
      <c r="AB197">
        <v>0</v>
      </c>
    </row>
    <row r="198" spans="1:28" x14ac:dyDescent="0.2">
      <c r="A198" s="2" t="s">
        <v>45</v>
      </c>
      <c r="B198" s="2" t="s">
        <v>255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-1</v>
      </c>
      <c r="R198">
        <v>-3</v>
      </c>
      <c r="S198">
        <v>7</v>
      </c>
      <c r="T198">
        <v>12</v>
      </c>
      <c r="U198">
        <v>17</v>
      </c>
      <c r="V198">
        <v>18</v>
      </c>
      <c r="W198">
        <v>17</v>
      </c>
      <c r="X198">
        <v>20</v>
      </c>
      <c r="Y198">
        <v>16</v>
      </c>
      <c r="Z198">
        <v>8</v>
      </c>
      <c r="AA198">
        <v>4</v>
      </c>
      <c r="AB198">
        <v>-1</v>
      </c>
    </row>
    <row r="199" spans="1:28" x14ac:dyDescent="0.2">
      <c r="A199" s="2" t="s">
        <v>45</v>
      </c>
      <c r="B199" s="2" t="s">
        <v>267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-1</v>
      </c>
      <c r="R199">
        <v>-3</v>
      </c>
      <c r="S199">
        <v>7</v>
      </c>
      <c r="T199">
        <v>12</v>
      </c>
      <c r="U199">
        <v>17</v>
      </c>
      <c r="V199">
        <v>18</v>
      </c>
      <c r="W199">
        <v>17</v>
      </c>
      <c r="X199">
        <v>20</v>
      </c>
      <c r="Y199">
        <v>16</v>
      </c>
      <c r="Z199">
        <v>8</v>
      </c>
      <c r="AA199">
        <v>4</v>
      </c>
      <c r="AB199">
        <v>-1</v>
      </c>
    </row>
    <row r="200" spans="1:28" x14ac:dyDescent="0.2">
      <c r="A200" s="2" t="s">
        <v>46</v>
      </c>
      <c r="B200" s="2" t="s">
        <v>218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</v>
      </c>
      <c r="R200">
        <v>4</v>
      </c>
      <c r="S200">
        <v>9</v>
      </c>
      <c r="T200">
        <v>14</v>
      </c>
      <c r="U200">
        <v>17</v>
      </c>
      <c r="V200">
        <v>21</v>
      </c>
      <c r="W200">
        <v>22</v>
      </c>
      <c r="X200">
        <v>22</v>
      </c>
      <c r="Y200">
        <v>18</v>
      </c>
      <c r="Z200">
        <v>12</v>
      </c>
      <c r="AA200">
        <v>7</v>
      </c>
      <c r="AB200">
        <v>2</v>
      </c>
    </row>
    <row r="201" spans="1:28" x14ac:dyDescent="0.2">
      <c r="A201" s="2" t="s">
        <v>46</v>
      </c>
      <c r="B201" s="2" t="s">
        <v>237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</v>
      </c>
      <c r="R201">
        <v>5</v>
      </c>
      <c r="S201">
        <v>9</v>
      </c>
      <c r="T201">
        <v>15</v>
      </c>
      <c r="U201">
        <v>19</v>
      </c>
      <c r="V201">
        <v>22</v>
      </c>
      <c r="W201">
        <v>23</v>
      </c>
      <c r="X201">
        <v>22</v>
      </c>
      <c r="Y201">
        <v>19</v>
      </c>
      <c r="Z201">
        <v>14</v>
      </c>
      <c r="AA201">
        <v>8</v>
      </c>
      <c r="AB201">
        <v>3</v>
      </c>
    </row>
    <row r="202" spans="1:28" x14ac:dyDescent="0.2">
      <c r="A202" s="2" t="s">
        <v>47</v>
      </c>
      <c r="B202" s="2" t="s">
        <v>209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-1</v>
      </c>
      <c r="R202">
        <v>-1</v>
      </c>
      <c r="S202">
        <v>4</v>
      </c>
      <c r="T202">
        <v>10</v>
      </c>
      <c r="U202">
        <v>14</v>
      </c>
      <c r="V202">
        <v>19</v>
      </c>
      <c r="W202">
        <v>22</v>
      </c>
      <c r="X202">
        <v>20</v>
      </c>
      <c r="Y202">
        <v>16</v>
      </c>
      <c r="Z202">
        <v>9</v>
      </c>
      <c r="AA202">
        <v>4</v>
      </c>
      <c r="AB202">
        <v>0</v>
      </c>
    </row>
    <row r="203" spans="1:28" x14ac:dyDescent="0.2">
      <c r="A203" s="2" t="s">
        <v>48</v>
      </c>
      <c r="B203" s="2" t="s">
        <v>119</v>
      </c>
      <c r="C203">
        <v>1</v>
      </c>
      <c r="D203">
        <v>0</v>
      </c>
      <c r="E203">
        <v>28</v>
      </c>
      <c r="F203">
        <v>28</v>
      </c>
      <c r="G203">
        <v>29</v>
      </c>
      <c r="H203">
        <v>30</v>
      </c>
      <c r="I203">
        <v>29</v>
      </c>
      <c r="J203">
        <v>28</v>
      </c>
      <c r="K203">
        <v>27</v>
      </c>
      <c r="L203">
        <v>27</v>
      </c>
      <c r="M203">
        <v>28</v>
      </c>
      <c r="N203">
        <v>28</v>
      </c>
      <c r="O203">
        <v>28</v>
      </c>
      <c r="P203">
        <v>28</v>
      </c>
      <c r="Q203">
        <v>30</v>
      </c>
      <c r="R203">
        <v>31</v>
      </c>
      <c r="S203">
        <v>32</v>
      </c>
      <c r="T203">
        <v>32</v>
      </c>
      <c r="U203">
        <v>31</v>
      </c>
      <c r="V203">
        <v>29</v>
      </c>
      <c r="W203">
        <v>29</v>
      </c>
      <c r="X203">
        <v>29</v>
      </c>
      <c r="Y203">
        <v>29</v>
      </c>
      <c r="Z203">
        <v>30</v>
      </c>
      <c r="AA203">
        <v>30</v>
      </c>
      <c r="AB203">
        <v>30</v>
      </c>
    </row>
    <row r="204" spans="1:28" x14ac:dyDescent="0.2">
      <c r="A204" s="2" t="s">
        <v>48</v>
      </c>
      <c r="B204" s="2" t="s">
        <v>127</v>
      </c>
      <c r="C204">
        <v>1</v>
      </c>
      <c r="D204">
        <v>0</v>
      </c>
      <c r="E204">
        <v>28</v>
      </c>
      <c r="F204">
        <v>28</v>
      </c>
      <c r="G204">
        <v>29</v>
      </c>
      <c r="H204">
        <v>30</v>
      </c>
      <c r="I204">
        <v>29</v>
      </c>
      <c r="J204">
        <v>28</v>
      </c>
      <c r="K204">
        <v>27</v>
      </c>
      <c r="L204">
        <v>27</v>
      </c>
      <c r="M204">
        <v>28</v>
      </c>
      <c r="N204">
        <v>28</v>
      </c>
      <c r="O204">
        <v>28</v>
      </c>
      <c r="P204">
        <v>28</v>
      </c>
      <c r="Q204">
        <v>30</v>
      </c>
      <c r="R204">
        <v>31</v>
      </c>
      <c r="S204">
        <v>32</v>
      </c>
      <c r="T204">
        <v>32</v>
      </c>
      <c r="U204">
        <v>31</v>
      </c>
      <c r="V204">
        <v>29</v>
      </c>
      <c r="W204">
        <v>29</v>
      </c>
      <c r="X204">
        <v>29</v>
      </c>
      <c r="Y204">
        <v>29</v>
      </c>
      <c r="Z204">
        <v>30</v>
      </c>
      <c r="AA204">
        <v>30</v>
      </c>
      <c r="AB204">
        <v>30</v>
      </c>
    </row>
    <row r="205" spans="1:28" x14ac:dyDescent="0.2">
      <c r="A205" s="2" t="s">
        <v>48</v>
      </c>
      <c r="B205" s="2" t="s">
        <v>139</v>
      </c>
      <c r="C205">
        <v>1</v>
      </c>
      <c r="D205">
        <v>0</v>
      </c>
      <c r="E205">
        <v>28</v>
      </c>
      <c r="F205">
        <v>28</v>
      </c>
      <c r="G205">
        <v>29</v>
      </c>
      <c r="H205">
        <v>30</v>
      </c>
      <c r="I205">
        <v>29</v>
      </c>
      <c r="J205">
        <v>28</v>
      </c>
      <c r="K205">
        <v>27</v>
      </c>
      <c r="L205">
        <v>27</v>
      </c>
      <c r="M205">
        <v>28</v>
      </c>
      <c r="N205">
        <v>28</v>
      </c>
      <c r="O205">
        <v>28</v>
      </c>
      <c r="P205">
        <v>28</v>
      </c>
      <c r="Q205">
        <v>30</v>
      </c>
      <c r="R205">
        <v>31</v>
      </c>
      <c r="S205">
        <v>32</v>
      </c>
      <c r="T205">
        <v>32</v>
      </c>
      <c r="U205">
        <v>31</v>
      </c>
      <c r="V205">
        <v>29</v>
      </c>
      <c r="W205">
        <v>29</v>
      </c>
      <c r="X205">
        <v>29</v>
      </c>
      <c r="Y205">
        <v>29</v>
      </c>
      <c r="Z205">
        <v>30</v>
      </c>
      <c r="AA205">
        <v>30</v>
      </c>
      <c r="AB205">
        <v>30</v>
      </c>
    </row>
    <row r="206" spans="1:28" x14ac:dyDescent="0.2">
      <c r="A206" s="2" t="s">
        <v>48</v>
      </c>
      <c r="B206" s="2" t="s">
        <v>157</v>
      </c>
      <c r="C206">
        <v>1</v>
      </c>
      <c r="D206">
        <v>0</v>
      </c>
      <c r="E206">
        <v>28</v>
      </c>
      <c r="F206">
        <v>28</v>
      </c>
      <c r="G206">
        <v>29</v>
      </c>
      <c r="H206">
        <v>30</v>
      </c>
      <c r="I206">
        <v>29</v>
      </c>
      <c r="J206">
        <v>28</v>
      </c>
      <c r="K206">
        <v>27</v>
      </c>
      <c r="L206">
        <v>27</v>
      </c>
      <c r="M206">
        <v>28</v>
      </c>
      <c r="N206">
        <v>28</v>
      </c>
      <c r="O206">
        <v>28</v>
      </c>
      <c r="P206">
        <v>28</v>
      </c>
      <c r="Q206">
        <v>30</v>
      </c>
      <c r="R206">
        <v>31</v>
      </c>
      <c r="S206">
        <v>32</v>
      </c>
      <c r="T206">
        <v>32</v>
      </c>
      <c r="U206">
        <v>31</v>
      </c>
      <c r="V206">
        <v>29</v>
      </c>
      <c r="W206">
        <v>29</v>
      </c>
      <c r="X206">
        <v>29</v>
      </c>
      <c r="Y206">
        <v>29</v>
      </c>
      <c r="Z206">
        <v>30</v>
      </c>
      <c r="AA206">
        <v>30</v>
      </c>
      <c r="AB206">
        <v>30</v>
      </c>
    </row>
    <row r="207" spans="1:28" x14ac:dyDescent="0.2">
      <c r="A207" s="2" t="s">
        <v>48</v>
      </c>
      <c r="B207" s="2" t="s">
        <v>162</v>
      </c>
      <c r="C207">
        <v>1</v>
      </c>
      <c r="D207">
        <v>0</v>
      </c>
      <c r="E207">
        <v>28</v>
      </c>
      <c r="F207">
        <v>28</v>
      </c>
      <c r="G207">
        <v>29</v>
      </c>
      <c r="H207">
        <v>30</v>
      </c>
      <c r="I207">
        <v>29</v>
      </c>
      <c r="J207">
        <v>28</v>
      </c>
      <c r="K207">
        <v>27</v>
      </c>
      <c r="L207">
        <v>27</v>
      </c>
      <c r="M207">
        <v>28</v>
      </c>
      <c r="N207">
        <v>28</v>
      </c>
      <c r="O207">
        <v>28</v>
      </c>
      <c r="P207">
        <v>28</v>
      </c>
      <c r="Q207">
        <v>30</v>
      </c>
      <c r="R207">
        <v>31</v>
      </c>
      <c r="S207">
        <v>32</v>
      </c>
      <c r="T207">
        <v>32</v>
      </c>
      <c r="U207">
        <v>31</v>
      </c>
      <c r="V207">
        <v>29</v>
      </c>
      <c r="W207">
        <v>29</v>
      </c>
      <c r="X207">
        <v>29</v>
      </c>
      <c r="Y207">
        <v>29</v>
      </c>
      <c r="Z207">
        <v>30</v>
      </c>
      <c r="AA207">
        <v>30</v>
      </c>
      <c r="AB207">
        <v>30</v>
      </c>
    </row>
    <row r="208" spans="1:28" x14ac:dyDescent="0.2">
      <c r="A208" s="2" t="s">
        <v>48</v>
      </c>
      <c r="B208" s="2" t="s">
        <v>168</v>
      </c>
      <c r="C208">
        <v>1</v>
      </c>
      <c r="D208">
        <v>0</v>
      </c>
      <c r="E208">
        <v>28</v>
      </c>
      <c r="F208">
        <v>28</v>
      </c>
      <c r="G208">
        <v>29</v>
      </c>
      <c r="H208">
        <v>30</v>
      </c>
      <c r="I208">
        <v>29</v>
      </c>
      <c r="J208">
        <v>28</v>
      </c>
      <c r="K208">
        <v>27</v>
      </c>
      <c r="L208">
        <v>27</v>
      </c>
      <c r="M208">
        <v>28</v>
      </c>
      <c r="N208">
        <v>28</v>
      </c>
      <c r="O208">
        <v>28</v>
      </c>
      <c r="P208">
        <v>28</v>
      </c>
      <c r="Q208">
        <v>30</v>
      </c>
      <c r="R208">
        <v>31</v>
      </c>
      <c r="S208">
        <v>32</v>
      </c>
      <c r="T208">
        <v>32</v>
      </c>
      <c r="U208">
        <v>31</v>
      </c>
      <c r="V208">
        <v>29</v>
      </c>
      <c r="W208">
        <v>29</v>
      </c>
      <c r="X208">
        <v>29</v>
      </c>
      <c r="Y208">
        <v>29</v>
      </c>
      <c r="Z208">
        <v>30</v>
      </c>
      <c r="AA208">
        <v>30</v>
      </c>
      <c r="AB208">
        <v>30</v>
      </c>
    </row>
    <row r="209" spans="1:28" x14ac:dyDescent="0.2">
      <c r="A209" s="2" t="s">
        <v>48</v>
      </c>
      <c r="B209" s="2" t="s">
        <v>176</v>
      </c>
      <c r="C209">
        <v>1</v>
      </c>
      <c r="D209">
        <v>0</v>
      </c>
      <c r="E209">
        <v>28</v>
      </c>
      <c r="F209">
        <v>28</v>
      </c>
      <c r="G209">
        <v>29</v>
      </c>
      <c r="H209">
        <v>30</v>
      </c>
      <c r="I209">
        <v>29</v>
      </c>
      <c r="J209">
        <v>28</v>
      </c>
      <c r="K209">
        <v>27</v>
      </c>
      <c r="L209">
        <v>27</v>
      </c>
      <c r="M209">
        <v>28</v>
      </c>
      <c r="N209">
        <v>28</v>
      </c>
      <c r="O209">
        <v>28</v>
      </c>
      <c r="P209">
        <v>28</v>
      </c>
      <c r="Q209">
        <v>30</v>
      </c>
      <c r="R209">
        <v>31</v>
      </c>
      <c r="S209">
        <v>32</v>
      </c>
      <c r="T209">
        <v>32</v>
      </c>
      <c r="U209">
        <v>31</v>
      </c>
      <c r="V209">
        <v>29</v>
      </c>
      <c r="W209">
        <v>29</v>
      </c>
      <c r="X209">
        <v>29</v>
      </c>
      <c r="Y209">
        <v>29</v>
      </c>
      <c r="Z209">
        <v>30</v>
      </c>
      <c r="AA209">
        <v>30</v>
      </c>
      <c r="AB209">
        <v>30</v>
      </c>
    </row>
    <row r="210" spans="1:28" x14ac:dyDescent="0.2">
      <c r="A210" s="2" t="s">
        <v>48</v>
      </c>
      <c r="B210" s="2" t="s">
        <v>191</v>
      </c>
      <c r="C210">
        <v>1</v>
      </c>
      <c r="D210">
        <v>0</v>
      </c>
      <c r="E210">
        <v>28</v>
      </c>
      <c r="F210">
        <v>28</v>
      </c>
      <c r="G210">
        <v>29</v>
      </c>
      <c r="H210">
        <v>30</v>
      </c>
      <c r="I210">
        <v>29</v>
      </c>
      <c r="J210">
        <v>28</v>
      </c>
      <c r="K210">
        <v>27</v>
      </c>
      <c r="L210">
        <v>27</v>
      </c>
      <c r="M210">
        <v>28</v>
      </c>
      <c r="N210">
        <v>28</v>
      </c>
      <c r="O210">
        <v>28</v>
      </c>
      <c r="P210">
        <v>28</v>
      </c>
      <c r="Q210">
        <v>30</v>
      </c>
      <c r="R210">
        <v>31</v>
      </c>
      <c r="S210">
        <v>32</v>
      </c>
      <c r="T210">
        <v>32</v>
      </c>
      <c r="U210">
        <v>31</v>
      </c>
      <c r="V210">
        <v>29</v>
      </c>
      <c r="W210">
        <v>29</v>
      </c>
      <c r="X210">
        <v>29</v>
      </c>
      <c r="Y210">
        <v>29</v>
      </c>
      <c r="Z210">
        <v>30</v>
      </c>
      <c r="AA210">
        <v>30</v>
      </c>
      <c r="AB210">
        <v>30</v>
      </c>
    </row>
    <row r="211" spans="1:28" x14ac:dyDescent="0.2">
      <c r="A211" s="2" t="s">
        <v>48</v>
      </c>
      <c r="B211" s="2" t="s">
        <v>192</v>
      </c>
      <c r="C211">
        <v>1</v>
      </c>
      <c r="D211">
        <v>0</v>
      </c>
      <c r="E211">
        <v>28</v>
      </c>
      <c r="F211">
        <v>28</v>
      </c>
      <c r="G211">
        <v>29</v>
      </c>
      <c r="H211">
        <v>30</v>
      </c>
      <c r="I211">
        <v>29</v>
      </c>
      <c r="J211">
        <v>28</v>
      </c>
      <c r="K211">
        <v>27</v>
      </c>
      <c r="L211">
        <v>27</v>
      </c>
      <c r="M211">
        <v>28</v>
      </c>
      <c r="N211">
        <v>28</v>
      </c>
      <c r="O211">
        <v>28</v>
      </c>
      <c r="P211">
        <v>28</v>
      </c>
      <c r="Q211">
        <v>30</v>
      </c>
      <c r="R211">
        <v>31</v>
      </c>
      <c r="S211">
        <v>32</v>
      </c>
      <c r="T211">
        <v>32</v>
      </c>
      <c r="U211">
        <v>31</v>
      </c>
      <c r="V211">
        <v>29</v>
      </c>
      <c r="W211">
        <v>29</v>
      </c>
      <c r="X211">
        <v>29</v>
      </c>
      <c r="Y211">
        <v>29</v>
      </c>
      <c r="Z211">
        <v>30</v>
      </c>
      <c r="AA211">
        <v>30</v>
      </c>
      <c r="AB211">
        <v>30</v>
      </c>
    </row>
    <row r="212" spans="1:28" x14ac:dyDescent="0.2">
      <c r="A212" s="2" t="s">
        <v>48</v>
      </c>
      <c r="B212" s="2" t="s">
        <v>199</v>
      </c>
      <c r="C212">
        <v>1</v>
      </c>
      <c r="D212">
        <v>0</v>
      </c>
      <c r="E212">
        <v>28</v>
      </c>
      <c r="F212">
        <v>28</v>
      </c>
      <c r="G212">
        <v>29</v>
      </c>
      <c r="H212">
        <v>30</v>
      </c>
      <c r="I212">
        <v>29</v>
      </c>
      <c r="J212">
        <v>28</v>
      </c>
      <c r="K212">
        <v>27</v>
      </c>
      <c r="L212">
        <v>27</v>
      </c>
      <c r="M212">
        <v>28</v>
      </c>
      <c r="N212">
        <v>28</v>
      </c>
      <c r="O212">
        <v>28</v>
      </c>
      <c r="P212">
        <v>28</v>
      </c>
      <c r="Q212" s="10">
        <v>30</v>
      </c>
      <c r="R212" s="10">
        <v>31</v>
      </c>
      <c r="S212" s="10">
        <v>32</v>
      </c>
      <c r="T212" s="10">
        <v>32</v>
      </c>
      <c r="U212" s="10">
        <v>31</v>
      </c>
      <c r="V212" s="10">
        <v>29</v>
      </c>
      <c r="W212" s="10">
        <v>29</v>
      </c>
      <c r="X212" s="10">
        <v>29</v>
      </c>
      <c r="Y212" s="10">
        <v>29</v>
      </c>
      <c r="Z212" s="10">
        <v>30</v>
      </c>
      <c r="AA212" s="10">
        <v>30</v>
      </c>
      <c r="AB212" s="10">
        <v>30</v>
      </c>
    </row>
    <row r="213" spans="1:28" x14ac:dyDescent="0.2">
      <c r="A213" s="2" t="s">
        <v>48</v>
      </c>
      <c r="B213" s="2" t="s">
        <v>203</v>
      </c>
      <c r="C213">
        <v>1</v>
      </c>
      <c r="D213">
        <v>0</v>
      </c>
      <c r="E213">
        <v>28</v>
      </c>
      <c r="F213">
        <v>28</v>
      </c>
      <c r="G213">
        <v>29</v>
      </c>
      <c r="H213">
        <v>30</v>
      </c>
      <c r="I213">
        <v>29</v>
      </c>
      <c r="J213">
        <v>28</v>
      </c>
      <c r="K213">
        <v>27</v>
      </c>
      <c r="L213">
        <v>27</v>
      </c>
      <c r="M213">
        <v>28</v>
      </c>
      <c r="N213">
        <v>28</v>
      </c>
      <c r="O213">
        <v>28</v>
      </c>
      <c r="P213">
        <v>28</v>
      </c>
      <c r="Q213" s="10">
        <v>30</v>
      </c>
      <c r="R213" s="10">
        <v>31</v>
      </c>
      <c r="S213" s="10">
        <v>32</v>
      </c>
      <c r="T213" s="10">
        <v>32</v>
      </c>
      <c r="U213" s="10">
        <v>31</v>
      </c>
      <c r="V213" s="10">
        <v>29</v>
      </c>
      <c r="W213" s="10">
        <v>29</v>
      </c>
      <c r="X213" s="10">
        <v>29</v>
      </c>
      <c r="Y213" s="10">
        <v>29</v>
      </c>
      <c r="Z213" s="10">
        <v>30</v>
      </c>
      <c r="AA213" s="10">
        <v>30</v>
      </c>
      <c r="AB213" s="10">
        <v>30</v>
      </c>
    </row>
    <row r="214" spans="1:28" x14ac:dyDescent="0.2">
      <c r="A214" s="2" t="s">
        <v>48</v>
      </c>
      <c r="B214" s="2" t="s">
        <v>217</v>
      </c>
      <c r="C214">
        <v>1</v>
      </c>
      <c r="D214">
        <v>0</v>
      </c>
      <c r="E214">
        <v>28</v>
      </c>
      <c r="F214">
        <v>28</v>
      </c>
      <c r="G214">
        <v>29</v>
      </c>
      <c r="H214">
        <v>30</v>
      </c>
      <c r="I214">
        <v>29</v>
      </c>
      <c r="J214">
        <v>28</v>
      </c>
      <c r="K214">
        <v>27</v>
      </c>
      <c r="L214">
        <v>27</v>
      </c>
      <c r="M214">
        <v>28</v>
      </c>
      <c r="N214">
        <v>28</v>
      </c>
      <c r="O214">
        <v>28</v>
      </c>
      <c r="P214">
        <v>28</v>
      </c>
      <c r="Q214" s="10">
        <v>30</v>
      </c>
      <c r="R214" s="10">
        <v>31</v>
      </c>
      <c r="S214" s="10">
        <v>32</v>
      </c>
      <c r="T214" s="10">
        <v>32</v>
      </c>
      <c r="U214" s="10">
        <v>31</v>
      </c>
      <c r="V214" s="10">
        <v>29</v>
      </c>
      <c r="W214" s="10">
        <v>29</v>
      </c>
      <c r="X214" s="10">
        <v>29</v>
      </c>
      <c r="Y214" s="10">
        <v>29</v>
      </c>
      <c r="Z214" s="10">
        <v>30</v>
      </c>
      <c r="AA214" s="10">
        <v>30</v>
      </c>
      <c r="AB214" s="10">
        <v>30</v>
      </c>
    </row>
    <row r="215" spans="1:28" x14ac:dyDescent="0.2">
      <c r="A215" s="2" t="s">
        <v>48</v>
      </c>
      <c r="B215" s="2" t="s">
        <v>231</v>
      </c>
      <c r="C215">
        <v>1</v>
      </c>
      <c r="D215">
        <v>0</v>
      </c>
      <c r="E215">
        <v>28</v>
      </c>
      <c r="F215">
        <v>28</v>
      </c>
      <c r="G215">
        <v>29</v>
      </c>
      <c r="H215">
        <v>30</v>
      </c>
      <c r="I215">
        <v>29</v>
      </c>
      <c r="J215">
        <v>28</v>
      </c>
      <c r="K215">
        <v>27</v>
      </c>
      <c r="L215">
        <v>27</v>
      </c>
      <c r="M215">
        <v>28</v>
      </c>
      <c r="N215">
        <v>28</v>
      </c>
      <c r="O215">
        <v>28</v>
      </c>
      <c r="P215">
        <v>28</v>
      </c>
      <c r="Q215" s="10">
        <v>30</v>
      </c>
      <c r="R215" s="10">
        <v>31</v>
      </c>
      <c r="S215" s="10">
        <v>32</v>
      </c>
      <c r="T215" s="10">
        <v>32</v>
      </c>
      <c r="U215" s="10">
        <v>31</v>
      </c>
      <c r="V215" s="10">
        <v>29</v>
      </c>
      <c r="W215" s="10">
        <v>29</v>
      </c>
      <c r="X215" s="10">
        <v>29</v>
      </c>
      <c r="Y215" s="10">
        <v>29</v>
      </c>
      <c r="Z215" s="10">
        <v>30</v>
      </c>
      <c r="AA215" s="10">
        <v>30</v>
      </c>
      <c r="AB215" s="10">
        <v>30</v>
      </c>
    </row>
    <row r="216" spans="1:28" x14ac:dyDescent="0.2">
      <c r="A216" s="2" t="s">
        <v>48</v>
      </c>
      <c r="B216" s="2" t="s">
        <v>232</v>
      </c>
      <c r="C216">
        <v>1</v>
      </c>
      <c r="D216">
        <v>0</v>
      </c>
      <c r="E216">
        <v>28</v>
      </c>
      <c r="F216">
        <v>28</v>
      </c>
      <c r="G216">
        <v>29</v>
      </c>
      <c r="H216">
        <v>30</v>
      </c>
      <c r="I216">
        <v>29</v>
      </c>
      <c r="J216">
        <v>28</v>
      </c>
      <c r="K216">
        <v>27</v>
      </c>
      <c r="L216">
        <v>27</v>
      </c>
      <c r="M216">
        <v>28</v>
      </c>
      <c r="N216">
        <v>28</v>
      </c>
      <c r="O216">
        <v>28</v>
      </c>
      <c r="P216">
        <v>28</v>
      </c>
      <c r="Q216" s="10">
        <v>30</v>
      </c>
      <c r="R216" s="10">
        <v>31</v>
      </c>
      <c r="S216" s="10">
        <v>32</v>
      </c>
      <c r="T216" s="10">
        <v>32</v>
      </c>
      <c r="U216" s="10">
        <v>31</v>
      </c>
      <c r="V216" s="10">
        <v>29</v>
      </c>
      <c r="W216" s="10">
        <v>29</v>
      </c>
      <c r="X216" s="10">
        <v>29</v>
      </c>
      <c r="Y216" s="10">
        <v>29</v>
      </c>
      <c r="Z216" s="10">
        <v>30</v>
      </c>
      <c r="AA216" s="10">
        <v>30</v>
      </c>
      <c r="AB216" s="10">
        <v>30</v>
      </c>
    </row>
    <row r="217" spans="1:28" x14ac:dyDescent="0.2">
      <c r="A217" s="2" t="s">
        <v>48</v>
      </c>
      <c r="B217" s="2" t="s">
        <v>240</v>
      </c>
      <c r="C217">
        <v>1</v>
      </c>
      <c r="D217">
        <v>0</v>
      </c>
      <c r="E217">
        <v>28</v>
      </c>
      <c r="F217">
        <v>28</v>
      </c>
      <c r="G217">
        <v>29</v>
      </c>
      <c r="H217">
        <v>30</v>
      </c>
      <c r="I217">
        <v>29</v>
      </c>
      <c r="J217">
        <v>28</v>
      </c>
      <c r="K217">
        <v>27</v>
      </c>
      <c r="L217">
        <v>27</v>
      </c>
      <c r="M217">
        <v>28</v>
      </c>
      <c r="N217">
        <v>28</v>
      </c>
      <c r="O217">
        <v>28</v>
      </c>
      <c r="P217">
        <v>28</v>
      </c>
      <c r="Q217" s="10">
        <v>30</v>
      </c>
      <c r="R217" s="10">
        <v>31</v>
      </c>
      <c r="S217" s="10">
        <v>32</v>
      </c>
      <c r="T217" s="10">
        <v>32</v>
      </c>
      <c r="U217" s="10">
        <v>31</v>
      </c>
      <c r="V217" s="10">
        <v>29</v>
      </c>
      <c r="W217" s="10">
        <v>29</v>
      </c>
      <c r="X217" s="10">
        <v>29</v>
      </c>
      <c r="Y217" s="10">
        <v>29</v>
      </c>
      <c r="Z217" s="10">
        <v>30</v>
      </c>
      <c r="AA217" s="10">
        <v>30</v>
      </c>
      <c r="AB217" s="10">
        <v>30</v>
      </c>
    </row>
    <row r="218" spans="1:28" x14ac:dyDescent="0.2">
      <c r="A218" s="2" t="s">
        <v>48</v>
      </c>
      <c r="B218" s="2" t="s">
        <v>244</v>
      </c>
      <c r="C218">
        <v>1</v>
      </c>
      <c r="D218">
        <v>0</v>
      </c>
      <c r="E218">
        <v>28</v>
      </c>
      <c r="F218">
        <v>28</v>
      </c>
      <c r="G218">
        <v>29</v>
      </c>
      <c r="H218">
        <v>30</v>
      </c>
      <c r="I218">
        <v>29</v>
      </c>
      <c r="J218">
        <v>28</v>
      </c>
      <c r="K218">
        <v>27</v>
      </c>
      <c r="L218">
        <v>27</v>
      </c>
      <c r="M218">
        <v>28</v>
      </c>
      <c r="N218">
        <v>28</v>
      </c>
      <c r="O218">
        <v>28</v>
      </c>
      <c r="P218">
        <v>28</v>
      </c>
      <c r="Q218" s="10">
        <v>30</v>
      </c>
      <c r="R218" s="10">
        <v>31</v>
      </c>
      <c r="S218" s="10">
        <v>32</v>
      </c>
      <c r="T218" s="10">
        <v>32</v>
      </c>
      <c r="U218" s="10">
        <v>31</v>
      </c>
      <c r="V218" s="10">
        <v>29</v>
      </c>
      <c r="W218" s="10">
        <v>29</v>
      </c>
      <c r="X218" s="10">
        <v>29</v>
      </c>
      <c r="Y218" s="10">
        <v>29</v>
      </c>
      <c r="Z218" s="10">
        <v>30</v>
      </c>
      <c r="AA218" s="10">
        <v>30</v>
      </c>
      <c r="AB218" s="10">
        <v>30</v>
      </c>
    </row>
    <row r="219" spans="1:28" x14ac:dyDescent="0.2">
      <c r="A219" s="2" t="s">
        <v>48</v>
      </c>
      <c r="B219" s="2" t="s">
        <v>245</v>
      </c>
      <c r="C219">
        <v>1</v>
      </c>
      <c r="D219">
        <v>0</v>
      </c>
      <c r="E219">
        <v>28</v>
      </c>
      <c r="F219">
        <v>28</v>
      </c>
      <c r="G219">
        <v>29</v>
      </c>
      <c r="H219">
        <v>30</v>
      </c>
      <c r="I219">
        <v>29</v>
      </c>
      <c r="J219">
        <v>28</v>
      </c>
      <c r="K219">
        <v>27</v>
      </c>
      <c r="L219">
        <v>27</v>
      </c>
      <c r="M219">
        <v>28</v>
      </c>
      <c r="N219">
        <v>28</v>
      </c>
      <c r="O219">
        <v>28</v>
      </c>
      <c r="P219">
        <v>28</v>
      </c>
      <c r="Q219" s="10">
        <v>30</v>
      </c>
      <c r="R219" s="10">
        <v>31</v>
      </c>
      <c r="S219" s="10">
        <v>32</v>
      </c>
      <c r="T219" s="10">
        <v>32</v>
      </c>
      <c r="U219" s="10">
        <v>31</v>
      </c>
      <c r="V219" s="10">
        <v>29</v>
      </c>
      <c r="W219" s="10">
        <v>29</v>
      </c>
      <c r="X219" s="10">
        <v>29</v>
      </c>
      <c r="Y219" s="10">
        <v>29</v>
      </c>
      <c r="Z219" s="10">
        <v>30</v>
      </c>
      <c r="AA219" s="10">
        <v>30</v>
      </c>
      <c r="AB219" s="10">
        <v>30</v>
      </c>
    </row>
    <row r="220" spans="1:28" x14ac:dyDescent="0.2">
      <c r="A220" s="2" t="s">
        <v>48</v>
      </c>
      <c r="B220" s="2" t="s">
        <v>251</v>
      </c>
      <c r="C220">
        <v>1</v>
      </c>
      <c r="D220">
        <v>0</v>
      </c>
      <c r="E220">
        <v>28</v>
      </c>
      <c r="F220">
        <v>28</v>
      </c>
      <c r="G220">
        <v>29</v>
      </c>
      <c r="H220">
        <v>30</v>
      </c>
      <c r="I220">
        <v>29</v>
      </c>
      <c r="J220">
        <v>28</v>
      </c>
      <c r="K220">
        <v>27</v>
      </c>
      <c r="L220">
        <v>27</v>
      </c>
      <c r="M220">
        <v>28</v>
      </c>
      <c r="N220">
        <v>28</v>
      </c>
      <c r="O220">
        <v>28</v>
      </c>
      <c r="P220">
        <v>28</v>
      </c>
      <c r="Q220" s="10">
        <v>30</v>
      </c>
      <c r="R220" s="10">
        <v>31</v>
      </c>
      <c r="S220" s="10">
        <v>32</v>
      </c>
      <c r="T220" s="10">
        <v>32</v>
      </c>
      <c r="U220" s="10">
        <v>31</v>
      </c>
      <c r="V220" s="10">
        <v>29</v>
      </c>
      <c r="W220" s="10">
        <v>29</v>
      </c>
      <c r="X220" s="10">
        <v>29</v>
      </c>
      <c r="Y220" s="10">
        <v>29</v>
      </c>
      <c r="Z220" s="10">
        <v>30</v>
      </c>
      <c r="AA220" s="10">
        <v>30</v>
      </c>
      <c r="AB220" s="10">
        <v>30</v>
      </c>
    </row>
    <row r="221" spans="1:28" x14ac:dyDescent="0.2">
      <c r="A221" s="2" t="s">
        <v>48</v>
      </c>
      <c r="B221" s="2" t="s">
        <v>264</v>
      </c>
      <c r="C221">
        <v>1</v>
      </c>
      <c r="D221">
        <v>0</v>
      </c>
      <c r="E221">
        <v>28</v>
      </c>
      <c r="F221">
        <v>28</v>
      </c>
      <c r="G221">
        <v>29</v>
      </c>
      <c r="H221">
        <v>30</v>
      </c>
      <c r="I221">
        <v>29</v>
      </c>
      <c r="J221">
        <v>28</v>
      </c>
      <c r="K221">
        <v>27</v>
      </c>
      <c r="L221">
        <v>27</v>
      </c>
      <c r="M221">
        <v>28</v>
      </c>
      <c r="N221">
        <v>28</v>
      </c>
      <c r="O221">
        <v>28</v>
      </c>
      <c r="P221">
        <v>28</v>
      </c>
      <c r="Q221" s="10">
        <v>30</v>
      </c>
      <c r="R221" s="10">
        <v>31</v>
      </c>
      <c r="S221" s="10">
        <v>32</v>
      </c>
      <c r="T221" s="10">
        <v>32</v>
      </c>
      <c r="U221" s="10">
        <v>31</v>
      </c>
      <c r="V221" s="10">
        <v>29</v>
      </c>
      <c r="W221" s="10">
        <v>29</v>
      </c>
      <c r="X221" s="10">
        <v>29</v>
      </c>
      <c r="Y221" s="10">
        <v>29</v>
      </c>
      <c r="Z221" s="10">
        <v>30</v>
      </c>
      <c r="AA221" s="10">
        <v>30</v>
      </c>
      <c r="AB221" s="10">
        <v>30</v>
      </c>
    </row>
    <row r="222" spans="1:28" x14ac:dyDescent="0.2">
      <c r="A222" s="2" t="s">
        <v>48</v>
      </c>
      <c r="B222" s="2" t="s">
        <v>270</v>
      </c>
      <c r="C222">
        <v>1</v>
      </c>
      <c r="D222">
        <v>0</v>
      </c>
      <c r="E222">
        <v>28</v>
      </c>
      <c r="F222">
        <v>28</v>
      </c>
      <c r="G222">
        <v>29</v>
      </c>
      <c r="H222">
        <v>30</v>
      </c>
      <c r="I222">
        <v>29</v>
      </c>
      <c r="J222">
        <v>28</v>
      </c>
      <c r="K222">
        <v>27</v>
      </c>
      <c r="L222">
        <v>27</v>
      </c>
      <c r="M222">
        <v>28</v>
      </c>
      <c r="N222">
        <v>28</v>
      </c>
      <c r="O222">
        <v>28</v>
      </c>
      <c r="P222">
        <v>28</v>
      </c>
      <c r="Q222" s="10">
        <v>30</v>
      </c>
      <c r="R222" s="10">
        <v>31</v>
      </c>
      <c r="S222" s="10">
        <v>32</v>
      </c>
      <c r="T222" s="10">
        <v>32</v>
      </c>
      <c r="U222" s="10">
        <v>31</v>
      </c>
      <c r="V222" s="10">
        <v>29</v>
      </c>
      <c r="W222" s="10">
        <v>29</v>
      </c>
      <c r="X222" s="10">
        <v>29</v>
      </c>
      <c r="Y222" s="10">
        <v>29</v>
      </c>
      <c r="Z222" s="10">
        <v>30</v>
      </c>
      <c r="AA222" s="10">
        <v>30</v>
      </c>
      <c r="AB222" s="10">
        <v>30</v>
      </c>
    </row>
    <row r="223" spans="1:28" x14ac:dyDescent="0.2">
      <c r="A223" s="2" t="s">
        <v>49</v>
      </c>
      <c r="B223" s="2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10">
        <v>-1</v>
      </c>
      <c r="R223" s="10">
        <v>-1</v>
      </c>
      <c r="S223" s="10">
        <v>1</v>
      </c>
      <c r="T223" s="10">
        <v>5</v>
      </c>
      <c r="U223" s="10">
        <v>12</v>
      </c>
      <c r="V223" s="10">
        <v>16</v>
      </c>
      <c r="W223" s="10">
        <v>19</v>
      </c>
      <c r="X223" s="10">
        <v>19</v>
      </c>
      <c r="Y223" s="10">
        <v>15</v>
      </c>
      <c r="Z223" s="10">
        <v>9</v>
      </c>
      <c r="AA223" s="10">
        <v>5</v>
      </c>
      <c r="AB223" s="10">
        <v>1</v>
      </c>
    </row>
    <row r="224" spans="1:28" x14ac:dyDescent="0.2">
      <c r="A224" s="2" t="s">
        <v>50</v>
      </c>
      <c r="B224" s="2" t="s">
        <v>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0">
        <v>0</v>
      </c>
      <c r="R224" s="10">
        <v>3</v>
      </c>
      <c r="S224" s="10">
        <v>10</v>
      </c>
      <c r="T224" s="10">
        <v>16</v>
      </c>
      <c r="U224" s="10">
        <v>23</v>
      </c>
      <c r="V224" s="10">
        <v>27</v>
      </c>
      <c r="W224" s="10">
        <v>29</v>
      </c>
      <c r="X224" s="10">
        <v>30</v>
      </c>
      <c r="Y224" s="10">
        <v>26</v>
      </c>
      <c r="Z224" s="10">
        <v>19</v>
      </c>
      <c r="AA224" s="10">
        <v>11</v>
      </c>
      <c r="AB224" s="10">
        <v>2</v>
      </c>
    </row>
    <row r="225" spans="1:28" x14ac:dyDescent="0.2">
      <c r="A225" s="2" t="s">
        <v>51</v>
      </c>
      <c r="B225" s="2" t="s">
        <v>182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10">
        <v>9</v>
      </c>
      <c r="R225" s="10">
        <v>10</v>
      </c>
      <c r="S225" s="10">
        <v>13</v>
      </c>
      <c r="T225" s="10">
        <v>18</v>
      </c>
      <c r="U225" s="10">
        <v>24</v>
      </c>
      <c r="V225" s="10">
        <v>26</v>
      </c>
      <c r="W225" s="10">
        <v>30</v>
      </c>
      <c r="X225" s="10">
        <v>32</v>
      </c>
      <c r="Y225" s="10">
        <v>28</v>
      </c>
      <c r="Z225" s="10">
        <v>22</v>
      </c>
      <c r="AA225" s="10">
        <v>17</v>
      </c>
      <c r="AB225" s="10">
        <v>11</v>
      </c>
    </row>
  </sheetData>
  <sortState ref="A2:D2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F338-20A5-9745-A19F-8BCB6F1970FE}">
  <dimension ref="A1:N225"/>
  <sheetViews>
    <sheetView tabSelected="1" workbookViewId="0">
      <pane ySplit="1" topLeftCell="A2" activePane="bottomLeft" state="frozen"/>
      <selection pane="bottomLeft" activeCell="M9" sqref="M9"/>
    </sheetView>
  </sheetViews>
  <sheetFormatPr baseColWidth="10" defaultRowHeight="16" x14ac:dyDescent="0.2"/>
  <cols>
    <col min="1" max="1" width="25.33203125" bestFit="1" customWidth="1"/>
    <col min="2" max="2" width="29" bestFit="1" customWidth="1"/>
    <col min="9" max="9" width="15" style="11" customWidth="1"/>
    <col min="14" max="14" width="10.83203125" style="11"/>
  </cols>
  <sheetData>
    <row r="1" spans="1:14" x14ac:dyDescent="0.2">
      <c r="A1" s="13" t="s">
        <v>272</v>
      </c>
      <c r="B1" s="13" t="s">
        <v>273</v>
      </c>
      <c r="C1" s="13">
        <v>9</v>
      </c>
      <c r="D1" s="13">
        <v>8</v>
      </c>
      <c r="E1" s="13">
        <v>7</v>
      </c>
      <c r="F1" s="13">
        <v>6</v>
      </c>
      <c r="G1" s="13" t="s">
        <v>314</v>
      </c>
      <c r="H1" s="13" t="s">
        <v>315</v>
      </c>
      <c r="I1" s="12" t="s">
        <v>318</v>
      </c>
      <c r="J1" s="13">
        <v>5</v>
      </c>
      <c r="K1" s="13">
        <v>4</v>
      </c>
      <c r="L1" s="13">
        <v>3</v>
      </c>
      <c r="M1" s="13" t="s">
        <v>314</v>
      </c>
      <c r="N1" s="12" t="s">
        <v>316</v>
      </c>
    </row>
    <row r="2" spans="1:14" x14ac:dyDescent="0.2">
      <c r="A2" s="2" t="s">
        <v>0</v>
      </c>
      <c r="B2" s="2" t="s">
        <v>68</v>
      </c>
      <c r="C2">
        <v>24</v>
      </c>
      <c r="D2">
        <v>36</v>
      </c>
      <c r="E2">
        <v>38</v>
      </c>
      <c r="F2">
        <v>38</v>
      </c>
      <c r="G2">
        <f>C2*9+(D2-C2)*8+(E2-D2)*7+(F2-E2)*6</f>
        <v>326</v>
      </c>
      <c r="H2">
        <f>F2</f>
        <v>38</v>
      </c>
      <c r="I2" s="11">
        <f>G2/H2</f>
        <v>8.5789473684210531</v>
      </c>
      <c r="J2">
        <v>0</v>
      </c>
      <c r="K2">
        <v>0</v>
      </c>
      <c r="L2">
        <v>13</v>
      </c>
      <c r="M2">
        <f t="shared" ref="M2:M26" si="0">(J2+K2+L2)</f>
        <v>13</v>
      </c>
      <c r="N2" s="11">
        <f t="shared" ref="N2:N26" si="1">(5*J2+4*K2+3*L2)/M2</f>
        <v>3</v>
      </c>
    </row>
    <row r="3" spans="1:14" x14ac:dyDescent="0.2">
      <c r="A3" s="2" t="s">
        <v>0</v>
      </c>
      <c r="B3" s="2" t="s">
        <v>78</v>
      </c>
      <c r="C3">
        <v>18</v>
      </c>
      <c r="D3">
        <v>24</v>
      </c>
      <c r="E3">
        <v>25</v>
      </c>
      <c r="F3">
        <v>26</v>
      </c>
      <c r="G3">
        <f t="shared" ref="G3:G26" si="2">C3*9+(D3-C3)*8+(E3-D3)*7+(F3-E3)*6</f>
        <v>223</v>
      </c>
      <c r="H3">
        <f t="shared" ref="H3:H26" si="3">F3</f>
        <v>26</v>
      </c>
      <c r="I3" s="11">
        <f t="shared" ref="I3:I26" si="4">G3/H3</f>
        <v>8.5769230769230766</v>
      </c>
      <c r="J3">
        <v>0</v>
      </c>
      <c r="K3">
        <v>3</v>
      </c>
      <c r="L3">
        <v>24</v>
      </c>
      <c r="M3">
        <f t="shared" si="0"/>
        <v>27</v>
      </c>
      <c r="N3" s="11">
        <f t="shared" si="1"/>
        <v>3.1111111111111112</v>
      </c>
    </row>
    <row r="4" spans="1:14" x14ac:dyDescent="0.2">
      <c r="A4" s="2" t="s">
        <v>0</v>
      </c>
      <c r="B4" s="2" t="s">
        <v>80</v>
      </c>
      <c r="C4">
        <v>19</v>
      </c>
      <c r="D4">
        <v>30</v>
      </c>
      <c r="E4">
        <v>30</v>
      </c>
      <c r="F4">
        <v>30</v>
      </c>
      <c r="G4">
        <f t="shared" si="2"/>
        <v>259</v>
      </c>
      <c r="H4">
        <f t="shared" si="3"/>
        <v>30</v>
      </c>
      <c r="I4" s="11">
        <f t="shared" si="4"/>
        <v>8.6333333333333329</v>
      </c>
      <c r="J4">
        <v>0</v>
      </c>
      <c r="K4">
        <v>1</v>
      </c>
      <c r="L4">
        <v>8</v>
      </c>
      <c r="M4">
        <f t="shared" si="0"/>
        <v>9</v>
      </c>
      <c r="N4" s="11">
        <f t="shared" si="1"/>
        <v>3.1111111111111112</v>
      </c>
    </row>
    <row r="5" spans="1:14" x14ac:dyDescent="0.2">
      <c r="A5" s="2" t="s">
        <v>0</v>
      </c>
      <c r="B5" s="2" t="s">
        <v>81</v>
      </c>
      <c r="C5">
        <v>32</v>
      </c>
      <c r="D5">
        <v>43</v>
      </c>
      <c r="E5">
        <v>45</v>
      </c>
      <c r="F5">
        <v>46</v>
      </c>
      <c r="G5">
        <f t="shared" si="2"/>
        <v>396</v>
      </c>
      <c r="H5">
        <f t="shared" si="3"/>
        <v>46</v>
      </c>
      <c r="I5" s="11">
        <f t="shared" si="4"/>
        <v>8.6086956521739122</v>
      </c>
      <c r="J5">
        <v>0</v>
      </c>
      <c r="K5">
        <v>0</v>
      </c>
      <c r="L5">
        <v>17</v>
      </c>
      <c r="M5">
        <f t="shared" si="0"/>
        <v>17</v>
      </c>
      <c r="N5" s="11">
        <f t="shared" si="1"/>
        <v>3</v>
      </c>
    </row>
    <row r="6" spans="1:14" x14ac:dyDescent="0.2">
      <c r="A6" s="2" t="s">
        <v>0</v>
      </c>
      <c r="B6" s="2" t="s">
        <v>145</v>
      </c>
      <c r="C6">
        <v>31</v>
      </c>
      <c r="D6">
        <v>42</v>
      </c>
      <c r="E6">
        <v>45</v>
      </c>
      <c r="F6">
        <v>46</v>
      </c>
      <c r="G6">
        <f t="shared" si="2"/>
        <v>394</v>
      </c>
      <c r="H6">
        <f t="shared" si="3"/>
        <v>46</v>
      </c>
      <c r="I6" s="11">
        <f t="shared" si="4"/>
        <v>8.5652173913043477</v>
      </c>
      <c r="J6">
        <v>0</v>
      </c>
      <c r="K6">
        <v>1</v>
      </c>
      <c r="L6">
        <v>13</v>
      </c>
      <c r="M6">
        <f t="shared" si="0"/>
        <v>14</v>
      </c>
      <c r="N6" s="11">
        <f t="shared" si="1"/>
        <v>3.0714285714285716</v>
      </c>
    </row>
    <row r="7" spans="1:14" x14ac:dyDescent="0.2">
      <c r="A7" s="2" t="s">
        <v>0</v>
      </c>
      <c r="B7" s="2" t="s">
        <v>152</v>
      </c>
      <c r="C7">
        <v>22</v>
      </c>
      <c r="D7">
        <v>29</v>
      </c>
      <c r="E7">
        <v>29</v>
      </c>
      <c r="F7">
        <v>29</v>
      </c>
      <c r="G7">
        <f t="shared" si="2"/>
        <v>254</v>
      </c>
      <c r="H7">
        <f t="shared" si="3"/>
        <v>29</v>
      </c>
      <c r="I7" s="11">
        <f t="shared" si="4"/>
        <v>8.7586206896551726</v>
      </c>
      <c r="J7">
        <v>0</v>
      </c>
      <c r="K7">
        <v>7</v>
      </c>
      <c r="L7">
        <v>24</v>
      </c>
      <c r="M7">
        <f t="shared" si="0"/>
        <v>31</v>
      </c>
      <c r="N7" s="11">
        <f t="shared" si="1"/>
        <v>3.225806451612903</v>
      </c>
    </row>
    <row r="8" spans="1:14" x14ac:dyDescent="0.2">
      <c r="A8" s="2" t="s">
        <v>0</v>
      </c>
      <c r="B8" s="2" t="s">
        <v>229</v>
      </c>
      <c r="C8">
        <v>0</v>
      </c>
      <c r="D8">
        <v>3</v>
      </c>
      <c r="E8">
        <v>3</v>
      </c>
      <c r="F8">
        <v>3</v>
      </c>
      <c r="G8">
        <f t="shared" si="2"/>
        <v>24</v>
      </c>
      <c r="H8">
        <f t="shared" si="3"/>
        <v>3</v>
      </c>
      <c r="I8" s="11">
        <f t="shared" si="4"/>
        <v>8</v>
      </c>
      <c r="J8">
        <v>0</v>
      </c>
      <c r="K8">
        <v>0</v>
      </c>
      <c r="L8">
        <v>2</v>
      </c>
      <c r="M8">
        <f t="shared" si="0"/>
        <v>2</v>
      </c>
      <c r="N8" s="11">
        <f t="shared" si="1"/>
        <v>3</v>
      </c>
    </row>
    <row r="9" spans="1:14" x14ac:dyDescent="0.2">
      <c r="A9" s="2" t="s">
        <v>0</v>
      </c>
      <c r="B9" s="2" t="s">
        <v>268</v>
      </c>
      <c r="C9">
        <v>19</v>
      </c>
      <c r="D9">
        <v>30</v>
      </c>
      <c r="E9">
        <v>30</v>
      </c>
      <c r="F9">
        <v>30</v>
      </c>
      <c r="G9">
        <f t="shared" si="2"/>
        <v>259</v>
      </c>
      <c r="H9">
        <f t="shared" si="3"/>
        <v>30</v>
      </c>
      <c r="I9" s="11">
        <f t="shared" si="4"/>
        <v>8.6333333333333329</v>
      </c>
      <c r="J9">
        <v>0</v>
      </c>
      <c r="K9">
        <v>1</v>
      </c>
      <c r="L9">
        <v>8</v>
      </c>
      <c r="M9">
        <f t="shared" si="0"/>
        <v>9</v>
      </c>
      <c r="N9" s="11">
        <f t="shared" si="1"/>
        <v>3.1111111111111112</v>
      </c>
    </row>
    <row r="10" spans="1:14" x14ac:dyDescent="0.2">
      <c r="A10" s="2" t="s">
        <v>1</v>
      </c>
      <c r="B10" s="2" t="s">
        <v>164</v>
      </c>
      <c r="C10">
        <v>176</v>
      </c>
      <c r="D10">
        <v>477</v>
      </c>
      <c r="E10">
        <v>546</v>
      </c>
      <c r="F10">
        <v>558</v>
      </c>
      <c r="G10">
        <f t="shared" si="2"/>
        <v>4547</v>
      </c>
      <c r="H10">
        <f t="shared" si="3"/>
        <v>558</v>
      </c>
      <c r="I10" s="11">
        <f t="shared" si="4"/>
        <v>8.1487455197132608</v>
      </c>
      <c r="J10">
        <v>29</v>
      </c>
      <c r="K10">
        <v>217</v>
      </c>
      <c r="L10">
        <v>352</v>
      </c>
      <c r="M10">
        <f t="shared" si="0"/>
        <v>598</v>
      </c>
      <c r="N10" s="11">
        <f t="shared" si="1"/>
        <v>3.459866220735786</v>
      </c>
    </row>
    <row r="11" spans="1:14" x14ac:dyDescent="0.2">
      <c r="A11" s="2" t="s">
        <v>1</v>
      </c>
      <c r="B11" s="2" t="s">
        <v>208</v>
      </c>
      <c r="C11">
        <v>15</v>
      </c>
      <c r="D11">
        <v>88</v>
      </c>
      <c r="E11">
        <v>106</v>
      </c>
      <c r="F11">
        <v>109</v>
      </c>
      <c r="G11">
        <f t="shared" si="2"/>
        <v>863</v>
      </c>
      <c r="H11">
        <f t="shared" si="3"/>
        <v>109</v>
      </c>
      <c r="I11" s="11">
        <f t="shared" si="4"/>
        <v>7.9174311926605503</v>
      </c>
      <c r="J11">
        <v>3</v>
      </c>
      <c r="K11">
        <v>55</v>
      </c>
      <c r="L11">
        <v>52</v>
      </c>
      <c r="M11">
        <f t="shared" si="0"/>
        <v>110</v>
      </c>
      <c r="N11" s="11">
        <f t="shared" si="1"/>
        <v>3.5545454545454547</v>
      </c>
    </row>
    <row r="12" spans="1:14" x14ac:dyDescent="0.2">
      <c r="A12" s="2" t="s">
        <v>1</v>
      </c>
      <c r="B12" s="2" t="s">
        <v>243</v>
      </c>
      <c r="C12">
        <v>474</v>
      </c>
      <c r="D12">
        <v>926</v>
      </c>
      <c r="E12">
        <v>966</v>
      </c>
      <c r="F12">
        <v>969</v>
      </c>
      <c r="G12">
        <f t="shared" si="2"/>
        <v>8180</v>
      </c>
      <c r="H12">
        <f t="shared" si="3"/>
        <v>969</v>
      </c>
      <c r="I12" s="11">
        <f t="shared" si="4"/>
        <v>8.4416924664602675</v>
      </c>
      <c r="J12">
        <v>20</v>
      </c>
      <c r="K12">
        <v>421</v>
      </c>
      <c r="L12">
        <v>584</v>
      </c>
      <c r="M12">
        <f t="shared" si="0"/>
        <v>1025</v>
      </c>
      <c r="N12" s="11">
        <f t="shared" si="1"/>
        <v>3.4497560975609756</v>
      </c>
    </row>
    <row r="13" spans="1:14" x14ac:dyDescent="0.2">
      <c r="A13" s="2" t="s">
        <v>2</v>
      </c>
      <c r="B13" s="2" t="s">
        <v>233</v>
      </c>
      <c r="C13">
        <v>46</v>
      </c>
      <c r="D13">
        <v>84</v>
      </c>
      <c r="E13">
        <v>100</v>
      </c>
      <c r="F13">
        <v>100</v>
      </c>
      <c r="G13">
        <f t="shared" si="2"/>
        <v>830</v>
      </c>
      <c r="H13">
        <f t="shared" si="3"/>
        <v>100</v>
      </c>
      <c r="I13" s="11">
        <f t="shared" si="4"/>
        <v>8.3000000000000007</v>
      </c>
      <c r="J13">
        <v>64</v>
      </c>
      <c r="K13">
        <v>102</v>
      </c>
      <c r="L13">
        <v>48</v>
      </c>
      <c r="M13">
        <f t="shared" si="0"/>
        <v>214</v>
      </c>
      <c r="N13" s="11">
        <f t="shared" si="1"/>
        <v>4.0747663551401869</v>
      </c>
    </row>
    <row r="14" spans="1:14" x14ac:dyDescent="0.2">
      <c r="A14" s="2" t="s">
        <v>3</v>
      </c>
      <c r="B14" s="2" t="s">
        <v>110</v>
      </c>
      <c r="C14">
        <v>39</v>
      </c>
      <c r="D14">
        <v>67</v>
      </c>
      <c r="E14">
        <v>72</v>
      </c>
      <c r="F14">
        <v>72</v>
      </c>
      <c r="G14">
        <f t="shared" si="2"/>
        <v>610</v>
      </c>
      <c r="H14">
        <f t="shared" si="3"/>
        <v>72</v>
      </c>
      <c r="I14" s="11">
        <f t="shared" si="4"/>
        <v>8.4722222222222214</v>
      </c>
      <c r="J14">
        <v>9</v>
      </c>
      <c r="K14">
        <v>28</v>
      </c>
      <c r="L14">
        <v>42</v>
      </c>
      <c r="M14">
        <f t="shared" si="0"/>
        <v>79</v>
      </c>
      <c r="N14" s="11">
        <f t="shared" si="1"/>
        <v>3.5822784810126582</v>
      </c>
    </row>
    <row r="15" spans="1:14" x14ac:dyDescent="0.2">
      <c r="A15" s="2" t="s">
        <v>3</v>
      </c>
      <c r="B15" s="2" t="s">
        <v>129</v>
      </c>
      <c r="C15">
        <v>35</v>
      </c>
      <c r="D15">
        <v>62</v>
      </c>
      <c r="E15">
        <v>71</v>
      </c>
      <c r="F15">
        <v>71</v>
      </c>
      <c r="G15">
        <f t="shared" si="2"/>
        <v>594</v>
      </c>
      <c r="H15">
        <f t="shared" si="3"/>
        <v>71</v>
      </c>
      <c r="I15" s="11">
        <f t="shared" si="4"/>
        <v>8.3661971830985919</v>
      </c>
      <c r="J15">
        <v>1</v>
      </c>
      <c r="K15">
        <v>27</v>
      </c>
      <c r="L15">
        <v>52</v>
      </c>
      <c r="M15">
        <f t="shared" si="0"/>
        <v>80</v>
      </c>
      <c r="N15" s="11">
        <f t="shared" si="1"/>
        <v>3.3624999999999998</v>
      </c>
    </row>
    <row r="16" spans="1:14" x14ac:dyDescent="0.2">
      <c r="A16" s="2" t="s">
        <v>3</v>
      </c>
      <c r="B16" s="2" t="s">
        <v>201</v>
      </c>
      <c r="C16">
        <v>26</v>
      </c>
      <c r="D16">
        <v>40</v>
      </c>
      <c r="E16">
        <v>42</v>
      </c>
      <c r="F16">
        <v>42</v>
      </c>
      <c r="G16">
        <f t="shared" si="2"/>
        <v>360</v>
      </c>
      <c r="H16">
        <f t="shared" si="3"/>
        <v>42</v>
      </c>
      <c r="I16" s="11">
        <f t="shared" si="4"/>
        <v>8.5714285714285712</v>
      </c>
      <c r="J16">
        <v>3</v>
      </c>
      <c r="K16">
        <v>11</v>
      </c>
      <c r="L16">
        <v>16</v>
      </c>
      <c r="M16">
        <f t="shared" si="0"/>
        <v>30</v>
      </c>
      <c r="N16" s="11">
        <f t="shared" si="1"/>
        <v>3.5666666666666669</v>
      </c>
    </row>
    <row r="17" spans="1:14" x14ac:dyDescent="0.2">
      <c r="A17" s="2" t="s">
        <v>3</v>
      </c>
      <c r="B17" s="2" t="s">
        <v>204</v>
      </c>
      <c r="C17">
        <v>116</v>
      </c>
      <c r="D17">
        <v>171</v>
      </c>
      <c r="E17">
        <v>188</v>
      </c>
      <c r="F17">
        <v>189</v>
      </c>
      <c r="G17">
        <f t="shared" si="2"/>
        <v>1609</v>
      </c>
      <c r="H17">
        <f t="shared" si="3"/>
        <v>189</v>
      </c>
      <c r="I17" s="11">
        <f t="shared" si="4"/>
        <v>8.5132275132275126</v>
      </c>
      <c r="J17">
        <v>5</v>
      </c>
      <c r="K17">
        <v>61</v>
      </c>
      <c r="L17">
        <v>151</v>
      </c>
      <c r="M17">
        <f t="shared" si="0"/>
        <v>217</v>
      </c>
      <c r="N17" s="11">
        <f t="shared" si="1"/>
        <v>3.3271889400921659</v>
      </c>
    </row>
    <row r="18" spans="1:14" x14ac:dyDescent="0.2">
      <c r="A18" s="2" t="s">
        <v>3</v>
      </c>
      <c r="B18" s="2" t="s">
        <v>239</v>
      </c>
      <c r="C18">
        <v>93</v>
      </c>
      <c r="D18">
        <v>127</v>
      </c>
      <c r="E18">
        <v>130</v>
      </c>
      <c r="F18">
        <v>131</v>
      </c>
      <c r="G18">
        <f t="shared" si="2"/>
        <v>1136</v>
      </c>
      <c r="H18">
        <f t="shared" si="3"/>
        <v>131</v>
      </c>
      <c r="I18" s="11">
        <f t="shared" si="4"/>
        <v>8.6717557251908399</v>
      </c>
      <c r="J18">
        <v>1</v>
      </c>
      <c r="K18">
        <v>25</v>
      </c>
      <c r="L18">
        <v>116</v>
      </c>
      <c r="M18">
        <f t="shared" si="0"/>
        <v>142</v>
      </c>
      <c r="N18" s="11">
        <f t="shared" si="1"/>
        <v>3.1901408450704225</v>
      </c>
    </row>
    <row r="19" spans="1:14" x14ac:dyDescent="0.2">
      <c r="A19" s="2" t="s">
        <v>4</v>
      </c>
      <c r="B19" s="2" t="s">
        <v>96</v>
      </c>
      <c r="C19">
        <v>10</v>
      </c>
      <c r="D19">
        <v>34</v>
      </c>
      <c r="E19">
        <v>44</v>
      </c>
      <c r="F19">
        <v>44</v>
      </c>
      <c r="G19">
        <f t="shared" si="2"/>
        <v>352</v>
      </c>
      <c r="H19">
        <f t="shared" si="3"/>
        <v>44</v>
      </c>
      <c r="I19" s="11">
        <f t="shared" si="4"/>
        <v>8</v>
      </c>
      <c r="J19">
        <v>1</v>
      </c>
      <c r="K19">
        <v>16</v>
      </c>
      <c r="L19">
        <v>54</v>
      </c>
      <c r="M19">
        <f t="shared" si="0"/>
        <v>71</v>
      </c>
      <c r="N19" s="11">
        <f t="shared" si="1"/>
        <v>3.2535211267605635</v>
      </c>
    </row>
    <row r="20" spans="1:14" x14ac:dyDescent="0.2">
      <c r="A20" s="2" t="s">
        <v>4</v>
      </c>
      <c r="B20" s="2" t="s">
        <v>150</v>
      </c>
      <c r="C20">
        <v>2</v>
      </c>
      <c r="D20">
        <v>19</v>
      </c>
      <c r="E20">
        <v>22</v>
      </c>
      <c r="F20">
        <v>22</v>
      </c>
      <c r="G20">
        <f t="shared" si="2"/>
        <v>175</v>
      </c>
      <c r="H20">
        <f t="shared" si="3"/>
        <v>22</v>
      </c>
      <c r="I20" s="11">
        <f t="shared" si="4"/>
        <v>7.9545454545454541</v>
      </c>
      <c r="J20">
        <v>1</v>
      </c>
      <c r="K20">
        <v>11</v>
      </c>
      <c r="L20">
        <v>16</v>
      </c>
      <c r="M20">
        <f t="shared" si="0"/>
        <v>28</v>
      </c>
      <c r="N20" s="11">
        <f t="shared" si="1"/>
        <v>3.4642857142857144</v>
      </c>
    </row>
    <row r="21" spans="1:14" x14ac:dyDescent="0.2">
      <c r="A21" s="2" t="s">
        <v>4</v>
      </c>
      <c r="B21" s="2" t="s">
        <v>4</v>
      </c>
      <c r="C21">
        <v>0</v>
      </c>
      <c r="D21">
        <v>27</v>
      </c>
      <c r="E21">
        <v>35</v>
      </c>
      <c r="F21">
        <v>36</v>
      </c>
      <c r="G21">
        <f t="shared" si="2"/>
        <v>278</v>
      </c>
      <c r="H21">
        <f t="shared" si="3"/>
        <v>36</v>
      </c>
      <c r="I21" s="11">
        <f t="shared" si="4"/>
        <v>7.7222222222222223</v>
      </c>
      <c r="J21">
        <v>3</v>
      </c>
      <c r="K21">
        <v>17</v>
      </c>
      <c r="L21">
        <v>16</v>
      </c>
      <c r="M21">
        <f t="shared" si="0"/>
        <v>36</v>
      </c>
      <c r="N21" s="11">
        <f t="shared" si="1"/>
        <v>3.6388888888888888</v>
      </c>
    </row>
    <row r="22" spans="1:14" x14ac:dyDescent="0.2">
      <c r="A22" s="2" t="s">
        <v>5</v>
      </c>
      <c r="B22" s="2" t="s">
        <v>5</v>
      </c>
      <c r="C22">
        <v>99</v>
      </c>
      <c r="D22">
        <v>143</v>
      </c>
      <c r="E22">
        <v>152</v>
      </c>
      <c r="F22">
        <v>153</v>
      </c>
      <c r="G22">
        <f t="shared" si="2"/>
        <v>1312</v>
      </c>
      <c r="H22">
        <f t="shared" si="3"/>
        <v>153</v>
      </c>
      <c r="I22" s="11">
        <f t="shared" si="4"/>
        <v>8.5751633986928102</v>
      </c>
      <c r="J22">
        <v>7</v>
      </c>
      <c r="K22">
        <v>68</v>
      </c>
      <c r="L22">
        <v>105</v>
      </c>
      <c r="M22">
        <f t="shared" si="0"/>
        <v>180</v>
      </c>
      <c r="N22" s="11">
        <f t="shared" si="1"/>
        <v>3.4555555555555557</v>
      </c>
    </row>
    <row r="23" spans="1:14" x14ac:dyDescent="0.2">
      <c r="A23" s="2" t="s">
        <v>6</v>
      </c>
      <c r="B23" s="2" t="s">
        <v>225</v>
      </c>
      <c r="C23">
        <v>82</v>
      </c>
      <c r="D23">
        <v>153</v>
      </c>
      <c r="E23">
        <v>163</v>
      </c>
      <c r="F23">
        <v>165</v>
      </c>
      <c r="G23">
        <f t="shared" si="2"/>
        <v>1388</v>
      </c>
      <c r="H23">
        <f t="shared" si="3"/>
        <v>165</v>
      </c>
      <c r="I23" s="11">
        <f t="shared" si="4"/>
        <v>8.4121212121212121</v>
      </c>
      <c r="J23">
        <v>9</v>
      </c>
      <c r="K23">
        <v>20</v>
      </c>
      <c r="L23">
        <v>157</v>
      </c>
      <c r="M23">
        <f t="shared" si="0"/>
        <v>186</v>
      </c>
      <c r="N23" s="11">
        <f t="shared" si="1"/>
        <v>3.204301075268817</v>
      </c>
    </row>
    <row r="24" spans="1:14" x14ac:dyDescent="0.2">
      <c r="A24" s="2" t="s">
        <v>7</v>
      </c>
      <c r="B24" s="2" t="s">
        <v>95</v>
      </c>
      <c r="C24">
        <v>17</v>
      </c>
      <c r="D24">
        <v>36</v>
      </c>
      <c r="E24">
        <v>46</v>
      </c>
      <c r="F24">
        <v>46</v>
      </c>
      <c r="G24">
        <f t="shared" si="2"/>
        <v>375</v>
      </c>
      <c r="H24">
        <f t="shared" si="3"/>
        <v>46</v>
      </c>
      <c r="I24" s="11">
        <f t="shared" si="4"/>
        <v>8.1521739130434785</v>
      </c>
      <c r="J24">
        <v>0</v>
      </c>
      <c r="K24">
        <v>2</v>
      </c>
      <c r="L24">
        <v>22</v>
      </c>
      <c r="M24">
        <f t="shared" si="0"/>
        <v>24</v>
      </c>
      <c r="N24" s="11">
        <f t="shared" si="1"/>
        <v>3.0833333333333335</v>
      </c>
    </row>
    <row r="25" spans="1:14" x14ac:dyDescent="0.2">
      <c r="A25" s="2" t="s">
        <v>7</v>
      </c>
      <c r="B25" s="2" t="s">
        <v>97</v>
      </c>
      <c r="C25">
        <v>37</v>
      </c>
      <c r="D25">
        <v>61</v>
      </c>
      <c r="E25">
        <v>70</v>
      </c>
      <c r="F25">
        <v>71</v>
      </c>
      <c r="G25">
        <f t="shared" si="2"/>
        <v>594</v>
      </c>
      <c r="H25">
        <f t="shared" si="3"/>
        <v>71</v>
      </c>
      <c r="I25" s="11">
        <f t="shared" si="4"/>
        <v>8.3661971830985919</v>
      </c>
      <c r="J25">
        <v>1</v>
      </c>
      <c r="K25">
        <v>8</v>
      </c>
      <c r="L25">
        <v>63</v>
      </c>
      <c r="M25">
        <f t="shared" si="0"/>
        <v>72</v>
      </c>
      <c r="N25" s="11">
        <f t="shared" si="1"/>
        <v>3.1388888888888888</v>
      </c>
    </row>
    <row r="26" spans="1:14" x14ac:dyDescent="0.2">
      <c r="A26" s="2" t="s">
        <v>7</v>
      </c>
      <c r="B26" s="2" t="s">
        <v>112</v>
      </c>
      <c r="C26">
        <v>26</v>
      </c>
      <c r="D26">
        <v>73</v>
      </c>
      <c r="E26">
        <v>85</v>
      </c>
      <c r="F26">
        <v>86</v>
      </c>
      <c r="G26">
        <f t="shared" si="2"/>
        <v>700</v>
      </c>
      <c r="H26">
        <f t="shared" si="3"/>
        <v>86</v>
      </c>
      <c r="I26" s="11">
        <f t="shared" si="4"/>
        <v>8.1395348837209305</v>
      </c>
      <c r="J26">
        <v>2</v>
      </c>
      <c r="K26">
        <v>21</v>
      </c>
      <c r="L26">
        <v>63</v>
      </c>
      <c r="M26">
        <f t="shared" si="0"/>
        <v>86</v>
      </c>
      <c r="N26" s="11">
        <f t="shared" si="1"/>
        <v>3.2906976744186047</v>
      </c>
    </row>
    <row r="27" spans="1:14" x14ac:dyDescent="0.2">
      <c r="A27" s="2" t="s">
        <v>7</v>
      </c>
      <c r="B27" s="2" t="s">
        <v>118</v>
      </c>
      <c r="C27">
        <v>16</v>
      </c>
      <c r="D27">
        <v>31</v>
      </c>
      <c r="E27">
        <v>36</v>
      </c>
      <c r="F27">
        <v>36</v>
      </c>
      <c r="G27">
        <f t="shared" ref="G27:G54" si="5">C27*9+(D27-C27)*8+(E27-D27)*7+(F27-E27)*6</f>
        <v>299</v>
      </c>
      <c r="H27">
        <f t="shared" ref="H27:H54" si="6">F27</f>
        <v>36</v>
      </c>
      <c r="I27" s="11">
        <f t="shared" ref="I27:I54" si="7">G27/H27</f>
        <v>8.3055555555555554</v>
      </c>
      <c r="J27">
        <v>0</v>
      </c>
      <c r="K27">
        <v>8</v>
      </c>
      <c r="L27">
        <v>29</v>
      </c>
      <c r="M27">
        <f t="shared" ref="M27:M55" si="8">(J27+K27+L27)</f>
        <v>37</v>
      </c>
      <c r="N27" s="11">
        <f t="shared" ref="N27:N55" si="9">(5*J27+4*K27+3*L27)/M27</f>
        <v>3.2162162162162162</v>
      </c>
    </row>
    <row r="28" spans="1:14" x14ac:dyDescent="0.2">
      <c r="A28" s="2" t="s">
        <v>7</v>
      </c>
      <c r="B28" s="2" t="s">
        <v>132</v>
      </c>
      <c r="C28">
        <v>68</v>
      </c>
      <c r="D28">
        <v>94</v>
      </c>
      <c r="E28">
        <v>103</v>
      </c>
      <c r="F28">
        <v>103</v>
      </c>
      <c r="G28">
        <f t="shared" si="5"/>
        <v>883</v>
      </c>
      <c r="H28">
        <f t="shared" si="6"/>
        <v>103</v>
      </c>
      <c r="I28" s="11">
        <f t="shared" si="7"/>
        <v>8.5728155339805827</v>
      </c>
      <c r="J28">
        <v>3</v>
      </c>
      <c r="K28">
        <v>19</v>
      </c>
      <c r="L28">
        <v>88</v>
      </c>
      <c r="M28">
        <f t="shared" si="8"/>
        <v>110</v>
      </c>
      <c r="N28" s="11">
        <f t="shared" si="9"/>
        <v>3.2272727272727271</v>
      </c>
    </row>
    <row r="29" spans="1:14" x14ac:dyDescent="0.2">
      <c r="A29" s="2" t="s">
        <v>7</v>
      </c>
      <c r="B29" s="2" t="s">
        <v>135</v>
      </c>
      <c r="C29">
        <v>146</v>
      </c>
      <c r="D29">
        <v>250</v>
      </c>
      <c r="E29">
        <v>281</v>
      </c>
      <c r="F29">
        <v>286</v>
      </c>
      <c r="G29">
        <f t="shared" si="5"/>
        <v>2393</v>
      </c>
      <c r="H29">
        <f t="shared" si="6"/>
        <v>286</v>
      </c>
      <c r="I29" s="11">
        <f t="shared" si="7"/>
        <v>8.3671328671328666</v>
      </c>
      <c r="J29">
        <v>14</v>
      </c>
      <c r="K29">
        <v>61</v>
      </c>
      <c r="L29">
        <v>230</v>
      </c>
      <c r="M29">
        <f t="shared" si="8"/>
        <v>305</v>
      </c>
      <c r="N29" s="11">
        <f t="shared" si="9"/>
        <v>3.2918032786885245</v>
      </c>
    </row>
    <row r="30" spans="1:14" x14ac:dyDescent="0.2">
      <c r="A30" s="2" t="s">
        <v>8</v>
      </c>
      <c r="B30" s="2" t="s">
        <v>214</v>
      </c>
      <c r="C30">
        <v>184</v>
      </c>
      <c r="D30">
        <v>610</v>
      </c>
      <c r="E30">
        <v>868</v>
      </c>
      <c r="F30">
        <v>936</v>
      </c>
      <c r="G30">
        <f t="shared" si="5"/>
        <v>7278</v>
      </c>
      <c r="H30">
        <f t="shared" si="6"/>
        <v>936</v>
      </c>
      <c r="I30" s="11">
        <f t="shared" si="7"/>
        <v>7.7756410256410255</v>
      </c>
      <c r="J30">
        <v>144</v>
      </c>
      <c r="K30">
        <v>496</v>
      </c>
      <c r="L30">
        <v>382</v>
      </c>
      <c r="M30">
        <f t="shared" si="8"/>
        <v>1022</v>
      </c>
      <c r="N30" s="11">
        <f t="shared" si="9"/>
        <v>3.7671232876712328</v>
      </c>
    </row>
    <row r="31" spans="1:14" x14ac:dyDescent="0.2">
      <c r="A31" s="2" t="s">
        <v>9</v>
      </c>
      <c r="B31" s="2" t="s">
        <v>174</v>
      </c>
      <c r="C31">
        <v>186</v>
      </c>
      <c r="D31">
        <v>378</v>
      </c>
      <c r="E31">
        <v>457</v>
      </c>
      <c r="F31">
        <v>471</v>
      </c>
      <c r="G31">
        <f t="shared" si="5"/>
        <v>3847</v>
      </c>
      <c r="H31">
        <f t="shared" si="6"/>
        <v>471</v>
      </c>
      <c r="I31" s="11">
        <f t="shared" si="7"/>
        <v>8.1677282377919322</v>
      </c>
      <c r="J31">
        <v>16</v>
      </c>
      <c r="K31">
        <v>145</v>
      </c>
      <c r="L31">
        <v>332</v>
      </c>
      <c r="M31">
        <f t="shared" si="8"/>
        <v>493</v>
      </c>
      <c r="N31" s="11">
        <f t="shared" si="9"/>
        <v>3.3590263691683568</v>
      </c>
    </row>
    <row r="32" spans="1:14" x14ac:dyDescent="0.2">
      <c r="A32" s="2" t="s">
        <v>9</v>
      </c>
      <c r="B32" s="2" t="s">
        <v>212</v>
      </c>
      <c r="C32">
        <v>25</v>
      </c>
      <c r="D32">
        <v>46</v>
      </c>
      <c r="E32">
        <v>48</v>
      </c>
      <c r="F32">
        <v>48</v>
      </c>
      <c r="G32">
        <f t="shared" si="5"/>
        <v>407</v>
      </c>
      <c r="H32">
        <f t="shared" si="6"/>
        <v>48</v>
      </c>
      <c r="I32" s="11">
        <f t="shared" si="7"/>
        <v>8.4791666666666661</v>
      </c>
      <c r="J32">
        <v>1</v>
      </c>
      <c r="K32">
        <v>8</v>
      </c>
      <c r="L32">
        <v>40</v>
      </c>
      <c r="M32">
        <f t="shared" si="8"/>
        <v>49</v>
      </c>
      <c r="N32" s="11">
        <f t="shared" si="9"/>
        <v>3.204081632653061</v>
      </c>
    </row>
    <row r="33" spans="1:14" x14ac:dyDescent="0.2">
      <c r="A33" s="2" t="s">
        <v>10</v>
      </c>
      <c r="B33" s="2" t="s">
        <v>155</v>
      </c>
      <c r="C33">
        <v>12</v>
      </c>
      <c r="D33">
        <v>54</v>
      </c>
      <c r="E33">
        <v>82</v>
      </c>
      <c r="F33">
        <v>90</v>
      </c>
      <c r="G33">
        <f t="shared" si="5"/>
        <v>688</v>
      </c>
      <c r="H33">
        <f t="shared" si="6"/>
        <v>90</v>
      </c>
      <c r="I33" s="11">
        <f t="shared" si="7"/>
        <v>7.6444444444444448</v>
      </c>
      <c r="J33">
        <v>0</v>
      </c>
      <c r="K33">
        <v>9</v>
      </c>
      <c r="L33">
        <v>7</v>
      </c>
      <c r="M33">
        <f t="shared" si="8"/>
        <v>16</v>
      </c>
      <c r="N33" s="11">
        <f t="shared" si="9"/>
        <v>3.5625</v>
      </c>
    </row>
    <row r="34" spans="1:14" x14ac:dyDescent="0.2">
      <c r="A34" s="2" t="s">
        <v>11</v>
      </c>
      <c r="B34" s="2" t="s">
        <v>202</v>
      </c>
      <c r="C34">
        <v>21</v>
      </c>
      <c r="D34">
        <v>235</v>
      </c>
      <c r="E34">
        <v>304</v>
      </c>
      <c r="F34">
        <v>307</v>
      </c>
      <c r="G34">
        <f t="shared" si="5"/>
        <v>2402</v>
      </c>
      <c r="H34">
        <f t="shared" si="6"/>
        <v>307</v>
      </c>
      <c r="I34" s="11">
        <f t="shared" si="7"/>
        <v>7.8241042345276872</v>
      </c>
      <c r="J34">
        <v>13</v>
      </c>
      <c r="K34">
        <v>129</v>
      </c>
      <c r="L34">
        <v>172</v>
      </c>
      <c r="M34">
        <f t="shared" si="8"/>
        <v>314</v>
      </c>
      <c r="N34" s="11">
        <f t="shared" si="9"/>
        <v>3.4936305732484074</v>
      </c>
    </row>
    <row r="35" spans="1:14" x14ac:dyDescent="0.2">
      <c r="A35" s="2" t="s">
        <v>11</v>
      </c>
      <c r="B35" s="2" t="s">
        <v>228</v>
      </c>
      <c r="C35">
        <v>53</v>
      </c>
      <c r="D35">
        <v>347</v>
      </c>
      <c r="E35">
        <v>439</v>
      </c>
      <c r="F35">
        <v>447</v>
      </c>
      <c r="G35">
        <f t="shared" si="5"/>
        <v>3521</v>
      </c>
      <c r="H35">
        <f t="shared" si="6"/>
        <v>447</v>
      </c>
      <c r="I35" s="11">
        <f t="shared" si="7"/>
        <v>7.8769574944071588</v>
      </c>
      <c r="J35">
        <v>33</v>
      </c>
      <c r="K35">
        <v>158</v>
      </c>
      <c r="L35">
        <v>266</v>
      </c>
      <c r="M35">
        <f t="shared" si="8"/>
        <v>457</v>
      </c>
      <c r="N35" s="11">
        <f t="shared" si="9"/>
        <v>3.4901531728665209</v>
      </c>
    </row>
    <row r="36" spans="1:14" x14ac:dyDescent="0.2">
      <c r="A36" s="2" t="s">
        <v>11</v>
      </c>
      <c r="B36" s="2" t="s">
        <v>200</v>
      </c>
      <c r="C36">
        <v>22</v>
      </c>
      <c r="D36">
        <v>177</v>
      </c>
      <c r="E36">
        <v>231</v>
      </c>
      <c r="F36">
        <v>244</v>
      </c>
      <c r="G36">
        <f t="shared" si="5"/>
        <v>1894</v>
      </c>
      <c r="H36">
        <f t="shared" si="6"/>
        <v>244</v>
      </c>
      <c r="I36" s="11">
        <f t="shared" si="7"/>
        <v>7.7622950819672134</v>
      </c>
      <c r="J36">
        <v>19</v>
      </c>
      <c r="K36">
        <v>88</v>
      </c>
      <c r="L36">
        <v>139</v>
      </c>
      <c r="M36">
        <f t="shared" si="8"/>
        <v>246</v>
      </c>
      <c r="N36" s="11">
        <f t="shared" si="9"/>
        <v>3.5121951219512195</v>
      </c>
    </row>
    <row r="37" spans="1:14" x14ac:dyDescent="0.2">
      <c r="A37" s="2" t="s">
        <v>12</v>
      </c>
      <c r="B37" s="2" t="s">
        <v>79</v>
      </c>
      <c r="C37">
        <v>660</v>
      </c>
      <c r="D37">
        <v>1206</v>
      </c>
      <c r="E37">
        <v>1310</v>
      </c>
      <c r="F37">
        <v>1323</v>
      </c>
      <c r="G37">
        <f t="shared" si="5"/>
        <v>11114</v>
      </c>
      <c r="H37">
        <f t="shared" si="6"/>
        <v>1323</v>
      </c>
      <c r="I37" s="11">
        <f t="shared" si="7"/>
        <v>8.4006046863189727</v>
      </c>
      <c r="J37">
        <v>105</v>
      </c>
      <c r="K37">
        <v>407</v>
      </c>
      <c r="L37">
        <v>962</v>
      </c>
      <c r="M37">
        <f t="shared" si="8"/>
        <v>1474</v>
      </c>
      <c r="N37" s="11">
        <f t="shared" si="9"/>
        <v>3.4185888738127543</v>
      </c>
    </row>
    <row r="38" spans="1:14" x14ac:dyDescent="0.2">
      <c r="A38" s="2" t="s">
        <v>12</v>
      </c>
      <c r="B38" s="2" t="s">
        <v>86</v>
      </c>
      <c r="C38">
        <v>156</v>
      </c>
      <c r="D38">
        <v>313</v>
      </c>
      <c r="E38">
        <v>344</v>
      </c>
      <c r="F38">
        <v>347</v>
      </c>
      <c r="G38">
        <f t="shared" si="5"/>
        <v>2895</v>
      </c>
      <c r="H38">
        <f t="shared" si="6"/>
        <v>347</v>
      </c>
      <c r="I38" s="11">
        <f t="shared" si="7"/>
        <v>8.3429394812680115</v>
      </c>
      <c r="J38">
        <v>46</v>
      </c>
      <c r="K38">
        <v>113</v>
      </c>
      <c r="L38">
        <v>210</v>
      </c>
      <c r="M38">
        <f t="shared" si="8"/>
        <v>369</v>
      </c>
      <c r="N38" s="11">
        <f t="shared" si="9"/>
        <v>3.5555555555555554</v>
      </c>
    </row>
    <row r="39" spans="1:14" x14ac:dyDescent="0.2">
      <c r="A39" s="2" t="s">
        <v>12</v>
      </c>
      <c r="B39" s="2" t="s">
        <v>90</v>
      </c>
      <c r="C39">
        <v>38</v>
      </c>
      <c r="D39">
        <v>67</v>
      </c>
      <c r="E39">
        <v>87</v>
      </c>
      <c r="F39">
        <v>91</v>
      </c>
      <c r="G39">
        <f t="shared" si="5"/>
        <v>738</v>
      </c>
      <c r="H39">
        <f t="shared" si="6"/>
        <v>91</v>
      </c>
      <c r="I39" s="11">
        <f t="shared" si="7"/>
        <v>8.1098901098901095</v>
      </c>
      <c r="J39">
        <v>4</v>
      </c>
      <c r="K39">
        <v>28</v>
      </c>
      <c r="L39">
        <v>72</v>
      </c>
      <c r="M39">
        <f t="shared" si="8"/>
        <v>104</v>
      </c>
      <c r="N39" s="11">
        <f t="shared" si="9"/>
        <v>3.3461538461538463</v>
      </c>
    </row>
    <row r="40" spans="1:14" x14ac:dyDescent="0.2">
      <c r="A40" s="2" t="s">
        <v>12</v>
      </c>
      <c r="B40" s="2" t="s">
        <v>111</v>
      </c>
      <c r="C40">
        <v>167</v>
      </c>
      <c r="D40">
        <v>305</v>
      </c>
      <c r="E40">
        <v>367</v>
      </c>
      <c r="F40">
        <v>378</v>
      </c>
      <c r="G40">
        <f t="shared" si="5"/>
        <v>3107</v>
      </c>
      <c r="H40">
        <f t="shared" si="6"/>
        <v>378</v>
      </c>
      <c r="I40" s="11">
        <f t="shared" si="7"/>
        <v>8.21957671957672</v>
      </c>
      <c r="J40">
        <v>16</v>
      </c>
      <c r="K40">
        <v>79</v>
      </c>
      <c r="L40">
        <v>365</v>
      </c>
      <c r="M40">
        <f t="shared" si="8"/>
        <v>460</v>
      </c>
      <c r="N40" s="11">
        <f t="shared" si="9"/>
        <v>3.241304347826087</v>
      </c>
    </row>
    <row r="41" spans="1:14" x14ac:dyDescent="0.2">
      <c r="A41" s="2" t="s">
        <v>12</v>
      </c>
      <c r="B41" s="2" t="s">
        <v>141</v>
      </c>
      <c r="C41">
        <v>115</v>
      </c>
      <c r="D41">
        <v>221</v>
      </c>
      <c r="E41">
        <v>258</v>
      </c>
      <c r="F41">
        <v>263</v>
      </c>
      <c r="G41">
        <f t="shared" si="5"/>
        <v>2172</v>
      </c>
      <c r="H41">
        <f t="shared" si="6"/>
        <v>263</v>
      </c>
      <c r="I41" s="11">
        <f t="shared" si="7"/>
        <v>8.2585551330798488</v>
      </c>
      <c r="J41">
        <v>19</v>
      </c>
      <c r="K41">
        <v>84</v>
      </c>
      <c r="L41">
        <v>184</v>
      </c>
      <c r="M41">
        <f t="shared" si="8"/>
        <v>287</v>
      </c>
      <c r="N41" s="11">
        <f t="shared" si="9"/>
        <v>3.4250871080139373</v>
      </c>
    </row>
    <row r="42" spans="1:14" x14ac:dyDescent="0.2">
      <c r="A42" s="2" t="s">
        <v>12</v>
      </c>
      <c r="B42" s="2" t="s">
        <v>147</v>
      </c>
      <c r="C42">
        <v>17</v>
      </c>
      <c r="D42">
        <v>21</v>
      </c>
      <c r="E42">
        <v>24</v>
      </c>
      <c r="F42">
        <v>24</v>
      </c>
      <c r="G42">
        <f t="shared" si="5"/>
        <v>206</v>
      </c>
      <c r="H42">
        <f t="shared" si="6"/>
        <v>24</v>
      </c>
      <c r="I42" s="11">
        <f t="shared" si="7"/>
        <v>8.5833333333333339</v>
      </c>
      <c r="J42">
        <v>2</v>
      </c>
      <c r="K42">
        <v>6</v>
      </c>
      <c r="L42">
        <v>12</v>
      </c>
      <c r="M42">
        <f t="shared" si="8"/>
        <v>20</v>
      </c>
      <c r="N42" s="11">
        <f t="shared" si="9"/>
        <v>3.5</v>
      </c>
    </row>
    <row r="43" spans="1:14" x14ac:dyDescent="0.2">
      <c r="A43" s="2" t="s">
        <v>12</v>
      </c>
      <c r="B43" s="2" t="s">
        <v>159</v>
      </c>
      <c r="C43">
        <v>842</v>
      </c>
      <c r="D43">
        <v>1324</v>
      </c>
      <c r="E43">
        <v>1439</v>
      </c>
      <c r="F43">
        <v>1470</v>
      </c>
      <c r="G43">
        <f t="shared" si="5"/>
        <v>12425</v>
      </c>
      <c r="H43">
        <f t="shared" si="6"/>
        <v>1470</v>
      </c>
      <c r="I43" s="11">
        <f t="shared" si="7"/>
        <v>8.4523809523809526</v>
      </c>
      <c r="J43">
        <v>42</v>
      </c>
      <c r="K43">
        <v>489</v>
      </c>
      <c r="L43">
        <v>1220</v>
      </c>
      <c r="M43">
        <f t="shared" si="8"/>
        <v>1751</v>
      </c>
      <c r="N43" s="11">
        <f t="shared" si="9"/>
        <v>3.3272415762421472</v>
      </c>
    </row>
    <row r="44" spans="1:14" x14ac:dyDescent="0.2">
      <c r="A44" s="2" t="s">
        <v>12</v>
      </c>
      <c r="B44" s="2" t="s">
        <v>163</v>
      </c>
      <c r="C44">
        <v>38</v>
      </c>
      <c r="D44">
        <v>80</v>
      </c>
      <c r="E44">
        <v>86</v>
      </c>
      <c r="F44">
        <v>86</v>
      </c>
      <c r="G44">
        <f t="shared" si="5"/>
        <v>720</v>
      </c>
      <c r="H44">
        <f t="shared" si="6"/>
        <v>86</v>
      </c>
      <c r="I44" s="11">
        <f t="shared" si="7"/>
        <v>8.3720930232558146</v>
      </c>
      <c r="J44">
        <v>1</v>
      </c>
      <c r="K44">
        <v>14</v>
      </c>
      <c r="L44">
        <v>78</v>
      </c>
      <c r="M44">
        <f t="shared" si="8"/>
        <v>93</v>
      </c>
      <c r="N44" s="11">
        <f t="shared" si="9"/>
        <v>3.172043010752688</v>
      </c>
    </row>
    <row r="45" spans="1:14" x14ac:dyDescent="0.2">
      <c r="A45" s="2" t="s">
        <v>12</v>
      </c>
      <c r="B45" s="2" t="s">
        <v>166</v>
      </c>
      <c r="C45">
        <v>12</v>
      </c>
      <c r="D45">
        <v>31</v>
      </c>
      <c r="E45">
        <v>34</v>
      </c>
      <c r="F45">
        <v>35</v>
      </c>
      <c r="G45">
        <f t="shared" si="5"/>
        <v>287</v>
      </c>
      <c r="H45">
        <f t="shared" si="6"/>
        <v>35</v>
      </c>
      <c r="I45" s="11">
        <f t="shared" si="7"/>
        <v>8.1999999999999993</v>
      </c>
      <c r="J45">
        <v>2</v>
      </c>
      <c r="K45">
        <v>11</v>
      </c>
      <c r="L45">
        <v>27</v>
      </c>
      <c r="M45">
        <f t="shared" si="8"/>
        <v>40</v>
      </c>
      <c r="N45" s="11">
        <f t="shared" si="9"/>
        <v>3.375</v>
      </c>
    </row>
    <row r="46" spans="1:14" x14ac:dyDescent="0.2">
      <c r="A46" s="2" t="s">
        <v>12</v>
      </c>
      <c r="B46" s="2" t="s">
        <v>170</v>
      </c>
      <c r="C46">
        <v>40</v>
      </c>
      <c r="D46">
        <v>59</v>
      </c>
      <c r="E46">
        <v>61</v>
      </c>
      <c r="F46">
        <v>61</v>
      </c>
      <c r="G46">
        <f t="shared" si="5"/>
        <v>526</v>
      </c>
      <c r="H46">
        <f t="shared" si="6"/>
        <v>61</v>
      </c>
      <c r="I46" s="11">
        <f t="shared" si="7"/>
        <v>8.6229508196721305</v>
      </c>
      <c r="J46">
        <v>1</v>
      </c>
      <c r="K46">
        <v>14</v>
      </c>
      <c r="L46">
        <v>49</v>
      </c>
      <c r="M46">
        <f t="shared" si="8"/>
        <v>64</v>
      </c>
      <c r="N46" s="11">
        <f t="shared" si="9"/>
        <v>3.25</v>
      </c>
    </row>
    <row r="47" spans="1:14" x14ac:dyDescent="0.2">
      <c r="A47" s="2" t="s">
        <v>12</v>
      </c>
      <c r="B47" s="2" t="s">
        <v>171</v>
      </c>
      <c r="C47">
        <v>271</v>
      </c>
      <c r="D47">
        <v>455</v>
      </c>
      <c r="E47">
        <v>485</v>
      </c>
      <c r="F47">
        <v>491</v>
      </c>
      <c r="G47">
        <f t="shared" si="5"/>
        <v>4157</v>
      </c>
      <c r="H47">
        <f t="shared" si="6"/>
        <v>491</v>
      </c>
      <c r="I47" s="11">
        <f t="shared" si="7"/>
        <v>8.4663951120162935</v>
      </c>
      <c r="J47">
        <v>13</v>
      </c>
      <c r="K47">
        <v>104</v>
      </c>
      <c r="L47">
        <v>412</v>
      </c>
      <c r="M47">
        <f t="shared" si="8"/>
        <v>529</v>
      </c>
      <c r="N47" s="11">
        <f t="shared" si="9"/>
        <v>3.2457466918714557</v>
      </c>
    </row>
    <row r="48" spans="1:14" x14ac:dyDescent="0.2">
      <c r="A48" s="2" t="s">
        <v>13</v>
      </c>
      <c r="B48" s="2" t="s">
        <v>142</v>
      </c>
      <c r="C48">
        <v>469</v>
      </c>
      <c r="D48">
        <v>594</v>
      </c>
      <c r="E48">
        <v>605</v>
      </c>
      <c r="F48">
        <v>606</v>
      </c>
      <c r="G48">
        <f t="shared" si="5"/>
        <v>5304</v>
      </c>
      <c r="H48">
        <f t="shared" si="6"/>
        <v>606</v>
      </c>
      <c r="I48" s="11">
        <f t="shared" si="7"/>
        <v>8.7524752475247531</v>
      </c>
      <c r="J48">
        <v>11</v>
      </c>
      <c r="K48">
        <v>195</v>
      </c>
      <c r="L48">
        <v>451</v>
      </c>
      <c r="M48">
        <f t="shared" si="8"/>
        <v>657</v>
      </c>
      <c r="N48" s="11">
        <f t="shared" si="9"/>
        <v>3.330289193302892</v>
      </c>
    </row>
    <row r="49" spans="1:14" x14ac:dyDescent="0.2">
      <c r="A49" s="2" t="s">
        <v>14</v>
      </c>
      <c r="B49" s="2" t="s">
        <v>247</v>
      </c>
      <c r="C49">
        <v>9</v>
      </c>
      <c r="D49">
        <v>66</v>
      </c>
      <c r="E49">
        <v>87</v>
      </c>
      <c r="F49">
        <v>87</v>
      </c>
      <c r="G49">
        <f t="shared" si="5"/>
        <v>684</v>
      </c>
      <c r="H49">
        <f t="shared" si="6"/>
        <v>87</v>
      </c>
      <c r="I49" s="11">
        <f t="shared" si="7"/>
        <v>7.8620689655172411</v>
      </c>
      <c r="J49">
        <v>8</v>
      </c>
      <c r="K49">
        <v>46</v>
      </c>
      <c r="L49">
        <v>36</v>
      </c>
      <c r="M49">
        <f t="shared" si="8"/>
        <v>90</v>
      </c>
      <c r="N49" s="11">
        <f t="shared" si="9"/>
        <v>3.6888888888888891</v>
      </c>
    </row>
    <row r="50" spans="1:14" x14ac:dyDescent="0.2">
      <c r="A50" s="2" t="s">
        <v>15</v>
      </c>
      <c r="B50" s="2" t="s">
        <v>123</v>
      </c>
      <c r="C50">
        <v>27</v>
      </c>
      <c r="D50">
        <v>91</v>
      </c>
      <c r="E50">
        <v>138</v>
      </c>
      <c r="F50">
        <v>143</v>
      </c>
      <c r="G50">
        <f t="shared" si="5"/>
        <v>1114</v>
      </c>
      <c r="H50">
        <f t="shared" si="6"/>
        <v>143</v>
      </c>
      <c r="I50" s="11">
        <f t="shared" si="7"/>
        <v>7.79020979020979</v>
      </c>
      <c r="J50">
        <v>95</v>
      </c>
      <c r="K50">
        <v>73</v>
      </c>
      <c r="L50">
        <v>35</v>
      </c>
      <c r="M50">
        <f t="shared" si="8"/>
        <v>203</v>
      </c>
      <c r="N50" s="11">
        <f t="shared" si="9"/>
        <v>4.2955665024630543</v>
      </c>
    </row>
    <row r="51" spans="1:14" x14ac:dyDescent="0.2">
      <c r="A51" s="2" t="s">
        <v>15</v>
      </c>
      <c r="B51" s="2" t="s">
        <v>156</v>
      </c>
      <c r="C51">
        <v>2</v>
      </c>
      <c r="D51">
        <v>10</v>
      </c>
      <c r="E51">
        <v>24</v>
      </c>
      <c r="F51">
        <v>26</v>
      </c>
      <c r="G51">
        <f t="shared" si="5"/>
        <v>192</v>
      </c>
      <c r="H51">
        <f t="shared" si="6"/>
        <v>26</v>
      </c>
      <c r="I51" s="11">
        <f t="shared" si="7"/>
        <v>7.384615384615385</v>
      </c>
      <c r="J51">
        <v>4</v>
      </c>
      <c r="K51">
        <v>6</v>
      </c>
      <c r="L51">
        <v>18</v>
      </c>
      <c r="M51">
        <f t="shared" si="8"/>
        <v>28</v>
      </c>
      <c r="N51" s="11">
        <f t="shared" si="9"/>
        <v>3.5</v>
      </c>
    </row>
    <row r="52" spans="1:14" x14ac:dyDescent="0.2">
      <c r="A52" s="2" t="s">
        <v>15</v>
      </c>
      <c r="B52" s="2" t="s">
        <v>207</v>
      </c>
      <c r="C52">
        <v>4</v>
      </c>
      <c r="D52">
        <v>13</v>
      </c>
      <c r="E52">
        <v>29</v>
      </c>
      <c r="F52">
        <v>31</v>
      </c>
      <c r="G52">
        <f t="shared" si="5"/>
        <v>232</v>
      </c>
      <c r="H52">
        <f t="shared" si="6"/>
        <v>31</v>
      </c>
      <c r="I52" s="11">
        <f t="shared" si="7"/>
        <v>7.4838709677419351</v>
      </c>
      <c r="J52">
        <v>6</v>
      </c>
      <c r="K52">
        <v>61</v>
      </c>
      <c r="L52">
        <v>50</v>
      </c>
      <c r="M52">
        <f t="shared" si="8"/>
        <v>117</v>
      </c>
      <c r="N52" s="11">
        <f t="shared" si="9"/>
        <v>3.6239316239316239</v>
      </c>
    </row>
    <row r="53" spans="1:14" x14ac:dyDescent="0.2">
      <c r="A53" s="2" t="s">
        <v>15</v>
      </c>
      <c r="B53" s="2" t="s">
        <v>230</v>
      </c>
      <c r="C53">
        <v>1</v>
      </c>
      <c r="D53">
        <v>17</v>
      </c>
      <c r="E53">
        <v>27</v>
      </c>
      <c r="F53">
        <v>31</v>
      </c>
      <c r="G53">
        <f t="shared" si="5"/>
        <v>231</v>
      </c>
      <c r="H53">
        <f t="shared" si="6"/>
        <v>31</v>
      </c>
      <c r="I53" s="11">
        <f t="shared" si="7"/>
        <v>7.4516129032258061</v>
      </c>
      <c r="J53">
        <v>3</v>
      </c>
      <c r="K53">
        <v>12</v>
      </c>
      <c r="L53">
        <v>30</v>
      </c>
      <c r="M53">
        <f t="shared" si="8"/>
        <v>45</v>
      </c>
      <c r="N53" s="11">
        <f t="shared" si="9"/>
        <v>3.4</v>
      </c>
    </row>
    <row r="54" spans="1:14" x14ac:dyDescent="0.2">
      <c r="A54" s="2" t="s">
        <v>15</v>
      </c>
      <c r="B54" s="2" t="s">
        <v>238</v>
      </c>
      <c r="C54">
        <v>20</v>
      </c>
      <c r="D54">
        <v>75</v>
      </c>
      <c r="E54">
        <v>117</v>
      </c>
      <c r="F54">
        <v>121</v>
      </c>
      <c r="G54">
        <f t="shared" si="5"/>
        <v>938</v>
      </c>
      <c r="H54">
        <f t="shared" si="6"/>
        <v>121</v>
      </c>
      <c r="I54" s="11">
        <f t="shared" si="7"/>
        <v>7.7520661157024797</v>
      </c>
      <c r="J54">
        <v>79</v>
      </c>
      <c r="K54">
        <v>68</v>
      </c>
      <c r="L54">
        <v>31</v>
      </c>
      <c r="M54">
        <f t="shared" si="8"/>
        <v>178</v>
      </c>
      <c r="N54" s="11">
        <f t="shared" si="9"/>
        <v>4.2696629213483144</v>
      </c>
    </row>
    <row r="55" spans="1:14" x14ac:dyDescent="0.2">
      <c r="A55" s="2" t="s">
        <v>16</v>
      </c>
      <c r="B55" s="2" t="s">
        <v>120</v>
      </c>
      <c r="C55">
        <v>9</v>
      </c>
      <c r="D55">
        <v>22</v>
      </c>
      <c r="E55">
        <v>25</v>
      </c>
      <c r="F55">
        <v>26</v>
      </c>
      <c r="G55">
        <f t="shared" ref="G55:G84" si="10">C55*9+(D55-C55)*8+(E55-D55)*7+(F55-E55)*6</f>
        <v>212</v>
      </c>
      <c r="H55">
        <f t="shared" ref="H55:H84" si="11">F55</f>
        <v>26</v>
      </c>
      <c r="I55" s="11">
        <f t="shared" ref="I55:I84" si="12">G55/H55</f>
        <v>8.1538461538461533</v>
      </c>
      <c r="J55">
        <v>2</v>
      </c>
      <c r="K55">
        <v>3</v>
      </c>
      <c r="L55">
        <v>22</v>
      </c>
      <c r="M55">
        <f t="shared" ref="M55:M85" si="13">(J55+K55+L55)</f>
        <v>27</v>
      </c>
      <c r="N55" s="11">
        <f t="shared" ref="N55:N85" si="14">(5*J55+4*K55+3*L55)/M55</f>
        <v>3.2592592592592591</v>
      </c>
    </row>
    <row r="56" spans="1:14" x14ac:dyDescent="0.2">
      <c r="A56" s="2" t="s">
        <v>16</v>
      </c>
      <c r="B56" s="2" t="s">
        <v>169</v>
      </c>
      <c r="C56">
        <v>15</v>
      </c>
      <c r="D56">
        <v>44</v>
      </c>
      <c r="E56">
        <v>58</v>
      </c>
      <c r="F56">
        <v>67</v>
      </c>
      <c r="G56">
        <f t="shared" si="10"/>
        <v>519</v>
      </c>
      <c r="H56">
        <f t="shared" si="11"/>
        <v>67</v>
      </c>
      <c r="I56" s="11">
        <f t="shared" si="12"/>
        <v>7.7462686567164178</v>
      </c>
      <c r="J56">
        <v>7</v>
      </c>
      <c r="K56">
        <v>17</v>
      </c>
      <c r="L56">
        <v>57</v>
      </c>
      <c r="M56">
        <f t="shared" si="13"/>
        <v>81</v>
      </c>
      <c r="N56" s="11">
        <f t="shared" si="14"/>
        <v>3.382716049382716</v>
      </c>
    </row>
    <row r="57" spans="1:14" x14ac:dyDescent="0.2">
      <c r="A57" s="2" t="s">
        <v>16</v>
      </c>
      <c r="B57" s="2" t="s">
        <v>175</v>
      </c>
      <c r="C57">
        <v>3</v>
      </c>
      <c r="D57">
        <v>11</v>
      </c>
      <c r="E57">
        <v>14</v>
      </c>
      <c r="F57">
        <v>14</v>
      </c>
      <c r="G57">
        <f t="shared" si="10"/>
        <v>112</v>
      </c>
      <c r="H57">
        <f t="shared" si="11"/>
        <v>14</v>
      </c>
      <c r="I57" s="11">
        <f t="shared" si="12"/>
        <v>8</v>
      </c>
      <c r="J57">
        <v>0</v>
      </c>
      <c r="K57">
        <v>0</v>
      </c>
      <c r="L57">
        <v>3</v>
      </c>
      <c r="M57">
        <f t="shared" si="13"/>
        <v>3</v>
      </c>
      <c r="N57" s="11">
        <f t="shared" si="14"/>
        <v>3</v>
      </c>
    </row>
    <row r="58" spans="1:14" x14ac:dyDescent="0.2">
      <c r="A58" s="2" t="s">
        <v>16</v>
      </c>
      <c r="B58" s="2" t="s">
        <v>181</v>
      </c>
      <c r="C58">
        <v>9</v>
      </c>
      <c r="D58">
        <v>44</v>
      </c>
      <c r="E58">
        <v>54</v>
      </c>
      <c r="F58">
        <v>56</v>
      </c>
      <c r="G58">
        <f t="shared" si="10"/>
        <v>443</v>
      </c>
      <c r="H58">
        <f t="shared" si="11"/>
        <v>56</v>
      </c>
      <c r="I58" s="11">
        <f t="shared" si="12"/>
        <v>7.9107142857142856</v>
      </c>
      <c r="J58">
        <v>8</v>
      </c>
      <c r="K58">
        <v>15</v>
      </c>
      <c r="L58">
        <v>40</v>
      </c>
      <c r="M58">
        <f t="shared" si="13"/>
        <v>63</v>
      </c>
      <c r="N58" s="11">
        <f t="shared" si="14"/>
        <v>3.4920634920634921</v>
      </c>
    </row>
    <row r="59" spans="1:14" x14ac:dyDescent="0.2">
      <c r="A59" s="2" t="s">
        <v>17</v>
      </c>
      <c r="B59" s="2" t="s">
        <v>137</v>
      </c>
      <c r="C59">
        <v>1072</v>
      </c>
      <c r="D59">
        <v>2247</v>
      </c>
      <c r="E59">
        <v>2514</v>
      </c>
      <c r="F59">
        <v>2554</v>
      </c>
      <c r="G59">
        <f t="shared" si="10"/>
        <v>21157</v>
      </c>
      <c r="H59">
        <f t="shared" si="11"/>
        <v>2554</v>
      </c>
      <c r="I59" s="11">
        <f t="shared" si="12"/>
        <v>8.2838684416601414</v>
      </c>
      <c r="J59">
        <v>296</v>
      </c>
      <c r="K59">
        <v>1317</v>
      </c>
      <c r="L59">
        <v>1235</v>
      </c>
      <c r="M59">
        <f t="shared" si="13"/>
        <v>2848</v>
      </c>
      <c r="N59" s="11">
        <f t="shared" si="14"/>
        <v>3.6702949438202248</v>
      </c>
    </row>
    <row r="60" spans="1:14" x14ac:dyDescent="0.2">
      <c r="A60" s="2" t="s">
        <v>18</v>
      </c>
      <c r="B60" s="2" t="s">
        <v>98</v>
      </c>
      <c r="C60">
        <v>5</v>
      </c>
      <c r="D60">
        <v>25</v>
      </c>
      <c r="E60">
        <v>29</v>
      </c>
      <c r="F60">
        <v>30</v>
      </c>
      <c r="G60">
        <f t="shared" si="10"/>
        <v>239</v>
      </c>
      <c r="H60">
        <f t="shared" si="11"/>
        <v>30</v>
      </c>
      <c r="I60" s="11">
        <f t="shared" si="12"/>
        <v>7.9666666666666668</v>
      </c>
      <c r="J60">
        <v>9</v>
      </c>
      <c r="K60">
        <v>6</v>
      </c>
      <c r="L60">
        <v>16</v>
      </c>
      <c r="M60">
        <f t="shared" si="13"/>
        <v>31</v>
      </c>
      <c r="N60" s="11">
        <f t="shared" si="14"/>
        <v>3.774193548387097</v>
      </c>
    </row>
    <row r="61" spans="1:14" x14ac:dyDescent="0.2">
      <c r="A61" s="2" t="s">
        <v>18</v>
      </c>
      <c r="B61" s="2" t="s">
        <v>140</v>
      </c>
      <c r="C61">
        <v>0</v>
      </c>
      <c r="D61">
        <v>2</v>
      </c>
      <c r="E61">
        <v>4</v>
      </c>
      <c r="F61">
        <v>4</v>
      </c>
      <c r="G61">
        <f t="shared" si="10"/>
        <v>30</v>
      </c>
      <c r="H61">
        <f t="shared" si="11"/>
        <v>4</v>
      </c>
      <c r="I61" s="11">
        <f t="shared" si="12"/>
        <v>7.5</v>
      </c>
      <c r="J61">
        <v>0</v>
      </c>
      <c r="K61">
        <v>0</v>
      </c>
      <c r="L61">
        <v>1</v>
      </c>
      <c r="M61">
        <f t="shared" si="13"/>
        <v>1</v>
      </c>
      <c r="N61" s="11">
        <f t="shared" si="14"/>
        <v>3</v>
      </c>
    </row>
    <row r="62" spans="1:14" x14ac:dyDescent="0.2">
      <c r="A62" s="2" t="s">
        <v>19</v>
      </c>
      <c r="B62" s="2" t="s">
        <v>219</v>
      </c>
      <c r="C62">
        <v>31</v>
      </c>
      <c r="D62">
        <v>113</v>
      </c>
      <c r="E62">
        <v>122</v>
      </c>
      <c r="F62">
        <v>122</v>
      </c>
      <c r="G62">
        <f t="shared" si="10"/>
        <v>998</v>
      </c>
      <c r="H62">
        <f t="shared" si="11"/>
        <v>122</v>
      </c>
      <c r="I62" s="11">
        <f t="shared" si="12"/>
        <v>8.1803278688524586</v>
      </c>
      <c r="J62">
        <v>11</v>
      </c>
      <c r="K62">
        <v>66</v>
      </c>
      <c r="L62">
        <v>48</v>
      </c>
      <c r="M62">
        <f t="shared" si="13"/>
        <v>125</v>
      </c>
      <c r="N62" s="11">
        <f t="shared" si="14"/>
        <v>3.7040000000000002</v>
      </c>
    </row>
    <row r="63" spans="1:14" x14ac:dyDescent="0.2">
      <c r="A63" s="2" t="s">
        <v>20</v>
      </c>
      <c r="B63" s="2" t="s">
        <v>89</v>
      </c>
      <c r="C63">
        <v>229</v>
      </c>
      <c r="D63">
        <v>594</v>
      </c>
      <c r="E63">
        <v>666</v>
      </c>
      <c r="F63">
        <v>671</v>
      </c>
      <c r="G63">
        <f t="shared" si="10"/>
        <v>5515</v>
      </c>
      <c r="H63">
        <f t="shared" si="11"/>
        <v>671</v>
      </c>
      <c r="I63" s="11">
        <f t="shared" si="12"/>
        <v>8.2190760059612522</v>
      </c>
      <c r="J63">
        <v>57</v>
      </c>
      <c r="K63">
        <v>693</v>
      </c>
      <c r="L63">
        <v>368</v>
      </c>
      <c r="M63">
        <f t="shared" si="13"/>
        <v>1118</v>
      </c>
      <c r="N63" s="11">
        <f t="shared" si="14"/>
        <v>3.7218246869409661</v>
      </c>
    </row>
    <row r="64" spans="1:14" x14ac:dyDescent="0.2">
      <c r="A64" s="2" t="s">
        <v>20</v>
      </c>
      <c r="B64" s="2" t="s">
        <v>91</v>
      </c>
      <c r="C64">
        <v>149</v>
      </c>
      <c r="D64">
        <v>351</v>
      </c>
      <c r="E64">
        <v>410</v>
      </c>
      <c r="F64">
        <v>420</v>
      </c>
      <c r="G64">
        <f t="shared" si="10"/>
        <v>3430</v>
      </c>
      <c r="H64">
        <f t="shared" si="11"/>
        <v>420</v>
      </c>
      <c r="I64" s="11">
        <f t="shared" si="12"/>
        <v>8.1666666666666661</v>
      </c>
      <c r="J64">
        <v>30</v>
      </c>
      <c r="K64">
        <v>174</v>
      </c>
      <c r="L64">
        <v>445</v>
      </c>
      <c r="M64">
        <f t="shared" si="13"/>
        <v>649</v>
      </c>
      <c r="N64" s="11">
        <f t="shared" si="14"/>
        <v>3.3605546995377504</v>
      </c>
    </row>
    <row r="65" spans="1:14" x14ac:dyDescent="0.2">
      <c r="A65" s="2" t="s">
        <v>20</v>
      </c>
      <c r="B65" s="2" t="s">
        <v>100</v>
      </c>
      <c r="C65">
        <v>116</v>
      </c>
      <c r="D65">
        <v>442</v>
      </c>
      <c r="E65">
        <v>496</v>
      </c>
      <c r="F65">
        <v>508</v>
      </c>
      <c r="G65">
        <f t="shared" si="10"/>
        <v>4102</v>
      </c>
      <c r="H65">
        <f t="shared" si="11"/>
        <v>508</v>
      </c>
      <c r="I65" s="11">
        <f t="shared" si="12"/>
        <v>8.0748031496063</v>
      </c>
      <c r="J65">
        <v>34</v>
      </c>
      <c r="K65">
        <v>280</v>
      </c>
      <c r="L65">
        <v>241</v>
      </c>
      <c r="M65">
        <f t="shared" si="13"/>
        <v>555</v>
      </c>
      <c r="N65" s="11">
        <f t="shared" si="14"/>
        <v>3.6270270270270268</v>
      </c>
    </row>
    <row r="66" spans="1:14" x14ac:dyDescent="0.2">
      <c r="A66" s="2" t="s">
        <v>20</v>
      </c>
      <c r="B66" s="2" t="s">
        <v>101</v>
      </c>
      <c r="C66">
        <v>24</v>
      </c>
      <c r="D66">
        <v>110</v>
      </c>
      <c r="E66">
        <v>136</v>
      </c>
      <c r="F66">
        <v>146</v>
      </c>
      <c r="G66">
        <f t="shared" si="10"/>
        <v>1146</v>
      </c>
      <c r="H66">
        <f t="shared" si="11"/>
        <v>146</v>
      </c>
      <c r="I66" s="11">
        <f t="shared" si="12"/>
        <v>7.8493150684931505</v>
      </c>
      <c r="J66">
        <v>3</v>
      </c>
      <c r="K66">
        <v>50</v>
      </c>
      <c r="L66">
        <v>147</v>
      </c>
      <c r="M66">
        <f t="shared" si="13"/>
        <v>200</v>
      </c>
      <c r="N66" s="11">
        <f t="shared" si="14"/>
        <v>3.28</v>
      </c>
    </row>
    <row r="67" spans="1:14" x14ac:dyDescent="0.2">
      <c r="A67" s="2" t="s">
        <v>20</v>
      </c>
      <c r="B67" s="2" t="s">
        <v>121</v>
      </c>
      <c r="C67">
        <v>41</v>
      </c>
      <c r="D67">
        <v>131</v>
      </c>
      <c r="E67">
        <v>181</v>
      </c>
      <c r="F67">
        <v>188</v>
      </c>
      <c r="G67">
        <f t="shared" si="10"/>
        <v>1481</v>
      </c>
      <c r="H67">
        <f t="shared" si="11"/>
        <v>188</v>
      </c>
      <c r="I67" s="11">
        <f t="shared" si="12"/>
        <v>7.8776595744680851</v>
      </c>
      <c r="J67">
        <v>8</v>
      </c>
      <c r="K67">
        <v>96</v>
      </c>
      <c r="L67">
        <v>134</v>
      </c>
      <c r="M67">
        <f t="shared" si="13"/>
        <v>238</v>
      </c>
      <c r="N67" s="11">
        <f t="shared" si="14"/>
        <v>3.4705882352941178</v>
      </c>
    </row>
    <row r="68" spans="1:14" x14ac:dyDescent="0.2">
      <c r="A68" s="2" t="s">
        <v>20</v>
      </c>
      <c r="B68" s="2" t="s">
        <v>122</v>
      </c>
      <c r="C68">
        <v>11</v>
      </c>
      <c r="D68">
        <v>49</v>
      </c>
      <c r="E68">
        <v>65</v>
      </c>
      <c r="F68">
        <v>72</v>
      </c>
      <c r="G68">
        <f t="shared" si="10"/>
        <v>557</v>
      </c>
      <c r="H68">
        <f t="shared" si="11"/>
        <v>72</v>
      </c>
      <c r="I68" s="11">
        <f t="shared" si="12"/>
        <v>7.7361111111111107</v>
      </c>
      <c r="J68">
        <v>3</v>
      </c>
      <c r="K68">
        <v>25</v>
      </c>
      <c r="L68">
        <v>51</v>
      </c>
      <c r="M68">
        <f t="shared" si="13"/>
        <v>79</v>
      </c>
      <c r="N68" s="11">
        <f t="shared" si="14"/>
        <v>3.3924050632911391</v>
      </c>
    </row>
    <row r="69" spans="1:14" x14ac:dyDescent="0.2">
      <c r="A69" s="2" t="s">
        <v>20</v>
      </c>
      <c r="B69" s="2" t="s">
        <v>187</v>
      </c>
      <c r="C69">
        <v>227</v>
      </c>
      <c r="D69">
        <v>531</v>
      </c>
      <c r="E69">
        <v>611</v>
      </c>
      <c r="F69">
        <v>633</v>
      </c>
      <c r="G69">
        <f t="shared" si="10"/>
        <v>5167</v>
      </c>
      <c r="H69">
        <f t="shared" si="11"/>
        <v>633</v>
      </c>
      <c r="I69" s="11">
        <f t="shared" si="12"/>
        <v>8.1627172195892577</v>
      </c>
      <c r="J69">
        <v>22</v>
      </c>
      <c r="K69">
        <v>337</v>
      </c>
      <c r="L69">
        <v>552</v>
      </c>
      <c r="M69">
        <f t="shared" si="13"/>
        <v>911</v>
      </c>
      <c r="N69" s="11">
        <f t="shared" si="14"/>
        <v>3.4182217343578487</v>
      </c>
    </row>
    <row r="70" spans="1:14" x14ac:dyDescent="0.2">
      <c r="A70" s="2" t="s">
        <v>20</v>
      </c>
      <c r="B70" s="2" t="s">
        <v>193</v>
      </c>
      <c r="C70">
        <v>168</v>
      </c>
      <c r="D70">
        <v>442</v>
      </c>
      <c r="E70">
        <v>562</v>
      </c>
      <c r="F70">
        <v>581</v>
      </c>
      <c r="G70">
        <f t="shared" si="10"/>
        <v>4658</v>
      </c>
      <c r="H70">
        <f t="shared" si="11"/>
        <v>581</v>
      </c>
      <c r="I70" s="11">
        <f t="shared" si="12"/>
        <v>8.0172117039586919</v>
      </c>
      <c r="J70">
        <v>7</v>
      </c>
      <c r="K70">
        <v>167</v>
      </c>
      <c r="L70">
        <v>508</v>
      </c>
      <c r="M70">
        <f t="shared" si="13"/>
        <v>682</v>
      </c>
      <c r="N70" s="11">
        <f t="shared" si="14"/>
        <v>3.2653958944281527</v>
      </c>
    </row>
    <row r="71" spans="1:14" x14ac:dyDescent="0.2">
      <c r="A71" s="2" t="s">
        <v>20</v>
      </c>
      <c r="B71" s="2" t="s">
        <v>215</v>
      </c>
      <c r="C71">
        <v>34</v>
      </c>
      <c r="D71">
        <v>132</v>
      </c>
      <c r="E71">
        <v>158</v>
      </c>
      <c r="F71">
        <v>159</v>
      </c>
      <c r="G71">
        <f t="shared" si="10"/>
        <v>1278</v>
      </c>
      <c r="H71">
        <f t="shared" si="11"/>
        <v>159</v>
      </c>
      <c r="I71" s="11">
        <f t="shared" si="12"/>
        <v>8.0377358490566042</v>
      </c>
      <c r="J71">
        <v>20</v>
      </c>
      <c r="K71">
        <v>109</v>
      </c>
      <c r="L71">
        <v>78</v>
      </c>
      <c r="M71">
        <f t="shared" si="13"/>
        <v>207</v>
      </c>
      <c r="N71" s="11">
        <f t="shared" si="14"/>
        <v>3.7198067632850242</v>
      </c>
    </row>
    <row r="72" spans="1:14" x14ac:dyDescent="0.2">
      <c r="A72" s="2" t="s">
        <v>20</v>
      </c>
      <c r="B72" s="2" t="s">
        <v>234</v>
      </c>
      <c r="C72">
        <v>47</v>
      </c>
      <c r="D72">
        <v>153</v>
      </c>
      <c r="E72">
        <v>174</v>
      </c>
      <c r="F72">
        <v>176</v>
      </c>
      <c r="G72">
        <f t="shared" si="10"/>
        <v>1430</v>
      </c>
      <c r="H72">
        <f t="shared" si="11"/>
        <v>176</v>
      </c>
      <c r="I72" s="11">
        <f t="shared" si="12"/>
        <v>8.125</v>
      </c>
      <c r="J72">
        <v>7</v>
      </c>
      <c r="K72">
        <v>73</v>
      </c>
      <c r="L72">
        <v>112</v>
      </c>
      <c r="M72">
        <f t="shared" si="13"/>
        <v>192</v>
      </c>
      <c r="N72" s="11">
        <f t="shared" si="14"/>
        <v>3.453125</v>
      </c>
    </row>
    <row r="73" spans="1:14" x14ac:dyDescent="0.2">
      <c r="A73" s="2" t="s">
        <v>20</v>
      </c>
      <c r="B73" s="2" t="s">
        <v>235</v>
      </c>
      <c r="C73">
        <v>136</v>
      </c>
      <c r="D73">
        <v>457</v>
      </c>
      <c r="E73">
        <v>531</v>
      </c>
      <c r="F73">
        <v>558</v>
      </c>
      <c r="G73">
        <f t="shared" si="10"/>
        <v>4472</v>
      </c>
      <c r="H73">
        <f t="shared" si="11"/>
        <v>558</v>
      </c>
      <c r="I73" s="11">
        <f t="shared" si="12"/>
        <v>8.0143369175627246</v>
      </c>
      <c r="J73">
        <v>29</v>
      </c>
      <c r="K73">
        <v>328</v>
      </c>
      <c r="L73">
        <v>288</v>
      </c>
      <c r="M73">
        <f t="shared" si="13"/>
        <v>645</v>
      </c>
      <c r="N73" s="11">
        <f t="shared" si="14"/>
        <v>3.5984496124031007</v>
      </c>
    </row>
    <row r="74" spans="1:14" x14ac:dyDescent="0.2">
      <c r="A74" s="2" t="s">
        <v>21</v>
      </c>
      <c r="B74" s="2" t="s">
        <v>92</v>
      </c>
      <c r="C74">
        <v>30</v>
      </c>
      <c r="D74">
        <v>133</v>
      </c>
      <c r="E74">
        <v>175</v>
      </c>
      <c r="F74">
        <v>189</v>
      </c>
      <c r="G74">
        <f t="shared" si="10"/>
        <v>1472</v>
      </c>
      <c r="H74">
        <f t="shared" si="11"/>
        <v>189</v>
      </c>
      <c r="I74" s="11">
        <f t="shared" si="12"/>
        <v>7.7883597883597879</v>
      </c>
      <c r="J74">
        <v>2</v>
      </c>
      <c r="K74">
        <v>43</v>
      </c>
      <c r="L74">
        <v>161</v>
      </c>
      <c r="M74">
        <f t="shared" si="13"/>
        <v>206</v>
      </c>
      <c r="N74" s="11">
        <f t="shared" si="14"/>
        <v>3.2281553398058254</v>
      </c>
    </row>
    <row r="75" spans="1:14" x14ac:dyDescent="0.2">
      <c r="A75" s="2" t="s">
        <v>21</v>
      </c>
      <c r="B75" s="2" t="s">
        <v>104</v>
      </c>
      <c r="C75">
        <v>40</v>
      </c>
      <c r="D75">
        <v>95</v>
      </c>
      <c r="E75">
        <v>103</v>
      </c>
      <c r="F75">
        <v>104</v>
      </c>
      <c r="G75">
        <f t="shared" si="10"/>
        <v>862</v>
      </c>
      <c r="H75">
        <f t="shared" si="11"/>
        <v>104</v>
      </c>
      <c r="I75" s="11">
        <f t="shared" si="12"/>
        <v>8.2884615384615383</v>
      </c>
      <c r="J75">
        <v>0</v>
      </c>
      <c r="K75">
        <v>7</v>
      </c>
      <c r="L75">
        <v>11</v>
      </c>
      <c r="M75">
        <f t="shared" si="13"/>
        <v>18</v>
      </c>
      <c r="N75" s="11">
        <f t="shared" si="14"/>
        <v>3.3888888888888888</v>
      </c>
    </row>
    <row r="76" spans="1:14" x14ac:dyDescent="0.2">
      <c r="A76" s="2" t="s">
        <v>21</v>
      </c>
      <c r="B76" s="2" t="s">
        <v>108</v>
      </c>
      <c r="C76">
        <v>13</v>
      </c>
      <c r="D76">
        <v>31</v>
      </c>
      <c r="E76">
        <v>33</v>
      </c>
      <c r="F76">
        <v>34</v>
      </c>
      <c r="G76">
        <f t="shared" si="10"/>
        <v>281</v>
      </c>
      <c r="H76">
        <f t="shared" si="11"/>
        <v>34</v>
      </c>
      <c r="I76" s="11">
        <f t="shared" si="12"/>
        <v>8.264705882352942</v>
      </c>
      <c r="J76">
        <v>0</v>
      </c>
      <c r="K76">
        <v>16</v>
      </c>
      <c r="L76">
        <v>21</v>
      </c>
      <c r="M76">
        <f t="shared" si="13"/>
        <v>37</v>
      </c>
      <c r="N76" s="11">
        <f t="shared" si="14"/>
        <v>3.4324324324324325</v>
      </c>
    </row>
    <row r="77" spans="1:14" x14ac:dyDescent="0.2">
      <c r="A77" s="2" t="s">
        <v>21</v>
      </c>
      <c r="B77" s="2" t="s">
        <v>113</v>
      </c>
      <c r="C77">
        <v>118</v>
      </c>
      <c r="D77">
        <v>190</v>
      </c>
      <c r="E77">
        <v>202</v>
      </c>
      <c r="F77">
        <v>202</v>
      </c>
      <c r="G77">
        <f t="shared" si="10"/>
        <v>1722</v>
      </c>
      <c r="H77">
        <f t="shared" si="11"/>
        <v>202</v>
      </c>
      <c r="I77" s="11">
        <f t="shared" si="12"/>
        <v>8.5247524752475243</v>
      </c>
      <c r="J77">
        <v>7</v>
      </c>
      <c r="K77">
        <v>36</v>
      </c>
      <c r="L77">
        <v>166</v>
      </c>
      <c r="M77">
        <f t="shared" si="13"/>
        <v>209</v>
      </c>
      <c r="N77" s="11">
        <f t="shared" si="14"/>
        <v>3.2392344497607657</v>
      </c>
    </row>
    <row r="78" spans="1:14" x14ac:dyDescent="0.2">
      <c r="A78" s="2" t="s">
        <v>21</v>
      </c>
      <c r="B78" s="2" t="s">
        <v>115</v>
      </c>
      <c r="C78">
        <v>1214</v>
      </c>
      <c r="D78">
        <v>2436</v>
      </c>
      <c r="E78">
        <v>2759</v>
      </c>
      <c r="F78">
        <v>2799</v>
      </c>
      <c r="G78">
        <f t="shared" si="10"/>
        <v>23203</v>
      </c>
      <c r="H78">
        <f t="shared" si="11"/>
        <v>2799</v>
      </c>
      <c r="I78" s="11">
        <f t="shared" si="12"/>
        <v>8.2897463379778493</v>
      </c>
      <c r="J78">
        <v>46</v>
      </c>
      <c r="K78">
        <v>1265</v>
      </c>
      <c r="L78">
        <v>1658</v>
      </c>
      <c r="M78">
        <f t="shared" si="13"/>
        <v>2969</v>
      </c>
      <c r="N78" s="11">
        <f t="shared" si="14"/>
        <v>3.4570562478949141</v>
      </c>
    </row>
    <row r="79" spans="1:14" x14ac:dyDescent="0.2">
      <c r="A79" s="2" t="s">
        <v>21</v>
      </c>
      <c r="B79" s="2" t="s">
        <v>117</v>
      </c>
      <c r="C79">
        <v>362</v>
      </c>
      <c r="D79">
        <v>656</v>
      </c>
      <c r="E79">
        <v>720</v>
      </c>
      <c r="F79">
        <v>736</v>
      </c>
      <c r="G79">
        <f t="shared" si="10"/>
        <v>6154</v>
      </c>
      <c r="H79">
        <f t="shared" si="11"/>
        <v>736</v>
      </c>
      <c r="I79" s="11">
        <f t="shared" si="12"/>
        <v>8.3614130434782616</v>
      </c>
      <c r="J79">
        <v>6</v>
      </c>
      <c r="K79">
        <v>158</v>
      </c>
      <c r="L79">
        <v>640</v>
      </c>
      <c r="M79">
        <f t="shared" si="13"/>
        <v>804</v>
      </c>
      <c r="N79" s="11">
        <f t="shared" si="14"/>
        <v>3.2114427860696519</v>
      </c>
    </row>
    <row r="80" spans="1:14" x14ac:dyDescent="0.2">
      <c r="A80" s="2" t="s">
        <v>21</v>
      </c>
      <c r="B80" s="2" t="s">
        <v>125</v>
      </c>
      <c r="C80">
        <v>21</v>
      </c>
      <c r="D80">
        <v>53</v>
      </c>
      <c r="E80">
        <v>55</v>
      </c>
      <c r="F80">
        <v>56</v>
      </c>
      <c r="G80">
        <f t="shared" si="10"/>
        <v>465</v>
      </c>
      <c r="H80">
        <f t="shared" si="11"/>
        <v>56</v>
      </c>
      <c r="I80" s="11">
        <f t="shared" si="12"/>
        <v>8.3035714285714288</v>
      </c>
      <c r="J80">
        <v>3</v>
      </c>
      <c r="K80">
        <v>15</v>
      </c>
      <c r="L80">
        <v>43</v>
      </c>
      <c r="M80">
        <f t="shared" si="13"/>
        <v>61</v>
      </c>
      <c r="N80" s="11">
        <f t="shared" si="14"/>
        <v>3.3442622950819674</v>
      </c>
    </row>
    <row r="81" spans="1:14" x14ac:dyDescent="0.2">
      <c r="A81" s="2" t="s">
        <v>21</v>
      </c>
      <c r="B81" s="2" t="s">
        <v>133</v>
      </c>
      <c r="C81">
        <v>19</v>
      </c>
      <c r="D81">
        <v>27</v>
      </c>
      <c r="E81">
        <v>28</v>
      </c>
      <c r="F81">
        <v>28</v>
      </c>
      <c r="G81">
        <f t="shared" si="10"/>
        <v>242</v>
      </c>
      <c r="H81">
        <f t="shared" si="11"/>
        <v>28</v>
      </c>
      <c r="I81" s="11">
        <f t="shared" si="12"/>
        <v>8.6428571428571423</v>
      </c>
      <c r="J81">
        <v>3</v>
      </c>
      <c r="K81">
        <v>17</v>
      </c>
      <c r="L81">
        <v>15</v>
      </c>
      <c r="M81">
        <f t="shared" si="13"/>
        <v>35</v>
      </c>
      <c r="N81" s="11">
        <f t="shared" si="14"/>
        <v>3.657142857142857</v>
      </c>
    </row>
    <row r="82" spans="1:14" x14ac:dyDescent="0.2">
      <c r="A82" s="2" t="s">
        <v>21</v>
      </c>
      <c r="B82" s="2" t="s">
        <v>146</v>
      </c>
      <c r="C82">
        <v>24</v>
      </c>
      <c r="D82">
        <v>45</v>
      </c>
      <c r="E82">
        <v>53</v>
      </c>
      <c r="F82">
        <v>54</v>
      </c>
      <c r="G82">
        <f t="shared" si="10"/>
        <v>446</v>
      </c>
      <c r="H82">
        <f t="shared" si="11"/>
        <v>54</v>
      </c>
      <c r="I82" s="11">
        <f t="shared" si="12"/>
        <v>8.2592592592592595</v>
      </c>
      <c r="J82">
        <v>0</v>
      </c>
      <c r="K82">
        <v>0</v>
      </c>
      <c r="L82">
        <v>3</v>
      </c>
      <c r="M82">
        <f t="shared" si="13"/>
        <v>3</v>
      </c>
      <c r="N82" s="11">
        <f t="shared" si="14"/>
        <v>3</v>
      </c>
    </row>
    <row r="83" spans="1:14" x14ac:dyDescent="0.2">
      <c r="A83" s="2" t="s">
        <v>21</v>
      </c>
      <c r="B83" s="2" t="s">
        <v>189</v>
      </c>
      <c r="C83">
        <v>0</v>
      </c>
      <c r="D83">
        <v>0</v>
      </c>
      <c r="E83">
        <v>0</v>
      </c>
      <c r="F83">
        <v>1</v>
      </c>
      <c r="G83">
        <f t="shared" si="10"/>
        <v>6</v>
      </c>
      <c r="H83">
        <f t="shared" si="11"/>
        <v>1</v>
      </c>
      <c r="I83" s="11">
        <f t="shared" si="12"/>
        <v>6</v>
      </c>
      <c r="J83">
        <v>0</v>
      </c>
      <c r="K83">
        <v>0</v>
      </c>
      <c r="L83">
        <v>1</v>
      </c>
      <c r="M83">
        <f t="shared" si="13"/>
        <v>1</v>
      </c>
      <c r="N83" s="11">
        <f t="shared" si="14"/>
        <v>3</v>
      </c>
    </row>
    <row r="84" spans="1:14" x14ac:dyDescent="0.2">
      <c r="A84" s="2" t="s">
        <v>21</v>
      </c>
      <c r="B84" s="2" t="s">
        <v>190</v>
      </c>
      <c r="C84">
        <v>311</v>
      </c>
      <c r="D84">
        <v>633</v>
      </c>
      <c r="E84">
        <v>702</v>
      </c>
      <c r="F84">
        <v>706</v>
      </c>
      <c r="G84">
        <f t="shared" si="10"/>
        <v>5882</v>
      </c>
      <c r="H84">
        <f t="shared" si="11"/>
        <v>706</v>
      </c>
      <c r="I84" s="11">
        <f t="shared" si="12"/>
        <v>8.3314447592067982</v>
      </c>
      <c r="J84">
        <v>8</v>
      </c>
      <c r="K84">
        <v>195</v>
      </c>
      <c r="L84">
        <v>564</v>
      </c>
      <c r="M84">
        <f t="shared" si="13"/>
        <v>767</v>
      </c>
      <c r="N84" s="11">
        <f t="shared" si="14"/>
        <v>3.27509778357236</v>
      </c>
    </row>
    <row r="85" spans="1:14" x14ac:dyDescent="0.2">
      <c r="A85" s="2" t="s">
        <v>21</v>
      </c>
      <c r="B85" s="2" t="s">
        <v>197</v>
      </c>
      <c r="C85">
        <v>198</v>
      </c>
      <c r="D85">
        <v>301</v>
      </c>
      <c r="E85">
        <v>308</v>
      </c>
      <c r="F85">
        <v>308</v>
      </c>
      <c r="G85">
        <f t="shared" ref="G85:G108" si="15">C85*9+(D85-C85)*8+(E85-D85)*7+(F85-E85)*6</f>
        <v>2655</v>
      </c>
      <c r="H85">
        <f t="shared" ref="H85:H108" si="16">F85</f>
        <v>308</v>
      </c>
      <c r="I85" s="11">
        <f t="shared" ref="I85:I108" si="17">G85/H85</f>
        <v>8.6201298701298708</v>
      </c>
      <c r="J85">
        <v>3</v>
      </c>
      <c r="K85">
        <v>101</v>
      </c>
      <c r="L85">
        <v>204</v>
      </c>
      <c r="M85">
        <f t="shared" si="13"/>
        <v>308</v>
      </c>
      <c r="N85" s="11">
        <f t="shared" si="14"/>
        <v>3.3474025974025974</v>
      </c>
    </row>
    <row r="86" spans="1:14" x14ac:dyDescent="0.2">
      <c r="A86" s="2" t="s">
        <v>21</v>
      </c>
      <c r="B86" s="2" t="s">
        <v>198</v>
      </c>
      <c r="C86">
        <v>26</v>
      </c>
      <c r="D86">
        <v>72</v>
      </c>
      <c r="E86">
        <v>74</v>
      </c>
      <c r="F86">
        <v>74</v>
      </c>
      <c r="G86">
        <f t="shared" si="15"/>
        <v>616</v>
      </c>
      <c r="H86">
        <f t="shared" si="16"/>
        <v>74</v>
      </c>
      <c r="I86" s="11">
        <f t="shared" si="17"/>
        <v>8.3243243243243246</v>
      </c>
      <c r="J86">
        <v>2</v>
      </c>
      <c r="K86">
        <v>27</v>
      </c>
      <c r="L86">
        <v>45</v>
      </c>
      <c r="M86">
        <f t="shared" ref="M86:M106" si="18">(J86+K86+L86)</f>
        <v>74</v>
      </c>
      <c r="N86" s="11">
        <f t="shared" ref="N86:N106" si="19">(5*J86+4*K86+3*L86)/M86</f>
        <v>3.4189189189189189</v>
      </c>
    </row>
    <row r="87" spans="1:14" x14ac:dyDescent="0.2">
      <c r="A87" s="2" t="s">
        <v>21</v>
      </c>
      <c r="B87" s="2" t="s">
        <v>216</v>
      </c>
      <c r="C87">
        <v>281</v>
      </c>
      <c r="D87">
        <v>526</v>
      </c>
      <c r="E87">
        <v>590</v>
      </c>
      <c r="F87">
        <v>597</v>
      </c>
      <c r="G87">
        <f t="shared" si="15"/>
        <v>4979</v>
      </c>
      <c r="H87">
        <f t="shared" si="16"/>
        <v>597</v>
      </c>
      <c r="I87" s="11">
        <f t="shared" si="17"/>
        <v>8.3400335008375208</v>
      </c>
      <c r="J87">
        <v>18</v>
      </c>
      <c r="K87">
        <v>223</v>
      </c>
      <c r="L87">
        <v>418</v>
      </c>
      <c r="M87">
        <f t="shared" si="18"/>
        <v>659</v>
      </c>
      <c r="N87" s="11">
        <f t="shared" si="19"/>
        <v>3.3930197268588769</v>
      </c>
    </row>
    <row r="88" spans="1:14" x14ac:dyDescent="0.2">
      <c r="A88" s="2" t="s">
        <v>21</v>
      </c>
      <c r="B88" s="2" t="s">
        <v>220</v>
      </c>
      <c r="C88">
        <v>185</v>
      </c>
      <c r="D88">
        <v>535</v>
      </c>
      <c r="E88">
        <v>706</v>
      </c>
      <c r="F88">
        <v>745</v>
      </c>
      <c r="G88">
        <f t="shared" si="15"/>
        <v>5896</v>
      </c>
      <c r="H88">
        <f t="shared" si="16"/>
        <v>745</v>
      </c>
      <c r="I88" s="11">
        <f t="shared" si="17"/>
        <v>7.9140939597315434</v>
      </c>
      <c r="J88">
        <v>17</v>
      </c>
      <c r="K88">
        <v>399</v>
      </c>
      <c r="L88">
        <v>483</v>
      </c>
      <c r="M88">
        <f t="shared" si="18"/>
        <v>899</v>
      </c>
      <c r="N88" s="11">
        <f t="shared" si="19"/>
        <v>3.481646273637375</v>
      </c>
    </row>
    <row r="89" spans="1:14" x14ac:dyDescent="0.2">
      <c r="A89" s="2" t="s">
        <v>21</v>
      </c>
      <c r="B89" s="2" t="s">
        <v>227</v>
      </c>
      <c r="C89">
        <v>2188</v>
      </c>
      <c r="D89">
        <v>3547</v>
      </c>
      <c r="E89">
        <v>3849</v>
      </c>
      <c r="F89">
        <v>3896</v>
      </c>
      <c r="G89">
        <f t="shared" si="15"/>
        <v>32960</v>
      </c>
      <c r="H89">
        <f t="shared" si="16"/>
        <v>3896</v>
      </c>
      <c r="I89" s="11">
        <f t="shared" si="17"/>
        <v>8.4599589322381927</v>
      </c>
      <c r="J89">
        <v>31</v>
      </c>
      <c r="K89">
        <v>747</v>
      </c>
      <c r="L89">
        <v>3655</v>
      </c>
      <c r="M89">
        <f t="shared" si="18"/>
        <v>4433</v>
      </c>
      <c r="N89" s="11">
        <f t="shared" si="19"/>
        <v>3.1824949244304084</v>
      </c>
    </row>
    <row r="90" spans="1:14" x14ac:dyDescent="0.2">
      <c r="A90" s="2" t="s">
        <v>21</v>
      </c>
      <c r="B90" s="2" t="s">
        <v>236</v>
      </c>
      <c r="C90">
        <v>26</v>
      </c>
      <c r="D90">
        <v>64</v>
      </c>
      <c r="E90">
        <v>76</v>
      </c>
      <c r="F90">
        <v>78</v>
      </c>
      <c r="G90">
        <f t="shared" si="15"/>
        <v>634</v>
      </c>
      <c r="H90">
        <f t="shared" si="16"/>
        <v>78</v>
      </c>
      <c r="I90" s="11">
        <f t="shared" si="17"/>
        <v>8.1282051282051277</v>
      </c>
      <c r="J90">
        <v>7</v>
      </c>
      <c r="K90">
        <v>33</v>
      </c>
      <c r="L90">
        <v>40</v>
      </c>
      <c r="M90">
        <f t="shared" si="18"/>
        <v>80</v>
      </c>
      <c r="N90" s="11">
        <f t="shared" si="19"/>
        <v>3.5874999999999999</v>
      </c>
    </row>
    <row r="91" spans="1:14" x14ac:dyDescent="0.2">
      <c r="A91" s="2" t="s">
        <v>21</v>
      </c>
      <c r="B91" s="2" t="s">
        <v>241</v>
      </c>
      <c r="C91">
        <v>194</v>
      </c>
      <c r="D91">
        <v>366</v>
      </c>
      <c r="E91">
        <v>392</v>
      </c>
      <c r="F91">
        <v>392</v>
      </c>
      <c r="G91">
        <f t="shared" si="15"/>
        <v>3304</v>
      </c>
      <c r="H91">
        <f t="shared" si="16"/>
        <v>392</v>
      </c>
      <c r="I91" s="11">
        <f t="shared" si="17"/>
        <v>8.4285714285714288</v>
      </c>
      <c r="J91">
        <v>7</v>
      </c>
      <c r="K91">
        <v>96</v>
      </c>
      <c r="L91">
        <v>342</v>
      </c>
      <c r="M91">
        <f t="shared" si="18"/>
        <v>445</v>
      </c>
      <c r="N91" s="11">
        <f t="shared" si="19"/>
        <v>3.2471910112359552</v>
      </c>
    </row>
    <row r="92" spans="1:14" x14ac:dyDescent="0.2">
      <c r="A92" s="2" t="s">
        <v>21</v>
      </c>
      <c r="B92" s="2" t="s">
        <v>258</v>
      </c>
      <c r="C92">
        <v>383</v>
      </c>
      <c r="D92">
        <v>722</v>
      </c>
      <c r="E92">
        <v>791</v>
      </c>
      <c r="F92">
        <v>795</v>
      </c>
      <c r="G92">
        <f t="shared" si="15"/>
        <v>6666</v>
      </c>
      <c r="H92">
        <f t="shared" si="16"/>
        <v>795</v>
      </c>
      <c r="I92" s="11">
        <f t="shared" si="17"/>
        <v>8.384905660377358</v>
      </c>
      <c r="J92">
        <v>19</v>
      </c>
      <c r="K92">
        <v>390</v>
      </c>
      <c r="L92">
        <v>475</v>
      </c>
      <c r="M92">
        <f t="shared" si="18"/>
        <v>884</v>
      </c>
      <c r="N92" s="11">
        <f t="shared" si="19"/>
        <v>3.4841628959276019</v>
      </c>
    </row>
    <row r="93" spans="1:14" x14ac:dyDescent="0.2">
      <c r="A93" s="2" t="s">
        <v>21</v>
      </c>
      <c r="B93" s="2" t="s">
        <v>260</v>
      </c>
      <c r="C93">
        <v>114</v>
      </c>
      <c r="D93">
        <v>212</v>
      </c>
      <c r="E93">
        <v>250</v>
      </c>
      <c r="F93">
        <v>252</v>
      </c>
      <c r="G93">
        <f t="shared" si="15"/>
        <v>2088</v>
      </c>
      <c r="H93">
        <f t="shared" si="16"/>
        <v>252</v>
      </c>
      <c r="I93" s="11">
        <f t="shared" si="17"/>
        <v>8.2857142857142865</v>
      </c>
      <c r="J93">
        <v>4</v>
      </c>
      <c r="K93">
        <v>56</v>
      </c>
      <c r="L93">
        <v>205</v>
      </c>
      <c r="M93">
        <f t="shared" si="18"/>
        <v>265</v>
      </c>
      <c r="N93" s="11">
        <f t="shared" si="19"/>
        <v>3.2415094339622641</v>
      </c>
    </row>
    <row r="94" spans="1:14" x14ac:dyDescent="0.2">
      <c r="A94" s="2" t="s">
        <v>21</v>
      </c>
      <c r="B94" s="2" t="s">
        <v>263</v>
      </c>
      <c r="C94">
        <v>5</v>
      </c>
      <c r="D94">
        <v>18</v>
      </c>
      <c r="E94">
        <v>23</v>
      </c>
      <c r="F94">
        <v>23</v>
      </c>
      <c r="G94">
        <f t="shared" si="15"/>
        <v>184</v>
      </c>
      <c r="H94">
        <f t="shared" si="16"/>
        <v>23</v>
      </c>
      <c r="I94" s="11">
        <f t="shared" si="17"/>
        <v>8</v>
      </c>
      <c r="J94">
        <v>0</v>
      </c>
      <c r="K94">
        <v>4</v>
      </c>
      <c r="L94">
        <v>20</v>
      </c>
      <c r="M94">
        <f t="shared" si="18"/>
        <v>24</v>
      </c>
      <c r="N94" s="11">
        <f t="shared" si="19"/>
        <v>3.1666666666666665</v>
      </c>
    </row>
    <row r="95" spans="1:14" x14ac:dyDescent="0.2">
      <c r="A95" s="2" t="s">
        <v>21</v>
      </c>
      <c r="B95" s="2" t="s">
        <v>269</v>
      </c>
      <c r="C95">
        <v>490</v>
      </c>
      <c r="D95">
        <v>1009</v>
      </c>
      <c r="E95">
        <v>1129</v>
      </c>
      <c r="F95">
        <v>1143</v>
      </c>
      <c r="G95">
        <f t="shared" si="15"/>
        <v>9486</v>
      </c>
      <c r="H95">
        <f t="shared" si="16"/>
        <v>1143</v>
      </c>
      <c r="I95" s="11">
        <f t="shared" si="17"/>
        <v>8.2992125984251963</v>
      </c>
      <c r="J95">
        <v>15</v>
      </c>
      <c r="K95">
        <v>182</v>
      </c>
      <c r="L95">
        <v>1032</v>
      </c>
      <c r="M95">
        <f t="shared" si="18"/>
        <v>1229</v>
      </c>
      <c r="N95" s="11">
        <f t="shared" si="19"/>
        <v>3.1724979658258747</v>
      </c>
    </row>
    <row r="96" spans="1:14" x14ac:dyDescent="0.2">
      <c r="A96" s="2" t="s">
        <v>22</v>
      </c>
      <c r="B96" s="2" t="s">
        <v>58</v>
      </c>
      <c r="C96">
        <v>20</v>
      </c>
      <c r="D96">
        <v>47</v>
      </c>
      <c r="E96">
        <v>66</v>
      </c>
      <c r="F96">
        <v>67</v>
      </c>
      <c r="G96">
        <f t="shared" si="15"/>
        <v>535</v>
      </c>
      <c r="H96">
        <f t="shared" si="16"/>
        <v>67</v>
      </c>
      <c r="I96" s="11">
        <f t="shared" si="17"/>
        <v>7.9850746268656714</v>
      </c>
      <c r="J96">
        <v>6</v>
      </c>
      <c r="K96">
        <v>23</v>
      </c>
      <c r="L96">
        <v>43</v>
      </c>
      <c r="M96">
        <f t="shared" si="18"/>
        <v>72</v>
      </c>
      <c r="N96" s="11">
        <f t="shared" si="19"/>
        <v>3.4861111111111112</v>
      </c>
    </row>
    <row r="97" spans="1:14" x14ac:dyDescent="0.2">
      <c r="A97" s="2" t="s">
        <v>22</v>
      </c>
      <c r="B97" s="2" t="s">
        <v>72</v>
      </c>
      <c r="C97">
        <v>33</v>
      </c>
      <c r="D97">
        <v>55</v>
      </c>
      <c r="E97">
        <v>66</v>
      </c>
      <c r="F97">
        <v>67</v>
      </c>
      <c r="G97">
        <f t="shared" si="15"/>
        <v>556</v>
      </c>
      <c r="H97">
        <f t="shared" si="16"/>
        <v>67</v>
      </c>
      <c r="I97" s="11">
        <f t="shared" si="17"/>
        <v>8.2985074626865671</v>
      </c>
      <c r="J97">
        <v>7</v>
      </c>
      <c r="K97">
        <v>27</v>
      </c>
      <c r="L97">
        <v>40</v>
      </c>
      <c r="M97">
        <f t="shared" si="18"/>
        <v>74</v>
      </c>
      <c r="N97" s="11">
        <f t="shared" si="19"/>
        <v>3.5540540540540539</v>
      </c>
    </row>
    <row r="98" spans="1:14" x14ac:dyDescent="0.2">
      <c r="A98" s="2" t="s">
        <v>22</v>
      </c>
      <c r="B98" s="2" t="s">
        <v>73</v>
      </c>
      <c r="C98">
        <v>9</v>
      </c>
      <c r="D98">
        <v>26</v>
      </c>
      <c r="E98">
        <v>39</v>
      </c>
      <c r="F98">
        <v>39</v>
      </c>
      <c r="G98">
        <f t="shared" si="15"/>
        <v>308</v>
      </c>
      <c r="H98">
        <f t="shared" si="16"/>
        <v>39</v>
      </c>
      <c r="I98" s="11">
        <f t="shared" si="17"/>
        <v>7.8974358974358978</v>
      </c>
      <c r="J98">
        <v>4</v>
      </c>
      <c r="K98">
        <v>12</v>
      </c>
      <c r="L98">
        <v>25</v>
      </c>
      <c r="M98">
        <f t="shared" si="18"/>
        <v>41</v>
      </c>
      <c r="N98" s="11">
        <f t="shared" si="19"/>
        <v>3.4878048780487805</v>
      </c>
    </row>
    <row r="99" spans="1:14" x14ac:dyDescent="0.2">
      <c r="A99" s="2" t="s">
        <v>22</v>
      </c>
      <c r="B99" s="2" t="s">
        <v>82</v>
      </c>
      <c r="C99">
        <v>17</v>
      </c>
      <c r="D99">
        <v>37</v>
      </c>
      <c r="E99">
        <v>41</v>
      </c>
      <c r="F99">
        <v>41</v>
      </c>
      <c r="G99">
        <f t="shared" si="15"/>
        <v>341</v>
      </c>
      <c r="H99">
        <f t="shared" si="16"/>
        <v>41</v>
      </c>
      <c r="I99" s="11">
        <f t="shared" si="17"/>
        <v>8.3170731707317067</v>
      </c>
      <c r="J99">
        <v>6</v>
      </c>
      <c r="K99">
        <v>10</v>
      </c>
      <c r="L99">
        <v>29</v>
      </c>
      <c r="M99">
        <f t="shared" si="18"/>
        <v>45</v>
      </c>
      <c r="N99" s="11">
        <f t="shared" si="19"/>
        <v>3.4888888888888889</v>
      </c>
    </row>
    <row r="100" spans="1:14" x14ac:dyDescent="0.2">
      <c r="A100" s="2" t="s">
        <v>22</v>
      </c>
      <c r="B100" s="2" t="s">
        <v>87</v>
      </c>
      <c r="C100">
        <v>34</v>
      </c>
      <c r="D100">
        <v>69</v>
      </c>
      <c r="E100">
        <v>76</v>
      </c>
      <c r="F100">
        <v>77</v>
      </c>
      <c r="G100">
        <f t="shared" si="15"/>
        <v>641</v>
      </c>
      <c r="H100">
        <f t="shared" si="16"/>
        <v>77</v>
      </c>
      <c r="I100" s="11">
        <f t="shared" si="17"/>
        <v>8.324675324675324</v>
      </c>
      <c r="J100">
        <v>2</v>
      </c>
      <c r="K100">
        <v>18</v>
      </c>
      <c r="L100">
        <v>65</v>
      </c>
      <c r="M100">
        <f t="shared" si="18"/>
        <v>85</v>
      </c>
      <c r="N100" s="11">
        <f t="shared" si="19"/>
        <v>3.2588235294117647</v>
      </c>
    </row>
    <row r="101" spans="1:14" x14ac:dyDescent="0.2">
      <c r="A101" s="2" t="s">
        <v>22</v>
      </c>
      <c r="B101" s="2" t="s">
        <v>186</v>
      </c>
      <c r="C101">
        <v>19</v>
      </c>
      <c r="D101">
        <v>31</v>
      </c>
      <c r="E101">
        <v>40</v>
      </c>
      <c r="F101">
        <v>40</v>
      </c>
      <c r="G101">
        <f t="shared" si="15"/>
        <v>330</v>
      </c>
      <c r="H101">
        <f t="shared" si="16"/>
        <v>40</v>
      </c>
      <c r="I101" s="11">
        <f t="shared" si="17"/>
        <v>8.25</v>
      </c>
      <c r="J101">
        <v>0</v>
      </c>
      <c r="K101">
        <v>10</v>
      </c>
      <c r="L101">
        <v>32</v>
      </c>
      <c r="M101">
        <f t="shared" si="18"/>
        <v>42</v>
      </c>
      <c r="N101" s="11">
        <f t="shared" si="19"/>
        <v>3.2380952380952381</v>
      </c>
    </row>
    <row r="102" spans="1:14" x14ac:dyDescent="0.2">
      <c r="A102" s="2" t="s">
        <v>22</v>
      </c>
      <c r="B102" s="2" t="s">
        <v>242</v>
      </c>
      <c r="C102">
        <v>8</v>
      </c>
      <c r="D102">
        <v>9</v>
      </c>
      <c r="E102">
        <v>9</v>
      </c>
      <c r="F102">
        <v>9</v>
      </c>
      <c r="G102">
        <f t="shared" si="15"/>
        <v>80</v>
      </c>
      <c r="H102">
        <f t="shared" si="16"/>
        <v>9</v>
      </c>
      <c r="I102" s="11">
        <f t="shared" si="17"/>
        <v>8.8888888888888893</v>
      </c>
      <c r="J102">
        <v>0</v>
      </c>
      <c r="K102">
        <v>4</v>
      </c>
      <c r="L102">
        <v>32</v>
      </c>
      <c r="M102">
        <f t="shared" si="18"/>
        <v>36</v>
      </c>
      <c r="N102" s="11">
        <f t="shared" si="19"/>
        <v>3.1111111111111112</v>
      </c>
    </row>
    <row r="103" spans="1:14" x14ac:dyDescent="0.2">
      <c r="A103" s="2" t="s">
        <v>23</v>
      </c>
      <c r="B103" s="2" t="s">
        <v>130</v>
      </c>
      <c r="C103">
        <v>18</v>
      </c>
      <c r="D103">
        <v>85</v>
      </c>
      <c r="E103">
        <v>119</v>
      </c>
      <c r="F103">
        <v>125</v>
      </c>
      <c r="G103">
        <f t="shared" si="15"/>
        <v>972</v>
      </c>
      <c r="H103">
        <f t="shared" si="16"/>
        <v>125</v>
      </c>
      <c r="I103" s="11">
        <f t="shared" si="17"/>
        <v>7.7759999999999998</v>
      </c>
      <c r="J103">
        <v>93</v>
      </c>
      <c r="K103">
        <v>31</v>
      </c>
      <c r="L103">
        <v>51</v>
      </c>
      <c r="M103">
        <f t="shared" si="18"/>
        <v>175</v>
      </c>
      <c r="N103" s="11">
        <f t="shared" si="19"/>
        <v>4.24</v>
      </c>
    </row>
    <row r="104" spans="1:14" x14ac:dyDescent="0.2">
      <c r="A104" s="2" t="s">
        <v>24</v>
      </c>
      <c r="B104" s="2" t="s">
        <v>24</v>
      </c>
      <c r="C104">
        <v>1</v>
      </c>
      <c r="D104">
        <v>1</v>
      </c>
      <c r="E104">
        <v>1</v>
      </c>
      <c r="F104">
        <v>1</v>
      </c>
      <c r="G104">
        <f t="shared" si="15"/>
        <v>9</v>
      </c>
      <c r="H104">
        <f t="shared" si="16"/>
        <v>1</v>
      </c>
      <c r="I104" s="11">
        <f t="shared" si="17"/>
        <v>9</v>
      </c>
      <c r="J104">
        <v>1</v>
      </c>
      <c r="K104">
        <v>1</v>
      </c>
      <c r="L104">
        <v>1</v>
      </c>
      <c r="M104">
        <f t="shared" si="18"/>
        <v>3</v>
      </c>
      <c r="N104" s="11">
        <f t="shared" si="19"/>
        <v>4</v>
      </c>
    </row>
    <row r="105" spans="1:14" x14ac:dyDescent="0.2">
      <c r="A105" s="2" t="s">
        <v>25</v>
      </c>
      <c r="B105" s="2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6"/>
        <v>0</v>
      </c>
      <c r="I105" s="11">
        <v>0</v>
      </c>
      <c r="J105">
        <v>0</v>
      </c>
      <c r="K105">
        <v>0</v>
      </c>
      <c r="L105">
        <v>0</v>
      </c>
      <c r="M105">
        <v>0</v>
      </c>
      <c r="N105" s="11">
        <v>0</v>
      </c>
    </row>
    <row r="106" spans="1:14" x14ac:dyDescent="0.2">
      <c r="A106" s="2" t="s">
        <v>25</v>
      </c>
      <c r="B106" s="2" t="s">
        <v>136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1">
        <v>0</v>
      </c>
      <c r="J106">
        <v>0</v>
      </c>
      <c r="K106">
        <v>0</v>
      </c>
      <c r="L106">
        <v>0</v>
      </c>
      <c r="M106">
        <v>0</v>
      </c>
      <c r="N106" s="11">
        <v>0</v>
      </c>
    </row>
    <row r="107" spans="1:14" x14ac:dyDescent="0.2">
      <c r="A107" s="2" t="s">
        <v>25</v>
      </c>
      <c r="B107" s="2" t="s">
        <v>161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1">
        <v>0</v>
      </c>
      <c r="J107">
        <v>0</v>
      </c>
      <c r="K107">
        <v>0</v>
      </c>
      <c r="L107">
        <v>0</v>
      </c>
      <c r="M107">
        <v>0</v>
      </c>
      <c r="N107" s="11">
        <v>0</v>
      </c>
    </row>
    <row r="108" spans="1:14" x14ac:dyDescent="0.2">
      <c r="A108" s="2" t="s">
        <v>25</v>
      </c>
      <c r="B108" s="2" t="s">
        <v>222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1">
        <v>0</v>
      </c>
      <c r="J108">
        <v>0</v>
      </c>
      <c r="K108">
        <v>0</v>
      </c>
      <c r="L108">
        <v>0</v>
      </c>
      <c r="M108">
        <v>0</v>
      </c>
      <c r="N108" s="11">
        <v>0</v>
      </c>
    </row>
    <row r="109" spans="1:14" x14ac:dyDescent="0.2">
      <c r="A109" s="2" t="s">
        <v>25</v>
      </c>
      <c r="B109" s="2" t="s">
        <v>266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1">
        <v>0</v>
      </c>
      <c r="J109">
        <v>0</v>
      </c>
      <c r="K109">
        <v>0</v>
      </c>
      <c r="L109">
        <v>0</v>
      </c>
      <c r="M109">
        <v>0</v>
      </c>
      <c r="N109" s="11">
        <v>0</v>
      </c>
    </row>
    <row r="110" spans="1:14" x14ac:dyDescent="0.2">
      <c r="A110" s="2" t="s">
        <v>26</v>
      </c>
      <c r="B110" s="2" t="s">
        <v>165</v>
      </c>
      <c r="C110">
        <v>59</v>
      </c>
      <c r="D110">
        <v>123</v>
      </c>
      <c r="E110">
        <v>134</v>
      </c>
      <c r="F110">
        <v>135</v>
      </c>
      <c r="G110">
        <f t="shared" ref="G110:G112" si="20">C110*9+(D110-C110)*8+(E110-D110)*7+(F110-E110)*6</f>
        <v>1126</v>
      </c>
      <c r="H110">
        <f t="shared" ref="H110:H112" si="21">F110</f>
        <v>135</v>
      </c>
      <c r="I110" s="11">
        <f t="shared" ref="I110:I112" si="22">G110/H110</f>
        <v>8.3407407407407401</v>
      </c>
      <c r="J110">
        <v>7</v>
      </c>
      <c r="K110">
        <v>41</v>
      </c>
      <c r="L110">
        <v>98</v>
      </c>
      <c r="M110">
        <f t="shared" ref="M110:M112" si="23">(J110+K110+L110)</f>
        <v>146</v>
      </c>
      <c r="N110" s="11">
        <f t="shared" ref="N110:N112" si="24">(5*J110+4*K110+3*L110)/M110</f>
        <v>3.3767123287671232</v>
      </c>
    </row>
    <row r="111" spans="1:14" x14ac:dyDescent="0.2">
      <c r="A111" s="2" t="s">
        <v>26</v>
      </c>
      <c r="B111" s="2" t="s">
        <v>257</v>
      </c>
      <c r="C111">
        <v>25</v>
      </c>
      <c r="D111">
        <v>37</v>
      </c>
      <c r="E111">
        <v>43</v>
      </c>
      <c r="F111">
        <v>46</v>
      </c>
      <c r="G111">
        <f t="shared" si="20"/>
        <v>381</v>
      </c>
      <c r="H111">
        <f t="shared" si="21"/>
        <v>46</v>
      </c>
      <c r="I111" s="11">
        <f t="shared" si="22"/>
        <v>8.2826086956521738</v>
      </c>
      <c r="J111">
        <v>2</v>
      </c>
      <c r="K111">
        <v>12</v>
      </c>
      <c r="L111">
        <v>34</v>
      </c>
      <c r="M111">
        <f t="shared" si="23"/>
        <v>48</v>
      </c>
      <c r="N111" s="11">
        <f t="shared" si="24"/>
        <v>3.3333333333333335</v>
      </c>
    </row>
    <row r="112" spans="1:14" x14ac:dyDescent="0.2">
      <c r="A112" s="2" t="s">
        <v>27</v>
      </c>
      <c r="B112" s="2" t="s">
        <v>254</v>
      </c>
      <c r="C112">
        <v>107</v>
      </c>
      <c r="D112">
        <v>147</v>
      </c>
      <c r="E112">
        <v>149</v>
      </c>
      <c r="F112">
        <v>150</v>
      </c>
      <c r="G112">
        <f t="shared" si="20"/>
        <v>1303</v>
      </c>
      <c r="H112">
        <f t="shared" si="21"/>
        <v>150</v>
      </c>
      <c r="I112" s="11">
        <f t="shared" si="22"/>
        <v>8.6866666666666674</v>
      </c>
      <c r="J112">
        <v>6</v>
      </c>
      <c r="K112">
        <v>42</v>
      </c>
      <c r="L112">
        <v>105</v>
      </c>
      <c r="M112">
        <f t="shared" si="23"/>
        <v>153</v>
      </c>
      <c r="N112" s="11">
        <f t="shared" si="24"/>
        <v>3.3529411764705883</v>
      </c>
    </row>
    <row r="113" spans="1:14" x14ac:dyDescent="0.2">
      <c r="A113" s="2" t="s">
        <v>28</v>
      </c>
      <c r="B113" s="2" t="s">
        <v>184</v>
      </c>
      <c r="C113">
        <v>66</v>
      </c>
      <c r="D113">
        <v>176</v>
      </c>
      <c r="E113">
        <v>209</v>
      </c>
      <c r="F113">
        <v>216</v>
      </c>
      <c r="G113">
        <f t="shared" ref="G113:G132" si="25">C113*9+(D113-C113)*8+(E113-D113)*7+(F113-E113)*6</f>
        <v>1747</v>
      </c>
      <c r="H113">
        <f t="shared" ref="H113:H132" si="26">F113</f>
        <v>216</v>
      </c>
      <c r="I113" s="11">
        <f t="shared" ref="I113:I132" si="27">G113/H113</f>
        <v>8.0879629629629637</v>
      </c>
      <c r="J113">
        <v>38</v>
      </c>
      <c r="K113">
        <v>81</v>
      </c>
      <c r="L113">
        <v>262</v>
      </c>
      <c r="M113">
        <f t="shared" ref="M113:M132" si="28">(J113+K113+L113)</f>
        <v>381</v>
      </c>
      <c r="N113" s="11">
        <f t="shared" ref="N113:N132" si="29">(5*J113+4*K113+3*L113)/M113</f>
        <v>3.4120734908136483</v>
      </c>
    </row>
    <row r="114" spans="1:14" x14ac:dyDescent="0.2">
      <c r="A114" s="2" t="s">
        <v>28</v>
      </c>
      <c r="B114" s="2" t="s">
        <v>248</v>
      </c>
      <c r="C114">
        <v>66</v>
      </c>
      <c r="D114">
        <v>176</v>
      </c>
      <c r="E114">
        <v>209</v>
      </c>
      <c r="F114">
        <v>216</v>
      </c>
      <c r="G114">
        <f t="shared" si="25"/>
        <v>1747</v>
      </c>
      <c r="H114">
        <f t="shared" si="26"/>
        <v>216</v>
      </c>
      <c r="I114" s="11">
        <f t="shared" si="27"/>
        <v>8.0879629629629637</v>
      </c>
      <c r="J114">
        <v>38</v>
      </c>
      <c r="K114">
        <v>81</v>
      </c>
      <c r="L114">
        <v>262</v>
      </c>
      <c r="M114">
        <f t="shared" ref="M114" si="30">(J114+K114+L114)</f>
        <v>381</v>
      </c>
      <c r="N114" s="11">
        <f t="shared" si="29"/>
        <v>3.4120734908136483</v>
      </c>
    </row>
    <row r="115" spans="1:14" x14ac:dyDescent="0.2">
      <c r="A115" s="2" t="s">
        <v>29</v>
      </c>
      <c r="B115" s="2" t="s">
        <v>29</v>
      </c>
      <c r="C115">
        <v>202</v>
      </c>
      <c r="D115">
        <v>328</v>
      </c>
      <c r="E115">
        <v>351</v>
      </c>
      <c r="F115">
        <v>356</v>
      </c>
      <c r="G115">
        <f t="shared" si="25"/>
        <v>3017</v>
      </c>
      <c r="H115">
        <f t="shared" si="26"/>
        <v>356</v>
      </c>
      <c r="I115" s="11">
        <f t="shared" si="27"/>
        <v>8.4747191011235952</v>
      </c>
      <c r="J115">
        <v>104</v>
      </c>
      <c r="K115">
        <v>95</v>
      </c>
      <c r="L115">
        <v>181</v>
      </c>
      <c r="M115">
        <f t="shared" si="28"/>
        <v>380</v>
      </c>
      <c r="N115" s="11">
        <f t="shared" si="29"/>
        <v>3.7973684210526315</v>
      </c>
    </row>
    <row r="116" spans="1:14" x14ac:dyDescent="0.2">
      <c r="A116" s="2" t="s">
        <v>30</v>
      </c>
      <c r="B116" s="2" t="s">
        <v>30</v>
      </c>
      <c r="C116">
        <v>1466</v>
      </c>
      <c r="D116">
        <v>4172</v>
      </c>
      <c r="E116">
        <v>4909</v>
      </c>
      <c r="F116">
        <v>5023</v>
      </c>
      <c r="G116">
        <f t="shared" si="25"/>
        <v>40685</v>
      </c>
      <c r="H116">
        <f t="shared" si="26"/>
        <v>5023</v>
      </c>
      <c r="I116" s="11">
        <f t="shared" si="27"/>
        <v>8.0997411905235914</v>
      </c>
      <c r="J116">
        <v>552</v>
      </c>
      <c r="K116">
        <v>1667</v>
      </c>
      <c r="L116">
        <v>1635</v>
      </c>
      <c r="M116">
        <f t="shared" si="28"/>
        <v>3854</v>
      </c>
      <c r="N116" s="11">
        <f t="shared" si="29"/>
        <v>3.7189932537623247</v>
      </c>
    </row>
    <row r="117" spans="1:14" x14ac:dyDescent="0.2">
      <c r="A117" s="2" t="s">
        <v>31</v>
      </c>
      <c r="B117" s="2" t="s">
        <v>31</v>
      </c>
      <c r="C117">
        <v>150</v>
      </c>
      <c r="D117">
        <v>640</v>
      </c>
      <c r="E117">
        <v>833</v>
      </c>
      <c r="F117">
        <v>850</v>
      </c>
      <c r="G117">
        <f t="shared" si="25"/>
        <v>6723</v>
      </c>
      <c r="H117">
        <f t="shared" si="26"/>
        <v>850</v>
      </c>
      <c r="I117" s="11">
        <f t="shared" si="27"/>
        <v>7.9094117647058821</v>
      </c>
      <c r="J117">
        <v>15</v>
      </c>
      <c r="K117">
        <v>330</v>
      </c>
      <c r="L117">
        <v>535</v>
      </c>
      <c r="M117">
        <f t="shared" si="28"/>
        <v>880</v>
      </c>
      <c r="N117" s="11">
        <f t="shared" si="29"/>
        <v>3.4090909090909092</v>
      </c>
    </row>
    <row r="118" spans="1:14" x14ac:dyDescent="0.2">
      <c r="A118" s="2" t="s">
        <v>32</v>
      </c>
      <c r="B118" s="2" t="s">
        <v>62</v>
      </c>
      <c r="C118">
        <v>0</v>
      </c>
      <c r="D118">
        <v>6</v>
      </c>
      <c r="E118">
        <v>8</v>
      </c>
      <c r="F118">
        <v>9</v>
      </c>
      <c r="G118">
        <f t="shared" si="25"/>
        <v>68</v>
      </c>
      <c r="H118">
        <f t="shared" si="26"/>
        <v>9</v>
      </c>
      <c r="I118" s="11">
        <f t="shared" si="27"/>
        <v>7.5555555555555554</v>
      </c>
      <c r="J118">
        <v>4</v>
      </c>
      <c r="K118">
        <v>4</v>
      </c>
      <c r="L118">
        <v>1</v>
      </c>
      <c r="M118">
        <f t="shared" si="28"/>
        <v>9</v>
      </c>
      <c r="N118" s="11">
        <f t="shared" si="29"/>
        <v>4.333333333333333</v>
      </c>
    </row>
    <row r="119" spans="1:14" x14ac:dyDescent="0.2">
      <c r="A119" s="2" t="s">
        <v>32</v>
      </c>
      <c r="B119" s="2" t="s">
        <v>66</v>
      </c>
      <c r="C119">
        <v>71</v>
      </c>
      <c r="D119">
        <v>410</v>
      </c>
      <c r="E119">
        <v>531</v>
      </c>
      <c r="F119">
        <v>558</v>
      </c>
      <c r="G119">
        <f t="shared" si="25"/>
        <v>4360</v>
      </c>
      <c r="H119">
        <f t="shared" si="26"/>
        <v>558</v>
      </c>
      <c r="I119" s="11">
        <f t="shared" si="27"/>
        <v>7.8136200716845874</v>
      </c>
      <c r="J119">
        <v>168</v>
      </c>
      <c r="K119">
        <v>350</v>
      </c>
      <c r="L119">
        <v>140</v>
      </c>
      <c r="M119">
        <f t="shared" si="28"/>
        <v>658</v>
      </c>
      <c r="N119" s="11">
        <f t="shared" si="29"/>
        <v>4.042553191489362</v>
      </c>
    </row>
    <row r="120" spans="1:14" x14ac:dyDescent="0.2">
      <c r="A120" s="2" t="s">
        <v>32</v>
      </c>
      <c r="B120" s="2" t="s">
        <v>70</v>
      </c>
      <c r="C120">
        <v>3</v>
      </c>
      <c r="D120">
        <v>11</v>
      </c>
      <c r="E120">
        <v>23</v>
      </c>
      <c r="F120">
        <v>23</v>
      </c>
      <c r="G120">
        <f t="shared" si="25"/>
        <v>175</v>
      </c>
      <c r="H120">
        <f t="shared" si="26"/>
        <v>23</v>
      </c>
      <c r="I120" s="11">
        <f t="shared" si="27"/>
        <v>7.6086956521739131</v>
      </c>
      <c r="J120">
        <v>8</v>
      </c>
      <c r="K120">
        <v>13</v>
      </c>
      <c r="L120">
        <v>4</v>
      </c>
      <c r="M120">
        <f t="shared" si="28"/>
        <v>25</v>
      </c>
      <c r="N120" s="11">
        <f t="shared" si="29"/>
        <v>4.16</v>
      </c>
    </row>
    <row r="121" spans="1:14" x14ac:dyDescent="0.2">
      <c r="A121" s="2" t="s">
        <v>32</v>
      </c>
      <c r="B121" s="2" t="s">
        <v>77</v>
      </c>
      <c r="C121">
        <v>2</v>
      </c>
      <c r="D121">
        <v>19</v>
      </c>
      <c r="E121">
        <v>33</v>
      </c>
      <c r="F121">
        <v>34</v>
      </c>
      <c r="G121">
        <f t="shared" si="25"/>
        <v>258</v>
      </c>
      <c r="H121">
        <f t="shared" si="26"/>
        <v>34</v>
      </c>
      <c r="I121" s="11">
        <f t="shared" si="27"/>
        <v>7.5882352941176467</v>
      </c>
      <c r="J121">
        <v>6</v>
      </c>
      <c r="K121">
        <v>13</v>
      </c>
      <c r="L121">
        <v>19</v>
      </c>
      <c r="M121">
        <f t="shared" si="28"/>
        <v>38</v>
      </c>
      <c r="N121" s="11">
        <f t="shared" si="29"/>
        <v>3.6578947368421053</v>
      </c>
    </row>
    <row r="122" spans="1:14" x14ac:dyDescent="0.2">
      <c r="A122" s="2" t="s">
        <v>32</v>
      </c>
      <c r="B122" s="2" t="s">
        <v>103</v>
      </c>
      <c r="C122">
        <v>13</v>
      </c>
      <c r="D122">
        <v>74</v>
      </c>
      <c r="E122">
        <v>100</v>
      </c>
      <c r="F122">
        <v>106</v>
      </c>
      <c r="G122">
        <f t="shared" si="25"/>
        <v>823</v>
      </c>
      <c r="H122">
        <f t="shared" si="26"/>
        <v>106</v>
      </c>
      <c r="I122" s="11">
        <f t="shared" si="27"/>
        <v>7.7641509433962268</v>
      </c>
      <c r="J122">
        <v>46</v>
      </c>
      <c r="K122">
        <v>35</v>
      </c>
      <c r="L122">
        <v>25</v>
      </c>
      <c r="M122">
        <f t="shared" si="28"/>
        <v>106</v>
      </c>
      <c r="N122" s="11">
        <f t="shared" si="29"/>
        <v>4.1981132075471699</v>
      </c>
    </row>
    <row r="123" spans="1:14" x14ac:dyDescent="0.2">
      <c r="A123" s="2" t="s">
        <v>32</v>
      </c>
      <c r="B123" s="2" t="s">
        <v>106</v>
      </c>
      <c r="C123">
        <v>16</v>
      </c>
      <c r="D123">
        <v>146</v>
      </c>
      <c r="E123">
        <v>227</v>
      </c>
      <c r="F123">
        <v>252</v>
      </c>
      <c r="G123">
        <f t="shared" si="25"/>
        <v>1901</v>
      </c>
      <c r="H123">
        <f t="shared" si="26"/>
        <v>252</v>
      </c>
      <c r="I123" s="11">
        <f t="shared" si="27"/>
        <v>7.5436507936507935</v>
      </c>
      <c r="J123">
        <v>5</v>
      </c>
      <c r="K123">
        <v>6</v>
      </c>
      <c r="L123">
        <v>9</v>
      </c>
      <c r="M123">
        <f t="shared" si="28"/>
        <v>20</v>
      </c>
      <c r="N123" s="11">
        <f t="shared" si="29"/>
        <v>3.8</v>
      </c>
    </row>
    <row r="124" spans="1:14" x14ac:dyDescent="0.2">
      <c r="A124" s="2" t="s">
        <v>32</v>
      </c>
      <c r="B124" s="2" t="s">
        <v>194</v>
      </c>
      <c r="C124">
        <v>1</v>
      </c>
      <c r="D124">
        <v>13</v>
      </c>
      <c r="E124">
        <v>27</v>
      </c>
      <c r="F124">
        <v>33</v>
      </c>
      <c r="G124">
        <f t="shared" si="25"/>
        <v>239</v>
      </c>
      <c r="H124">
        <f t="shared" si="26"/>
        <v>33</v>
      </c>
      <c r="I124" s="11">
        <f t="shared" si="27"/>
        <v>7.2424242424242422</v>
      </c>
      <c r="J124">
        <v>10</v>
      </c>
      <c r="K124">
        <v>10</v>
      </c>
      <c r="L124">
        <v>16</v>
      </c>
      <c r="M124">
        <f t="shared" si="28"/>
        <v>36</v>
      </c>
      <c r="N124" s="11">
        <f t="shared" si="29"/>
        <v>3.8333333333333335</v>
      </c>
    </row>
    <row r="125" spans="1:14" x14ac:dyDescent="0.2">
      <c r="A125" s="2" t="s">
        <v>33</v>
      </c>
      <c r="B125" s="2" t="s">
        <v>224</v>
      </c>
      <c r="C125">
        <v>304</v>
      </c>
      <c r="D125">
        <v>556</v>
      </c>
      <c r="E125">
        <v>632</v>
      </c>
      <c r="F125">
        <v>651</v>
      </c>
      <c r="G125">
        <f t="shared" si="25"/>
        <v>5398</v>
      </c>
      <c r="H125">
        <f t="shared" si="26"/>
        <v>651</v>
      </c>
      <c r="I125" s="11">
        <f t="shared" si="27"/>
        <v>8.2918586789554531</v>
      </c>
      <c r="J125">
        <v>13</v>
      </c>
      <c r="K125">
        <v>75</v>
      </c>
      <c r="L125">
        <v>589</v>
      </c>
      <c r="M125">
        <f t="shared" si="28"/>
        <v>677</v>
      </c>
      <c r="N125" s="11">
        <f t="shared" si="29"/>
        <v>3.1491875923190547</v>
      </c>
    </row>
    <row r="126" spans="1:14" x14ac:dyDescent="0.2">
      <c r="A126" s="2" t="s">
        <v>34</v>
      </c>
      <c r="B126" s="2" t="s">
        <v>210</v>
      </c>
      <c r="C126">
        <v>152</v>
      </c>
      <c r="D126">
        <v>443</v>
      </c>
      <c r="E126">
        <v>532</v>
      </c>
      <c r="F126">
        <v>543</v>
      </c>
      <c r="G126">
        <f t="shared" si="25"/>
        <v>4385</v>
      </c>
      <c r="H126">
        <f t="shared" si="26"/>
        <v>543</v>
      </c>
      <c r="I126" s="11">
        <f t="shared" si="27"/>
        <v>8.0755064456721914</v>
      </c>
      <c r="J126">
        <v>49</v>
      </c>
      <c r="K126">
        <v>224</v>
      </c>
      <c r="L126">
        <v>436</v>
      </c>
      <c r="M126">
        <f t="shared" si="28"/>
        <v>709</v>
      </c>
      <c r="N126" s="11">
        <f t="shared" si="29"/>
        <v>3.4541607898448521</v>
      </c>
    </row>
    <row r="127" spans="1:14" x14ac:dyDescent="0.2">
      <c r="A127" s="2" t="s">
        <v>34</v>
      </c>
      <c r="B127" s="2" t="s">
        <v>221</v>
      </c>
      <c r="C127">
        <v>224</v>
      </c>
      <c r="D127">
        <v>530</v>
      </c>
      <c r="E127">
        <v>593</v>
      </c>
      <c r="F127">
        <v>608</v>
      </c>
      <c r="G127">
        <f t="shared" si="25"/>
        <v>4995</v>
      </c>
      <c r="H127">
        <f t="shared" si="26"/>
        <v>608</v>
      </c>
      <c r="I127" s="11">
        <f t="shared" si="27"/>
        <v>8.2154605263157894</v>
      </c>
      <c r="J127">
        <v>35</v>
      </c>
      <c r="K127">
        <v>266</v>
      </c>
      <c r="L127">
        <v>385</v>
      </c>
      <c r="M127">
        <f t="shared" si="28"/>
        <v>686</v>
      </c>
      <c r="N127" s="11">
        <f t="shared" si="29"/>
        <v>3.489795918367347</v>
      </c>
    </row>
    <row r="128" spans="1:14" x14ac:dyDescent="0.2">
      <c r="A128" s="2" t="s">
        <v>35</v>
      </c>
      <c r="B128" s="2" t="s">
        <v>61</v>
      </c>
      <c r="C128">
        <v>52</v>
      </c>
      <c r="D128">
        <v>131</v>
      </c>
      <c r="E128">
        <v>151</v>
      </c>
      <c r="F128">
        <v>154</v>
      </c>
      <c r="G128">
        <f t="shared" si="25"/>
        <v>1258</v>
      </c>
      <c r="H128">
        <f t="shared" si="26"/>
        <v>154</v>
      </c>
      <c r="I128" s="11">
        <f t="shared" si="27"/>
        <v>8.1688311688311686</v>
      </c>
      <c r="J128">
        <v>3</v>
      </c>
      <c r="K128">
        <v>33</v>
      </c>
      <c r="L128">
        <v>134</v>
      </c>
      <c r="M128">
        <f t="shared" si="28"/>
        <v>170</v>
      </c>
      <c r="N128" s="11">
        <f t="shared" si="29"/>
        <v>3.2294117647058824</v>
      </c>
    </row>
    <row r="129" spans="1:14" x14ac:dyDescent="0.2">
      <c r="A129" s="2" t="s">
        <v>35</v>
      </c>
      <c r="B129" s="2" t="s">
        <v>71</v>
      </c>
      <c r="C129">
        <v>1</v>
      </c>
      <c r="D129">
        <v>3</v>
      </c>
      <c r="E129">
        <v>4</v>
      </c>
      <c r="F129">
        <v>4</v>
      </c>
      <c r="G129">
        <f t="shared" si="25"/>
        <v>32</v>
      </c>
      <c r="H129">
        <f t="shared" si="26"/>
        <v>4</v>
      </c>
      <c r="I129" s="11">
        <f t="shared" si="27"/>
        <v>8</v>
      </c>
      <c r="J129">
        <v>0</v>
      </c>
      <c r="K129">
        <v>0</v>
      </c>
      <c r="L129">
        <v>4</v>
      </c>
      <c r="M129">
        <f t="shared" si="28"/>
        <v>4</v>
      </c>
      <c r="N129" s="11">
        <f t="shared" si="29"/>
        <v>3</v>
      </c>
    </row>
    <row r="130" spans="1:14" x14ac:dyDescent="0.2">
      <c r="A130" s="2" t="s">
        <v>35</v>
      </c>
      <c r="B130" s="2" t="s">
        <v>74</v>
      </c>
      <c r="C130">
        <v>11</v>
      </c>
      <c r="D130">
        <v>15</v>
      </c>
      <c r="E130">
        <v>15</v>
      </c>
      <c r="F130">
        <v>15</v>
      </c>
      <c r="G130">
        <f t="shared" si="25"/>
        <v>131</v>
      </c>
      <c r="H130">
        <f t="shared" si="26"/>
        <v>15</v>
      </c>
      <c r="I130" s="11">
        <f t="shared" si="27"/>
        <v>8.7333333333333325</v>
      </c>
      <c r="J130">
        <v>0</v>
      </c>
      <c r="K130">
        <v>0</v>
      </c>
      <c r="L130">
        <v>11</v>
      </c>
      <c r="M130">
        <f t="shared" si="28"/>
        <v>11</v>
      </c>
      <c r="N130" s="11">
        <f t="shared" si="29"/>
        <v>3</v>
      </c>
    </row>
    <row r="131" spans="1:14" x14ac:dyDescent="0.2">
      <c r="A131" s="2" t="s">
        <v>35</v>
      </c>
      <c r="B131" s="2" t="s">
        <v>75</v>
      </c>
      <c r="C131">
        <v>85</v>
      </c>
      <c r="D131">
        <v>156</v>
      </c>
      <c r="E131">
        <v>170</v>
      </c>
      <c r="F131">
        <v>172</v>
      </c>
      <c r="G131">
        <f t="shared" si="25"/>
        <v>1443</v>
      </c>
      <c r="H131">
        <f t="shared" si="26"/>
        <v>172</v>
      </c>
      <c r="I131" s="11">
        <f t="shared" si="27"/>
        <v>8.3895348837209305</v>
      </c>
      <c r="J131">
        <v>3</v>
      </c>
      <c r="K131">
        <v>15</v>
      </c>
      <c r="L131">
        <v>171</v>
      </c>
      <c r="M131">
        <f t="shared" si="28"/>
        <v>189</v>
      </c>
      <c r="N131" s="11">
        <f t="shared" si="29"/>
        <v>3.1111111111111112</v>
      </c>
    </row>
    <row r="132" spans="1:14" x14ac:dyDescent="0.2">
      <c r="A132" s="2" t="s">
        <v>35</v>
      </c>
      <c r="B132" s="2" t="s">
        <v>76</v>
      </c>
      <c r="C132">
        <v>54</v>
      </c>
      <c r="D132">
        <v>102</v>
      </c>
      <c r="E132">
        <v>110</v>
      </c>
      <c r="F132">
        <v>110</v>
      </c>
      <c r="G132">
        <f t="shared" si="25"/>
        <v>926</v>
      </c>
      <c r="H132">
        <f t="shared" si="26"/>
        <v>110</v>
      </c>
      <c r="I132" s="11">
        <f t="shared" si="27"/>
        <v>8.418181818181818</v>
      </c>
      <c r="J132">
        <v>2</v>
      </c>
      <c r="K132">
        <v>9</v>
      </c>
      <c r="L132">
        <v>103</v>
      </c>
      <c r="M132">
        <f t="shared" si="28"/>
        <v>114</v>
      </c>
      <c r="N132" s="11">
        <f t="shared" si="29"/>
        <v>3.1140350877192984</v>
      </c>
    </row>
    <row r="133" spans="1:14" x14ac:dyDescent="0.2">
      <c r="A133" s="2" t="s">
        <v>35</v>
      </c>
      <c r="B133" s="2" t="s">
        <v>83</v>
      </c>
      <c r="C133">
        <v>123</v>
      </c>
      <c r="D133">
        <v>200</v>
      </c>
      <c r="E133">
        <v>212</v>
      </c>
      <c r="F133">
        <v>214</v>
      </c>
      <c r="G133">
        <f t="shared" ref="G133:G141" si="31">C133*9+(D133-C133)*8+(E133-D133)*7+(F133-E133)*6</f>
        <v>1819</v>
      </c>
      <c r="H133">
        <f t="shared" ref="H133:H141" si="32">F133</f>
        <v>214</v>
      </c>
      <c r="I133" s="11">
        <f t="shared" ref="I133:I141" si="33">G133/H133</f>
        <v>8.5</v>
      </c>
      <c r="J133">
        <v>3</v>
      </c>
      <c r="K133">
        <v>37</v>
      </c>
      <c r="L133">
        <v>186</v>
      </c>
      <c r="M133">
        <f t="shared" ref="M133:M141" si="34">(J133+K133+L133)</f>
        <v>226</v>
      </c>
      <c r="N133" s="11">
        <f t="shared" ref="N133:N141" si="35">(5*J133+4*K133+3*L133)/M133</f>
        <v>3.1902654867256639</v>
      </c>
    </row>
    <row r="134" spans="1:14" x14ac:dyDescent="0.2">
      <c r="A134" s="2" t="s">
        <v>35</v>
      </c>
      <c r="B134" s="2" t="s">
        <v>143</v>
      </c>
      <c r="C134">
        <v>89</v>
      </c>
      <c r="D134">
        <v>129</v>
      </c>
      <c r="E134">
        <v>142</v>
      </c>
      <c r="F134">
        <v>146</v>
      </c>
      <c r="G134">
        <f t="shared" si="31"/>
        <v>1236</v>
      </c>
      <c r="H134">
        <f t="shared" si="32"/>
        <v>146</v>
      </c>
      <c r="I134" s="11">
        <f t="shared" si="33"/>
        <v>8.4657534246575334</v>
      </c>
      <c r="J134">
        <v>0</v>
      </c>
      <c r="K134">
        <v>11</v>
      </c>
      <c r="L134">
        <v>143</v>
      </c>
      <c r="M134">
        <f t="shared" si="34"/>
        <v>154</v>
      </c>
      <c r="N134" s="11">
        <f t="shared" si="35"/>
        <v>3.0714285714285716</v>
      </c>
    </row>
    <row r="135" spans="1:14" x14ac:dyDescent="0.2">
      <c r="A135" s="2" t="s">
        <v>35</v>
      </c>
      <c r="B135" s="2" t="s">
        <v>144</v>
      </c>
      <c r="C135">
        <v>45</v>
      </c>
      <c r="D135">
        <v>75</v>
      </c>
      <c r="E135">
        <v>79</v>
      </c>
      <c r="F135">
        <v>80</v>
      </c>
      <c r="G135">
        <f t="shared" si="31"/>
        <v>679</v>
      </c>
      <c r="H135">
        <f t="shared" si="32"/>
        <v>80</v>
      </c>
      <c r="I135" s="11">
        <f t="shared" si="33"/>
        <v>8.4875000000000007</v>
      </c>
      <c r="J135">
        <v>0</v>
      </c>
      <c r="K135">
        <v>1</v>
      </c>
      <c r="L135">
        <v>12</v>
      </c>
      <c r="M135">
        <f t="shared" si="34"/>
        <v>13</v>
      </c>
      <c r="N135" s="11">
        <f t="shared" si="35"/>
        <v>3.0769230769230771</v>
      </c>
    </row>
    <row r="136" spans="1:14" x14ac:dyDescent="0.2">
      <c r="A136" s="2" t="s">
        <v>35</v>
      </c>
      <c r="B136" s="2" t="s">
        <v>148</v>
      </c>
      <c r="C136">
        <v>172</v>
      </c>
      <c r="D136">
        <v>241</v>
      </c>
      <c r="E136">
        <v>260</v>
      </c>
      <c r="F136">
        <v>261</v>
      </c>
      <c r="G136">
        <f t="shared" si="31"/>
        <v>2239</v>
      </c>
      <c r="H136">
        <f t="shared" si="32"/>
        <v>261</v>
      </c>
      <c r="I136" s="11">
        <f t="shared" si="33"/>
        <v>8.5785440613026829</v>
      </c>
      <c r="J136">
        <v>4</v>
      </c>
      <c r="K136">
        <v>25</v>
      </c>
      <c r="L136">
        <v>240</v>
      </c>
      <c r="M136">
        <f t="shared" si="34"/>
        <v>269</v>
      </c>
      <c r="N136" s="11">
        <f t="shared" si="35"/>
        <v>3.1226765799256504</v>
      </c>
    </row>
    <row r="137" spans="1:14" x14ac:dyDescent="0.2">
      <c r="A137" s="2" t="s">
        <v>35</v>
      </c>
      <c r="B137" s="2" t="s">
        <v>149</v>
      </c>
      <c r="C137">
        <v>25</v>
      </c>
      <c r="D137">
        <v>41</v>
      </c>
      <c r="E137">
        <v>45</v>
      </c>
      <c r="F137">
        <v>46</v>
      </c>
      <c r="G137">
        <f t="shared" si="31"/>
        <v>387</v>
      </c>
      <c r="H137">
        <f t="shared" si="32"/>
        <v>46</v>
      </c>
      <c r="I137" s="11">
        <f t="shared" si="33"/>
        <v>8.4130434782608692</v>
      </c>
      <c r="J137">
        <v>0</v>
      </c>
      <c r="K137">
        <v>3</v>
      </c>
      <c r="L137">
        <v>45</v>
      </c>
      <c r="M137">
        <f t="shared" si="34"/>
        <v>48</v>
      </c>
      <c r="N137" s="11">
        <f t="shared" si="35"/>
        <v>3.0625</v>
      </c>
    </row>
    <row r="138" spans="1:14" x14ac:dyDescent="0.2">
      <c r="A138" s="2" t="s">
        <v>35</v>
      </c>
      <c r="B138" s="2" t="s">
        <v>151</v>
      </c>
      <c r="C138">
        <v>690</v>
      </c>
      <c r="D138">
        <v>1187</v>
      </c>
      <c r="E138">
        <v>1314</v>
      </c>
      <c r="F138">
        <v>1330</v>
      </c>
      <c r="G138">
        <f t="shared" si="31"/>
        <v>11171</v>
      </c>
      <c r="H138">
        <f t="shared" si="32"/>
        <v>1330</v>
      </c>
      <c r="I138" s="11">
        <f t="shared" si="33"/>
        <v>8.3992481203007525</v>
      </c>
      <c r="J138">
        <v>23</v>
      </c>
      <c r="K138">
        <v>206</v>
      </c>
      <c r="L138">
        <v>1179</v>
      </c>
      <c r="M138">
        <f t="shared" si="34"/>
        <v>1408</v>
      </c>
      <c r="N138" s="11">
        <f t="shared" si="35"/>
        <v>3.1789772727272729</v>
      </c>
    </row>
    <row r="139" spans="1:14" x14ac:dyDescent="0.2">
      <c r="A139" s="2" t="s">
        <v>35</v>
      </c>
      <c r="B139" s="2" t="s">
        <v>153</v>
      </c>
      <c r="C139">
        <v>219</v>
      </c>
      <c r="D139">
        <v>468</v>
      </c>
      <c r="E139">
        <v>540</v>
      </c>
      <c r="F139">
        <v>571</v>
      </c>
      <c r="G139">
        <f t="shared" si="31"/>
        <v>4653</v>
      </c>
      <c r="H139">
        <f t="shared" si="32"/>
        <v>571</v>
      </c>
      <c r="I139" s="11">
        <f t="shared" si="33"/>
        <v>8.1488616462346766</v>
      </c>
      <c r="J139">
        <v>11</v>
      </c>
      <c r="K139">
        <v>88</v>
      </c>
      <c r="L139">
        <v>537</v>
      </c>
      <c r="M139">
        <f t="shared" si="34"/>
        <v>636</v>
      </c>
      <c r="N139" s="11">
        <f t="shared" si="35"/>
        <v>3.1729559748427674</v>
      </c>
    </row>
    <row r="140" spans="1:14" x14ac:dyDescent="0.2">
      <c r="A140" s="2" t="s">
        <v>35</v>
      </c>
      <c r="B140" s="2" t="s">
        <v>154</v>
      </c>
      <c r="C140">
        <v>19</v>
      </c>
      <c r="D140">
        <v>37</v>
      </c>
      <c r="E140">
        <v>40</v>
      </c>
      <c r="F140">
        <v>40</v>
      </c>
      <c r="G140">
        <f t="shared" si="31"/>
        <v>336</v>
      </c>
      <c r="H140">
        <f t="shared" si="32"/>
        <v>40</v>
      </c>
      <c r="I140" s="11">
        <f t="shared" si="33"/>
        <v>8.4</v>
      </c>
      <c r="J140">
        <v>0</v>
      </c>
      <c r="K140">
        <v>5</v>
      </c>
      <c r="L140">
        <v>38</v>
      </c>
      <c r="M140">
        <f t="shared" si="34"/>
        <v>43</v>
      </c>
      <c r="N140" s="11">
        <f t="shared" si="35"/>
        <v>3.1162790697674421</v>
      </c>
    </row>
    <row r="141" spans="1:14" x14ac:dyDescent="0.2">
      <c r="A141" s="2" t="s">
        <v>35</v>
      </c>
      <c r="B141" s="2" t="s">
        <v>167</v>
      </c>
      <c r="C141">
        <v>339</v>
      </c>
      <c r="D141">
        <v>885</v>
      </c>
      <c r="E141">
        <v>1184</v>
      </c>
      <c r="F141">
        <v>1271</v>
      </c>
      <c r="G141">
        <f t="shared" si="31"/>
        <v>10034</v>
      </c>
      <c r="H141">
        <f t="shared" si="32"/>
        <v>1271</v>
      </c>
      <c r="I141" s="11">
        <f t="shared" si="33"/>
        <v>7.8945712037765539</v>
      </c>
      <c r="J141">
        <v>39</v>
      </c>
      <c r="K141">
        <v>233</v>
      </c>
      <c r="L141">
        <v>1259</v>
      </c>
      <c r="M141">
        <f t="shared" si="34"/>
        <v>1531</v>
      </c>
      <c r="N141" s="11">
        <f t="shared" si="35"/>
        <v>3.203135205747877</v>
      </c>
    </row>
    <row r="142" spans="1:14" x14ac:dyDescent="0.2">
      <c r="A142" s="2" t="s">
        <v>35</v>
      </c>
      <c r="B142" s="2" t="s">
        <v>177</v>
      </c>
      <c r="C142">
        <v>9</v>
      </c>
      <c r="D142">
        <v>9</v>
      </c>
      <c r="E142">
        <v>10</v>
      </c>
      <c r="F142">
        <v>10</v>
      </c>
      <c r="G142">
        <f t="shared" ref="G142:G154" si="36">C142*9+(D142-C142)*8+(E142-D142)*7+(F142-E142)*6</f>
        <v>88</v>
      </c>
      <c r="H142">
        <f t="shared" ref="H142:H154" si="37">F142</f>
        <v>10</v>
      </c>
      <c r="I142" s="11">
        <f t="shared" ref="I142:I154" si="38">G142/H142</f>
        <v>8.8000000000000007</v>
      </c>
      <c r="J142">
        <v>0</v>
      </c>
      <c r="K142">
        <v>0</v>
      </c>
      <c r="L142">
        <v>10</v>
      </c>
      <c r="M142">
        <f t="shared" ref="M142:M154" si="39">(J142+K142+L142)</f>
        <v>10</v>
      </c>
      <c r="N142" s="11">
        <f t="shared" ref="N142:N154" si="40">(5*J142+4*K142+3*L142)/M142</f>
        <v>3</v>
      </c>
    </row>
    <row r="143" spans="1:14" x14ac:dyDescent="0.2">
      <c r="A143" s="2" t="s">
        <v>35</v>
      </c>
      <c r="B143" s="2" t="s">
        <v>178</v>
      </c>
      <c r="C143">
        <v>32</v>
      </c>
      <c r="D143">
        <v>42</v>
      </c>
      <c r="E143">
        <v>43</v>
      </c>
      <c r="F143">
        <v>43</v>
      </c>
      <c r="G143">
        <f t="shared" si="36"/>
        <v>375</v>
      </c>
      <c r="H143">
        <f t="shared" si="37"/>
        <v>43</v>
      </c>
      <c r="I143" s="11">
        <f t="shared" si="38"/>
        <v>8.720930232558139</v>
      </c>
      <c r="J143">
        <v>0</v>
      </c>
      <c r="K143">
        <v>8</v>
      </c>
      <c r="L143">
        <v>35</v>
      </c>
      <c r="M143">
        <f t="shared" si="39"/>
        <v>43</v>
      </c>
      <c r="N143" s="11">
        <f t="shared" si="40"/>
        <v>3.1860465116279069</v>
      </c>
    </row>
    <row r="144" spans="1:14" x14ac:dyDescent="0.2">
      <c r="A144" s="2" t="s">
        <v>35</v>
      </c>
      <c r="B144" s="2" t="s">
        <v>179</v>
      </c>
      <c r="C144">
        <v>7</v>
      </c>
      <c r="D144">
        <v>12</v>
      </c>
      <c r="E144">
        <v>12</v>
      </c>
      <c r="F144">
        <v>12</v>
      </c>
      <c r="G144">
        <f t="shared" si="36"/>
        <v>103</v>
      </c>
      <c r="H144">
        <f t="shared" si="37"/>
        <v>12</v>
      </c>
      <c r="I144" s="11">
        <f t="shared" si="38"/>
        <v>8.5833333333333339</v>
      </c>
      <c r="J144">
        <v>0</v>
      </c>
      <c r="K144">
        <v>0</v>
      </c>
      <c r="L144">
        <v>12</v>
      </c>
      <c r="M144">
        <f t="shared" si="39"/>
        <v>12</v>
      </c>
      <c r="N144" s="11">
        <f t="shared" si="40"/>
        <v>3</v>
      </c>
    </row>
    <row r="145" spans="1:14" x14ac:dyDescent="0.2">
      <c r="A145" s="2" t="s">
        <v>35</v>
      </c>
      <c r="B145" s="2" t="s">
        <v>195</v>
      </c>
      <c r="C145">
        <v>42</v>
      </c>
      <c r="D145">
        <v>73</v>
      </c>
      <c r="E145">
        <v>74</v>
      </c>
      <c r="F145">
        <v>77</v>
      </c>
      <c r="G145">
        <f t="shared" si="36"/>
        <v>651</v>
      </c>
      <c r="H145">
        <f t="shared" si="37"/>
        <v>77</v>
      </c>
      <c r="I145" s="11">
        <f t="shared" si="38"/>
        <v>8.454545454545455</v>
      </c>
      <c r="J145">
        <v>2</v>
      </c>
      <c r="K145">
        <v>7</v>
      </c>
      <c r="L145">
        <v>75</v>
      </c>
      <c r="M145">
        <f t="shared" si="39"/>
        <v>84</v>
      </c>
      <c r="N145" s="11">
        <f t="shared" si="40"/>
        <v>3.1309523809523809</v>
      </c>
    </row>
    <row r="146" spans="1:14" x14ac:dyDescent="0.2">
      <c r="A146" s="2" t="s">
        <v>35</v>
      </c>
      <c r="B146" s="2" t="s">
        <v>196</v>
      </c>
      <c r="C146">
        <v>24</v>
      </c>
      <c r="D146">
        <v>35</v>
      </c>
      <c r="E146">
        <v>42</v>
      </c>
      <c r="F146">
        <v>42</v>
      </c>
      <c r="G146">
        <f t="shared" si="36"/>
        <v>353</v>
      </c>
      <c r="H146">
        <f t="shared" si="37"/>
        <v>42</v>
      </c>
      <c r="I146" s="11">
        <f t="shared" si="38"/>
        <v>8.4047619047619051</v>
      </c>
      <c r="J146">
        <v>1</v>
      </c>
      <c r="K146">
        <v>2</v>
      </c>
      <c r="L146">
        <v>42</v>
      </c>
      <c r="M146">
        <f t="shared" si="39"/>
        <v>45</v>
      </c>
      <c r="N146" s="11">
        <f t="shared" si="40"/>
        <v>3.088888888888889</v>
      </c>
    </row>
    <row r="147" spans="1:14" x14ac:dyDescent="0.2">
      <c r="A147" s="2" t="s">
        <v>35</v>
      </c>
      <c r="B147" s="2" t="s">
        <v>211</v>
      </c>
      <c r="C147">
        <v>30</v>
      </c>
      <c r="D147">
        <v>50</v>
      </c>
      <c r="E147">
        <v>60</v>
      </c>
      <c r="F147">
        <v>63</v>
      </c>
      <c r="G147">
        <f t="shared" si="36"/>
        <v>518</v>
      </c>
      <c r="H147">
        <f t="shared" si="37"/>
        <v>63</v>
      </c>
      <c r="I147" s="11">
        <f t="shared" si="38"/>
        <v>8.2222222222222214</v>
      </c>
      <c r="J147">
        <v>0</v>
      </c>
      <c r="K147">
        <v>4</v>
      </c>
      <c r="L147">
        <v>85</v>
      </c>
      <c r="M147">
        <f t="shared" si="39"/>
        <v>89</v>
      </c>
      <c r="N147" s="11">
        <f t="shared" si="40"/>
        <v>3.0449438202247192</v>
      </c>
    </row>
    <row r="148" spans="1:14" x14ac:dyDescent="0.2">
      <c r="A148" s="2" t="s">
        <v>35</v>
      </c>
      <c r="B148" s="2" t="s">
        <v>223</v>
      </c>
      <c r="C148">
        <v>85</v>
      </c>
      <c r="D148">
        <v>154</v>
      </c>
      <c r="E148">
        <v>178</v>
      </c>
      <c r="F148">
        <v>178</v>
      </c>
      <c r="G148">
        <f t="shared" si="36"/>
        <v>1485</v>
      </c>
      <c r="H148">
        <f t="shared" si="37"/>
        <v>178</v>
      </c>
      <c r="I148" s="11">
        <f t="shared" si="38"/>
        <v>8.3426966292134832</v>
      </c>
      <c r="J148">
        <v>1</v>
      </c>
      <c r="K148">
        <v>19</v>
      </c>
      <c r="L148">
        <v>161</v>
      </c>
      <c r="M148">
        <f t="shared" si="39"/>
        <v>181</v>
      </c>
      <c r="N148" s="11">
        <f t="shared" si="40"/>
        <v>3.1160220994475138</v>
      </c>
    </row>
    <row r="149" spans="1:14" x14ac:dyDescent="0.2">
      <c r="A149" s="2" t="s">
        <v>35</v>
      </c>
      <c r="B149" s="2" t="s">
        <v>253</v>
      </c>
      <c r="C149">
        <v>78</v>
      </c>
      <c r="D149">
        <v>102</v>
      </c>
      <c r="E149">
        <v>107</v>
      </c>
      <c r="F149">
        <v>107</v>
      </c>
      <c r="G149">
        <f t="shared" si="36"/>
        <v>929</v>
      </c>
      <c r="H149">
        <f t="shared" si="37"/>
        <v>107</v>
      </c>
      <c r="I149" s="11">
        <f t="shared" si="38"/>
        <v>8.6822429906542062</v>
      </c>
      <c r="J149">
        <v>0</v>
      </c>
      <c r="K149">
        <v>6</v>
      </c>
      <c r="L149">
        <v>104</v>
      </c>
      <c r="M149">
        <f t="shared" si="39"/>
        <v>110</v>
      </c>
      <c r="N149" s="11">
        <f t="shared" si="40"/>
        <v>3.0545454545454547</v>
      </c>
    </row>
    <row r="150" spans="1:14" x14ac:dyDescent="0.2">
      <c r="A150" s="2" t="s">
        <v>35</v>
      </c>
      <c r="B150" s="2" t="s">
        <v>256</v>
      </c>
      <c r="C150">
        <v>24</v>
      </c>
      <c r="D150">
        <v>53</v>
      </c>
      <c r="E150">
        <v>57</v>
      </c>
      <c r="F150">
        <v>57</v>
      </c>
      <c r="G150">
        <f t="shared" si="36"/>
        <v>476</v>
      </c>
      <c r="H150">
        <f t="shared" si="37"/>
        <v>57</v>
      </c>
      <c r="I150" s="11">
        <f t="shared" si="38"/>
        <v>8.3508771929824555</v>
      </c>
      <c r="J150">
        <v>0</v>
      </c>
      <c r="K150">
        <v>0</v>
      </c>
      <c r="L150">
        <v>13</v>
      </c>
      <c r="M150">
        <f t="shared" si="39"/>
        <v>13</v>
      </c>
      <c r="N150" s="11">
        <f t="shared" si="40"/>
        <v>3</v>
      </c>
    </row>
    <row r="151" spans="1:14" x14ac:dyDescent="0.2">
      <c r="A151" s="2" t="s">
        <v>35</v>
      </c>
      <c r="B151" s="2" t="s">
        <v>261</v>
      </c>
      <c r="C151">
        <v>55</v>
      </c>
      <c r="D151">
        <v>103</v>
      </c>
      <c r="E151">
        <v>112</v>
      </c>
      <c r="F151">
        <v>114</v>
      </c>
      <c r="G151">
        <f t="shared" si="36"/>
        <v>954</v>
      </c>
      <c r="H151">
        <f t="shared" si="37"/>
        <v>114</v>
      </c>
      <c r="I151" s="11">
        <f t="shared" si="38"/>
        <v>8.3684210526315788</v>
      </c>
      <c r="J151">
        <v>1</v>
      </c>
      <c r="K151">
        <v>20</v>
      </c>
      <c r="L151">
        <v>115</v>
      </c>
      <c r="M151">
        <f t="shared" si="39"/>
        <v>136</v>
      </c>
      <c r="N151" s="11">
        <f t="shared" si="40"/>
        <v>3.1617647058823528</v>
      </c>
    </row>
    <row r="152" spans="1:14" x14ac:dyDescent="0.2">
      <c r="A152" s="2" t="s">
        <v>35</v>
      </c>
      <c r="B152" s="2" t="s">
        <v>262</v>
      </c>
      <c r="C152">
        <v>36</v>
      </c>
      <c r="D152">
        <v>78</v>
      </c>
      <c r="E152">
        <v>87</v>
      </c>
      <c r="F152">
        <v>90</v>
      </c>
      <c r="G152">
        <f t="shared" si="36"/>
        <v>741</v>
      </c>
      <c r="H152">
        <f t="shared" si="37"/>
        <v>90</v>
      </c>
      <c r="I152" s="11">
        <f t="shared" si="38"/>
        <v>8.2333333333333325</v>
      </c>
      <c r="J152">
        <v>2</v>
      </c>
      <c r="K152">
        <v>13</v>
      </c>
      <c r="L152">
        <v>80</v>
      </c>
      <c r="M152">
        <f t="shared" si="39"/>
        <v>95</v>
      </c>
      <c r="N152" s="11">
        <f t="shared" si="40"/>
        <v>3.1789473684210527</v>
      </c>
    </row>
    <row r="153" spans="1:14" x14ac:dyDescent="0.2">
      <c r="A153" s="2" t="s">
        <v>35</v>
      </c>
      <c r="B153" s="2" t="s">
        <v>265</v>
      </c>
      <c r="C153">
        <v>46</v>
      </c>
      <c r="D153">
        <v>68</v>
      </c>
      <c r="E153">
        <v>72</v>
      </c>
      <c r="F153">
        <v>76</v>
      </c>
      <c r="G153">
        <f t="shared" si="36"/>
        <v>642</v>
      </c>
      <c r="H153">
        <f t="shared" si="37"/>
        <v>76</v>
      </c>
      <c r="I153" s="11">
        <f t="shared" si="38"/>
        <v>8.4473684210526319</v>
      </c>
      <c r="J153">
        <v>0</v>
      </c>
      <c r="K153">
        <v>3</v>
      </c>
      <c r="L153">
        <v>76</v>
      </c>
      <c r="M153">
        <f t="shared" si="39"/>
        <v>79</v>
      </c>
      <c r="N153" s="11">
        <f t="shared" si="40"/>
        <v>3.037974683544304</v>
      </c>
    </row>
    <row r="154" spans="1:14" x14ac:dyDescent="0.2">
      <c r="A154" s="2" t="s">
        <v>35</v>
      </c>
      <c r="B154" s="2" t="s">
        <v>271</v>
      </c>
      <c r="C154">
        <v>103</v>
      </c>
      <c r="D154">
        <v>167</v>
      </c>
      <c r="E154">
        <v>182</v>
      </c>
      <c r="F154">
        <v>184</v>
      </c>
      <c r="G154">
        <f t="shared" si="36"/>
        <v>1556</v>
      </c>
      <c r="H154">
        <f t="shared" si="37"/>
        <v>184</v>
      </c>
      <c r="I154" s="11">
        <f t="shared" si="38"/>
        <v>8.4565217391304355</v>
      </c>
      <c r="J154">
        <v>5</v>
      </c>
      <c r="K154">
        <v>23</v>
      </c>
      <c r="L154">
        <v>191</v>
      </c>
      <c r="M154">
        <f t="shared" si="39"/>
        <v>219</v>
      </c>
      <c r="N154" s="11">
        <f t="shared" si="40"/>
        <v>3.1506849315068495</v>
      </c>
    </row>
    <row r="155" spans="1:14" x14ac:dyDescent="0.2">
      <c r="A155" s="2" t="s">
        <v>36</v>
      </c>
      <c r="B155" s="2" t="s">
        <v>250</v>
      </c>
      <c r="C155">
        <v>23</v>
      </c>
      <c r="D155">
        <v>36</v>
      </c>
      <c r="E155">
        <v>39</v>
      </c>
      <c r="F155">
        <v>39</v>
      </c>
      <c r="G155">
        <f t="shared" ref="G155:G156" si="41">C155*9+(D155-C155)*8+(E155-D155)*7+(F155-E155)*6</f>
        <v>332</v>
      </c>
      <c r="H155">
        <f t="shared" ref="H155:H156" si="42">F155</f>
        <v>39</v>
      </c>
      <c r="I155" s="11">
        <f t="shared" ref="I155:I156" si="43">G155/H155</f>
        <v>8.5128205128205128</v>
      </c>
      <c r="J155">
        <v>0</v>
      </c>
      <c r="K155">
        <v>13</v>
      </c>
      <c r="L155">
        <v>27</v>
      </c>
      <c r="M155">
        <f t="shared" ref="M155:M156" si="44">(J155+K155+L155)</f>
        <v>40</v>
      </c>
      <c r="N155" s="11">
        <f t="shared" ref="N155:N156" si="45">(5*J155+4*K155+3*L155)/M155</f>
        <v>3.3250000000000002</v>
      </c>
    </row>
    <row r="156" spans="1:14" x14ac:dyDescent="0.2">
      <c r="A156" s="2" t="s">
        <v>37</v>
      </c>
      <c r="B156" s="2" t="s">
        <v>259</v>
      </c>
      <c r="C156">
        <v>26</v>
      </c>
      <c r="D156">
        <v>47</v>
      </c>
      <c r="E156">
        <v>49</v>
      </c>
      <c r="F156">
        <v>49</v>
      </c>
      <c r="G156">
        <f t="shared" si="41"/>
        <v>416</v>
      </c>
      <c r="H156">
        <f t="shared" si="42"/>
        <v>49</v>
      </c>
      <c r="I156" s="11">
        <f t="shared" si="43"/>
        <v>8.4897959183673475</v>
      </c>
      <c r="J156">
        <v>2</v>
      </c>
      <c r="K156">
        <v>12</v>
      </c>
      <c r="L156">
        <v>38</v>
      </c>
      <c r="M156">
        <f t="shared" si="44"/>
        <v>52</v>
      </c>
      <c r="N156" s="11">
        <f t="shared" si="45"/>
        <v>3.3076923076923075</v>
      </c>
    </row>
    <row r="157" spans="1:14" x14ac:dyDescent="0.2">
      <c r="A157" s="2" t="s">
        <v>38</v>
      </c>
      <c r="B157" s="2" t="s">
        <v>107</v>
      </c>
      <c r="C157">
        <v>14</v>
      </c>
      <c r="D157">
        <v>68</v>
      </c>
      <c r="E157">
        <v>90</v>
      </c>
      <c r="F157">
        <v>92</v>
      </c>
      <c r="G157">
        <f t="shared" ref="G157:G163" si="46">C157*9+(D157-C157)*8+(E157-D157)*7+(F157-E157)*6</f>
        <v>724</v>
      </c>
      <c r="H157">
        <f t="shared" ref="H157:H163" si="47">F157</f>
        <v>92</v>
      </c>
      <c r="I157" s="11">
        <f t="shared" ref="I157:I163" si="48">G157/H157</f>
        <v>7.8695652173913047</v>
      </c>
      <c r="J157">
        <v>11</v>
      </c>
      <c r="K157">
        <v>31</v>
      </c>
      <c r="L157">
        <v>70</v>
      </c>
      <c r="M157">
        <f t="shared" ref="M157:M163" si="49">(J157+K157+L157)</f>
        <v>112</v>
      </c>
      <c r="N157" s="11">
        <f t="shared" ref="N157:N163" si="50">(5*J157+4*K157+3*L157)/M157</f>
        <v>3.4732142857142856</v>
      </c>
    </row>
    <row r="158" spans="1:14" x14ac:dyDescent="0.2">
      <c r="A158" s="2" t="s">
        <v>38</v>
      </c>
      <c r="B158" s="2" t="s">
        <v>124</v>
      </c>
      <c r="C158">
        <v>71</v>
      </c>
      <c r="D158">
        <v>303</v>
      </c>
      <c r="E158">
        <v>477</v>
      </c>
      <c r="F158">
        <v>515</v>
      </c>
      <c r="G158">
        <f t="shared" si="46"/>
        <v>3941</v>
      </c>
      <c r="H158">
        <f t="shared" si="47"/>
        <v>515</v>
      </c>
      <c r="I158" s="11">
        <f t="shared" si="48"/>
        <v>7.6524271844660197</v>
      </c>
      <c r="J158">
        <v>62</v>
      </c>
      <c r="K158">
        <v>176</v>
      </c>
      <c r="L158">
        <v>351</v>
      </c>
      <c r="M158">
        <f t="shared" si="49"/>
        <v>589</v>
      </c>
      <c r="N158" s="11">
        <f t="shared" si="50"/>
        <v>3.5093378607809846</v>
      </c>
    </row>
    <row r="159" spans="1:14" x14ac:dyDescent="0.2">
      <c r="A159" s="2" t="s">
        <v>38</v>
      </c>
      <c r="B159" s="2" t="s">
        <v>131</v>
      </c>
      <c r="C159">
        <v>92</v>
      </c>
      <c r="D159">
        <v>282</v>
      </c>
      <c r="E159">
        <v>343</v>
      </c>
      <c r="F159">
        <v>353</v>
      </c>
      <c r="G159">
        <f t="shared" si="46"/>
        <v>2835</v>
      </c>
      <c r="H159">
        <f t="shared" si="47"/>
        <v>353</v>
      </c>
      <c r="I159" s="11">
        <f t="shared" si="48"/>
        <v>8.0311614730878187</v>
      </c>
      <c r="J159">
        <v>20</v>
      </c>
      <c r="K159">
        <v>158</v>
      </c>
      <c r="L159">
        <v>209</v>
      </c>
      <c r="M159">
        <f t="shared" si="49"/>
        <v>387</v>
      </c>
      <c r="N159" s="11">
        <f t="shared" si="50"/>
        <v>3.5116279069767442</v>
      </c>
    </row>
    <row r="160" spans="1:14" x14ac:dyDescent="0.2">
      <c r="A160" s="2" t="s">
        <v>38</v>
      </c>
      <c r="B160" s="2" t="s">
        <v>160</v>
      </c>
      <c r="C160">
        <v>135</v>
      </c>
      <c r="D160">
        <v>671</v>
      </c>
      <c r="E160">
        <v>917</v>
      </c>
      <c r="F160">
        <v>983</v>
      </c>
      <c r="G160">
        <f t="shared" si="46"/>
        <v>7621</v>
      </c>
      <c r="H160">
        <f t="shared" si="47"/>
        <v>983</v>
      </c>
      <c r="I160" s="11">
        <f t="shared" si="48"/>
        <v>7.7527975584944047</v>
      </c>
      <c r="J160">
        <v>128</v>
      </c>
      <c r="K160">
        <v>327</v>
      </c>
      <c r="L160">
        <v>605</v>
      </c>
      <c r="M160">
        <f t="shared" si="49"/>
        <v>1060</v>
      </c>
      <c r="N160" s="11">
        <f t="shared" si="50"/>
        <v>3.55</v>
      </c>
    </row>
    <row r="161" spans="1:14" x14ac:dyDescent="0.2">
      <c r="A161" s="2" t="s">
        <v>38</v>
      </c>
      <c r="B161" s="2" t="s">
        <v>173</v>
      </c>
      <c r="C161">
        <v>24</v>
      </c>
      <c r="D161">
        <v>50</v>
      </c>
      <c r="E161">
        <v>61</v>
      </c>
      <c r="F161">
        <v>61</v>
      </c>
      <c r="G161">
        <f t="shared" si="46"/>
        <v>501</v>
      </c>
      <c r="H161">
        <f t="shared" si="47"/>
        <v>61</v>
      </c>
      <c r="I161" s="11">
        <f t="shared" si="48"/>
        <v>8.2131147540983598</v>
      </c>
      <c r="J161">
        <v>19</v>
      </c>
      <c r="K161">
        <v>21</v>
      </c>
      <c r="L161">
        <v>22</v>
      </c>
      <c r="M161">
        <f t="shared" si="49"/>
        <v>62</v>
      </c>
      <c r="N161" s="11">
        <f t="shared" si="50"/>
        <v>3.9516129032258065</v>
      </c>
    </row>
    <row r="162" spans="1:14" x14ac:dyDescent="0.2">
      <c r="A162" s="2" t="s">
        <v>38</v>
      </c>
      <c r="B162" s="2" t="s">
        <v>188</v>
      </c>
      <c r="C162">
        <v>19</v>
      </c>
      <c r="D162">
        <v>60</v>
      </c>
      <c r="E162">
        <v>78</v>
      </c>
      <c r="F162">
        <v>80</v>
      </c>
      <c r="G162">
        <f t="shared" si="46"/>
        <v>637</v>
      </c>
      <c r="H162">
        <f t="shared" si="47"/>
        <v>80</v>
      </c>
      <c r="I162" s="11">
        <f t="shared" si="48"/>
        <v>7.9625000000000004</v>
      </c>
      <c r="J162">
        <v>2</v>
      </c>
      <c r="K162">
        <v>38</v>
      </c>
      <c r="L162">
        <v>49</v>
      </c>
      <c r="M162">
        <f t="shared" si="49"/>
        <v>89</v>
      </c>
      <c r="N162" s="11">
        <f t="shared" si="50"/>
        <v>3.4719101123595504</v>
      </c>
    </row>
    <row r="163" spans="1:14" x14ac:dyDescent="0.2">
      <c r="A163" s="2" t="s">
        <v>38</v>
      </c>
      <c r="B163" s="2" t="s">
        <v>206</v>
      </c>
      <c r="C163">
        <v>108</v>
      </c>
      <c r="D163">
        <v>253</v>
      </c>
      <c r="E163">
        <v>290</v>
      </c>
      <c r="F163">
        <v>294</v>
      </c>
      <c r="G163">
        <f t="shared" si="46"/>
        <v>2415</v>
      </c>
      <c r="H163">
        <f t="shared" si="47"/>
        <v>294</v>
      </c>
      <c r="I163" s="11">
        <f t="shared" si="48"/>
        <v>8.2142857142857135</v>
      </c>
      <c r="J163">
        <v>81</v>
      </c>
      <c r="K163">
        <v>159</v>
      </c>
      <c r="L163">
        <v>140</v>
      </c>
      <c r="M163">
        <f t="shared" si="49"/>
        <v>380</v>
      </c>
      <c r="N163" s="11">
        <f t="shared" si="50"/>
        <v>3.844736842105263</v>
      </c>
    </row>
    <row r="164" spans="1:14" x14ac:dyDescent="0.2">
      <c r="A164" s="2" t="s">
        <v>39</v>
      </c>
      <c r="B164" s="2" t="s">
        <v>85</v>
      </c>
      <c r="C164">
        <v>0</v>
      </c>
      <c r="D164">
        <v>1</v>
      </c>
      <c r="E164">
        <v>2</v>
      </c>
      <c r="F164">
        <v>2</v>
      </c>
      <c r="G164">
        <f t="shared" ref="G164:G169" si="51">C164*9+(D164-C164)*8+(E164-D164)*7+(F164-E164)*6</f>
        <v>15</v>
      </c>
      <c r="H164">
        <f t="shared" ref="H164:H169" si="52">F164</f>
        <v>2</v>
      </c>
      <c r="I164" s="11">
        <f t="shared" ref="I164:I169" si="53">G164/H164</f>
        <v>7.5</v>
      </c>
      <c r="J164">
        <v>1</v>
      </c>
      <c r="K164">
        <v>1</v>
      </c>
      <c r="L164">
        <v>2</v>
      </c>
      <c r="M164">
        <f t="shared" ref="M164:M169" si="54">(J164+K164+L164)</f>
        <v>4</v>
      </c>
      <c r="N164" s="11">
        <f t="shared" ref="N164:N169" si="55">(5*J164+4*K164+3*L164)/M164</f>
        <v>3.75</v>
      </c>
    </row>
    <row r="165" spans="1:14" x14ac:dyDescent="0.2">
      <c r="A165" s="2" t="s">
        <v>39</v>
      </c>
      <c r="B165" s="2" t="s">
        <v>88</v>
      </c>
      <c r="C165">
        <v>3</v>
      </c>
      <c r="D165">
        <v>11</v>
      </c>
      <c r="E165">
        <v>18</v>
      </c>
      <c r="F165">
        <v>25</v>
      </c>
      <c r="G165">
        <f t="shared" si="51"/>
        <v>182</v>
      </c>
      <c r="H165">
        <f t="shared" si="52"/>
        <v>25</v>
      </c>
      <c r="I165" s="11">
        <f t="shared" si="53"/>
        <v>7.28</v>
      </c>
      <c r="J165">
        <v>7</v>
      </c>
      <c r="K165">
        <v>17</v>
      </c>
      <c r="L165">
        <v>12</v>
      </c>
      <c r="M165">
        <f t="shared" si="54"/>
        <v>36</v>
      </c>
      <c r="N165" s="11">
        <f t="shared" si="55"/>
        <v>3.8611111111111112</v>
      </c>
    </row>
    <row r="166" spans="1:14" x14ac:dyDescent="0.2">
      <c r="A166" s="2" t="s">
        <v>39</v>
      </c>
      <c r="B166" s="2" t="s">
        <v>93</v>
      </c>
      <c r="C166">
        <v>4</v>
      </c>
      <c r="D166">
        <v>10</v>
      </c>
      <c r="E166">
        <v>17</v>
      </c>
      <c r="F166">
        <v>24</v>
      </c>
      <c r="G166">
        <f t="shared" si="51"/>
        <v>175</v>
      </c>
      <c r="H166">
        <f t="shared" si="52"/>
        <v>24</v>
      </c>
      <c r="I166" s="11">
        <f t="shared" si="53"/>
        <v>7.291666666666667</v>
      </c>
      <c r="J166">
        <v>8</v>
      </c>
      <c r="K166">
        <v>7</v>
      </c>
      <c r="L166">
        <v>14</v>
      </c>
      <c r="M166">
        <f t="shared" si="54"/>
        <v>29</v>
      </c>
      <c r="N166" s="11">
        <f t="shared" si="55"/>
        <v>3.7931034482758621</v>
      </c>
    </row>
    <row r="167" spans="1:14" x14ac:dyDescent="0.2">
      <c r="A167" s="2" t="s">
        <v>39</v>
      </c>
      <c r="B167" s="2" t="s">
        <v>94</v>
      </c>
      <c r="C167">
        <v>2</v>
      </c>
      <c r="D167">
        <v>9</v>
      </c>
      <c r="E167">
        <v>14</v>
      </c>
      <c r="F167">
        <v>19</v>
      </c>
      <c r="G167">
        <f t="shared" si="51"/>
        <v>139</v>
      </c>
      <c r="H167">
        <f t="shared" si="52"/>
        <v>19</v>
      </c>
      <c r="I167" s="11">
        <f t="shared" si="53"/>
        <v>7.3157894736842106</v>
      </c>
      <c r="J167">
        <v>7</v>
      </c>
      <c r="K167">
        <v>15</v>
      </c>
      <c r="L167">
        <v>6</v>
      </c>
      <c r="M167">
        <f t="shared" si="54"/>
        <v>28</v>
      </c>
      <c r="N167" s="11">
        <f t="shared" si="55"/>
        <v>4.0357142857142856</v>
      </c>
    </row>
    <row r="168" spans="1:14" x14ac:dyDescent="0.2">
      <c r="A168" s="2" t="s">
        <v>39</v>
      </c>
      <c r="B168" s="2" t="s">
        <v>114</v>
      </c>
      <c r="C168">
        <v>4</v>
      </c>
      <c r="D168">
        <v>8</v>
      </c>
      <c r="E168">
        <v>14</v>
      </c>
      <c r="F168">
        <v>21</v>
      </c>
      <c r="G168">
        <f t="shared" si="51"/>
        <v>152</v>
      </c>
      <c r="H168">
        <f t="shared" si="52"/>
        <v>21</v>
      </c>
      <c r="I168" s="11">
        <f t="shared" si="53"/>
        <v>7.2380952380952381</v>
      </c>
      <c r="J168">
        <v>5</v>
      </c>
      <c r="K168">
        <v>7</v>
      </c>
      <c r="L168">
        <v>12</v>
      </c>
      <c r="M168">
        <f t="shared" si="54"/>
        <v>24</v>
      </c>
      <c r="N168" s="11">
        <f t="shared" si="55"/>
        <v>3.7083333333333335</v>
      </c>
    </row>
    <row r="169" spans="1:14" x14ac:dyDescent="0.2">
      <c r="A169" s="2" t="s">
        <v>39</v>
      </c>
      <c r="B169" s="2" t="s">
        <v>213</v>
      </c>
      <c r="C169">
        <v>5</v>
      </c>
      <c r="D169">
        <v>18</v>
      </c>
      <c r="E169">
        <v>20</v>
      </c>
      <c r="F169">
        <v>24</v>
      </c>
      <c r="G169">
        <f t="shared" si="51"/>
        <v>187</v>
      </c>
      <c r="H169">
        <f t="shared" si="52"/>
        <v>24</v>
      </c>
      <c r="I169" s="11">
        <f t="shared" si="53"/>
        <v>7.791666666666667</v>
      </c>
      <c r="J169">
        <v>4</v>
      </c>
      <c r="K169">
        <v>12</v>
      </c>
      <c r="L169">
        <v>14</v>
      </c>
      <c r="M169">
        <f t="shared" si="54"/>
        <v>30</v>
      </c>
      <c r="N169" s="11">
        <f t="shared" si="55"/>
        <v>3.6666666666666665</v>
      </c>
    </row>
    <row r="170" spans="1:14" x14ac:dyDescent="0.2">
      <c r="A170" s="2" t="s">
        <v>40</v>
      </c>
      <c r="B170" s="2" t="s">
        <v>55</v>
      </c>
      <c r="C170">
        <v>6</v>
      </c>
      <c r="D170">
        <v>17</v>
      </c>
      <c r="E170">
        <v>22</v>
      </c>
      <c r="F170">
        <v>23</v>
      </c>
      <c r="G170">
        <f>C170*9+(D170-C170)*8+(E170-D170)*7+(F170-E170)*6</f>
        <v>183</v>
      </c>
      <c r="H170">
        <f>F170</f>
        <v>23</v>
      </c>
      <c r="I170" s="11">
        <f>G170/H170</f>
        <v>7.9565217391304346</v>
      </c>
      <c r="J170">
        <v>14</v>
      </c>
      <c r="K170">
        <v>9</v>
      </c>
      <c r="L170">
        <v>5</v>
      </c>
      <c r="M170">
        <f t="shared" ref="M170:M181" si="56">(J170+K170+L170)</f>
        <v>28</v>
      </c>
      <c r="N170" s="11">
        <f t="shared" ref="N170:N181" si="57">(5*J170+4*K170+3*L170)/M170</f>
        <v>4.3214285714285712</v>
      </c>
    </row>
    <row r="171" spans="1:14" x14ac:dyDescent="0.2">
      <c r="A171" s="2" t="s">
        <v>40</v>
      </c>
      <c r="B171" s="2" t="s">
        <v>56</v>
      </c>
      <c r="C171">
        <v>7</v>
      </c>
      <c r="D171">
        <f>21</f>
        <v>21</v>
      </c>
      <c r="E171">
        <f>28</f>
        <v>28</v>
      </c>
      <c r="F171">
        <f>35</f>
        <v>35</v>
      </c>
      <c r="G171">
        <f t="shared" ref="G171:G181" si="58">C171*9+(D171-C171)*8+(E171-D171)*7+(F171-E171)*6</f>
        <v>266</v>
      </c>
      <c r="H171">
        <f t="shared" ref="H171:H181" si="59">F171</f>
        <v>35</v>
      </c>
      <c r="I171" s="11">
        <f t="shared" ref="I171:I181" si="60">G171/H171</f>
        <v>7.6</v>
      </c>
      <c r="J171">
        <v>14</v>
      </c>
      <c r="K171">
        <v>15</v>
      </c>
      <c r="L171">
        <v>15</v>
      </c>
      <c r="M171">
        <f t="shared" si="56"/>
        <v>44</v>
      </c>
      <c r="N171" s="11">
        <f t="shared" si="57"/>
        <v>3.9772727272727271</v>
      </c>
    </row>
    <row r="172" spans="1:14" x14ac:dyDescent="0.2">
      <c r="A172" s="2" t="s">
        <v>40</v>
      </c>
      <c r="B172" s="2" t="s">
        <v>57</v>
      </c>
      <c r="C172">
        <v>9</v>
      </c>
      <c r="D172">
        <f>45</f>
        <v>45</v>
      </c>
      <c r="E172">
        <f>77</f>
        <v>77</v>
      </c>
      <c r="F172">
        <f>79</f>
        <v>79</v>
      </c>
      <c r="G172">
        <f t="shared" si="58"/>
        <v>605</v>
      </c>
      <c r="H172">
        <f t="shared" si="59"/>
        <v>79</v>
      </c>
      <c r="I172" s="11">
        <f t="shared" si="60"/>
        <v>7.6582278481012658</v>
      </c>
      <c r="J172">
        <v>8</v>
      </c>
      <c r="K172">
        <v>38</v>
      </c>
      <c r="L172">
        <v>58</v>
      </c>
      <c r="M172">
        <f t="shared" si="56"/>
        <v>104</v>
      </c>
      <c r="N172" s="11">
        <f t="shared" si="57"/>
        <v>3.5192307692307692</v>
      </c>
    </row>
    <row r="173" spans="1:14" x14ac:dyDescent="0.2">
      <c r="A173" s="2" t="s">
        <v>40</v>
      </c>
      <c r="B173" s="2" t="s">
        <v>59</v>
      </c>
      <c r="C173">
        <v>12</v>
      </c>
      <c r="D173">
        <f>44</f>
        <v>44</v>
      </c>
      <c r="E173">
        <f>58</f>
        <v>58</v>
      </c>
      <c r="F173">
        <f>63</f>
        <v>63</v>
      </c>
      <c r="G173">
        <f t="shared" si="58"/>
        <v>492</v>
      </c>
      <c r="H173">
        <f t="shared" si="59"/>
        <v>63</v>
      </c>
      <c r="I173" s="11">
        <f t="shared" si="60"/>
        <v>7.8095238095238093</v>
      </c>
      <c r="J173">
        <v>37</v>
      </c>
      <c r="K173">
        <v>17</v>
      </c>
      <c r="L173">
        <v>28</v>
      </c>
      <c r="M173">
        <f t="shared" si="56"/>
        <v>82</v>
      </c>
      <c r="N173" s="11">
        <f t="shared" si="57"/>
        <v>4.1097560975609753</v>
      </c>
    </row>
    <row r="174" spans="1:14" x14ac:dyDescent="0.2">
      <c r="A174" s="2" t="s">
        <v>40</v>
      </c>
      <c r="B174" s="2" t="s">
        <v>60</v>
      </c>
      <c r="C174">
        <v>15</v>
      </c>
      <c r="D174">
        <f>59</f>
        <v>59</v>
      </c>
      <c r="E174">
        <f>77</f>
        <v>77</v>
      </c>
      <c r="F174">
        <f>85</f>
        <v>85</v>
      </c>
      <c r="G174">
        <f t="shared" si="58"/>
        <v>661</v>
      </c>
      <c r="H174">
        <f t="shared" si="59"/>
        <v>85</v>
      </c>
      <c r="I174" s="11">
        <f t="shared" si="60"/>
        <v>7.776470588235294</v>
      </c>
      <c r="J174">
        <v>15</v>
      </c>
      <c r="K174">
        <v>37</v>
      </c>
      <c r="L174">
        <v>44</v>
      </c>
      <c r="M174">
        <f t="shared" si="56"/>
        <v>96</v>
      </c>
      <c r="N174" s="11">
        <f t="shared" si="57"/>
        <v>3.6979166666666665</v>
      </c>
    </row>
    <row r="175" spans="1:14" x14ac:dyDescent="0.2">
      <c r="A175" s="2" t="s">
        <v>40</v>
      </c>
      <c r="B175" s="2" t="s">
        <v>63</v>
      </c>
      <c r="C175">
        <v>4</v>
      </c>
      <c r="D175">
        <f>22</f>
        <v>22</v>
      </c>
      <c r="E175">
        <f>41</f>
        <v>41</v>
      </c>
      <c r="F175">
        <f>45</f>
        <v>45</v>
      </c>
      <c r="G175">
        <f t="shared" si="58"/>
        <v>337</v>
      </c>
      <c r="H175">
        <f t="shared" si="59"/>
        <v>45</v>
      </c>
      <c r="I175" s="11">
        <f t="shared" si="60"/>
        <v>7.4888888888888889</v>
      </c>
      <c r="J175">
        <v>10</v>
      </c>
      <c r="K175">
        <v>15</v>
      </c>
      <c r="L175">
        <v>24</v>
      </c>
      <c r="M175">
        <f t="shared" si="56"/>
        <v>49</v>
      </c>
      <c r="N175" s="11">
        <f t="shared" si="57"/>
        <v>3.7142857142857144</v>
      </c>
    </row>
    <row r="176" spans="1:14" x14ac:dyDescent="0.2">
      <c r="A176" s="2" t="s">
        <v>40</v>
      </c>
      <c r="B176" s="2" t="s">
        <v>64</v>
      </c>
      <c r="C176">
        <v>7</v>
      </c>
      <c r="D176">
        <f>17</f>
        <v>17</v>
      </c>
      <c r="E176">
        <f>18</f>
        <v>18</v>
      </c>
      <c r="F176">
        <v>19</v>
      </c>
      <c r="G176">
        <f t="shared" si="58"/>
        <v>156</v>
      </c>
      <c r="H176">
        <f t="shared" si="59"/>
        <v>19</v>
      </c>
      <c r="I176" s="11">
        <f t="shared" si="60"/>
        <v>8.2105263157894743</v>
      </c>
      <c r="J176">
        <v>5</v>
      </c>
      <c r="K176">
        <v>11</v>
      </c>
      <c r="L176">
        <v>17</v>
      </c>
      <c r="M176">
        <f t="shared" si="56"/>
        <v>33</v>
      </c>
      <c r="N176" s="11">
        <f t="shared" si="57"/>
        <v>3.6363636363636362</v>
      </c>
    </row>
    <row r="177" spans="1:14" x14ac:dyDescent="0.2">
      <c r="A177" s="2" t="s">
        <v>40</v>
      </c>
      <c r="B177" s="2" t="s">
        <v>65</v>
      </c>
      <c r="C177">
        <v>24</v>
      </c>
      <c r="D177">
        <f>39</f>
        <v>39</v>
      </c>
      <c r="E177">
        <f>44</f>
        <v>44</v>
      </c>
      <c r="F177">
        <v>44</v>
      </c>
      <c r="G177">
        <f t="shared" si="58"/>
        <v>371</v>
      </c>
      <c r="H177">
        <f t="shared" si="59"/>
        <v>44</v>
      </c>
      <c r="I177" s="11">
        <f t="shared" si="60"/>
        <v>8.4318181818181817</v>
      </c>
      <c r="J177">
        <v>3</v>
      </c>
      <c r="K177">
        <v>13</v>
      </c>
      <c r="L177">
        <v>32</v>
      </c>
      <c r="M177">
        <f t="shared" si="56"/>
        <v>48</v>
      </c>
      <c r="N177" s="11">
        <f t="shared" si="57"/>
        <v>3.3958333333333335</v>
      </c>
    </row>
    <row r="178" spans="1:14" x14ac:dyDescent="0.2">
      <c r="A178" s="2" t="s">
        <v>40</v>
      </c>
      <c r="B178" s="2" t="s">
        <v>69</v>
      </c>
      <c r="C178">
        <v>20</v>
      </c>
      <c r="D178">
        <f>66</f>
        <v>66</v>
      </c>
      <c r="E178">
        <f>86</f>
        <v>86</v>
      </c>
      <c r="F178">
        <f>97</f>
        <v>97</v>
      </c>
      <c r="G178">
        <f t="shared" si="58"/>
        <v>754</v>
      </c>
      <c r="H178">
        <f t="shared" si="59"/>
        <v>97</v>
      </c>
      <c r="I178" s="11">
        <f t="shared" si="60"/>
        <v>7.7731958762886597</v>
      </c>
      <c r="J178">
        <v>29</v>
      </c>
      <c r="K178">
        <v>36</v>
      </c>
      <c r="L178">
        <v>49</v>
      </c>
      <c r="M178">
        <f t="shared" si="56"/>
        <v>114</v>
      </c>
      <c r="N178" s="11">
        <f t="shared" si="57"/>
        <v>3.8245614035087718</v>
      </c>
    </row>
    <row r="179" spans="1:14" x14ac:dyDescent="0.2">
      <c r="A179" s="2" t="s">
        <v>40</v>
      </c>
      <c r="B179" s="2" t="s">
        <v>84</v>
      </c>
      <c r="C179">
        <v>178</v>
      </c>
      <c r="D179">
        <f>623</f>
        <v>623</v>
      </c>
      <c r="E179">
        <f>831</f>
        <v>831</v>
      </c>
      <c r="F179">
        <f>871</f>
        <v>871</v>
      </c>
      <c r="G179">
        <f t="shared" si="58"/>
        <v>6858</v>
      </c>
      <c r="H179">
        <f t="shared" si="59"/>
        <v>871</v>
      </c>
      <c r="I179" s="11">
        <f t="shared" si="60"/>
        <v>7.8737083811710677</v>
      </c>
      <c r="J179">
        <v>143</v>
      </c>
      <c r="K179">
        <v>345</v>
      </c>
      <c r="L179">
        <v>438</v>
      </c>
      <c r="M179">
        <f t="shared" si="56"/>
        <v>926</v>
      </c>
      <c r="N179" s="11">
        <f t="shared" si="57"/>
        <v>3.6814254859611233</v>
      </c>
    </row>
    <row r="180" spans="1:14" x14ac:dyDescent="0.2">
      <c r="A180" s="2" t="s">
        <v>40</v>
      </c>
      <c r="B180" s="2" t="s">
        <v>249</v>
      </c>
      <c r="C180">
        <v>8</v>
      </c>
      <c r="D180">
        <f>35</f>
        <v>35</v>
      </c>
      <c r="E180">
        <f>41</f>
        <v>41</v>
      </c>
      <c r="F180">
        <f>42</f>
        <v>42</v>
      </c>
      <c r="G180">
        <f t="shared" si="58"/>
        <v>336</v>
      </c>
      <c r="H180">
        <f t="shared" si="59"/>
        <v>42</v>
      </c>
      <c r="I180" s="11">
        <f t="shared" si="60"/>
        <v>8</v>
      </c>
      <c r="J180">
        <v>7</v>
      </c>
      <c r="K180">
        <v>19</v>
      </c>
      <c r="L180">
        <v>19</v>
      </c>
      <c r="M180">
        <f t="shared" si="56"/>
        <v>45</v>
      </c>
      <c r="N180" s="11">
        <f t="shared" si="57"/>
        <v>3.7333333333333334</v>
      </c>
    </row>
    <row r="181" spans="1:14" x14ac:dyDescent="0.2">
      <c r="A181" s="2" t="s">
        <v>40</v>
      </c>
      <c r="B181" s="2" t="s">
        <v>252</v>
      </c>
      <c r="C181">
        <v>0</v>
      </c>
      <c r="D181">
        <v>1</v>
      </c>
      <c r="E181">
        <f>4</f>
        <v>4</v>
      </c>
      <c r="F181">
        <v>4</v>
      </c>
      <c r="G181">
        <f t="shared" si="58"/>
        <v>29</v>
      </c>
      <c r="H181">
        <f t="shared" si="59"/>
        <v>4</v>
      </c>
      <c r="I181" s="11">
        <f t="shared" si="60"/>
        <v>7.25</v>
      </c>
      <c r="J181">
        <v>0</v>
      </c>
      <c r="K181">
        <v>2</v>
      </c>
      <c r="L181">
        <v>2</v>
      </c>
      <c r="M181">
        <f t="shared" si="56"/>
        <v>4</v>
      </c>
      <c r="N181" s="11">
        <f t="shared" si="57"/>
        <v>3.5</v>
      </c>
    </row>
    <row r="182" spans="1:14" x14ac:dyDescent="0.2">
      <c r="A182" s="2" t="s">
        <v>41</v>
      </c>
      <c r="B182" s="2" t="s">
        <v>126</v>
      </c>
      <c r="C182">
        <v>22</v>
      </c>
      <c r="D182">
        <v>71</v>
      </c>
      <c r="E182">
        <v>79</v>
      </c>
      <c r="F182">
        <v>79</v>
      </c>
      <c r="G182">
        <f t="shared" ref="G182:G185" si="61">C182*9+(D182-C182)*8+(E182-D182)*7+(F182-E182)*6</f>
        <v>646</v>
      </c>
      <c r="H182">
        <f t="shared" ref="H182:H185" si="62">F182</f>
        <v>79</v>
      </c>
      <c r="I182" s="11">
        <f t="shared" ref="I182:I185" si="63">G182/H182</f>
        <v>8.1772151898734169</v>
      </c>
      <c r="J182">
        <v>13</v>
      </c>
      <c r="K182">
        <v>43</v>
      </c>
      <c r="L182">
        <v>26</v>
      </c>
      <c r="M182">
        <f t="shared" ref="M182:M186" si="64">(J182+K182+L182)</f>
        <v>82</v>
      </c>
      <c r="N182" s="11">
        <f t="shared" ref="N182:N186" si="65">(5*J182+4*K182+3*L182)/M182</f>
        <v>3.8414634146341462</v>
      </c>
    </row>
    <row r="183" spans="1:14" x14ac:dyDescent="0.2">
      <c r="A183" s="2" t="s">
        <v>41</v>
      </c>
      <c r="B183" s="2" t="s">
        <v>180</v>
      </c>
      <c r="C183">
        <v>49</v>
      </c>
      <c r="D183">
        <v>72</v>
      </c>
      <c r="E183">
        <v>77</v>
      </c>
      <c r="F183">
        <v>77</v>
      </c>
      <c r="G183">
        <f t="shared" si="61"/>
        <v>660</v>
      </c>
      <c r="H183">
        <f t="shared" si="62"/>
        <v>77</v>
      </c>
      <c r="I183" s="11">
        <f t="shared" si="63"/>
        <v>8.5714285714285712</v>
      </c>
      <c r="J183">
        <v>8</v>
      </c>
      <c r="K183">
        <v>49</v>
      </c>
      <c r="L183">
        <v>21</v>
      </c>
      <c r="M183">
        <f t="shared" si="64"/>
        <v>78</v>
      </c>
      <c r="N183" s="11">
        <f t="shared" si="65"/>
        <v>3.8333333333333335</v>
      </c>
    </row>
    <row r="184" spans="1:14" x14ac:dyDescent="0.2">
      <c r="A184" s="2" t="s">
        <v>41</v>
      </c>
      <c r="B184" s="2" t="s">
        <v>183</v>
      </c>
      <c r="C184">
        <v>7</v>
      </c>
      <c r="D184">
        <v>25</v>
      </c>
      <c r="E184">
        <v>31</v>
      </c>
      <c r="F184">
        <v>31</v>
      </c>
      <c r="G184">
        <f t="shared" si="61"/>
        <v>249</v>
      </c>
      <c r="H184">
        <f t="shared" si="62"/>
        <v>31</v>
      </c>
      <c r="I184" s="11">
        <f t="shared" si="63"/>
        <v>8.0322580645161299</v>
      </c>
      <c r="J184">
        <v>1</v>
      </c>
      <c r="K184">
        <v>18</v>
      </c>
      <c r="L184">
        <v>21</v>
      </c>
      <c r="M184">
        <f t="shared" si="64"/>
        <v>40</v>
      </c>
      <c r="N184" s="11">
        <f t="shared" si="65"/>
        <v>3.5</v>
      </c>
    </row>
    <row r="185" spans="1:14" x14ac:dyDescent="0.2">
      <c r="A185" s="2" t="s">
        <v>42</v>
      </c>
      <c r="B185" s="2" t="s">
        <v>116</v>
      </c>
      <c r="C185">
        <v>174</v>
      </c>
      <c r="D185">
        <v>548</v>
      </c>
      <c r="E185">
        <v>700</v>
      </c>
      <c r="F185">
        <v>722</v>
      </c>
      <c r="G185">
        <f t="shared" si="61"/>
        <v>5754</v>
      </c>
      <c r="H185">
        <f t="shared" si="62"/>
        <v>722</v>
      </c>
      <c r="I185" s="11">
        <f t="shared" si="63"/>
        <v>7.9695290858725762</v>
      </c>
      <c r="J185">
        <v>46</v>
      </c>
      <c r="K185">
        <v>313</v>
      </c>
      <c r="L185">
        <v>582</v>
      </c>
      <c r="M185">
        <f t="shared" si="64"/>
        <v>941</v>
      </c>
      <c r="N185" s="11">
        <f t="shared" si="65"/>
        <v>3.4303931987247607</v>
      </c>
    </row>
    <row r="186" spans="1:14" x14ac:dyDescent="0.2">
      <c r="A186" s="2" t="s">
        <v>42</v>
      </c>
      <c r="B186" s="2" t="s">
        <v>172</v>
      </c>
      <c r="C186">
        <v>152</v>
      </c>
      <c r="D186">
        <v>933</v>
      </c>
      <c r="E186">
        <v>1220</v>
      </c>
      <c r="F186">
        <v>1254</v>
      </c>
      <c r="G186">
        <f t="shared" ref="G186" si="66">C186*9+(D186-C186)*8+(E186-D186)*7+(F186-E186)*6</f>
        <v>9829</v>
      </c>
      <c r="H186">
        <f t="shared" ref="H186" si="67">F186</f>
        <v>1254</v>
      </c>
      <c r="I186" s="11">
        <f t="shared" ref="I186" si="68">G186/H186</f>
        <v>7.8381180223285485</v>
      </c>
      <c r="J186">
        <v>93</v>
      </c>
      <c r="K186">
        <v>486</v>
      </c>
      <c r="L186">
        <v>770</v>
      </c>
      <c r="M186">
        <f t="shared" ref="M186:M187" si="69">(J186+K186+L186)</f>
        <v>1349</v>
      </c>
      <c r="N186" s="11">
        <f t="shared" ref="N186:N187" si="70">(5*J186+4*K186+3*L186)/M186</f>
        <v>3.4981467753891771</v>
      </c>
    </row>
    <row r="187" spans="1:14" x14ac:dyDescent="0.2">
      <c r="A187" s="2" t="s">
        <v>43</v>
      </c>
      <c r="B187" s="2" t="s">
        <v>105</v>
      </c>
      <c r="C187">
        <v>735</v>
      </c>
      <c r="D187">
        <v>1150</v>
      </c>
      <c r="E187">
        <v>1219</v>
      </c>
      <c r="F187">
        <v>1241</v>
      </c>
      <c r="G187">
        <f t="shared" ref="G187:G203" si="71">C187*9+(D187-C187)*8+(E187-D187)*7+(F187-E187)*6</f>
        <v>10550</v>
      </c>
      <c r="H187">
        <f t="shared" ref="H187:H203" si="72">F187</f>
        <v>1241</v>
      </c>
      <c r="I187" s="11">
        <f t="shared" ref="I187:I203" si="73">G187/H187</f>
        <v>8.5012087026591452</v>
      </c>
      <c r="J187">
        <v>24</v>
      </c>
      <c r="K187">
        <v>378</v>
      </c>
      <c r="L187">
        <v>971</v>
      </c>
      <c r="M187">
        <f t="shared" ref="M187:M203" si="74">(J187+K187+L187)</f>
        <v>1373</v>
      </c>
      <c r="N187" s="11">
        <f t="shared" ref="N187:N203" si="75">(5*J187+4*K187+3*L187)/M187</f>
        <v>3.3102694828841952</v>
      </c>
    </row>
    <row r="188" spans="1:14" x14ac:dyDescent="0.2">
      <c r="A188" s="2" t="s">
        <v>43</v>
      </c>
      <c r="B188" s="2" t="s">
        <v>185</v>
      </c>
      <c r="C188">
        <v>244</v>
      </c>
      <c r="D188">
        <v>384</v>
      </c>
      <c r="E188">
        <v>418</v>
      </c>
      <c r="F188">
        <v>423</v>
      </c>
      <c r="G188">
        <f t="shared" si="71"/>
        <v>3584</v>
      </c>
      <c r="H188">
        <f t="shared" si="72"/>
        <v>423</v>
      </c>
      <c r="I188" s="11">
        <f t="shared" si="73"/>
        <v>8.4728132387706854</v>
      </c>
      <c r="J188">
        <v>21</v>
      </c>
      <c r="K188">
        <v>128</v>
      </c>
      <c r="L188">
        <v>311</v>
      </c>
      <c r="M188">
        <f t="shared" si="74"/>
        <v>460</v>
      </c>
      <c r="N188" s="11">
        <f t="shared" si="75"/>
        <v>3.3695652173913042</v>
      </c>
    </row>
    <row r="189" spans="1:14" x14ac:dyDescent="0.2">
      <c r="A189" s="2" t="s">
        <v>43</v>
      </c>
      <c r="B189" s="2" t="s">
        <v>205</v>
      </c>
      <c r="C189">
        <v>244</v>
      </c>
      <c r="D189">
        <v>384</v>
      </c>
      <c r="E189">
        <v>418</v>
      </c>
      <c r="F189">
        <v>423</v>
      </c>
      <c r="G189">
        <f t="shared" ref="G189" si="76">C189*9+(D189-C189)*8+(E189-D189)*7+(F189-E189)*6</f>
        <v>3584</v>
      </c>
      <c r="H189">
        <f t="shared" ref="H189" si="77">F189</f>
        <v>423</v>
      </c>
      <c r="I189" s="11">
        <f t="shared" ref="I189" si="78">G189/H189</f>
        <v>8.4728132387706854</v>
      </c>
      <c r="J189">
        <v>21</v>
      </c>
      <c r="K189">
        <v>128</v>
      </c>
      <c r="L189">
        <v>311</v>
      </c>
      <c r="M189">
        <f t="shared" ref="M189" si="79">(J189+K189+L189)</f>
        <v>460</v>
      </c>
      <c r="N189" s="11">
        <f t="shared" ref="N189" si="80">(5*J189+4*K189+3*L189)/M189</f>
        <v>3.3695652173913042</v>
      </c>
    </row>
    <row r="190" spans="1:14" x14ac:dyDescent="0.2">
      <c r="A190" s="2" t="s">
        <v>43</v>
      </c>
      <c r="B190" s="2" t="s">
        <v>246</v>
      </c>
      <c r="C190">
        <v>378</v>
      </c>
      <c r="D190">
        <v>588</v>
      </c>
      <c r="E190">
        <v>636</v>
      </c>
      <c r="F190">
        <v>639</v>
      </c>
      <c r="G190">
        <f t="shared" si="71"/>
        <v>5436</v>
      </c>
      <c r="H190">
        <f t="shared" si="72"/>
        <v>639</v>
      </c>
      <c r="I190" s="11">
        <f t="shared" si="73"/>
        <v>8.5070422535211261</v>
      </c>
      <c r="J190">
        <v>12</v>
      </c>
      <c r="K190">
        <v>167</v>
      </c>
      <c r="L190">
        <v>634</v>
      </c>
      <c r="M190">
        <f t="shared" si="74"/>
        <v>813</v>
      </c>
      <c r="N190" s="11">
        <f t="shared" si="75"/>
        <v>3.2349323493234934</v>
      </c>
    </row>
    <row r="191" spans="1:14" x14ac:dyDescent="0.2">
      <c r="A191" s="2" t="s">
        <v>44</v>
      </c>
      <c r="B191" s="2" t="s">
        <v>67</v>
      </c>
      <c r="C191">
        <v>197</v>
      </c>
      <c r="D191">
        <v>313</v>
      </c>
      <c r="E191">
        <v>330</v>
      </c>
      <c r="F191">
        <v>332</v>
      </c>
      <c r="G191">
        <f t="shared" si="71"/>
        <v>2832</v>
      </c>
      <c r="H191">
        <f t="shared" si="72"/>
        <v>332</v>
      </c>
      <c r="I191" s="11">
        <f t="shared" si="73"/>
        <v>8.5301204819277103</v>
      </c>
      <c r="J191">
        <v>4</v>
      </c>
      <c r="K191">
        <v>142</v>
      </c>
      <c r="L191">
        <v>236</v>
      </c>
      <c r="M191">
        <f t="shared" si="74"/>
        <v>382</v>
      </c>
      <c r="N191" s="11">
        <f t="shared" si="75"/>
        <v>3.3926701570680629</v>
      </c>
    </row>
    <row r="192" spans="1:14" x14ac:dyDescent="0.2">
      <c r="A192" s="2" t="s">
        <v>44</v>
      </c>
      <c r="B192" s="2" t="s">
        <v>102</v>
      </c>
      <c r="C192">
        <v>38</v>
      </c>
      <c r="D192">
        <v>60</v>
      </c>
      <c r="E192">
        <v>63</v>
      </c>
      <c r="F192">
        <v>63</v>
      </c>
      <c r="G192">
        <f t="shared" si="71"/>
        <v>539</v>
      </c>
      <c r="H192">
        <f t="shared" si="72"/>
        <v>63</v>
      </c>
      <c r="I192" s="11">
        <f t="shared" si="73"/>
        <v>8.5555555555555554</v>
      </c>
      <c r="J192">
        <v>0</v>
      </c>
      <c r="K192">
        <v>12</v>
      </c>
      <c r="L192">
        <v>59</v>
      </c>
      <c r="M192">
        <f t="shared" si="74"/>
        <v>71</v>
      </c>
      <c r="N192" s="11">
        <f t="shared" si="75"/>
        <v>3.1690140845070425</v>
      </c>
    </row>
    <row r="193" spans="1:14" x14ac:dyDescent="0.2">
      <c r="A193" s="2" t="s">
        <v>44</v>
      </c>
      <c r="B193" s="2" t="s">
        <v>128</v>
      </c>
      <c r="C193">
        <v>202</v>
      </c>
      <c r="D193">
        <v>250</v>
      </c>
      <c r="E193">
        <v>262</v>
      </c>
      <c r="F193">
        <v>263</v>
      </c>
      <c r="G193">
        <f t="shared" si="71"/>
        <v>2292</v>
      </c>
      <c r="H193">
        <f t="shared" si="72"/>
        <v>263</v>
      </c>
      <c r="I193" s="11">
        <f t="shared" si="73"/>
        <v>8.7148288973384034</v>
      </c>
      <c r="J193">
        <v>11</v>
      </c>
      <c r="K193">
        <v>117</v>
      </c>
      <c r="L193">
        <v>151</v>
      </c>
      <c r="M193">
        <f t="shared" si="74"/>
        <v>279</v>
      </c>
      <c r="N193" s="11">
        <f t="shared" si="75"/>
        <v>3.4982078853046596</v>
      </c>
    </row>
    <row r="194" spans="1:14" x14ac:dyDescent="0.2">
      <c r="A194" s="2" t="s">
        <v>44</v>
      </c>
      <c r="B194" s="2" t="s">
        <v>134</v>
      </c>
      <c r="C194">
        <v>103</v>
      </c>
      <c r="D194">
        <v>153</v>
      </c>
      <c r="E194">
        <v>165</v>
      </c>
      <c r="F194">
        <v>166</v>
      </c>
      <c r="G194">
        <f t="shared" si="71"/>
        <v>1417</v>
      </c>
      <c r="H194">
        <f t="shared" si="72"/>
        <v>166</v>
      </c>
      <c r="I194" s="11">
        <f t="shared" si="73"/>
        <v>8.5361445783132535</v>
      </c>
      <c r="J194">
        <v>3</v>
      </c>
      <c r="K194">
        <v>37</v>
      </c>
      <c r="L194">
        <v>144</v>
      </c>
      <c r="M194">
        <f t="shared" si="74"/>
        <v>184</v>
      </c>
      <c r="N194" s="11">
        <f t="shared" si="75"/>
        <v>3.2336956521739131</v>
      </c>
    </row>
    <row r="195" spans="1:14" x14ac:dyDescent="0.2">
      <c r="A195" s="2" t="s">
        <v>45</v>
      </c>
      <c r="B195" s="2" t="s">
        <v>99</v>
      </c>
      <c r="C195">
        <v>208</v>
      </c>
      <c r="D195">
        <v>538</v>
      </c>
      <c r="E195">
        <v>610</v>
      </c>
      <c r="F195">
        <v>621</v>
      </c>
      <c r="G195">
        <f t="shared" si="71"/>
        <v>5082</v>
      </c>
      <c r="H195">
        <f t="shared" si="72"/>
        <v>621</v>
      </c>
      <c r="I195" s="11">
        <f t="shared" si="73"/>
        <v>8.183574879227054</v>
      </c>
      <c r="J195">
        <v>46</v>
      </c>
      <c r="K195">
        <v>310</v>
      </c>
      <c r="L195">
        <v>284</v>
      </c>
      <c r="M195">
        <f t="shared" si="74"/>
        <v>640</v>
      </c>
      <c r="N195" s="11">
        <f t="shared" si="75"/>
        <v>3.6281249999999998</v>
      </c>
    </row>
    <row r="196" spans="1:14" x14ac:dyDescent="0.2">
      <c r="A196" s="2" t="s">
        <v>45</v>
      </c>
      <c r="B196" s="2" t="s">
        <v>138</v>
      </c>
      <c r="C196">
        <v>30</v>
      </c>
      <c r="D196">
        <v>61</v>
      </c>
      <c r="E196">
        <v>66</v>
      </c>
      <c r="F196">
        <v>66</v>
      </c>
      <c r="G196">
        <f t="shared" si="71"/>
        <v>553</v>
      </c>
      <c r="H196">
        <f t="shared" si="72"/>
        <v>66</v>
      </c>
      <c r="I196" s="11">
        <f t="shared" si="73"/>
        <v>8.3787878787878789</v>
      </c>
      <c r="J196">
        <v>3</v>
      </c>
      <c r="K196">
        <v>21</v>
      </c>
      <c r="L196">
        <v>42</v>
      </c>
      <c r="M196">
        <f t="shared" si="74"/>
        <v>66</v>
      </c>
      <c r="N196" s="11">
        <f t="shared" si="75"/>
        <v>3.4090909090909092</v>
      </c>
    </row>
    <row r="197" spans="1:14" x14ac:dyDescent="0.2">
      <c r="A197" s="2" t="s">
        <v>45</v>
      </c>
      <c r="B197" s="2" t="s">
        <v>158</v>
      </c>
      <c r="C197">
        <v>64</v>
      </c>
      <c r="D197">
        <v>150</v>
      </c>
      <c r="E197">
        <v>171</v>
      </c>
      <c r="F197">
        <v>174</v>
      </c>
      <c r="G197">
        <f t="shared" si="71"/>
        <v>1429</v>
      </c>
      <c r="H197">
        <f t="shared" si="72"/>
        <v>174</v>
      </c>
      <c r="I197" s="11">
        <f t="shared" si="73"/>
        <v>8.2126436781609193</v>
      </c>
      <c r="J197">
        <v>0</v>
      </c>
      <c r="K197">
        <v>27</v>
      </c>
      <c r="L197">
        <v>148</v>
      </c>
      <c r="M197">
        <f t="shared" si="74"/>
        <v>175</v>
      </c>
      <c r="N197" s="11">
        <f t="shared" si="75"/>
        <v>3.1542857142857144</v>
      </c>
    </row>
    <row r="198" spans="1:14" x14ac:dyDescent="0.2">
      <c r="A198" s="2" t="s">
        <v>45</v>
      </c>
      <c r="B198" s="2" t="s">
        <v>255</v>
      </c>
      <c r="C198">
        <v>8</v>
      </c>
      <c r="D198">
        <v>20</v>
      </c>
      <c r="E198">
        <v>24</v>
      </c>
      <c r="F198">
        <v>25</v>
      </c>
      <c r="G198">
        <f t="shared" si="71"/>
        <v>202</v>
      </c>
      <c r="H198">
        <f t="shared" si="72"/>
        <v>25</v>
      </c>
      <c r="I198" s="11">
        <f t="shared" si="73"/>
        <v>8.08</v>
      </c>
      <c r="J198">
        <v>0</v>
      </c>
      <c r="K198">
        <v>8</v>
      </c>
      <c r="L198">
        <v>17</v>
      </c>
      <c r="M198">
        <f t="shared" si="74"/>
        <v>25</v>
      </c>
      <c r="N198" s="11">
        <f t="shared" si="75"/>
        <v>3.32</v>
      </c>
    </row>
    <row r="199" spans="1:14" x14ac:dyDescent="0.2">
      <c r="A199" s="2" t="s">
        <v>45</v>
      </c>
      <c r="B199" s="2" t="s">
        <v>267</v>
      </c>
      <c r="C199">
        <v>21</v>
      </c>
      <c r="D199">
        <v>53</v>
      </c>
      <c r="E199">
        <v>58</v>
      </c>
      <c r="F199">
        <v>59</v>
      </c>
      <c r="G199">
        <f t="shared" si="71"/>
        <v>486</v>
      </c>
      <c r="H199">
        <f t="shared" si="72"/>
        <v>59</v>
      </c>
      <c r="I199" s="11">
        <f t="shared" si="73"/>
        <v>8.2372881355932197</v>
      </c>
      <c r="J199">
        <v>4</v>
      </c>
      <c r="K199">
        <v>30</v>
      </c>
      <c r="L199">
        <v>28</v>
      </c>
      <c r="M199">
        <f t="shared" si="74"/>
        <v>62</v>
      </c>
      <c r="N199" s="11">
        <f t="shared" si="75"/>
        <v>3.6129032258064515</v>
      </c>
    </row>
    <row r="200" spans="1:14" x14ac:dyDescent="0.2">
      <c r="A200" s="2" t="s">
        <v>46</v>
      </c>
      <c r="B200" s="2" t="s">
        <v>218</v>
      </c>
      <c r="C200">
        <v>24</v>
      </c>
      <c r="D200">
        <v>100</v>
      </c>
      <c r="E200">
        <v>115</v>
      </c>
      <c r="F200">
        <v>122</v>
      </c>
      <c r="G200">
        <f t="shared" si="71"/>
        <v>971</v>
      </c>
      <c r="H200">
        <f t="shared" si="72"/>
        <v>122</v>
      </c>
      <c r="I200" s="11">
        <f t="shared" si="73"/>
        <v>7.9590163934426226</v>
      </c>
      <c r="J200">
        <v>15</v>
      </c>
      <c r="K200">
        <v>47</v>
      </c>
      <c r="L200">
        <v>64</v>
      </c>
      <c r="M200">
        <f t="shared" si="74"/>
        <v>126</v>
      </c>
      <c r="N200" s="11">
        <f t="shared" si="75"/>
        <v>3.6111111111111112</v>
      </c>
    </row>
    <row r="201" spans="1:14" x14ac:dyDescent="0.2">
      <c r="A201" s="2" t="s">
        <v>46</v>
      </c>
      <c r="B201" s="2" t="s">
        <v>237</v>
      </c>
      <c r="C201">
        <v>17</v>
      </c>
      <c r="D201">
        <v>51</v>
      </c>
      <c r="E201">
        <v>56</v>
      </c>
      <c r="F201">
        <v>57</v>
      </c>
      <c r="G201">
        <f t="shared" si="71"/>
        <v>466</v>
      </c>
      <c r="H201">
        <f t="shared" si="72"/>
        <v>57</v>
      </c>
      <c r="I201" s="11">
        <f t="shared" si="73"/>
        <v>8.1754385964912277</v>
      </c>
      <c r="J201">
        <v>2</v>
      </c>
      <c r="K201">
        <v>23</v>
      </c>
      <c r="L201">
        <v>35</v>
      </c>
      <c r="M201">
        <f t="shared" si="74"/>
        <v>60</v>
      </c>
      <c r="N201" s="11">
        <f t="shared" si="75"/>
        <v>3.45</v>
      </c>
    </row>
    <row r="202" spans="1:14" x14ac:dyDescent="0.2">
      <c r="A202" s="2" t="s">
        <v>47</v>
      </c>
      <c r="B202" s="2" t="s">
        <v>209</v>
      </c>
      <c r="C202">
        <v>18</v>
      </c>
      <c r="D202">
        <v>114</v>
      </c>
      <c r="E202">
        <v>140</v>
      </c>
      <c r="F202">
        <v>145</v>
      </c>
      <c r="G202">
        <f t="shared" si="71"/>
        <v>1142</v>
      </c>
      <c r="H202">
        <f t="shared" si="72"/>
        <v>145</v>
      </c>
      <c r="I202" s="11">
        <f t="shared" si="73"/>
        <v>7.8758620689655174</v>
      </c>
      <c r="J202">
        <v>9</v>
      </c>
      <c r="K202">
        <v>81</v>
      </c>
      <c r="L202">
        <v>62</v>
      </c>
      <c r="M202">
        <f t="shared" si="74"/>
        <v>152</v>
      </c>
      <c r="N202" s="11">
        <f t="shared" si="75"/>
        <v>3.6513157894736841</v>
      </c>
    </row>
    <row r="203" spans="1:14" x14ac:dyDescent="0.2">
      <c r="A203" s="2" t="s">
        <v>48</v>
      </c>
      <c r="B203" s="2" t="s">
        <v>119</v>
      </c>
      <c r="C203">
        <v>39</v>
      </c>
      <c r="D203">
        <v>75</v>
      </c>
      <c r="E203">
        <v>89</v>
      </c>
      <c r="F203">
        <v>90</v>
      </c>
      <c r="G203">
        <f t="shared" si="71"/>
        <v>743</v>
      </c>
      <c r="H203">
        <f t="shared" si="72"/>
        <v>90</v>
      </c>
      <c r="I203" s="11">
        <f t="shared" si="73"/>
        <v>8.2555555555555564</v>
      </c>
      <c r="J203">
        <v>24</v>
      </c>
      <c r="K203">
        <v>20</v>
      </c>
      <c r="L203">
        <v>56</v>
      </c>
      <c r="M203">
        <f t="shared" si="74"/>
        <v>100</v>
      </c>
      <c r="N203" s="11">
        <f t="shared" si="75"/>
        <v>3.68</v>
      </c>
    </row>
    <row r="204" spans="1:14" x14ac:dyDescent="0.2">
      <c r="A204" s="2" t="s">
        <v>48</v>
      </c>
      <c r="B204" s="2" t="s">
        <v>127</v>
      </c>
      <c r="C204">
        <v>50</v>
      </c>
      <c r="D204">
        <v>71</v>
      </c>
      <c r="E204">
        <v>73</v>
      </c>
      <c r="F204">
        <v>74</v>
      </c>
      <c r="G204">
        <f t="shared" ref="G204:G222" si="81">C204*9+(D204-C204)*8+(E204-D204)*7+(F204-E204)*6</f>
        <v>638</v>
      </c>
      <c r="H204">
        <f t="shared" ref="H204:H222" si="82">F204</f>
        <v>74</v>
      </c>
      <c r="I204" s="11">
        <f t="shared" ref="I204:I222" si="83">G204/H204</f>
        <v>8.621621621621621</v>
      </c>
      <c r="J204">
        <v>7</v>
      </c>
      <c r="K204">
        <v>14</v>
      </c>
      <c r="L204">
        <v>58</v>
      </c>
      <c r="M204">
        <f t="shared" ref="M204:M222" si="84">(J204+K204+L204)</f>
        <v>79</v>
      </c>
      <c r="N204" s="11">
        <f t="shared" ref="N204:N222" si="85">(5*J204+4*K204+3*L204)/M204</f>
        <v>3.3544303797468356</v>
      </c>
    </row>
    <row r="205" spans="1:14" x14ac:dyDescent="0.2">
      <c r="A205" s="2" t="s">
        <v>48</v>
      </c>
      <c r="B205" s="2" t="s">
        <v>139</v>
      </c>
      <c r="C205">
        <v>91</v>
      </c>
      <c r="D205">
        <v>136</v>
      </c>
      <c r="E205">
        <v>149</v>
      </c>
      <c r="F205">
        <v>151</v>
      </c>
      <c r="G205">
        <f t="shared" si="81"/>
        <v>1282</v>
      </c>
      <c r="H205">
        <f t="shared" si="82"/>
        <v>151</v>
      </c>
      <c r="I205" s="11">
        <f t="shared" si="83"/>
        <v>8.4900662251655632</v>
      </c>
      <c r="J205">
        <v>25</v>
      </c>
      <c r="K205">
        <v>31</v>
      </c>
      <c r="L205">
        <v>105</v>
      </c>
      <c r="M205">
        <f t="shared" si="84"/>
        <v>161</v>
      </c>
      <c r="N205" s="11">
        <f t="shared" si="85"/>
        <v>3.5031055900621118</v>
      </c>
    </row>
    <row r="206" spans="1:14" x14ac:dyDescent="0.2">
      <c r="A206" s="2" t="s">
        <v>48</v>
      </c>
      <c r="B206" s="2" t="s">
        <v>157</v>
      </c>
      <c r="C206">
        <v>15</v>
      </c>
      <c r="D206">
        <v>40</v>
      </c>
      <c r="E206">
        <v>50</v>
      </c>
      <c r="F206">
        <v>52</v>
      </c>
      <c r="G206">
        <f t="shared" ref="G206" si="86">C206*9+(D206-C206)*8+(E206-D206)*7+(F206-E206)*6</f>
        <v>417</v>
      </c>
      <c r="H206">
        <f t="shared" ref="H206" si="87">F206</f>
        <v>52</v>
      </c>
      <c r="I206" s="11">
        <f t="shared" ref="I206" si="88">G206/H206</f>
        <v>8.0192307692307701</v>
      </c>
      <c r="J206">
        <v>12</v>
      </c>
      <c r="K206">
        <v>9</v>
      </c>
      <c r="L206">
        <v>42</v>
      </c>
      <c r="M206">
        <f t="shared" ref="M206" si="89">(J206+K206+L206)</f>
        <v>63</v>
      </c>
      <c r="N206" s="11">
        <f t="shared" si="85"/>
        <v>3.5238095238095237</v>
      </c>
    </row>
    <row r="207" spans="1:14" x14ac:dyDescent="0.2">
      <c r="A207" s="2" t="s">
        <v>48</v>
      </c>
      <c r="B207" s="2" t="s">
        <v>162</v>
      </c>
      <c r="C207">
        <v>36</v>
      </c>
      <c r="D207">
        <v>61</v>
      </c>
      <c r="E207">
        <v>67</v>
      </c>
      <c r="F207">
        <v>67</v>
      </c>
      <c r="G207">
        <f t="shared" si="81"/>
        <v>566</v>
      </c>
      <c r="H207">
        <f t="shared" si="82"/>
        <v>67</v>
      </c>
      <c r="I207" s="11">
        <f t="shared" si="83"/>
        <v>8.4477611940298516</v>
      </c>
      <c r="J207">
        <v>12</v>
      </c>
      <c r="K207">
        <v>20</v>
      </c>
      <c r="L207">
        <v>37</v>
      </c>
      <c r="M207">
        <f t="shared" si="84"/>
        <v>69</v>
      </c>
      <c r="N207" s="11">
        <f t="shared" si="85"/>
        <v>3.63768115942029</v>
      </c>
    </row>
    <row r="208" spans="1:14" x14ac:dyDescent="0.2">
      <c r="A208" s="2" t="s">
        <v>48</v>
      </c>
      <c r="B208" s="2" t="s">
        <v>168</v>
      </c>
      <c r="C208">
        <v>36</v>
      </c>
      <c r="D208">
        <v>57</v>
      </c>
      <c r="E208">
        <v>68</v>
      </c>
      <c r="F208">
        <v>69</v>
      </c>
      <c r="G208">
        <f t="shared" si="81"/>
        <v>575</v>
      </c>
      <c r="H208">
        <f t="shared" si="82"/>
        <v>69</v>
      </c>
      <c r="I208" s="11">
        <f t="shared" si="83"/>
        <v>8.3333333333333339</v>
      </c>
      <c r="J208">
        <v>11</v>
      </c>
      <c r="K208">
        <v>10</v>
      </c>
      <c r="L208">
        <v>51</v>
      </c>
      <c r="M208">
        <f t="shared" si="84"/>
        <v>72</v>
      </c>
      <c r="N208" s="11">
        <f t="shared" si="85"/>
        <v>3.4444444444444446</v>
      </c>
    </row>
    <row r="209" spans="1:14" x14ac:dyDescent="0.2">
      <c r="A209" s="2" t="s">
        <v>48</v>
      </c>
      <c r="B209" s="2" t="s">
        <v>176</v>
      </c>
      <c r="C209">
        <v>46</v>
      </c>
      <c r="D209">
        <v>86</v>
      </c>
      <c r="E209">
        <v>99</v>
      </c>
      <c r="F209">
        <v>100</v>
      </c>
      <c r="G209">
        <f t="shared" si="81"/>
        <v>831</v>
      </c>
      <c r="H209">
        <f t="shared" si="82"/>
        <v>100</v>
      </c>
      <c r="I209" s="11">
        <f t="shared" si="83"/>
        <v>8.31</v>
      </c>
      <c r="J209">
        <v>27</v>
      </c>
      <c r="K209">
        <v>21</v>
      </c>
      <c r="L209">
        <v>61</v>
      </c>
      <c r="M209">
        <f t="shared" si="84"/>
        <v>109</v>
      </c>
      <c r="N209" s="11">
        <f t="shared" si="85"/>
        <v>3.6880733944954129</v>
      </c>
    </row>
    <row r="210" spans="1:14" x14ac:dyDescent="0.2">
      <c r="A210" s="2" t="s">
        <v>48</v>
      </c>
      <c r="B210" s="2" t="s">
        <v>191</v>
      </c>
      <c r="C210">
        <v>33</v>
      </c>
      <c r="D210">
        <v>55</v>
      </c>
      <c r="E210">
        <v>65</v>
      </c>
      <c r="F210">
        <v>66</v>
      </c>
      <c r="G210">
        <f t="shared" si="81"/>
        <v>549</v>
      </c>
      <c r="H210">
        <f t="shared" si="82"/>
        <v>66</v>
      </c>
      <c r="I210" s="11">
        <f t="shared" si="83"/>
        <v>8.3181818181818183</v>
      </c>
      <c r="J210">
        <v>8</v>
      </c>
      <c r="K210">
        <v>11</v>
      </c>
      <c r="L210">
        <v>50</v>
      </c>
      <c r="M210">
        <f t="shared" si="84"/>
        <v>69</v>
      </c>
      <c r="N210" s="11">
        <f t="shared" si="85"/>
        <v>3.3913043478260869</v>
      </c>
    </row>
    <row r="211" spans="1:14" x14ac:dyDescent="0.2">
      <c r="A211" s="2" t="s">
        <v>48</v>
      </c>
      <c r="B211" s="2" t="s">
        <v>192</v>
      </c>
      <c r="C211">
        <v>149</v>
      </c>
      <c r="D211">
        <v>233</v>
      </c>
      <c r="E211">
        <v>253</v>
      </c>
      <c r="F211">
        <v>255</v>
      </c>
      <c r="G211">
        <f t="shared" si="81"/>
        <v>2165</v>
      </c>
      <c r="H211">
        <f t="shared" si="82"/>
        <v>255</v>
      </c>
      <c r="I211" s="11">
        <f t="shared" si="83"/>
        <v>8.4901960784313726</v>
      </c>
      <c r="J211">
        <v>45</v>
      </c>
      <c r="K211">
        <v>49</v>
      </c>
      <c r="L211">
        <v>184</v>
      </c>
      <c r="M211">
        <f t="shared" si="84"/>
        <v>278</v>
      </c>
      <c r="N211" s="11">
        <f t="shared" si="85"/>
        <v>3.5</v>
      </c>
    </row>
    <row r="212" spans="1:14" x14ac:dyDescent="0.2">
      <c r="A212" s="2" t="s">
        <v>48</v>
      </c>
      <c r="B212" s="2" t="s">
        <v>199</v>
      </c>
      <c r="C212">
        <v>24</v>
      </c>
      <c r="D212">
        <v>40</v>
      </c>
      <c r="E212">
        <v>49</v>
      </c>
      <c r="F212">
        <v>50</v>
      </c>
      <c r="G212">
        <f t="shared" si="81"/>
        <v>413</v>
      </c>
      <c r="H212">
        <f t="shared" si="82"/>
        <v>50</v>
      </c>
      <c r="I212" s="11">
        <f t="shared" si="83"/>
        <v>8.26</v>
      </c>
      <c r="J212">
        <v>13</v>
      </c>
      <c r="K212">
        <v>12</v>
      </c>
      <c r="L212">
        <v>27</v>
      </c>
      <c r="M212">
        <f t="shared" si="84"/>
        <v>52</v>
      </c>
      <c r="N212" s="11">
        <f t="shared" si="85"/>
        <v>3.7307692307692308</v>
      </c>
    </row>
    <row r="213" spans="1:14" x14ac:dyDescent="0.2">
      <c r="A213" s="2" t="s">
        <v>48</v>
      </c>
      <c r="B213" s="2" t="s">
        <v>203</v>
      </c>
      <c r="C213">
        <v>31</v>
      </c>
      <c r="D213">
        <v>37</v>
      </c>
      <c r="E213">
        <v>37</v>
      </c>
      <c r="F213">
        <v>37</v>
      </c>
      <c r="G213">
        <f t="shared" si="81"/>
        <v>327</v>
      </c>
      <c r="H213">
        <f t="shared" si="82"/>
        <v>37</v>
      </c>
      <c r="I213" s="11">
        <f t="shared" si="83"/>
        <v>8.8378378378378386</v>
      </c>
      <c r="J213">
        <v>3</v>
      </c>
      <c r="K213">
        <v>13</v>
      </c>
      <c r="L213">
        <v>23</v>
      </c>
      <c r="M213">
        <f t="shared" si="84"/>
        <v>39</v>
      </c>
      <c r="N213" s="11">
        <f t="shared" si="85"/>
        <v>3.4871794871794872</v>
      </c>
    </row>
    <row r="214" spans="1:14" x14ac:dyDescent="0.2">
      <c r="A214" s="2" t="s">
        <v>48</v>
      </c>
      <c r="B214" s="2" t="s">
        <v>217</v>
      </c>
      <c r="C214">
        <v>3</v>
      </c>
      <c r="D214">
        <v>7</v>
      </c>
      <c r="E214">
        <v>9</v>
      </c>
      <c r="F214">
        <v>9</v>
      </c>
      <c r="G214">
        <f t="shared" si="81"/>
        <v>73</v>
      </c>
      <c r="H214">
        <f t="shared" si="82"/>
        <v>9</v>
      </c>
      <c r="I214" s="11">
        <f t="shared" si="83"/>
        <v>8.1111111111111107</v>
      </c>
      <c r="J214">
        <v>1</v>
      </c>
      <c r="K214">
        <v>2</v>
      </c>
      <c r="L214">
        <v>6</v>
      </c>
      <c r="M214">
        <f t="shared" si="84"/>
        <v>9</v>
      </c>
      <c r="N214" s="11">
        <f t="shared" si="85"/>
        <v>3.4444444444444446</v>
      </c>
    </row>
    <row r="215" spans="1:14" x14ac:dyDescent="0.2">
      <c r="A215" s="2" t="s">
        <v>48</v>
      </c>
      <c r="B215" s="2" t="s">
        <v>231</v>
      </c>
      <c r="C215">
        <v>39</v>
      </c>
      <c r="D215">
        <v>98</v>
      </c>
      <c r="E215">
        <v>110</v>
      </c>
      <c r="F215">
        <v>111</v>
      </c>
      <c r="G215">
        <f t="shared" si="81"/>
        <v>913</v>
      </c>
      <c r="H215">
        <f t="shared" si="82"/>
        <v>111</v>
      </c>
      <c r="I215" s="11">
        <f t="shared" si="83"/>
        <v>8.2252252252252251</v>
      </c>
      <c r="J215">
        <v>20</v>
      </c>
      <c r="K215">
        <v>32</v>
      </c>
      <c r="L215">
        <v>65</v>
      </c>
      <c r="M215">
        <f t="shared" si="84"/>
        <v>117</v>
      </c>
      <c r="N215" s="11">
        <f t="shared" si="85"/>
        <v>3.6153846153846154</v>
      </c>
    </row>
    <row r="216" spans="1:14" x14ac:dyDescent="0.2">
      <c r="A216" s="2" t="s">
        <v>48</v>
      </c>
      <c r="B216" s="2" t="s">
        <v>232</v>
      </c>
      <c r="C216">
        <v>36</v>
      </c>
      <c r="D216">
        <v>57</v>
      </c>
      <c r="E216">
        <v>68</v>
      </c>
      <c r="F216">
        <v>69</v>
      </c>
      <c r="G216">
        <f t="shared" ref="G216" si="90">C216*9+(D216-C216)*8+(E216-D216)*7+(F216-E216)*6</f>
        <v>575</v>
      </c>
      <c r="H216">
        <f t="shared" ref="H216" si="91">F216</f>
        <v>69</v>
      </c>
      <c r="I216" s="11">
        <f t="shared" ref="I216" si="92">G216/H216</f>
        <v>8.3333333333333339</v>
      </c>
      <c r="J216">
        <v>11</v>
      </c>
      <c r="K216">
        <v>10</v>
      </c>
      <c r="L216">
        <v>51</v>
      </c>
      <c r="M216">
        <f t="shared" ref="M216" si="93">(J216+K216+L216)</f>
        <v>72</v>
      </c>
      <c r="N216" s="11">
        <f t="shared" ref="N216" si="94">(5*J216+4*K216+3*L216)/M216</f>
        <v>3.4444444444444446</v>
      </c>
    </row>
    <row r="217" spans="1:14" x14ac:dyDescent="0.2">
      <c r="A217" s="2" t="s">
        <v>48</v>
      </c>
      <c r="B217" s="2" t="s">
        <v>240</v>
      </c>
      <c r="C217">
        <v>147</v>
      </c>
      <c r="D217">
        <v>231</v>
      </c>
      <c r="E217">
        <v>251</v>
      </c>
      <c r="F217">
        <v>253</v>
      </c>
      <c r="G217">
        <f t="shared" si="81"/>
        <v>2147</v>
      </c>
      <c r="H217">
        <f t="shared" si="82"/>
        <v>253</v>
      </c>
      <c r="I217" s="11">
        <f t="shared" si="83"/>
        <v>8.4861660079051386</v>
      </c>
      <c r="J217">
        <v>4</v>
      </c>
      <c r="K217">
        <v>1</v>
      </c>
      <c r="L217">
        <v>8</v>
      </c>
      <c r="M217">
        <f t="shared" si="84"/>
        <v>13</v>
      </c>
      <c r="N217" s="11">
        <f t="shared" si="85"/>
        <v>3.6923076923076925</v>
      </c>
    </row>
    <row r="218" spans="1:14" x14ac:dyDescent="0.2">
      <c r="A218" s="2" t="s">
        <v>48</v>
      </c>
      <c r="B218" s="2" t="s">
        <v>244</v>
      </c>
      <c r="C218">
        <v>26</v>
      </c>
      <c r="D218">
        <v>75</v>
      </c>
      <c r="E218">
        <v>97</v>
      </c>
      <c r="F218">
        <v>102</v>
      </c>
      <c r="G218">
        <f t="shared" si="81"/>
        <v>810</v>
      </c>
      <c r="H218">
        <f t="shared" si="82"/>
        <v>102</v>
      </c>
      <c r="I218" s="11">
        <f t="shared" si="83"/>
        <v>7.9411764705882355</v>
      </c>
      <c r="J218">
        <v>20</v>
      </c>
      <c r="K218">
        <v>31</v>
      </c>
      <c r="L218">
        <v>67</v>
      </c>
      <c r="M218">
        <f t="shared" si="84"/>
        <v>118</v>
      </c>
      <c r="N218" s="11">
        <f t="shared" si="85"/>
        <v>3.6016949152542375</v>
      </c>
    </row>
    <row r="219" spans="1:14" x14ac:dyDescent="0.2">
      <c r="A219" s="2" t="s">
        <v>48</v>
      </c>
      <c r="B219" s="2" t="s">
        <v>245</v>
      </c>
      <c r="C219">
        <v>41</v>
      </c>
      <c r="D219">
        <v>57</v>
      </c>
      <c r="E219">
        <v>63</v>
      </c>
      <c r="F219">
        <v>63</v>
      </c>
      <c r="G219">
        <f t="shared" si="81"/>
        <v>539</v>
      </c>
      <c r="H219">
        <f t="shared" si="82"/>
        <v>63</v>
      </c>
      <c r="I219" s="11">
        <f t="shared" si="83"/>
        <v>8.5555555555555554</v>
      </c>
      <c r="J219">
        <v>11</v>
      </c>
      <c r="K219">
        <v>14</v>
      </c>
      <c r="L219">
        <v>46</v>
      </c>
      <c r="M219">
        <f t="shared" si="84"/>
        <v>71</v>
      </c>
      <c r="N219" s="11">
        <f t="shared" si="85"/>
        <v>3.507042253521127</v>
      </c>
    </row>
    <row r="220" spans="1:14" x14ac:dyDescent="0.2">
      <c r="A220" s="2" t="s">
        <v>48</v>
      </c>
      <c r="B220" s="2" t="s">
        <v>251</v>
      </c>
      <c r="C220">
        <v>15</v>
      </c>
      <c r="D220">
        <v>25</v>
      </c>
      <c r="E220">
        <v>26</v>
      </c>
      <c r="F220">
        <v>27</v>
      </c>
      <c r="G220">
        <f t="shared" si="81"/>
        <v>228</v>
      </c>
      <c r="H220">
        <f t="shared" si="82"/>
        <v>27</v>
      </c>
      <c r="I220" s="11">
        <f t="shared" si="83"/>
        <v>8.4444444444444446</v>
      </c>
      <c r="J220">
        <v>5</v>
      </c>
      <c r="K220">
        <v>3</v>
      </c>
      <c r="L220">
        <v>23</v>
      </c>
      <c r="M220">
        <f t="shared" si="84"/>
        <v>31</v>
      </c>
      <c r="N220" s="11">
        <f t="shared" si="85"/>
        <v>3.4193548387096775</v>
      </c>
    </row>
    <row r="221" spans="1:14" x14ac:dyDescent="0.2">
      <c r="A221" s="2" t="s">
        <v>48</v>
      </c>
      <c r="B221" s="2" t="s">
        <v>264</v>
      </c>
      <c r="C221">
        <v>87</v>
      </c>
      <c r="D221">
        <v>127</v>
      </c>
      <c r="E221">
        <v>137</v>
      </c>
      <c r="F221">
        <v>139</v>
      </c>
      <c r="G221">
        <f t="shared" si="81"/>
        <v>1185</v>
      </c>
      <c r="H221">
        <f t="shared" si="82"/>
        <v>139</v>
      </c>
      <c r="I221" s="11">
        <f t="shared" si="83"/>
        <v>8.5251798561151073</v>
      </c>
      <c r="J221">
        <v>0</v>
      </c>
      <c r="K221">
        <v>2</v>
      </c>
      <c r="L221">
        <v>3</v>
      </c>
      <c r="M221">
        <f t="shared" si="84"/>
        <v>5</v>
      </c>
      <c r="N221" s="11">
        <f t="shared" si="85"/>
        <v>3.4</v>
      </c>
    </row>
    <row r="222" spans="1:14" x14ac:dyDescent="0.2">
      <c r="A222" s="2" t="s">
        <v>48</v>
      </c>
      <c r="B222" s="2" t="s">
        <v>270</v>
      </c>
      <c r="C222">
        <v>18</v>
      </c>
      <c r="D222">
        <v>47</v>
      </c>
      <c r="E222">
        <v>63</v>
      </c>
      <c r="F222">
        <v>66</v>
      </c>
      <c r="G222">
        <f t="shared" si="81"/>
        <v>524</v>
      </c>
      <c r="H222">
        <f t="shared" si="82"/>
        <v>66</v>
      </c>
      <c r="I222" s="11">
        <f t="shared" si="83"/>
        <v>7.9393939393939394</v>
      </c>
      <c r="J222">
        <v>12</v>
      </c>
      <c r="K222">
        <v>27</v>
      </c>
      <c r="L222">
        <v>32</v>
      </c>
      <c r="M222">
        <f t="shared" si="84"/>
        <v>71</v>
      </c>
      <c r="N222" s="11">
        <f t="shared" si="85"/>
        <v>3.7183098591549295</v>
      </c>
    </row>
    <row r="223" spans="1:14" x14ac:dyDescent="0.2">
      <c r="A223" s="2" t="s">
        <v>49</v>
      </c>
      <c r="B223" s="2" t="s">
        <v>226</v>
      </c>
      <c r="C223">
        <v>69</v>
      </c>
      <c r="D223">
        <v>123</v>
      </c>
      <c r="E223">
        <v>129</v>
      </c>
      <c r="F223">
        <v>131</v>
      </c>
      <c r="G223">
        <f t="shared" ref="G223" si="95">C223*9+(D223-C223)*8+(E223-D223)*7+(F223-E223)*6</f>
        <v>1107</v>
      </c>
      <c r="H223">
        <f t="shared" ref="H223" si="96">F223</f>
        <v>131</v>
      </c>
      <c r="I223" s="11">
        <f t="shared" ref="I223" si="97">G223/H223</f>
        <v>8.4503816793893129</v>
      </c>
      <c r="J223">
        <v>6</v>
      </c>
      <c r="K223">
        <v>43</v>
      </c>
      <c r="L223">
        <v>84</v>
      </c>
      <c r="M223">
        <f t="shared" ref="M223" si="98">(J223+K223+L223)</f>
        <v>133</v>
      </c>
      <c r="N223" s="11">
        <f t="shared" ref="N223" si="99">(5*J223+4*K223+3*L223)/M223</f>
        <v>3.4135338345864663</v>
      </c>
    </row>
    <row r="224" spans="1:14" x14ac:dyDescent="0.2">
      <c r="A224" s="2" t="s">
        <v>50</v>
      </c>
      <c r="B224" s="2" t="s">
        <v>50</v>
      </c>
      <c r="C224">
        <v>26</v>
      </c>
      <c r="D224">
        <v>180</v>
      </c>
      <c r="E224">
        <v>226</v>
      </c>
      <c r="F224">
        <v>232</v>
      </c>
      <c r="G224">
        <f t="shared" ref="G224:G225" si="100">C224*9+(D224-C224)*8+(E224-D224)*7+(F224-E224)*6</f>
        <v>1824</v>
      </c>
      <c r="H224">
        <f t="shared" ref="H224:H225" si="101">F224</f>
        <v>232</v>
      </c>
      <c r="I224" s="11">
        <f t="shared" ref="I224:I225" si="102">G224/H224</f>
        <v>7.8620689655172411</v>
      </c>
      <c r="J224">
        <v>32</v>
      </c>
      <c r="K224">
        <v>59</v>
      </c>
      <c r="L224">
        <v>150</v>
      </c>
      <c r="M224">
        <f t="shared" ref="M224:M225" si="103">(J224+K224+L224)</f>
        <v>241</v>
      </c>
      <c r="N224" s="11">
        <f t="shared" ref="N224:N225" si="104">(5*J224+4*K224+3*L224)/M224</f>
        <v>3.5103734439834025</v>
      </c>
    </row>
    <row r="225" spans="1:14" x14ac:dyDescent="0.2">
      <c r="A225" s="2" t="s">
        <v>51</v>
      </c>
      <c r="B225" s="2" t="s">
        <v>182</v>
      </c>
      <c r="C225">
        <v>92</v>
      </c>
      <c r="D225">
        <v>437</v>
      </c>
      <c r="E225">
        <v>529</v>
      </c>
      <c r="F225">
        <v>548</v>
      </c>
      <c r="G225">
        <f t="shared" si="100"/>
        <v>4346</v>
      </c>
      <c r="H225">
        <f t="shared" si="101"/>
        <v>548</v>
      </c>
      <c r="I225" s="11">
        <f t="shared" si="102"/>
        <v>7.9306569343065689</v>
      </c>
      <c r="J225">
        <v>49</v>
      </c>
      <c r="K225">
        <v>127</v>
      </c>
      <c r="L225">
        <v>665</v>
      </c>
      <c r="M225">
        <f t="shared" si="103"/>
        <v>841</v>
      </c>
      <c r="N225" s="11">
        <f t="shared" si="104"/>
        <v>3.2675386444708678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Страны</vt:lpstr>
      <vt:lpstr>Курорты</vt:lpstr>
      <vt:lpstr>Booking koeff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2021-03-27T08:39:40Z</dcterms:created>
  <dcterms:modified xsi:type="dcterms:W3CDTF">2021-03-28T06:30:07Z</dcterms:modified>
</cp:coreProperties>
</file>