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gun\Desktop\"/>
    </mc:Choice>
  </mc:AlternateContent>
  <xr:revisionPtr revIDLastSave="0" documentId="13_ncr:1_{EE114815-08D7-42A0-9B16-BD533CF18E01}" xr6:coauthVersionLast="47" xr6:coauthVersionMax="47" xr10:uidLastSave="{00000000-0000-0000-0000-000000000000}"/>
  <bookViews>
    <workbookView xWindow="51480" yWindow="3135" windowWidth="29040" windowHeight="15720" xr2:uid="{9DBE9A83-B3C3-40D5-BFD7-6CFBCE6080ED}"/>
  </bookViews>
  <sheets>
    <sheet name="Stats" sheetId="1" r:id="rId1"/>
    <sheet name="Crop Tests" sheetId="3" r:id="rId2"/>
    <sheet name="Sheet2" sheetId="2" r:id="rId3"/>
    <sheet name="Recip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1" l="1"/>
  <c r="O45" i="1"/>
  <c r="Q45" i="1"/>
  <c r="I44" i="1"/>
  <c r="F44" i="1"/>
  <c r="K44" i="1"/>
  <c r="O44" i="1"/>
  <c r="Q44" i="1"/>
  <c r="K4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F43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  <c r="I3" i="1"/>
  <c r="I4" i="1"/>
  <c r="I5" i="1"/>
  <c r="I6" i="1"/>
  <c r="I7" i="1"/>
  <c r="I8" i="1"/>
  <c r="I9" i="1"/>
  <c r="O43" i="1"/>
  <c r="K33" i="1"/>
  <c r="K34" i="1"/>
  <c r="K35" i="1"/>
  <c r="K36" i="1"/>
  <c r="K37" i="1"/>
  <c r="K38" i="1"/>
  <c r="K39" i="1"/>
  <c r="K40" i="1"/>
  <c r="K41" i="1"/>
  <c r="K42" i="1"/>
  <c r="F42" i="1"/>
  <c r="O42" i="1"/>
  <c r="F41" i="1"/>
  <c r="F37" i="1"/>
  <c r="F38" i="1"/>
  <c r="F39" i="1"/>
  <c r="F40" i="1"/>
  <c r="O41" i="1"/>
  <c r="O40" i="1"/>
  <c r="O39" i="1"/>
  <c r="O38" i="1"/>
  <c r="O37" i="1"/>
  <c r="F36" i="1"/>
  <c r="O36" i="1"/>
  <c r="F35" i="1"/>
  <c r="O35" i="1"/>
  <c r="F31" i="1"/>
  <c r="F32" i="1"/>
  <c r="F33" i="1"/>
  <c r="F34" i="1"/>
  <c r="O34" i="1"/>
  <c r="O33" i="1"/>
  <c r="K32" i="1"/>
  <c r="K28" i="1"/>
  <c r="K29" i="1"/>
  <c r="K30" i="1"/>
  <c r="K31" i="1"/>
  <c r="O32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O31" i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F28" i="1"/>
  <c r="F29" i="1"/>
  <c r="F30" i="1"/>
  <c r="O28" i="1"/>
  <c r="O29" i="1"/>
  <c r="O3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F25" i="1"/>
  <c r="F26" i="1"/>
  <c r="F27" i="1"/>
  <c r="K20" i="1"/>
  <c r="K21" i="1"/>
  <c r="K22" i="1"/>
  <c r="K23" i="1"/>
  <c r="K24" i="1"/>
  <c r="K25" i="1"/>
  <c r="K26" i="1"/>
  <c r="K27" i="1"/>
  <c r="D49" i="1"/>
  <c r="F49" i="1" s="1"/>
  <c r="D50" i="1"/>
  <c r="F50" i="1" s="1"/>
  <c r="D51" i="1"/>
  <c r="F51" i="1" s="1"/>
  <c r="D48" i="1"/>
  <c r="F48" i="1" s="1"/>
  <c r="F24" i="1"/>
  <c r="F20" i="1"/>
  <c r="F21" i="1"/>
  <c r="F22" i="1"/>
  <c r="F23" i="1"/>
  <c r="K19" i="1"/>
  <c r="F18" i="1"/>
  <c r="F19" i="1"/>
  <c r="K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K9" i="1"/>
  <c r="K10" i="1"/>
  <c r="K11" i="1"/>
  <c r="K12" i="1"/>
  <c r="K13" i="1"/>
  <c r="K14" i="1"/>
  <c r="K15" i="1"/>
  <c r="K16" i="1"/>
  <c r="K17" i="1"/>
  <c r="K2" i="1"/>
  <c r="K3" i="1"/>
  <c r="K4" i="1"/>
  <c r="K5" i="1"/>
  <c r="K6" i="1"/>
  <c r="K7" i="1"/>
  <c r="K8" i="1"/>
  <c r="I10" i="1"/>
  <c r="F2" i="1"/>
</calcChain>
</file>

<file path=xl/sharedStrings.xml><?xml version="1.0" encoding="utf-8"?>
<sst xmlns="http://schemas.openxmlformats.org/spreadsheetml/2006/main" count="287" uniqueCount="147">
  <si>
    <t>Crop</t>
  </si>
  <si>
    <t>Buy</t>
  </si>
  <si>
    <t>Sell</t>
  </si>
  <si>
    <t>Profit</t>
  </si>
  <si>
    <t>Lettuce</t>
  </si>
  <si>
    <t>Wheat</t>
  </si>
  <si>
    <t>Carrot</t>
  </si>
  <si>
    <t>Cucumber</t>
  </si>
  <si>
    <t>Reharvest to Profit</t>
  </si>
  <si>
    <t>Tomato</t>
  </si>
  <si>
    <t>Paprika</t>
  </si>
  <si>
    <t>Corn</t>
  </si>
  <si>
    <t>Onion</t>
  </si>
  <si>
    <t>Eggplant</t>
  </si>
  <si>
    <t>Rainbow Bean</t>
  </si>
  <si>
    <t>Pumpkin</t>
  </si>
  <si>
    <t>Curry</t>
  </si>
  <si>
    <t>Processed Profit</t>
  </si>
  <si>
    <t>Potato</t>
  </si>
  <si>
    <t>Sudor Pepper</t>
  </si>
  <si>
    <t>Premium Sell</t>
  </si>
  <si>
    <t>Premium Profit</t>
  </si>
  <si>
    <t>Item</t>
  </si>
  <si>
    <t>Egg</t>
  </si>
  <si>
    <t>Milk</t>
  </si>
  <si>
    <t>Cotton Feather</t>
  </si>
  <si>
    <t>Cool Berry</t>
  </si>
  <si>
    <t>Princess Chestnut</t>
  </si>
  <si>
    <t>Grass</t>
  </si>
  <si>
    <t>Wild Leaf</t>
  </si>
  <si>
    <t>Reharvest Profit</t>
  </si>
  <si>
    <t>Curry Spice</t>
  </si>
  <si>
    <t>Processed Sell</t>
  </si>
  <si>
    <t>Tree</t>
  </si>
  <si>
    <t># in Harvest</t>
  </si>
  <si>
    <t>Per Season</t>
  </si>
  <si>
    <t>$ per Harvest</t>
  </si>
  <si>
    <t xml:space="preserve">Reharvest X </t>
  </si>
  <si>
    <t>Premium Feather</t>
  </si>
  <si>
    <t>Processed 1</t>
  </si>
  <si>
    <t>Process Sell 1</t>
  </si>
  <si>
    <t>Processed 2</t>
  </si>
  <si>
    <t>Processed Sell 2</t>
  </si>
  <si>
    <t>Berry Juice</t>
  </si>
  <si>
    <t>Qty 1</t>
  </si>
  <si>
    <t>Qty 2</t>
  </si>
  <si>
    <t>Mayo</t>
  </si>
  <si>
    <t>Smoked Egg</t>
  </si>
  <si>
    <t>Cheese</t>
  </si>
  <si>
    <t>Qty Needed</t>
  </si>
  <si>
    <t>Berry Jam</t>
  </si>
  <si>
    <t>Prem Sell</t>
  </si>
  <si>
    <t>Flour</t>
  </si>
  <si>
    <t>Sugar</t>
  </si>
  <si>
    <t>Splendid Horn</t>
  </si>
  <si>
    <t>Natural Wool</t>
  </si>
  <si>
    <t>Honey</t>
  </si>
  <si>
    <t>Syrup</t>
  </si>
  <si>
    <t>Cabbage</t>
  </si>
  <si>
    <t>Snowcap Mikan</t>
  </si>
  <si>
    <t>Processed</t>
  </si>
  <si>
    <t>Prem Proc Sell</t>
  </si>
  <si>
    <t>Prem Proc Profit</t>
  </si>
  <si>
    <t>Radish</t>
  </si>
  <si>
    <t>Strawberry</t>
  </si>
  <si>
    <t>Garlic</t>
  </si>
  <si>
    <t>Peppercorn</t>
  </si>
  <si>
    <t>Chilly Plant</t>
  </si>
  <si>
    <t>Veg Juice</t>
  </si>
  <si>
    <t>potato</t>
  </si>
  <si>
    <t>?</t>
  </si>
  <si>
    <t>Veg Jam</t>
  </si>
  <si>
    <t>Berry</t>
  </si>
  <si>
    <t>Smoked Meat</t>
  </si>
  <si>
    <t>Meat</t>
  </si>
  <si>
    <t>Ingredient</t>
  </si>
  <si>
    <t>Qty</t>
  </si>
  <si>
    <t>Reharvest X Profit</t>
  </si>
  <si>
    <t>Marmalade</t>
  </si>
  <si>
    <t>Tree per 1</t>
  </si>
  <si>
    <t>Grape</t>
  </si>
  <si>
    <t>Coconut</t>
  </si>
  <si>
    <t>Coconut Milk</t>
  </si>
  <si>
    <t>Strawberry Jam</t>
  </si>
  <si>
    <t>Pepper</t>
  </si>
  <si>
    <t>Orange Juice</t>
  </si>
  <si>
    <t xml:space="preserve"> Main Processed Form</t>
  </si>
  <si>
    <t>Nectarcane</t>
  </si>
  <si>
    <t>Rice</t>
  </si>
  <si>
    <t>Pink Aloe</t>
  </si>
  <si>
    <t>Firelight Fruit</t>
  </si>
  <si>
    <t>Lemon Juice</t>
  </si>
  <si>
    <t>Lemon</t>
  </si>
  <si>
    <t>Bellhop</t>
  </si>
  <si>
    <t>Maococoa</t>
  </si>
  <si>
    <t>Watermelon</t>
  </si>
  <si>
    <t>Promised Fruit</t>
  </si>
  <si>
    <t>Apple Jam</t>
  </si>
  <si>
    <t>Wisty Peach</t>
  </si>
  <si>
    <t>Ginger</t>
  </si>
  <si>
    <t>Ginger Ale</t>
  </si>
  <si>
    <t>Peach Jam</t>
  </si>
  <si>
    <t>Harvest X</t>
  </si>
  <si>
    <t>Total Harvest Profit</t>
  </si>
  <si>
    <t>Proc to Bare Item</t>
  </si>
  <si>
    <t>Little Mushroom</t>
  </si>
  <si>
    <t>Jam</t>
  </si>
  <si>
    <t>Smoke</t>
  </si>
  <si>
    <t>Ferment</t>
  </si>
  <si>
    <t>Dessert</t>
  </si>
  <si>
    <t>Spice</t>
  </si>
  <si>
    <t>Wise Mans Root</t>
  </si>
  <si>
    <t>Soma Potion</t>
  </si>
  <si>
    <t>Hermits Root</t>
  </si>
  <si>
    <t>Haoma Drink</t>
  </si>
  <si>
    <t>Hop Juice</t>
  </si>
  <si>
    <t>Veg Juice - 45</t>
  </si>
  <si>
    <t>Smoker</t>
  </si>
  <si>
    <t>Jam $</t>
  </si>
  <si>
    <t>Smoker $</t>
  </si>
  <si>
    <t>Dessert $</t>
  </si>
  <si>
    <t>Ferment $</t>
  </si>
  <si>
    <t>Spice $</t>
  </si>
  <si>
    <t>-</t>
  </si>
  <si>
    <t>Firelight Juice</t>
  </si>
  <si>
    <t>Raddish</t>
  </si>
  <si>
    <t>Aloe Jam</t>
  </si>
  <si>
    <t>Aloe Juice</t>
  </si>
  <si>
    <t>Prem Veg Jam</t>
  </si>
  <si>
    <t>Plate</t>
  </si>
  <si>
    <t>Ing 2</t>
  </si>
  <si>
    <t>Ing 2 $</t>
  </si>
  <si>
    <t>Ing 1</t>
  </si>
  <si>
    <t>Ing 1 $</t>
  </si>
  <si>
    <t>Ing 3</t>
  </si>
  <si>
    <t>Ing 3 $</t>
  </si>
  <si>
    <t>Ing 4</t>
  </si>
  <si>
    <t>Ing 4 $</t>
  </si>
  <si>
    <t>Total Cost</t>
  </si>
  <si>
    <t>Sell Price</t>
  </si>
  <si>
    <t>Total Profit</t>
  </si>
  <si>
    <t>Ketchup Omelet</t>
  </si>
  <si>
    <t>Lemon Jam</t>
  </si>
  <si>
    <t>Coffee</t>
  </si>
  <si>
    <t>Picnic Sandwich</t>
  </si>
  <si>
    <t>Argene Cabbage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</si>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</sst>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horizontal="right"/>
    </xf>
    <xf numFmtId="0" fontId="2" fillId="3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5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fill>
        <patternFill patternType="none">
          <fgColor indexed="64"/>
          <bgColor auto="1"/>
        </patternFill>
      </fill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19DE23-BBFD-4C0C-BC99-E5680C365DB7}" name="Crop" displayName="Crop" ref="A1:Q45" totalsRowShown="0" headerRowDxfId="24">
  <autoFilter ref="A1:Q45" xr:uid="{3319DE23-BBFD-4C0C-BC99-E5680C365DB7}"/>
  <tableColumns count="17">
    <tableColumn id="1" xr3:uid="{44F28915-26DE-46F5-9CF8-649381483F66}" name="Crop"/>
    <tableColumn id="2" xr3:uid="{CD253BDD-D583-40C3-9CAE-F30EB932285E}" name="Tree per 1"/>
    <tableColumn id="3" xr3:uid="{FB76C9FC-1B36-487D-9D66-04F5361A7CA3}" name="Qty"/>
    <tableColumn id="4" xr3:uid="{4E9A92BB-BA52-4850-AF20-C1CF1D7CE02B}" name="Buy"/>
    <tableColumn id="5" xr3:uid="{280A3913-8E83-4FD3-9162-EFCEFD0994EA}" name="Sell"/>
    <tableColumn id="6" xr3:uid="{3A3901E6-4B80-40E3-A5A8-C7B203A17657}" name="Profit" dataDxfId="23"/>
    <tableColumn id="7" xr3:uid="{972ACB6A-710F-4C4F-AA38-EE2F46064807}" name="Harvest X" dataDxfId="22"/>
    <tableColumn id="8" xr3:uid="{40C9250B-CC65-4C4E-8502-67FF521C2883}" name="Reharvest X Profit"/>
    <tableColumn id="9" xr3:uid="{5B8952CD-188F-4756-BB18-3046175FD3A2}" name="Total Harvest Profit" dataDxfId="21"/>
    <tableColumn id="19" xr3:uid="{50E1F488-1FC1-49AD-84D4-8FF5AA3FB7BD}" name="Premium Sell"/>
    <tableColumn id="18" xr3:uid="{64165009-839D-4B15-8CD4-1E3A08A3A260}" name="Premium Profit" dataDxfId="20">
      <calculatedColumnFormula>J2-D2</calculatedColumnFormula>
    </tableColumn>
    <tableColumn id="10" xr3:uid="{6469C834-590D-4B9D-9FC2-62294AE4606B}" name=" Main Processed Form"/>
    <tableColumn id="11" xr3:uid="{9E2CF20F-008E-4FDC-A05D-48DF20BC3ABE}" name="Qty Needed"/>
    <tableColumn id="12" xr3:uid="{11A657BB-B339-48BD-B12A-8BCAF00B8981}" name="Processed Sell"/>
    <tableColumn id="13" xr3:uid="{E1B8594C-305F-4170-A4D8-7C5D5B35A6C2}" name="Processed Profit" dataDxfId="19">
      <calculatedColumnFormula>N2 - (D2*M2)</calculatedColumnFormula>
    </tableColumn>
    <tableColumn id="16" xr3:uid="{BBCD8676-A9D0-477B-9106-597F9CAC0DC5}" name="Prem Proc Sell"/>
    <tableColumn id="17" xr3:uid="{1D610AD2-EB95-43C4-BA22-C9F8D11E1BEA}" name="Prem Proc Profit" dataDxfId="18">
      <calculatedColumnFormula>P2 - (M2*D2)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272A50-C53B-47ED-BF6D-44A48E541893}" name="ProcSimp" displayName="ProcSimp" ref="A47:I64" totalsRowShown="0" headerRowDxfId="17" headerRowBorderDxfId="16">
  <autoFilter ref="A47:I64" xr:uid="{18272A50-C53B-47ED-BF6D-44A48E541893}"/>
  <tableColumns count="9">
    <tableColumn id="1" xr3:uid="{60D67248-CC80-4A66-9A3D-5B7A496E5718}" name="Item"/>
    <tableColumn id="2" xr3:uid="{4F20CE79-1017-48BE-ABF2-5CE2899C5755}" name="Ingredient"/>
    <tableColumn id="3" xr3:uid="{130676B4-39C2-4F89-8F5F-0D05904FAF0C}" name="Qty"/>
    <tableColumn id="4" xr3:uid="{317D4BD5-4799-4FEF-B2D0-80C59943D501}" name="Buy"/>
    <tableColumn id="5" xr3:uid="{B9CDE3AB-44DB-449F-93A0-D7A6EAC74C04}" name="Sell"/>
    <tableColumn id="6" xr3:uid="{9A11D5B7-F614-4D1D-BE83-DF34FC63AC09}" name="Profit" dataDxfId="15">
      <calculatedColumnFormula>ProcSimp[[#This Row],[Sell]]-ProcSimp[[#This Row],[Buy]]</calculatedColumnFormula>
    </tableColumn>
    <tableColumn id="7" xr3:uid="{7A5BB636-E3C3-42AF-BEB8-318DB282CD4A}" name="Premium Sell" dataDxfId="14"/>
    <tableColumn id="8" xr3:uid="{C76E6020-8D88-48FD-824E-4A6BFB82E3AD}" name="Premium Profit"/>
    <tableColumn id="9" xr3:uid="{7DDCF60B-7699-4309-9F2D-FFCCB0CD32D9}" name="Proc to Bare Item" dataDxfId="13">
      <calculatedColumnFormula>ProcSimp[[#This Row],[Sell]] - (VLOOKUP(ProcSimp[[#This Row],[Ingredient]],Crop[],5,FALSE))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6B3892-692D-48AB-81D6-0BC022B18CA2}" name="Table3" displayName="Table3" ref="A1:K32" totalsRowShown="0" dataDxfId="12" tableBorderDxfId="11">
  <autoFilter ref="A1:K32" xr:uid="{BC6B3892-692D-48AB-81D6-0BC022B18CA2}"/>
  <tableColumns count="11">
    <tableColumn id="1" xr3:uid="{8ECCC90E-2CB8-4291-80F0-C6D8333A37BA}" name="Crop" dataDxfId="10"/>
    <tableColumn id="2" xr3:uid="{A2D9E382-DC54-4562-9F70-F574F455465B}" name="Jam" dataDxfId="9"/>
    <tableColumn id="3" xr3:uid="{2C8F5983-6226-4061-9ED8-E01DE6DCAC07}" name="Jam $" dataDxfId="8"/>
    <tableColumn id="4" xr3:uid="{4FEA3438-247A-44AD-B5CC-05D2E0134710}" name="Smoker" dataDxfId="7"/>
    <tableColumn id="5" xr3:uid="{CDF1D5A5-5502-4107-BBF2-DD0B25EA2B72}" name="Smoker $" dataDxfId="6"/>
    <tableColumn id="6" xr3:uid="{0559D6D1-5B57-4AB0-BB7A-C3A1AFC45797}" name="Dessert" dataDxfId="5"/>
    <tableColumn id="7" xr3:uid="{7F045E19-8CBD-47D1-B4E5-3F8709A6C028}" name="Dessert $" dataDxfId="4"/>
    <tableColumn id="8" xr3:uid="{4957A3BC-6FB1-4C55-BC92-F79AF93D2E0A}" name="Ferment" dataDxfId="3"/>
    <tableColumn id="9" xr3:uid="{35B08449-391F-4FB0-A9D2-D724C5E4F89C}" name="Ferment $" dataDxfId="2"/>
    <tableColumn id="10" xr3:uid="{70A9CD4A-6250-427B-AC13-1461616AE00B}" name="Spice" dataDxfId="1"/>
    <tableColumn id="11" xr3:uid="{530E390D-0932-438D-8E54-952E5901C89F}" name="Spice $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E6F14-C940-4B65-8077-9F75145CB75D}">
  <dimension ref="A1:Q71"/>
  <sheetViews>
    <sheetView tabSelected="1" workbookViewId="0">
      <pane xSplit="1" topLeftCell="C1" activePane="topRight" state="frozen"/>
      <selection pane="topRight" activeCell="Q32" sqref="Q32"/>
    </sheetView>
  </sheetViews>
  <sheetFormatPr defaultRowHeight="15" x14ac:dyDescent="0.25"/>
  <cols>
    <col min="1" max="1" width="22.140625" bestFit="1" customWidth="1"/>
    <col min="2" max="2" width="20.28515625" bestFit="1" customWidth="1"/>
    <col min="3" max="3" width="9.42578125" customWidth="1"/>
    <col min="6" max="6" width="11.28515625" bestFit="1" customWidth="1"/>
    <col min="7" max="7" width="11.7109375" style="2" customWidth="1"/>
    <col min="8" max="8" width="19.7109375" customWidth="1"/>
    <col min="9" max="11" width="17.85546875" customWidth="1"/>
    <col min="12" max="12" width="18.5703125" customWidth="1"/>
    <col min="13" max="13" width="15.5703125" customWidth="1"/>
    <col min="14" max="14" width="15.85546875" customWidth="1"/>
    <col min="15" max="15" width="17.5703125" customWidth="1"/>
    <col min="16" max="16" width="16.85546875" customWidth="1"/>
    <col min="17" max="17" width="19.140625" bestFit="1" customWidth="1"/>
  </cols>
  <sheetData>
    <row r="1" spans="1:17" x14ac:dyDescent="0.25">
      <c r="A1" s="1" t="s">
        <v>0</v>
      </c>
      <c r="B1" s="1" t="s">
        <v>79</v>
      </c>
      <c r="C1" s="1" t="s">
        <v>76</v>
      </c>
      <c r="D1" s="1" t="s">
        <v>1</v>
      </c>
      <c r="E1" s="1" t="s">
        <v>2</v>
      </c>
      <c r="F1" s="5" t="s">
        <v>3</v>
      </c>
      <c r="G1" s="1" t="s">
        <v>102</v>
      </c>
      <c r="H1" s="1" t="s">
        <v>77</v>
      </c>
      <c r="I1" s="5" t="s">
        <v>103</v>
      </c>
      <c r="J1" s="1" t="s">
        <v>20</v>
      </c>
      <c r="K1" s="5" t="s">
        <v>21</v>
      </c>
      <c r="L1" s="1" t="s">
        <v>86</v>
      </c>
      <c r="M1" s="1" t="s">
        <v>49</v>
      </c>
      <c r="N1" s="1" t="s">
        <v>32</v>
      </c>
      <c r="O1" s="5" t="s">
        <v>17</v>
      </c>
      <c r="P1" s="1" t="s">
        <v>61</v>
      </c>
      <c r="Q1" s="1" t="s">
        <v>62</v>
      </c>
    </row>
    <row r="2" spans="1:17" x14ac:dyDescent="0.25">
      <c r="A2" t="s">
        <v>4</v>
      </c>
      <c r="D2">
        <v>55</v>
      </c>
      <c r="E2">
        <v>85</v>
      </c>
      <c r="F2" s="6">
        <f t="shared" ref="F2:F19" si="0">E2-D2</f>
        <v>30</v>
      </c>
      <c r="G2" s="2">
        <v>1</v>
      </c>
      <c r="H2">
        <v>1</v>
      </c>
      <c r="I2" s="6">
        <f t="shared" ref="I2:I9" si="1">(G2*E2) - D2</f>
        <v>30</v>
      </c>
      <c r="J2">
        <v>105</v>
      </c>
      <c r="K2" s="6">
        <f t="shared" ref="K2:K44" si="2">J2-D2</f>
        <v>50</v>
      </c>
      <c r="O2" s="6">
        <f>N2 - (D2*M2)</f>
        <v>0</v>
      </c>
      <c r="Q2">
        <f t="shared" ref="Q2:Q44" si="3">P2 - (M2*D2)</f>
        <v>0</v>
      </c>
    </row>
    <row r="3" spans="1:17" x14ac:dyDescent="0.25">
      <c r="A3" s="8" t="s">
        <v>5</v>
      </c>
      <c r="B3" s="8"/>
      <c r="C3" s="8"/>
      <c r="D3" s="8">
        <v>40</v>
      </c>
      <c r="E3" s="8">
        <v>55</v>
      </c>
      <c r="F3" s="9">
        <f t="shared" si="0"/>
        <v>15</v>
      </c>
      <c r="G3" s="10">
        <v>1</v>
      </c>
      <c r="H3" s="8">
        <v>1</v>
      </c>
      <c r="I3" s="9">
        <f t="shared" si="1"/>
        <v>15</v>
      </c>
      <c r="J3" s="8">
        <v>70</v>
      </c>
      <c r="K3" s="9">
        <f t="shared" si="2"/>
        <v>30</v>
      </c>
      <c r="L3" s="8" t="s">
        <v>52</v>
      </c>
      <c r="M3" s="8">
        <v>3</v>
      </c>
      <c r="N3" s="8">
        <v>180</v>
      </c>
      <c r="O3" s="9">
        <f t="shared" ref="O3:O27" si="4">N3 - (D3*M3)</f>
        <v>60</v>
      </c>
      <c r="P3" s="8">
        <v>225</v>
      </c>
      <c r="Q3" s="8">
        <f t="shared" si="3"/>
        <v>105</v>
      </c>
    </row>
    <row r="4" spans="1:17" x14ac:dyDescent="0.25">
      <c r="A4" t="s">
        <v>6</v>
      </c>
      <c r="D4">
        <v>105</v>
      </c>
      <c r="E4">
        <v>115</v>
      </c>
      <c r="F4" s="6">
        <f t="shared" si="0"/>
        <v>10</v>
      </c>
      <c r="G4" s="2">
        <v>1</v>
      </c>
      <c r="H4">
        <v>1</v>
      </c>
      <c r="I4" s="6">
        <f t="shared" si="1"/>
        <v>10</v>
      </c>
      <c r="J4">
        <v>145</v>
      </c>
      <c r="K4" s="6">
        <f t="shared" si="2"/>
        <v>40</v>
      </c>
      <c r="O4" s="6">
        <f t="shared" si="4"/>
        <v>0</v>
      </c>
      <c r="Q4">
        <f t="shared" si="3"/>
        <v>0</v>
      </c>
    </row>
    <row r="5" spans="1:17" x14ac:dyDescent="0.25">
      <c r="A5" t="s">
        <v>7</v>
      </c>
      <c r="D5">
        <v>370</v>
      </c>
      <c r="E5">
        <v>200</v>
      </c>
      <c r="F5" s="6">
        <f t="shared" si="0"/>
        <v>-170</v>
      </c>
      <c r="G5" s="2">
        <v>7</v>
      </c>
      <c r="H5">
        <v>2</v>
      </c>
      <c r="I5" s="6">
        <f t="shared" si="1"/>
        <v>1030</v>
      </c>
      <c r="J5">
        <v>250</v>
      </c>
      <c r="K5" s="6">
        <f t="shared" si="2"/>
        <v>-120</v>
      </c>
      <c r="O5" s="6">
        <f t="shared" si="4"/>
        <v>0</v>
      </c>
      <c r="Q5">
        <f t="shared" si="3"/>
        <v>0</v>
      </c>
    </row>
    <row r="6" spans="1:17" x14ac:dyDescent="0.25">
      <c r="A6" t="s">
        <v>9</v>
      </c>
      <c r="D6">
        <v>170</v>
      </c>
      <c r="E6">
        <v>65</v>
      </c>
      <c r="F6" s="6">
        <f t="shared" si="0"/>
        <v>-105</v>
      </c>
      <c r="G6" s="2">
        <v>6</v>
      </c>
      <c r="H6">
        <v>3</v>
      </c>
      <c r="I6" s="6">
        <f t="shared" si="1"/>
        <v>220</v>
      </c>
      <c r="J6">
        <v>95</v>
      </c>
      <c r="K6" s="6">
        <f t="shared" si="2"/>
        <v>-75</v>
      </c>
      <c r="O6" s="6">
        <f t="shared" si="4"/>
        <v>0</v>
      </c>
      <c r="Q6">
        <f t="shared" si="3"/>
        <v>0</v>
      </c>
    </row>
    <row r="7" spans="1:17" x14ac:dyDescent="0.25">
      <c r="A7" t="s">
        <v>10</v>
      </c>
      <c r="D7">
        <v>250</v>
      </c>
      <c r="E7">
        <v>110</v>
      </c>
      <c r="F7" s="6">
        <f t="shared" si="0"/>
        <v>-140</v>
      </c>
      <c r="G7" s="2" t="s">
        <v>70</v>
      </c>
      <c r="H7">
        <v>3</v>
      </c>
      <c r="I7" s="6" t="e">
        <f t="shared" si="1"/>
        <v>#VALUE!</v>
      </c>
      <c r="J7">
        <v>135</v>
      </c>
      <c r="K7" s="6">
        <f t="shared" si="2"/>
        <v>-115</v>
      </c>
      <c r="O7" s="6">
        <f t="shared" si="4"/>
        <v>0</v>
      </c>
      <c r="Q7">
        <f t="shared" si="3"/>
        <v>0</v>
      </c>
    </row>
    <row r="8" spans="1:17" x14ac:dyDescent="0.25">
      <c r="A8" t="s">
        <v>11</v>
      </c>
      <c r="B8">
        <v>200</v>
      </c>
      <c r="D8">
        <v>230</v>
      </c>
      <c r="E8">
        <v>400</v>
      </c>
      <c r="F8" s="6">
        <f t="shared" si="0"/>
        <v>170</v>
      </c>
      <c r="G8" s="2">
        <v>1</v>
      </c>
      <c r="H8">
        <v>1</v>
      </c>
      <c r="I8" s="6">
        <f t="shared" si="1"/>
        <v>170</v>
      </c>
      <c r="J8">
        <v>500</v>
      </c>
      <c r="K8" s="6">
        <f t="shared" si="2"/>
        <v>270</v>
      </c>
      <c r="O8" s="6">
        <f t="shared" si="4"/>
        <v>0</v>
      </c>
      <c r="Q8">
        <f t="shared" si="3"/>
        <v>0</v>
      </c>
    </row>
    <row r="9" spans="1:17" x14ac:dyDescent="0.25">
      <c r="A9" t="s">
        <v>12</v>
      </c>
      <c r="D9">
        <v>130</v>
      </c>
      <c r="E9">
        <v>195</v>
      </c>
      <c r="F9" s="6">
        <f t="shared" si="0"/>
        <v>65</v>
      </c>
      <c r="G9" s="2">
        <v>1</v>
      </c>
      <c r="H9">
        <v>1</v>
      </c>
      <c r="I9" s="6">
        <f t="shared" si="1"/>
        <v>65</v>
      </c>
      <c r="J9">
        <v>245</v>
      </c>
      <c r="K9" s="6">
        <f t="shared" si="2"/>
        <v>115</v>
      </c>
      <c r="O9" s="6">
        <f t="shared" si="4"/>
        <v>0</v>
      </c>
      <c r="Q9">
        <f t="shared" si="3"/>
        <v>0</v>
      </c>
    </row>
    <row r="10" spans="1:17" x14ac:dyDescent="0.25">
      <c r="A10" t="s">
        <v>13</v>
      </c>
      <c r="D10">
        <v>780</v>
      </c>
      <c r="E10">
        <v>480</v>
      </c>
      <c r="F10" s="6">
        <f t="shared" si="0"/>
        <v>-300</v>
      </c>
      <c r="G10" s="2">
        <v>3</v>
      </c>
      <c r="H10">
        <v>2</v>
      </c>
      <c r="I10" s="6">
        <f>(G10*E10) - D10</f>
        <v>660</v>
      </c>
      <c r="J10">
        <v>960</v>
      </c>
      <c r="K10" s="6">
        <f t="shared" si="2"/>
        <v>180</v>
      </c>
      <c r="O10" s="6">
        <f t="shared" si="4"/>
        <v>0</v>
      </c>
      <c r="Q10">
        <f t="shared" si="3"/>
        <v>0</v>
      </c>
    </row>
    <row r="11" spans="1:17" x14ac:dyDescent="0.25">
      <c r="A11" t="s">
        <v>14</v>
      </c>
      <c r="D11">
        <v>180</v>
      </c>
      <c r="E11">
        <v>40</v>
      </c>
      <c r="F11" s="6">
        <f t="shared" si="0"/>
        <v>-140</v>
      </c>
      <c r="G11" s="2" t="s">
        <v>70</v>
      </c>
      <c r="H11">
        <v>5</v>
      </c>
      <c r="I11" s="6" t="e">
        <f t="shared" ref="I11:I44" si="5">(G11*E11) - D11</f>
        <v>#VALUE!</v>
      </c>
      <c r="K11" s="6">
        <f t="shared" si="2"/>
        <v>-180</v>
      </c>
      <c r="L11" t="s">
        <v>143</v>
      </c>
      <c r="M11">
        <v>1</v>
      </c>
      <c r="O11" s="6">
        <f t="shared" si="4"/>
        <v>-180</v>
      </c>
      <c r="Q11">
        <f t="shared" si="3"/>
        <v>-180</v>
      </c>
    </row>
    <row r="12" spans="1:17" x14ac:dyDescent="0.25">
      <c r="A12" t="s">
        <v>15</v>
      </c>
      <c r="D12">
        <v>1800</v>
      </c>
      <c r="E12">
        <v>3750</v>
      </c>
      <c r="F12" s="6">
        <f t="shared" si="0"/>
        <v>1950</v>
      </c>
      <c r="G12" s="2">
        <v>1</v>
      </c>
      <c r="H12">
        <v>1</v>
      </c>
      <c r="I12" s="6">
        <f t="shared" si="5"/>
        <v>1950</v>
      </c>
      <c r="K12" s="6">
        <f t="shared" si="2"/>
        <v>-1800</v>
      </c>
      <c r="O12" s="6">
        <f t="shared" si="4"/>
        <v>0</v>
      </c>
      <c r="Q12">
        <f t="shared" si="3"/>
        <v>0</v>
      </c>
    </row>
    <row r="13" spans="1:17" x14ac:dyDescent="0.25">
      <c r="A13" s="8" t="s">
        <v>16</v>
      </c>
      <c r="B13" s="8"/>
      <c r="C13" s="8"/>
      <c r="D13" s="8">
        <v>270</v>
      </c>
      <c r="E13" s="8">
        <v>350</v>
      </c>
      <c r="F13" s="9">
        <f t="shared" si="0"/>
        <v>80</v>
      </c>
      <c r="G13" s="10">
        <v>1</v>
      </c>
      <c r="H13" s="8">
        <v>1</v>
      </c>
      <c r="I13" s="9">
        <f t="shared" si="5"/>
        <v>80</v>
      </c>
      <c r="J13" s="8">
        <v>435</v>
      </c>
      <c r="K13" s="9">
        <f t="shared" si="2"/>
        <v>165</v>
      </c>
      <c r="L13" s="8" t="s">
        <v>31</v>
      </c>
      <c r="M13" s="8">
        <v>1</v>
      </c>
      <c r="N13" s="8">
        <v>440</v>
      </c>
      <c r="O13" s="9">
        <f t="shared" si="4"/>
        <v>170</v>
      </c>
      <c r="P13" s="8">
        <v>545</v>
      </c>
      <c r="Q13" s="8">
        <f t="shared" si="3"/>
        <v>275</v>
      </c>
    </row>
    <row r="14" spans="1:17" x14ac:dyDescent="0.25">
      <c r="A14" t="s">
        <v>18</v>
      </c>
      <c r="D14">
        <v>90</v>
      </c>
      <c r="E14">
        <v>120</v>
      </c>
      <c r="F14" s="6">
        <f t="shared" si="0"/>
        <v>30</v>
      </c>
      <c r="G14" s="2">
        <v>1</v>
      </c>
      <c r="H14">
        <v>1</v>
      </c>
      <c r="I14" s="6">
        <f t="shared" si="5"/>
        <v>30</v>
      </c>
      <c r="J14">
        <v>150</v>
      </c>
      <c r="K14" s="6">
        <f t="shared" si="2"/>
        <v>60</v>
      </c>
      <c r="O14" s="6">
        <f t="shared" si="4"/>
        <v>0</v>
      </c>
      <c r="Q14">
        <f t="shared" si="3"/>
        <v>0</v>
      </c>
    </row>
    <row r="15" spans="1:17" x14ac:dyDescent="0.25">
      <c r="A15" t="s">
        <v>19</v>
      </c>
      <c r="D15">
        <v>400</v>
      </c>
      <c r="E15">
        <v>250</v>
      </c>
      <c r="F15" s="6">
        <f t="shared" si="0"/>
        <v>-150</v>
      </c>
      <c r="G15" s="2">
        <v>3</v>
      </c>
      <c r="H15">
        <v>2</v>
      </c>
      <c r="I15" s="6">
        <f t="shared" si="5"/>
        <v>350</v>
      </c>
      <c r="J15">
        <v>310</v>
      </c>
      <c r="K15" s="6">
        <f t="shared" si="2"/>
        <v>-90</v>
      </c>
      <c r="O15" s="6">
        <f t="shared" si="4"/>
        <v>0</v>
      </c>
      <c r="Q15">
        <f t="shared" si="3"/>
        <v>0</v>
      </c>
    </row>
    <row r="16" spans="1:17" x14ac:dyDescent="0.25">
      <c r="A16" t="s">
        <v>28</v>
      </c>
      <c r="D16">
        <v>30</v>
      </c>
      <c r="E16">
        <v>35</v>
      </c>
      <c r="F16" s="6">
        <f t="shared" si="0"/>
        <v>5</v>
      </c>
      <c r="G16" s="2">
        <v>1</v>
      </c>
      <c r="H16">
        <v>1</v>
      </c>
      <c r="I16" s="6">
        <f t="shared" si="5"/>
        <v>5</v>
      </c>
      <c r="J16">
        <v>45</v>
      </c>
      <c r="K16" s="6">
        <f t="shared" si="2"/>
        <v>15</v>
      </c>
      <c r="O16" s="6">
        <f t="shared" si="4"/>
        <v>0</v>
      </c>
      <c r="Q16">
        <f t="shared" si="3"/>
        <v>0</v>
      </c>
    </row>
    <row r="17" spans="1:17" x14ac:dyDescent="0.25">
      <c r="A17" s="8" t="s">
        <v>87</v>
      </c>
      <c r="B17" s="8"/>
      <c r="C17" s="8"/>
      <c r="D17" s="8">
        <v>370</v>
      </c>
      <c r="E17" s="8">
        <v>250</v>
      </c>
      <c r="F17" s="9">
        <f t="shared" si="0"/>
        <v>-120</v>
      </c>
      <c r="G17" s="10">
        <v>3</v>
      </c>
      <c r="H17" s="8">
        <v>2</v>
      </c>
      <c r="I17" s="9">
        <f t="shared" si="5"/>
        <v>380</v>
      </c>
      <c r="J17" s="8">
        <v>310</v>
      </c>
      <c r="K17" s="9">
        <f t="shared" si="2"/>
        <v>-60</v>
      </c>
      <c r="L17" s="8" t="s">
        <v>53</v>
      </c>
      <c r="M17" s="8">
        <v>1</v>
      </c>
      <c r="N17" s="8">
        <v>315</v>
      </c>
      <c r="O17" s="9">
        <f t="shared" si="4"/>
        <v>-55</v>
      </c>
      <c r="P17" s="8">
        <v>865</v>
      </c>
      <c r="Q17" s="8">
        <f t="shared" si="3"/>
        <v>495</v>
      </c>
    </row>
    <row r="18" spans="1:17" x14ac:dyDescent="0.25">
      <c r="A18" s="8" t="s">
        <v>56</v>
      </c>
      <c r="B18" s="8"/>
      <c r="C18" s="8"/>
      <c r="D18" s="8">
        <v>380</v>
      </c>
      <c r="E18" s="8">
        <v>630</v>
      </c>
      <c r="F18" s="9">
        <f t="shared" si="0"/>
        <v>250</v>
      </c>
      <c r="G18" s="10">
        <v>1</v>
      </c>
      <c r="H18" s="8">
        <v>1</v>
      </c>
      <c r="I18" s="9">
        <f t="shared" si="5"/>
        <v>250</v>
      </c>
      <c r="J18" s="8">
        <v>785</v>
      </c>
      <c r="K18" s="9">
        <f t="shared" si="2"/>
        <v>405</v>
      </c>
      <c r="L18" s="8" t="s">
        <v>57</v>
      </c>
      <c r="M18" s="8">
        <v>1</v>
      </c>
      <c r="N18" s="8">
        <v>695</v>
      </c>
      <c r="O18" s="9">
        <f t="shared" si="4"/>
        <v>315</v>
      </c>
      <c r="P18" s="8">
        <v>865</v>
      </c>
      <c r="Q18" s="8">
        <f t="shared" si="3"/>
        <v>485</v>
      </c>
    </row>
    <row r="19" spans="1:17" x14ac:dyDescent="0.25">
      <c r="A19" t="s">
        <v>58</v>
      </c>
      <c r="D19">
        <v>220</v>
      </c>
      <c r="E19">
        <v>320</v>
      </c>
      <c r="F19" s="6">
        <f t="shared" si="0"/>
        <v>100</v>
      </c>
      <c r="G19" s="2">
        <v>1</v>
      </c>
      <c r="H19">
        <v>1</v>
      </c>
      <c r="I19" s="6">
        <f t="shared" si="5"/>
        <v>100</v>
      </c>
      <c r="J19">
        <v>400</v>
      </c>
      <c r="K19" s="6">
        <f t="shared" si="2"/>
        <v>180</v>
      </c>
      <c r="O19" s="6">
        <f t="shared" si="4"/>
        <v>0</v>
      </c>
      <c r="Q19">
        <f t="shared" si="3"/>
        <v>0</v>
      </c>
    </row>
    <row r="20" spans="1:17" x14ac:dyDescent="0.25">
      <c r="A20" t="s">
        <v>63</v>
      </c>
      <c r="D20">
        <v>390</v>
      </c>
      <c r="E20">
        <v>530</v>
      </c>
      <c r="F20" s="6">
        <f t="shared" ref="F20:F23" si="6">E20-D20</f>
        <v>140</v>
      </c>
      <c r="G20" s="2">
        <v>1</v>
      </c>
      <c r="H20">
        <v>1</v>
      </c>
      <c r="I20" s="6">
        <f t="shared" si="5"/>
        <v>140</v>
      </c>
      <c r="J20">
        <v>1100</v>
      </c>
      <c r="K20" s="6">
        <f t="shared" si="2"/>
        <v>710</v>
      </c>
      <c r="O20" s="6">
        <f t="shared" si="4"/>
        <v>0</v>
      </c>
      <c r="Q20">
        <f t="shared" si="3"/>
        <v>0</v>
      </c>
    </row>
    <row r="21" spans="1:17" x14ac:dyDescent="0.25">
      <c r="A21" s="8" t="s">
        <v>64</v>
      </c>
      <c r="B21" s="8"/>
      <c r="C21" s="8"/>
      <c r="D21" s="8">
        <v>220</v>
      </c>
      <c r="E21" s="8">
        <v>130</v>
      </c>
      <c r="F21" s="9">
        <f t="shared" si="6"/>
        <v>-90</v>
      </c>
      <c r="G21" s="10">
        <v>5</v>
      </c>
      <c r="H21" s="8">
        <v>2</v>
      </c>
      <c r="I21" s="9">
        <f t="shared" si="5"/>
        <v>430</v>
      </c>
      <c r="J21" s="8">
        <v>160</v>
      </c>
      <c r="K21" s="9">
        <f t="shared" si="2"/>
        <v>-60</v>
      </c>
      <c r="L21" s="8" t="s">
        <v>83</v>
      </c>
      <c r="M21" s="8">
        <v>3</v>
      </c>
      <c r="N21" s="8">
        <v>520</v>
      </c>
      <c r="O21" s="9">
        <f t="shared" si="4"/>
        <v>-140</v>
      </c>
      <c r="P21" s="8">
        <v>640</v>
      </c>
      <c r="Q21" s="8">
        <f t="shared" si="3"/>
        <v>-20</v>
      </c>
    </row>
    <row r="22" spans="1:17" x14ac:dyDescent="0.25">
      <c r="A22" t="s">
        <v>65</v>
      </c>
      <c r="D22">
        <v>650</v>
      </c>
      <c r="E22">
        <v>1000</v>
      </c>
      <c r="F22" s="6">
        <f t="shared" si="6"/>
        <v>350</v>
      </c>
      <c r="G22" s="2">
        <v>1</v>
      </c>
      <c r="H22">
        <v>1</v>
      </c>
      <c r="I22" s="6">
        <f t="shared" si="5"/>
        <v>350</v>
      </c>
      <c r="J22">
        <v>2000</v>
      </c>
      <c r="K22" s="6">
        <f t="shared" si="2"/>
        <v>1350</v>
      </c>
      <c r="O22" s="6">
        <f t="shared" si="4"/>
        <v>0</v>
      </c>
      <c r="Q22">
        <f t="shared" si="3"/>
        <v>0</v>
      </c>
    </row>
    <row r="23" spans="1:17" x14ac:dyDescent="0.25">
      <c r="A23" s="8" t="s">
        <v>66</v>
      </c>
      <c r="B23" s="8"/>
      <c r="C23" s="8"/>
      <c r="D23" s="8">
        <v>560</v>
      </c>
      <c r="E23" s="8">
        <v>265</v>
      </c>
      <c r="F23" s="9">
        <f t="shared" si="6"/>
        <v>-295</v>
      </c>
      <c r="G23" s="10">
        <v>5</v>
      </c>
      <c r="H23" s="8">
        <v>3</v>
      </c>
      <c r="I23" s="9">
        <f t="shared" si="5"/>
        <v>765</v>
      </c>
      <c r="J23" s="8">
        <v>330</v>
      </c>
      <c r="K23" s="9">
        <f t="shared" si="2"/>
        <v>-230</v>
      </c>
      <c r="L23" s="8" t="s">
        <v>84</v>
      </c>
      <c r="M23" s="8">
        <v>1</v>
      </c>
      <c r="N23" s="8">
        <v>335</v>
      </c>
      <c r="O23" s="9">
        <f t="shared" si="4"/>
        <v>-225</v>
      </c>
      <c r="P23" s="8">
        <v>410</v>
      </c>
      <c r="Q23" s="8">
        <f t="shared" si="3"/>
        <v>-150</v>
      </c>
    </row>
    <row r="24" spans="1:17" x14ac:dyDescent="0.25">
      <c r="A24" t="s">
        <v>67</v>
      </c>
      <c r="D24">
        <v>800</v>
      </c>
      <c r="E24">
        <v>1300</v>
      </c>
      <c r="F24" s="6">
        <f>E24-D24</f>
        <v>500</v>
      </c>
      <c r="G24" s="2">
        <v>1</v>
      </c>
      <c r="H24">
        <v>1</v>
      </c>
      <c r="I24" s="6">
        <f t="shared" si="5"/>
        <v>500</v>
      </c>
      <c r="J24">
        <v>1600</v>
      </c>
      <c r="K24" s="6">
        <f t="shared" si="2"/>
        <v>800</v>
      </c>
      <c r="O24" s="6">
        <f t="shared" si="4"/>
        <v>0</v>
      </c>
      <c r="Q24">
        <f t="shared" si="3"/>
        <v>0</v>
      </c>
    </row>
    <row r="25" spans="1:17" x14ac:dyDescent="0.25">
      <c r="A25" s="8" t="s">
        <v>72</v>
      </c>
      <c r="B25" s="8"/>
      <c r="C25" s="8"/>
      <c r="D25" s="8">
        <v>0</v>
      </c>
      <c r="E25" s="8">
        <v>20</v>
      </c>
      <c r="F25" s="9">
        <f t="shared" ref="F25:F44" si="7">E25-D25</f>
        <v>20</v>
      </c>
      <c r="G25" s="10">
        <v>1</v>
      </c>
      <c r="H25" s="8">
        <v>1</v>
      </c>
      <c r="I25" s="9">
        <f t="shared" si="5"/>
        <v>20</v>
      </c>
      <c r="J25" s="8">
        <v>30</v>
      </c>
      <c r="K25" s="9">
        <f t="shared" si="2"/>
        <v>30</v>
      </c>
      <c r="L25" s="8" t="s">
        <v>50</v>
      </c>
      <c r="M25" s="8">
        <v>3</v>
      </c>
      <c r="N25" s="8">
        <v>300</v>
      </c>
      <c r="O25" s="9">
        <f t="shared" si="4"/>
        <v>300</v>
      </c>
      <c r="P25" s="8">
        <v>450</v>
      </c>
      <c r="Q25" s="8">
        <f t="shared" si="3"/>
        <v>450</v>
      </c>
    </row>
    <row r="26" spans="1:17" x14ac:dyDescent="0.25">
      <c r="A26" s="8" t="s">
        <v>23</v>
      </c>
      <c r="B26" s="8"/>
      <c r="C26" s="8"/>
      <c r="D26" s="8">
        <v>0</v>
      </c>
      <c r="E26" s="8">
        <v>50</v>
      </c>
      <c r="F26" s="9">
        <f t="shared" si="7"/>
        <v>50</v>
      </c>
      <c r="G26" s="10">
        <v>1</v>
      </c>
      <c r="H26" s="8">
        <v>1</v>
      </c>
      <c r="I26" s="9">
        <f t="shared" si="5"/>
        <v>50</v>
      </c>
      <c r="J26" s="8">
        <v>60</v>
      </c>
      <c r="K26" s="9">
        <f t="shared" si="2"/>
        <v>60</v>
      </c>
      <c r="L26" s="8" t="s">
        <v>46</v>
      </c>
      <c r="M26" s="8">
        <v>3</v>
      </c>
      <c r="N26" s="8">
        <v>175</v>
      </c>
      <c r="O26" s="9">
        <f t="shared" si="4"/>
        <v>175</v>
      </c>
      <c r="P26" s="8">
        <v>210</v>
      </c>
      <c r="Q26" s="8">
        <f t="shared" si="3"/>
        <v>210</v>
      </c>
    </row>
    <row r="27" spans="1:17" x14ac:dyDescent="0.25">
      <c r="A27" s="8" t="s">
        <v>24</v>
      </c>
      <c r="B27" s="8"/>
      <c r="C27" s="8"/>
      <c r="D27" s="8">
        <v>0</v>
      </c>
      <c r="E27" s="8">
        <v>50</v>
      </c>
      <c r="F27" s="9">
        <f t="shared" si="7"/>
        <v>50</v>
      </c>
      <c r="G27" s="10">
        <v>1</v>
      </c>
      <c r="H27" s="8">
        <v>1</v>
      </c>
      <c r="I27" s="9">
        <f t="shared" si="5"/>
        <v>50</v>
      </c>
      <c r="J27" s="8">
        <v>60</v>
      </c>
      <c r="K27" s="9">
        <f t="shared" si="2"/>
        <v>60</v>
      </c>
      <c r="L27" s="8" t="s">
        <v>48</v>
      </c>
      <c r="M27" s="8">
        <v>3</v>
      </c>
      <c r="N27" s="8">
        <v>175</v>
      </c>
      <c r="O27" s="9">
        <f t="shared" si="4"/>
        <v>175</v>
      </c>
      <c r="P27" s="8">
        <v>210</v>
      </c>
      <c r="Q27" s="8">
        <f t="shared" si="3"/>
        <v>210</v>
      </c>
    </row>
    <row r="28" spans="1:17" x14ac:dyDescent="0.25">
      <c r="A28" t="s">
        <v>80</v>
      </c>
      <c r="B28">
        <v>2000</v>
      </c>
      <c r="D28">
        <v>0</v>
      </c>
      <c r="E28">
        <v>85</v>
      </c>
      <c r="F28" s="6">
        <f t="shared" si="7"/>
        <v>85</v>
      </c>
      <c r="H28">
        <v>8</v>
      </c>
      <c r="I28" s="6">
        <f t="shared" si="5"/>
        <v>0</v>
      </c>
      <c r="K28" s="6">
        <f t="shared" si="2"/>
        <v>0</v>
      </c>
      <c r="O28" s="6">
        <f t="shared" ref="O28:O30" si="8">N28 - (D28*M28)</f>
        <v>0</v>
      </c>
      <c r="Q28">
        <f t="shared" si="3"/>
        <v>0</v>
      </c>
    </row>
    <row r="29" spans="1:17" x14ac:dyDescent="0.25">
      <c r="A29" t="s">
        <v>27</v>
      </c>
      <c r="B29">
        <v>2200</v>
      </c>
      <c r="D29">
        <v>0</v>
      </c>
      <c r="E29">
        <v>60</v>
      </c>
      <c r="F29" s="6">
        <f t="shared" si="7"/>
        <v>60</v>
      </c>
      <c r="H29">
        <v>13</v>
      </c>
      <c r="I29" s="6">
        <f t="shared" si="5"/>
        <v>0</v>
      </c>
      <c r="J29">
        <v>75</v>
      </c>
      <c r="K29" s="6">
        <f t="shared" si="2"/>
        <v>75</v>
      </c>
      <c r="O29" s="6">
        <f t="shared" si="8"/>
        <v>0</v>
      </c>
      <c r="Q29">
        <f t="shared" si="3"/>
        <v>0</v>
      </c>
    </row>
    <row r="30" spans="1:17" x14ac:dyDescent="0.25">
      <c r="A30" t="s">
        <v>59</v>
      </c>
      <c r="D30">
        <v>0</v>
      </c>
      <c r="E30">
        <v>65</v>
      </c>
      <c r="F30" s="6">
        <f t="shared" si="7"/>
        <v>65</v>
      </c>
      <c r="I30" s="6">
        <f t="shared" si="5"/>
        <v>0</v>
      </c>
      <c r="J30">
        <v>80</v>
      </c>
      <c r="K30" s="6">
        <f t="shared" si="2"/>
        <v>80</v>
      </c>
      <c r="L30" t="s">
        <v>78</v>
      </c>
      <c r="M30">
        <v>3</v>
      </c>
      <c r="N30">
        <v>520</v>
      </c>
      <c r="O30" s="6">
        <f t="shared" si="8"/>
        <v>520</v>
      </c>
      <c r="Q30">
        <f t="shared" si="3"/>
        <v>0</v>
      </c>
    </row>
    <row r="31" spans="1:17" x14ac:dyDescent="0.25">
      <c r="A31" s="8" t="s">
        <v>74</v>
      </c>
      <c r="B31" s="8"/>
      <c r="C31" s="8"/>
      <c r="D31" s="8">
        <v>0</v>
      </c>
      <c r="E31" s="8">
        <v>20</v>
      </c>
      <c r="F31" s="9">
        <f t="shared" si="7"/>
        <v>20</v>
      </c>
      <c r="G31" s="10">
        <v>1</v>
      </c>
      <c r="H31" s="8">
        <v>1</v>
      </c>
      <c r="I31" s="9">
        <f t="shared" si="5"/>
        <v>20</v>
      </c>
      <c r="J31" s="8">
        <v>30</v>
      </c>
      <c r="K31" s="9">
        <f t="shared" si="2"/>
        <v>30</v>
      </c>
      <c r="L31" s="8" t="s">
        <v>73</v>
      </c>
      <c r="M31" s="8">
        <v>1</v>
      </c>
      <c r="N31" s="8">
        <v>200</v>
      </c>
      <c r="O31" s="9">
        <f t="shared" ref="O31:O44" si="9">N31 - (D31*M31)</f>
        <v>200</v>
      </c>
      <c r="P31" s="8">
        <v>250</v>
      </c>
      <c r="Q31" s="8">
        <f t="shared" si="3"/>
        <v>250</v>
      </c>
    </row>
    <row r="32" spans="1:17" x14ac:dyDescent="0.25">
      <c r="A32" t="s">
        <v>81</v>
      </c>
      <c r="B32">
        <v>3200</v>
      </c>
      <c r="D32">
        <v>3200</v>
      </c>
      <c r="E32">
        <v>35</v>
      </c>
      <c r="F32" s="6">
        <f t="shared" si="7"/>
        <v>-3165</v>
      </c>
      <c r="G32" s="2">
        <v>1</v>
      </c>
      <c r="H32">
        <v>31</v>
      </c>
      <c r="I32" s="6">
        <f t="shared" si="5"/>
        <v>-3165</v>
      </c>
      <c r="J32">
        <v>45</v>
      </c>
      <c r="K32" s="6">
        <f t="shared" si="2"/>
        <v>-3155</v>
      </c>
      <c r="L32" t="s">
        <v>82</v>
      </c>
      <c r="M32">
        <v>1</v>
      </c>
      <c r="N32">
        <v>45</v>
      </c>
      <c r="O32" s="6">
        <f t="shared" si="9"/>
        <v>-3155</v>
      </c>
      <c r="Q32">
        <f t="shared" si="3"/>
        <v>-3200</v>
      </c>
    </row>
    <row r="33" spans="1:17" x14ac:dyDescent="0.25">
      <c r="A33" t="s">
        <v>88</v>
      </c>
      <c r="D33">
        <v>20</v>
      </c>
      <c r="E33">
        <v>35</v>
      </c>
      <c r="F33" s="6">
        <f t="shared" si="7"/>
        <v>15</v>
      </c>
      <c r="G33" s="2">
        <v>1</v>
      </c>
      <c r="H33">
        <v>1</v>
      </c>
      <c r="I33" s="6">
        <f t="shared" si="5"/>
        <v>15</v>
      </c>
      <c r="J33">
        <v>45</v>
      </c>
      <c r="K33" s="6">
        <f t="shared" si="2"/>
        <v>25</v>
      </c>
      <c r="O33" s="6">
        <f t="shared" si="9"/>
        <v>0</v>
      </c>
      <c r="Q33">
        <f t="shared" si="3"/>
        <v>0</v>
      </c>
    </row>
    <row r="34" spans="1:17" x14ac:dyDescent="0.25">
      <c r="A34" t="s">
        <v>89</v>
      </c>
      <c r="D34">
        <v>0</v>
      </c>
      <c r="E34">
        <v>20</v>
      </c>
      <c r="F34" s="6">
        <f t="shared" si="7"/>
        <v>20</v>
      </c>
      <c r="G34" s="2">
        <v>1</v>
      </c>
      <c r="I34" s="6">
        <f t="shared" si="5"/>
        <v>20</v>
      </c>
      <c r="J34">
        <v>30</v>
      </c>
      <c r="K34" s="6">
        <f t="shared" si="2"/>
        <v>30</v>
      </c>
      <c r="L34" t="s">
        <v>126</v>
      </c>
      <c r="M34">
        <v>3</v>
      </c>
      <c r="N34">
        <v>200</v>
      </c>
      <c r="O34" s="6">
        <f t="shared" si="9"/>
        <v>200</v>
      </c>
      <c r="Q34">
        <f t="shared" si="3"/>
        <v>0</v>
      </c>
    </row>
    <row r="35" spans="1:17" x14ac:dyDescent="0.25">
      <c r="A35" t="s">
        <v>29</v>
      </c>
      <c r="D35">
        <v>0</v>
      </c>
      <c r="E35">
        <v>20</v>
      </c>
      <c r="F35" s="6">
        <f t="shared" si="7"/>
        <v>20</v>
      </c>
      <c r="G35" s="2">
        <v>1</v>
      </c>
      <c r="I35" s="6">
        <f t="shared" si="5"/>
        <v>20</v>
      </c>
      <c r="K35" s="6">
        <f t="shared" si="2"/>
        <v>0</v>
      </c>
      <c r="O35" s="6">
        <f t="shared" si="9"/>
        <v>0</v>
      </c>
      <c r="Q35">
        <f t="shared" si="3"/>
        <v>0</v>
      </c>
    </row>
    <row r="36" spans="1:17" x14ac:dyDescent="0.25">
      <c r="A36" t="s">
        <v>90</v>
      </c>
      <c r="D36">
        <v>0</v>
      </c>
      <c r="E36">
        <v>20</v>
      </c>
      <c r="F36" s="6">
        <f t="shared" si="7"/>
        <v>20</v>
      </c>
      <c r="G36" s="2">
        <v>1</v>
      </c>
      <c r="I36" s="6">
        <f t="shared" si="5"/>
        <v>20</v>
      </c>
      <c r="K36" s="6">
        <f t="shared" si="2"/>
        <v>0</v>
      </c>
      <c r="O36" s="6">
        <f t="shared" si="9"/>
        <v>0</v>
      </c>
      <c r="Q36">
        <f t="shared" si="3"/>
        <v>0</v>
      </c>
    </row>
    <row r="37" spans="1:17" x14ac:dyDescent="0.25">
      <c r="A37" t="s">
        <v>92</v>
      </c>
      <c r="B37">
        <v>2200</v>
      </c>
      <c r="D37">
        <v>0</v>
      </c>
      <c r="E37">
        <v>95</v>
      </c>
      <c r="F37" s="6">
        <f t="shared" si="7"/>
        <v>95</v>
      </c>
      <c r="G37" s="2">
        <v>30</v>
      </c>
      <c r="H37">
        <v>24</v>
      </c>
      <c r="I37" s="6">
        <f t="shared" si="5"/>
        <v>2850</v>
      </c>
      <c r="J37">
        <v>120</v>
      </c>
      <c r="K37" s="6">
        <f t="shared" si="2"/>
        <v>120</v>
      </c>
      <c r="L37" t="s">
        <v>142</v>
      </c>
      <c r="M37">
        <v>3</v>
      </c>
      <c r="N37">
        <v>505</v>
      </c>
      <c r="O37" s="6">
        <f t="shared" si="9"/>
        <v>505</v>
      </c>
      <c r="P37">
        <v>635</v>
      </c>
      <c r="Q37">
        <f t="shared" si="3"/>
        <v>635</v>
      </c>
    </row>
    <row r="38" spans="1:17" x14ac:dyDescent="0.25">
      <c r="A38" t="s">
        <v>93</v>
      </c>
      <c r="D38">
        <v>560</v>
      </c>
      <c r="F38" s="6">
        <f t="shared" si="7"/>
        <v>-560</v>
      </c>
      <c r="I38" s="6">
        <f t="shared" si="5"/>
        <v>-560</v>
      </c>
      <c r="K38" s="6">
        <f t="shared" si="2"/>
        <v>-560</v>
      </c>
      <c r="L38" t="s">
        <v>115</v>
      </c>
      <c r="M38">
        <v>1</v>
      </c>
      <c r="N38">
        <v>115</v>
      </c>
      <c r="O38" s="6">
        <f t="shared" si="9"/>
        <v>-445</v>
      </c>
      <c r="P38">
        <v>135</v>
      </c>
      <c r="Q38">
        <f t="shared" si="3"/>
        <v>-425</v>
      </c>
    </row>
    <row r="39" spans="1:17" x14ac:dyDescent="0.25">
      <c r="A39" t="s">
        <v>94</v>
      </c>
      <c r="B39">
        <v>2400</v>
      </c>
      <c r="D39">
        <v>0</v>
      </c>
      <c r="E39">
        <v>100</v>
      </c>
      <c r="F39" s="6">
        <f t="shared" si="7"/>
        <v>100</v>
      </c>
      <c r="G39" s="2">
        <v>30</v>
      </c>
      <c r="H39">
        <v>24</v>
      </c>
      <c r="I39" s="6">
        <f t="shared" si="5"/>
        <v>3000</v>
      </c>
      <c r="K39" s="6">
        <f t="shared" si="2"/>
        <v>0</v>
      </c>
      <c r="O39" s="6">
        <f t="shared" si="9"/>
        <v>0</v>
      </c>
      <c r="Q39">
        <f t="shared" si="3"/>
        <v>0</v>
      </c>
    </row>
    <row r="40" spans="1:17" x14ac:dyDescent="0.25">
      <c r="A40" t="s">
        <v>95</v>
      </c>
      <c r="D40">
        <v>2500</v>
      </c>
      <c r="E40">
        <v>4600</v>
      </c>
      <c r="F40" s="6">
        <f t="shared" si="7"/>
        <v>2100</v>
      </c>
      <c r="G40" s="2">
        <v>1</v>
      </c>
      <c r="H40">
        <v>1</v>
      </c>
      <c r="I40" s="6">
        <f t="shared" si="5"/>
        <v>2100</v>
      </c>
      <c r="J40">
        <v>5800</v>
      </c>
      <c r="K40" s="6">
        <f t="shared" si="2"/>
        <v>3300</v>
      </c>
      <c r="O40" s="6">
        <f t="shared" si="9"/>
        <v>0</v>
      </c>
      <c r="Q40">
        <f t="shared" si="3"/>
        <v>0</v>
      </c>
    </row>
    <row r="41" spans="1:17" x14ac:dyDescent="0.25">
      <c r="A41" t="s">
        <v>96</v>
      </c>
      <c r="D41">
        <v>0</v>
      </c>
      <c r="E41">
        <v>30</v>
      </c>
      <c r="F41" s="6">
        <f t="shared" si="7"/>
        <v>30</v>
      </c>
      <c r="I41" s="6">
        <f t="shared" si="5"/>
        <v>0</v>
      </c>
      <c r="K41" s="6">
        <f t="shared" si="2"/>
        <v>0</v>
      </c>
      <c r="L41" t="s">
        <v>97</v>
      </c>
      <c r="M41">
        <v>3</v>
      </c>
      <c r="N41">
        <v>160</v>
      </c>
      <c r="O41" s="6">
        <f t="shared" si="9"/>
        <v>160</v>
      </c>
      <c r="P41">
        <v>185</v>
      </c>
      <c r="Q41">
        <f t="shared" si="3"/>
        <v>185</v>
      </c>
    </row>
    <row r="42" spans="1:17" x14ac:dyDescent="0.25">
      <c r="A42" t="s">
        <v>98</v>
      </c>
      <c r="B42">
        <v>4200</v>
      </c>
      <c r="D42">
        <v>4200</v>
      </c>
      <c r="E42">
        <v>115</v>
      </c>
      <c r="F42" s="6">
        <f t="shared" si="7"/>
        <v>-4085</v>
      </c>
      <c r="G42" s="2">
        <v>9</v>
      </c>
      <c r="I42" s="6">
        <f t="shared" si="5"/>
        <v>-3165</v>
      </c>
      <c r="J42">
        <v>230</v>
      </c>
      <c r="K42" s="6">
        <f t="shared" si="2"/>
        <v>-3970</v>
      </c>
      <c r="L42" t="s">
        <v>101</v>
      </c>
      <c r="M42">
        <v>3</v>
      </c>
      <c r="N42">
        <v>610</v>
      </c>
      <c r="O42" s="6">
        <f t="shared" si="9"/>
        <v>-11990</v>
      </c>
      <c r="P42">
        <v>1220</v>
      </c>
      <c r="Q42">
        <f t="shared" si="3"/>
        <v>-11380</v>
      </c>
    </row>
    <row r="43" spans="1:17" x14ac:dyDescent="0.25">
      <c r="A43" t="s">
        <v>99</v>
      </c>
      <c r="D43">
        <v>0</v>
      </c>
      <c r="E43">
        <v>20</v>
      </c>
      <c r="F43" s="6">
        <f t="shared" si="7"/>
        <v>20</v>
      </c>
      <c r="I43" s="6">
        <f t="shared" si="5"/>
        <v>0</v>
      </c>
      <c r="K43" s="6">
        <f t="shared" si="2"/>
        <v>0</v>
      </c>
      <c r="L43" t="s">
        <v>100</v>
      </c>
      <c r="M43">
        <v>1</v>
      </c>
      <c r="O43" s="6">
        <f t="shared" si="9"/>
        <v>0</v>
      </c>
      <c r="P43">
        <v>65</v>
      </c>
      <c r="Q43">
        <f t="shared" si="3"/>
        <v>65</v>
      </c>
    </row>
    <row r="44" spans="1:17" x14ac:dyDescent="0.25">
      <c r="A44" t="s">
        <v>105</v>
      </c>
      <c r="D44">
        <v>0</v>
      </c>
      <c r="F44" s="6">
        <f t="shared" si="7"/>
        <v>0</v>
      </c>
      <c r="G44" s="2">
        <v>1</v>
      </c>
      <c r="H44">
        <v>1</v>
      </c>
      <c r="I44" s="6">
        <f t="shared" si="5"/>
        <v>0</v>
      </c>
      <c r="J44">
        <v>30</v>
      </c>
      <c r="K44" s="6">
        <f t="shared" si="2"/>
        <v>30</v>
      </c>
      <c r="O44" s="6">
        <f t="shared" si="9"/>
        <v>0</v>
      </c>
      <c r="Q44">
        <f t="shared" si="3"/>
        <v>0</v>
      </c>
    </row>
    <row r="45" spans="1:17" x14ac:dyDescent="0.25">
      <c r="A45" t="s">
        <v>145</v>
      </c>
      <c r="B45" t="s">
        <v>146</v>
      </c>
      <c r="F45" s="6"/>
      <c r="I45" s="6"/>
      <c r="K45" s="6">
        <f>J45-D45</f>
        <v>0</v>
      </c>
      <c r="O45" s="6">
        <f>N45 - (D45*M45)</f>
        <v>0</v>
      </c>
      <c r="Q45" s="15">
        <f>P45 - (M45*D45)</f>
        <v>0</v>
      </c>
    </row>
    <row r="47" spans="1:17" x14ac:dyDescent="0.25">
      <c r="A47" s="3" t="s">
        <v>22</v>
      </c>
      <c r="B47" s="3" t="s">
        <v>75</v>
      </c>
      <c r="C47" s="3" t="s">
        <v>76</v>
      </c>
      <c r="D47" s="3" t="s">
        <v>1</v>
      </c>
      <c r="E47" s="3" t="s">
        <v>2</v>
      </c>
      <c r="F47" s="3" t="s">
        <v>3</v>
      </c>
      <c r="G47" s="3" t="s">
        <v>20</v>
      </c>
      <c r="H47" s="3" t="s">
        <v>21</v>
      </c>
      <c r="I47" s="3" t="s">
        <v>104</v>
      </c>
      <c r="J47" s="7"/>
      <c r="K47" s="7" t="s">
        <v>0</v>
      </c>
      <c r="L47" t="s">
        <v>106</v>
      </c>
      <c r="M47" t="s">
        <v>107</v>
      </c>
      <c r="N47" t="s">
        <v>108</v>
      </c>
      <c r="O47" t="s">
        <v>109</v>
      </c>
      <c r="P47" t="s">
        <v>110</v>
      </c>
    </row>
    <row r="48" spans="1:17" x14ac:dyDescent="0.25">
      <c r="A48" t="s">
        <v>68</v>
      </c>
      <c r="B48" t="s">
        <v>18</v>
      </c>
      <c r="C48">
        <v>1</v>
      </c>
      <c r="D48">
        <f>(VLOOKUP(ProcSimp[[#This Row],[Ingredient]],Crop[],4,FALSE)) * ProcSimp[[#This Row],[Qty]]</f>
        <v>90</v>
      </c>
      <c r="E48">
        <v>45</v>
      </c>
      <c r="F48">
        <f>ProcSimp[[#This Row],[Sell]]-ProcSimp[[#This Row],[Buy]]</f>
        <v>-45</v>
      </c>
      <c r="I48">
        <f>ProcSimp[[#This Row],[Sell]] - (VLOOKUP(ProcSimp[[#This Row],[Ingredient]],Crop[],5,FALSE))</f>
        <v>-75</v>
      </c>
      <c r="K48" t="s">
        <v>4</v>
      </c>
      <c r="N48" t="s">
        <v>116</v>
      </c>
    </row>
    <row r="49" spans="1:11" x14ac:dyDescent="0.25">
      <c r="A49" t="s">
        <v>71</v>
      </c>
      <c r="B49" t="s">
        <v>18</v>
      </c>
      <c r="C49">
        <v>3</v>
      </c>
      <c r="D49">
        <f>(VLOOKUP(ProcSimp[[#This Row],[Ingredient]],Crop[],4,FALSE)) * ProcSimp[[#This Row],[Qty]]</f>
        <v>270</v>
      </c>
      <c r="E49">
        <v>245</v>
      </c>
      <c r="F49">
        <f>ProcSimp[[#This Row],[Sell]]-ProcSimp[[#This Row],[Buy]]</f>
        <v>-25</v>
      </c>
      <c r="I49">
        <f>ProcSimp[[#This Row],[Sell]] - (VLOOKUP(ProcSimp[[#This Row],[Ingredient]],Crop[],5,FALSE))</f>
        <v>125</v>
      </c>
      <c r="K49" t="s">
        <v>6</v>
      </c>
    </row>
    <row r="50" spans="1:11" x14ac:dyDescent="0.25">
      <c r="A50" t="s">
        <v>43</v>
      </c>
      <c r="B50" t="s">
        <v>72</v>
      </c>
      <c r="C50">
        <v>1</v>
      </c>
      <c r="D50">
        <f>(VLOOKUP(ProcSimp[[#This Row],[Ingredient]],Crop[],4,FALSE)) * ProcSimp[[#This Row],[Qty]]</f>
        <v>0</v>
      </c>
      <c r="E50">
        <v>20</v>
      </c>
      <c r="F50">
        <f>ProcSimp[[#This Row],[Sell]]-ProcSimp[[#This Row],[Buy]]</f>
        <v>20</v>
      </c>
      <c r="I50">
        <f>ProcSimp[[#This Row],[Sell]] - (VLOOKUP(ProcSimp[[#This Row],[Ingredient]],Crop[],5,FALSE))</f>
        <v>0</v>
      </c>
      <c r="K50" t="s">
        <v>7</v>
      </c>
    </row>
    <row r="51" spans="1:11" x14ac:dyDescent="0.25">
      <c r="A51" t="s">
        <v>50</v>
      </c>
      <c r="B51" t="s">
        <v>72</v>
      </c>
      <c r="C51">
        <v>3</v>
      </c>
      <c r="D51">
        <f>(VLOOKUP(ProcSimp[[#This Row],[Ingredient]],Crop[],4,FALSE)) * ProcSimp[[#This Row],[Qty]]</f>
        <v>0</v>
      </c>
      <c r="E51">
        <v>300</v>
      </c>
      <c r="F51">
        <f>ProcSimp[[#This Row],[Sell]]-ProcSimp[[#This Row],[Buy]]</f>
        <v>300</v>
      </c>
      <c r="G51" s="2">
        <v>450</v>
      </c>
      <c r="I51">
        <f>ProcSimp[[#This Row],[Sell]] - (VLOOKUP(ProcSimp[[#This Row],[Ingredient]],Crop[],5,FALSE))</f>
        <v>280</v>
      </c>
    </row>
    <row r="52" spans="1:11" x14ac:dyDescent="0.25">
      <c r="A52" t="s">
        <v>78</v>
      </c>
      <c r="B52" t="s">
        <v>59</v>
      </c>
      <c r="C52">
        <v>3</v>
      </c>
      <c r="D52">
        <f>(VLOOKUP(ProcSimp[[#This Row],[Ingredient]],Crop[],4,FALSE)) * ProcSimp[[#This Row],[Qty]]</f>
        <v>0</v>
      </c>
      <c r="E52">
        <v>520</v>
      </c>
      <c r="F52">
        <f>ProcSimp[[#This Row],[Sell]]-ProcSimp[[#This Row],[Buy]]</f>
        <v>520</v>
      </c>
      <c r="I52">
        <f>ProcSimp[[#This Row],[Sell]] - (VLOOKUP(ProcSimp[[#This Row],[Ingredient]],Crop[],5,FALSE))</f>
        <v>455</v>
      </c>
    </row>
    <row r="53" spans="1:11" x14ac:dyDescent="0.25">
      <c r="A53" s="4" t="s">
        <v>91</v>
      </c>
      <c r="B53" s="4" t="s">
        <v>92</v>
      </c>
      <c r="C53">
        <v>1</v>
      </c>
      <c r="D53">
        <f>(VLOOKUP(ProcSimp[[#This Row],[Ingredient]],Crop[],4,FALSE)) * ProcSimp[[#This Row],[Qty]]</f>
        <v>0</v>
      </c>
      <c r="E53">
        <v>85</v>
      </c>
      <c r="F53">
        <f>ProcSimp[[#This Row],[Sell]]-ProcSimp[[#This Row],[Buy]]</f>
        <v>85</v>
      </c>
      <c r="I53">
        <f>ProcSimp[[#This Row],[Sell]] - (VLOOKUP(ProcSimp[[#This Row],[Ingredient]],Crop[],5,FALSE))</f>
        <v>-10</v>
      </c>
    </row>
    <row r="54" spans="1:11" x14ac:dyDescent="0.25">
      <c r="A54" t="s">
        <v>83</v>
      </c>
      <c r="B54" t="s">
        <v>64</v>
      </c>
      <c r="C54">
        <v>3</v>
      </c>
      <c r="D54">
        <f>(VLOOKUP(ProcSimp[[#This Row],[Ingredient]],Crop[],4,FALSE)) * ProcSimp[[#This Row],[Qty]]</f>
        <v>660</v>
      </c>
      <c r="E54">
        <v>520</v>
      </c>
      <c r="F54">
        <f>ProcSimp[[#This Row],[Sell]]-ProcSimp[[#This Row],[Buy]]</f>
        <v>-140</v>
      </c>
      <c r="I54">
        <f>ProcSimp[[#This Row],[Sell]] - (VLOOKUP(ProcSimp[[#This Row],[Ingredient]],Crop[],5,FALSE))</f>
        <v>390</v>
      </c>
    </row>
    <row r="55" spans="1:11" x14ac:dyDescent="0.25">
      <c r="A55" t="s">
        <v>73</v>
      </c>
      <c r="B55" t="s">
        <v>74</v>
      </c>
      <c r="C55">
        <v>1</v>
      </c>
      <c r="D55">
        <f>(VLOOKUP(ProcSimp[[#This Row],[Ingredient]],Crop[],4,FALSE)) * ProcSimp[[#This Row],[Qty]]</f>
        <v>0</v>
      </c>
      <c r="E55">
        <v>200</v>
      </c>
      <c r="F55">
        <f>ProcSimp[[#This Row],[Sell]]-ProcSimp[[#This Row],[Buy]]</f>
        <v>200</v>
      </c>
      <c r="G55" s="2">
        <v>250</v>
      </c>
      <c r="I55">
        <f>ProcSimp[[#This Row],[Sell]] - (VLOOKUP(ProcSimp[[#This Row],[Ingredient]],Crop[],5,FALSE))</f>
        <v>180</v>
      </c>
    </row>
    <row r="56" spans="1:11" x14ac:dyDescent="0.25">
      <c r="A56" t="s">
        <v>85</v>
      </c>
      <c r="B56" t="s">
        <v>59</v>
      </c>
      <c r="C56">
        <v>1</v>
      </c>
      <c r="D56">
        <f>(VLOOKUP(ProcSimp[[#This Row],[Ingredient]],Crop[],4,FALSE)) * ProcSimp[[#This Row],[Qty]]</f>
        <v>0</v>
      </c>
      <c r="E56">
        <v>60</v>
      </c>
      <c r="F56">
        <f>ProcSimp[[#This Row],[Sell]]-ProcSimp[[#This Row],[Buy]]</f>
        <v>60</v>
      </c>
      <c r="G56" s="2">
        <v>70</v>
      </c>
      <c r="I56">
        <f>ProcSimp[[#This Row],[Sell]] - (VLOOKUP(ProcSimp[[#This Row],[Ingredient]],Crop[],5,FALSE))</f>
        <v>-5</v>
      </c>
    </row>
    <row r="57" spans="1:11" x14ac:dyDescent="0.25">
      <c r="A57" t="s">
        <v>47</v>
      </c>
      <c r="B57" t="s">
        <v>23</v>
      </c>
      <c r="C57">
        <v>1</v>
      </c>
      <c r="D57">
        <f>(VLOOKUP(ProcSimp[[#This Row],[Ingredient]],Crop[],4,FALSE)) * ProcSimp[[#This Row],[Qty]]</f>
        <v>0</v>
      </c>
      <c r="E57">
        <v>165</v>
      </c>
      <c r="F57">
        <f>ProcSimp[[#This Row],[Sell]]-ProcSimp[[#This Row],[Buy]]</f>
        <v>165</v>
      </c>
      <c r="I57">
        <f>ProcSimp[[#This Row],[Sell]] - (VLOOKUP(ProcSimp[[#This Row],[Ingredient]],Crop[],5,FALSE))</f>
        <v>115</v>
      </c>
    </row>
    <row r="58" spans="1:11" x14ac:dyDescent="0.25">
      <c r="A58" t="s">
        <v>97</v>
      </c>
      <c r="B58" t="s">
        <v>96</v>
      </c>
      <c r="C58">
        <v>3</v>
      </c>
      <c r="D58">
        <f>(VLOOKUP(ProcSimp[[#This Row],[Ingredient]],Crop[],4,FALSE)) * ProcSimp[[#This Row],[Qty]]</f>
        <v>0</v>
      </c>
      <c r="E58">
        <v>160</v>
      </c>
      <c r="F58">
        <f>ProcSimp[[#This Row],[Sell]]-ProcSimp[[#This Row],[Buy]]</f>
        <v>160</v>
      </c>
      <c r="I58">
        <f>ProcSimp[[#This Row],[Sell]] - (VLOOKUP(ProcSimp[[#This Row],[Ingredient]],Crop[],5,FALSE))</f>
        <v>130</v>
      </c>
    </row>
    <row r="59" spans="1:11" x14ac:dyDescent="0.25">
      <c r="A59" t="s">
        <v>71</v>
      </c>
      <c r="C59">
        <v>3</v>
      </c>
      <c r="D59" t="e">
        <f>(VLOOKUP(ProcSimp[[#This Row],[Ingredient]],Crop[],4,FALSE)) * ProcSimp[[#This Row],[Qty]]</f>
        <v>#N/A</v>
      </c>
      <c r="E59">
        <v>360</v>
      </c>
      <c r="F59" t="e">
        <f>ProcSimp[[#This Row],[Sell]]-ProcSimp[[#This Row],[Buy]]</f>
        <v>#N/A</v>
      </c>
      <c r="I59" t="e">
        <f>ProcSimp[[#This Row],[Sell]] - (VLOOKUP(ProcSimp[[#This Row],[Ingredient]],Crop[],5,FALSE))</f>
        <v>#N/A</v>
      </c>
    </row>
    <row r="60" spans="1:11" x14ac:dyDescent="0.25">
      <c r="D60" t="e">
        <f>(VLOOKUP(ProcSimp[[#This Row],[Ingredient]],Crop[],4,FALSE)) * ProcSimp[[#This Row],[Qty]]</f>
        <v>#N/A</v>
      </c>
      <c r="F60" t="e">
        <f>ProcSimp[[#This Row],[Sell]]-ProcSimp[[#This Row],[Buy]]</f>
        <v>#N/A</v>
      </c>
      <c r="I60" t="e">
        <f>ProcSimp[[#This Row],[Sell]] - (VLOOKUP(ProcSimp[[#This Row],[Ingredient]],Crop[],5,FALSE))</f>
        <v>#N/A</v>
      </c>
    </row>
    <row r="61" spans="1:11" x14ac:dyDescent="0.25">
      <c r="D61" t="e">
        <f>(VLOOKUP(ProcSimp[[#This Row],[Ingredient]],Crop[],4,FALSE)) * ProcSimp[[#This Row],[Qty]]</f>
        <v>#N/A</v>
      </c>
      <c r="F61" t="e">
        <f>ProcSimp[[#This Row],[Sell]]-ProcSimp[[#This Row],[Buy]]</f>
        <v>#N/A</v>
      </c>
      <c r="I61" t="e">
        <f>ProcSimp[[#This Row],[Sell]] - (VLOOKUP(ProcSimp[[#This Row],[Ingredient]],Crop[],5,FALSE))</f>
        <v>#N/A</v>
      </c>
    </row>
    <row r="62" spans="1:11" x14ac:dyDescent="0.25">
      <c r="D62" t="e">
        <f>(VLOOKUP(ProcSimp[[#This Row],[Ingredient]],Crop[],4,FALSE)) * ProcSimp[[#This Row],[Qty]]</f>
        <v>#N/A</v>
      </c>
      <c r="F62" t="e">
        <f>ProcSimp[[#This Row],[Sell]]-ProcSimp[[#This Row],[Buy]]</f>
        <v>#N/A</v>
      </c>
      <c r="I62" t="e">
        <f>ProcSimp[[#This Row],[Sell]] - (VLOOKUP(ProcSimp[[#This Row],[Ingredient]],Crop[],5,FALSE))</f>
        <v>#N/A</v>
      </c>
    </row>
    <row r="63" spans="1:11" x14ac:dyDescent="0.25">
      <c r="D63" t="e">
        <f>(VLOOKUP(ProcSimp[[#This Row],[Ingredient]],Crop[],4,FALSE)) * ProcSimp[[#This Row],[Qty]]</f>
        <v>#N/A</v>
      </c>
      <c r="F63" t="e">
        <f>ProcSimp[[#This Row],[Sell]]-ProcSimp[[#This Row],[Buy]]</f>
        <v>#N/A</v>
      </c>
      <c r="I63" t="e">
        <f>ProcSimp[[#This Row],[Sell]] - (VLOOKUP(ProcSimp[[#This Row],[Ingredient]],Crop[],5,FALSE))</f>
        <v>#N/A</v>
      </c>
    </row>
    <row r="64" spans="1:11" x14ac:dyDescent="0.25">
      <c r="D64" t="e">
        <f>(VLOOKUP(ProcSimp[[#This Row],[Ingredient]],Crop[],4,FALSE)) * ProcSimp[[#This Row],[Qty]]</f>
        <v>#N/A</v>
      </c>
      <c r="F64" t="e">
        <f>ProcSimp[[#This Row],[Sell]]-ProcSimp[[#This Row],[Buy]]</f>
        <v>#N/A</v>
      </c>
      <c r="I64" t="e">
        <f>ProcSimp[[#This Row],[Sell]] - (VLOOKUP(ProcSimp[[#This Row],[Ingredient]],Crop[],5,FALSE))</f>
        <v>#N/A</v>
      </c>
    </row>
    <row r="70" spans="1:5" x14ac:dyDescent="0.25">
      <c r="A70" t="s">
        <v>111</v>
      </c>
      <c r="B70" t="s">
        <v>108</v>
      </c>
      <c r="C70" t="s">
        <v>112</v>
      </c>
    </row>
    <row r="71" spans="1:5" x14ac:dyDescent="0.25">
      <c r="A71" t="s">
        <v>113</v>
      </c>
      <c r="B71" t="s">
        <v>108</v>
      </c>
      <c r="C71" t="s">
        <v>114</v>
      </c>
      <c r="E71">
        <v>85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F471-930B-49DD-AEF1-6DCF5A42186B}">
  <dimension ref="A1:V32"/>
  <sheetViews>
    <sheetView workbookViewId="0">
      <selection activeCell="B21" sqref="B21"/>
    </sheetView>
  </sheetViews>
  <sheetFormatPr defaultRowHeight="15" x14ac:dyDescent="0.25"/>
  <cols>
    <col min="1" max="1" width="16.85546875" bestFit="1" customWidth="1"/>
    <col min="4" max="4" width="9.85546875" customWidth="1"/>
    <col min="5" max="5" width="11.28515625" customWidth="1"/>
    <col min="6" max="6" width="9.85546875" customWidth="1"/>
    <col min="7" max="7" width="11.28515625" customWidth="1"/>
    <col min="8" max="8" width="10.7109375" customWidth="1"/>
    <col min="9" max="9" width="12.140625" customWidth="1"/>
    <col min="11" max="11" width="9.28515625" customWidth="1"/>
    <col min="16" max="16" width="9.42578125" bestFit="1" customWidth="1"/>
    <col min="17" max="17" width="7.7109375" customWidth="1"/>
    <col min="18" max="18" width="3.85546875" customWidth="1"/>
  </cols>
  <sheetData>
    <row r="1" spans="1:22" x14ac:dyDescent="0.25">
      <c r="A1" s="11" t="s">
        <v>0</v>
      </c>
      <c r="B1" t="s">
        <v>106</v>
      </c>
      <c r="C1" t="s">
        <v>118</v>
      </c>
      <c r="D1" t="s">
        <v>117</v>
      </c>
      <c r="E1" t="s">
        <v>119</v>
      </c>
      <c r="F1" t="s">
        <v>109</v>
      </c>
      <c r="G1" t="s">
        <v>120</v>
      </c>
      <c r="H1" t="s">
        <v>108</v>
      </c>
      <c r="I1" t="s">
        <v>121</v>
      </c>
      <c r="J1" t="s">
        <v>110</v>
      </c>
      <c r="K1" t="s">
        <v>122</v>
      </c>
    </row>
    <row r="2" spans="1:22" x14ac:dyDescent="0.25">
      <c r="A2" s="12" t="s">
        <v>4</v>
      </c>
      <c r="B2" t="s">
        <v>71</v>
      </c>
      <c r="C2">
        <v>245</v>
      </c>
      <c r="D2" t="s">
        <v>123</v>
      </c>
      <c r="E2" t="s">
        <v>123</v>
      </c>
      <c r="F2" t="s">
        <v>123</v>
      </c>
      <c r="G2" t="s">
        <v>123</v>
      </c>
      <c r="H2" t="s">
        <v>68</v>
      </c>
      <c r="I2">
        <v>45</v>
      </c>
      <c r="J2" t="s">
        <v>123</v>
      </c>
    </row>
    <row r="3" spans="1:22" x14ac:dyDescent="0.25">
      <c r="A3" s="12" t="s">
        <v>6</v>
      </c>
      <c r="B3" t="s">
        <v>71</v>
      </c>
      <c r="C3">
        <v>245</v>
      </c>
      <c r="D3" t="s">
        <v>123</v>
      </c>
      <c r="E3" t="s">
        <v>123</v>
      </c>
      <c r="F3" t="s">
        <v>123</v>
      </c>
      <c r="G3" t="s">
        <v>123</v>
      </c>
      <c r="H3" t="s">
        <v>68</v>
      </c>
      <c r="I3">
        <v>45</v>
      </c>
      <c r="J3" t="s">
        <v>123</v>
      </c>
      <c r="K3" t="s">
        <v>123</v>
      </c>
    </row>
    <row r="4" spans="1:22" x14ac:dyDescent="0.25">
      <c r="A4" s="12" t="s">
        <v>7</v>
      </c>
      <c r="B4" t="s">
        <v>71</v>
      </c>
      <c r="C4">
        <v>245</v>
      </c>
      <c r="H4" t="s">
        <v>68</v>
      </c>
      <c r="I4">
        <v>45</v>
      </c>
    </row>
    <row r="5" spans="1:22" x14ac:dyDescent="0.25">
      <c r="A5" s="12" t="s">
        <v>9</v>
      </c>
      <c r="B5" t="s">
        <v>128</v>
      </c>
      <c r="C5">
        <v>360</v>
      </c>
    </row>
    <row r="6" spans="1:22" x14ac:dyDescent="0.25">
      <c r="A6" s="12" t="s">
        <v>10</v>
      </c>
    </row>
    <row r="7" spans="1:22" x14ac:dyDescent="0.25">
      <c r="A7" s="12" t="s">
        <v>11</v>
      </c>
      <c r="P7" s="14" t="s">
        <v>106</v>
      </c>
      <c r="Q7" s="14"/>
      <c r="R7" s="14" t="s">
        <v>107</v>
      </c>
      <c r="S7" s="14"/>
      <c r="T7" s="13" t="s">
        <v>109</v>
      </c>
      <c r="U7" s="13" t="s">
        <v>108</v>
      </c>
      <c r="V7" s="13" t="s">
        <v>110</v>
      </c>
    </row>
    <row r="8" spans="1:22" x14ac:dyDescent="0.25">
      <c r="A8" s="12" t="s">
        <v>12</v>
      </c>
      <c r="B8" t="s">
        <v>71</v>
      </c>
      <c r="C8">
        <v>245</v>
      </c>
      <c r="H8" t="s">
        <v>68</v>
      </c>
      <c r="P8" s="13" t="s">
        <v>125</v>
      </c>
      <c r="Q8" s="13" t="s">
        <v>92</v>
      </c>
      <c r="R8" s="13"/>
      <c r="S8" s="13"/>
      <c r="T8" s="13"/>
      <c r="U8" s="13"/>
      <c r="V8" s="13"/>
    </row>
    <row r="9" spans="1:22" x14ac:dyDescent="0.25">
      <c r="A9" s="12" t="s">
        <v>13</v>
      </c>
      <c r="P9" s="13"/>
      <c r="Q9" s="13"/>
      <c r="R9" s="13"/>
      <c r="S9" s="13"/>
      <c r="T9" s="13"/>
      <c r="U9" s="13"/>
      <c r="V9" s="13"/>
    </row>
    <row r="10" spans="1:22" x14ac:dyDescent="0.25">
      <c r="A10" s="12" t="s">
        <v>14</v>
      </c>
      <c r="P10" s="13"/>
      <c r="Q10" s="13"/>
      <c r="R10" s="13"/>
      <c r="S10" s="13"/>
      <c r="T10" s="13"/>
      <c r="U10" s="13"/>
      <c r="V10" s="13"/>
    </row>
    <row r="11" spans="1:22" x14ac:dyDescent="0.25">
      <c r="A11" s="12" t="s">
        <v>15</v>
      </c>
    </row>
    <row r="12" spans="1:22" x14ac:dyDescent="0.25">
      <c r="A12" s="12" t="s">
        <v>18</v>
      </c>
      <c r="B12" t="s">
        <v>71</v>
      </c>
      <c r="C12">
        <v>245</v>
      </c>
      <c r="D12" t="s">
        <v>123</v>
      </c>
      <c r="E12" t="s">
        <v>123</v>
      </c>
      <c r="F12" t="s">
        <v>123</v>
      </c>
      <c r="G12" t="s">
        <v>123</v>
      </c>
      <c r="H12" t="s">
        <v>68</v>
      </c>
      <c r="I12">
        <v>45</v>
      </c>
      <c r="J12" t="s">
        <v>123</v>
      </c>
      <c r="K12" t="s">
        <v>123</v>
      </c>
    </row>
    <row r="13" spans="1:22" x14ac:dyDescent="0.25">
      <c r="A13" s="12" t="s">
        <v>19</v>
      </c>
    </row>
    <row r="14" spans="1:22" x14ac:dyDescent="0.25">
      <c r="A14" s="12" t="s">
        <v>28</v>
      </c>
    </row>
    <row r="15" spans="1:22" x14ac:dyDescent="0.25">
      <c r="A15" s="12" t="s">
        <v>58</v>
      </c>
    </row>
    <row r="16" spans="1:22" x14ac:dyDescent="0.25">
      <c r="A16" s="12" t="s">
        <v>63</v>
      </c>
      <c r="B16" t="s">
        <v>71</v>
      </c>
      <c r="C16">
        <v>245</v>
      </c>
    </row>
    <row r="17" spans="1:11" x14ac:dyDescent="0.25">
      <c r="A17" s="12" t="s">
        <v>65</v>
      </c>
    </row>
    <row r="18" spans="1:11" x14ac:dyDescent="0.25">
      <c r="A18" s="12" t="s">
        <v>67</v>
      </c>
    </row>
    <row r="19" spans="1:11" x14ac:dyDescent="0.25">
      <c r="A19" s="12" t="s">
        <v>80</v>
      </c>
    </row>
    <row r="20" spans="1:11" x14ac:dyDescent="0.25">
      <c r="A20" s="12" t="s">
        <v>27</v>
      </c>
    </row>
    <row r="21" spans="1:11" x14ac:dyDescent="0.25">
      <c r="A21" s="12" t="s">
        <v>81</v>
      </c>
    </row>
    <row r="22" spans="1:11" x14ac:dyDescent="0.25">
      <c r="A22" s="12" t="s">
        <v>88</v>
      </c>
    </row>
    <row r="23" spans="1:11" x14ac:dyDescent="0.25">
      <c r="A23" s="12" t="s">
        <v>89</v>
      </c>
      <c r="B23" t="s">
        <v>126</v>
      </c>
      <c r="C23">
        <v>300</v>
      </c>
      <c r="D23" t="s">
        <v>123</v>
      </c>
      <c r="E23" t="s">
        <v>123</v>
      </c>
      <c r="H23" t="s">
        <v>127</v>
      </c>
      <c r="I23">
        <v>20</v>
      </c>
      <c r="J23" t="s">
        <v>123</v>
      </c>
      <c r="K23" t="s">
        <v>123</v>
      </c>
    </row>
    <row r="24" spans="1:11" x14ac:dyDescent="0.25">
      <c r="A24" s="12" t="s">
        <v>29</v>
      </c>
    </row>
    <row r="25" spans="1:11" x14ac:dyDescent="0.25">
      <c r="A25" s="12" t="s">
        <v>90</v>
      </c>
      <c r="B25" t="s">
        <v>123</v>
      </c>
      <c r="C25" t="s">
        <v>123</v>
      </c>
      <c r="D25" t="s">
        <v>123</v>
      </c>
      <c r="E25" t="s">
        <v>123</v>
      </c>
      <c r="F25" t="s">
        <v>123</v>
      </c>
      <c r="G25" t="s">
        <v>123</v>
      </c>
      <c r="H25" t="s">
        <v>124</v>
      </c>
      <c r="I25">
        <v>20</v>
      </c>
      <c r="J25" t="s">
        <v>123</v>
      </c>
      <c r="K25" t="s">
        <v>123</v>
      </c>
    </row>
    <row r="26" spans="1:11" x14ac:dyDescent="0.25">
      <c r="A26" s="12" t="s">
        <v>92</v>
      </c>
    </row>
    <row r="27" spans="1:11" x14ac:dyDescent="0.25">
      <c r="A27" s="12" t="s">
        <v>93</v>
      </c>
    </row>
    <row r="28" spans="1:11" x14ac:dyDescent="0.25">
      <c r="A28" s="12" t="s">
        <v>94</v>
      </c>
    </row>
    <row r="29" spans="1:11" x14ac:dyDescent="0.25">
      <c r="A29" s="12" t="s">
        <v>95</v>
      </c>
    </row>
    <row r="30" spans="1:11" x14ac:dyDescent="0.25">
      <c r="A30" s="12" t="s">
        <v>96</v>
      </c>
    </row>
    <row r="31" spans="1:11" x14ac:dyDescent="0.25">
      <c r="A31" s="12" t="s">
        <v>99</v>
      </c>
    </row>
    <row r="32" spans="1:11" x14ac:dyDescent="0.25">
      <c r="A32" s="12" t="s">
        <v>105</v>
      </c>
      <c r="B32" t="s">
        <v>123</v>
      </c>
      <c r="C32" t="s">
        <v>123</v>
      </c>
      <c r="D32" t="s">
        <v>123</v>
      </c>
      <c r="E32" t="s">
        <v>123</v>
      </c>
      <c r="F32" t="s">
        <v>123</v>
      </c>
      <c r="G32" t="s">
        <v>123</v>
      </c>
      <c r="H32" t="s">
        <v>123</v>
      </c>
      <c r="I32" t="s">
        <v>123</v>
      </c>
      <c r="J32" t="s">
        <v>123</v>
      </c>
      <c r="K32" t="s">
        <v>123</v>
      </c>
    </row>
  </sheetData>
  <mergeCells count="2">
    <mergeCell ref="P7:Q7"/>
    <mergeCell ref="R7:S7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F3884-57CF-4861-9F38-3E33C2B31907}">
  <dimension ref="A1:L19"/>
  <sheetViews>
    <sheetView workbookViewId="0">
      <selection activeCell="E4" sqref="E4"/>
    </sheetView>
  </sheetViews>
  <sheetFormatPr defaultRowHeight="15" x14ac:dyDescent="0.25"/>
  <sheetData>
    <row r="1" spans="1:12" x14ac:dyDescent="0.25">
      <c r="A1" t="s">
        <v>35</v>
      </c>
    </row>
    <row r="2" spans="1:12" x14ac:dyDescent="0.25">
      <c r="A2" t="s">
        <v>33</v>
      </c>
      <c r="C2" t="s">
        <v>1</v>
      </c>
      <c r="D2" t="s">
        <v>2</v>
      </c>
      <c r="E2" t="s">
        <v>34</v>
      </c>
      <c r="F2" t="s">
        <v>36</v>
      </c>
      <c r="G2" t="s">
        <v>37</v>
      </c>
      <c r="H2" t="s">
        <v>8</v>
      </c>
      <c r="I2" t="s">
        <v>30</v>
      </c>
      <c r="J2" t="s">
        <v>20</v>
      </c>
      <c r="K2" t="s">
        <v>21</v>
      </c>
      <c r="L2" t="s">
        <v>60</v>
      </c>
    </row>
    <row r="3" spans="1:12" x14ac:dyDescent="0.25">
      <c r="C3">
        <v>2000</v>
      </c>
    </row>
    <row r="4" spans="1:12" x14ac:dyDescent="0.25">
      <c r="C4">
        <v>2200</v>
      </c>
      <c r="D4">
        <v>60</v>
      </c>
      <c r="E4">
        <v>3</v>
      </c>
      <c r="F4">
        <v>180</v>
      </c>
      <c r="J4">
        <v>75</v>
      </c>
    </row>
    <row r="5" spans="1:12" x14ac:dyDescent="0.25">
      <c r="D5">
        <v>65</v>
      </c>
      <c r="J5">
        <v>80</v>
      </c>
    </row>
    <row r="8" spans="1:12" x14ac:dyDescent="0.25">
      <c r="A8" t="s">
        <v>22</v>
      </c>
      <c r="D8" t="s">
        <v>2</v>
      </c>
      <c r="E8" t="s">
        <v>39</v>
      </c>
      <c r="F8" t="s">
        <v>44</v>
      </c>
      <c r="G8" t="s">
        <v>40</v>
      </c>
      <c r="H8" t="s">
        <v>41</v>
      </c>
      <c r="I8" t="s">
        <v>45</v>
      </c>
      <c r="J8" t="s">
        <v>42</v>
      </c>
      <c r="L8" t="s">
        <v>20</v>
      </c>
    </row>
    <row r="9" spans="1:12" x14ac:dyDescent="0.25">
      <c r="A9" t="s">
        <v>23</v>
      </c>
      <c r="D9">
        <v>50</v>
      </c>
      <c r="E9" t="s">
        <v>46</v>
      </c>
      <c r="F9">
        <v>3</v>
      </c>
      <c r="G9">
        <v>210</v>
      </c>
      <c r="H9" t="s">
        <v>47</v>
      </c>
      <c r="J9">
        <v>165</v>
      </c>
      <c r="L9">
        <v>60</v>
      </c>
    </row>
    <row r="10" spans="1:12" x14ac:dyDescent="0.25">
      <c r="A10" t="s">
        <v>24</v>
      </c>
      <c r="D10">
        <v>50</v>
      </c>
      <c r="E10" t="s">
        <v>48</v>
      </c>
      <c r="F10">
        <v>3</v>
      </c>
      <c r="G10">
        <v>175</v>
      </c>
      <c r="L10">
        <v>60</v>
      </c>
    </row>
    <row r="11" spans="1:12" x14ac:dyDescent="0.25">
      <c r="A11" t="s">
        <v>25</v>
      </c>
      <c r="D11">
        <v>150</v>
      </c>
    </row>
    <row r="12" spans="1:12" x14ac:dyDescent="0.25">
      <c r="A12" t="s">
        <v>26</v>
      </c>
      <c r="D12">
        <v>20</v>
      </c>
      <c r="E12" t="s">
        <v>43</v>
      </c>
      <c r="F12">
        <v>3</v>
      </c>
      <c r="G12">
        <v>20</v>
      </c>
      <c r="H12" t="s">
        <v>50</v>
      </c>
    </row>
    <row r="13" spans="1:12" x14ac:dyDescent="0.25">
      <c r="A13" t="s">
        <v>29</v>
      </c>
    </row>
    <row r="14" spans="1:12" x14ac:dyDescent="0.25">
      <c r="A14" t="s">
        <v>38</v>
      </c>
      <c r="D14">
        <v>250</v>
      </c>
    </row>
    <row r="15" spans="1:12" x14ac:dyDescent="0.25">
      <c r="A15" t="s">
        <v>54</v>
      </c>
      <c r="D15">
        <v>300</v>
      </c>
    </row>
    <row r="16" spans="1:12" x14ac:dyDescent="0.25">
      <c r="A16" t="s">
        <v>55</v>
      </c>
      <c r="D16">
        <v>200</v>
      </c>
    </row>
    <row r="17" spans="1:5" x14ac:dyDescent="0.25">
      <c r="B17" t="s">
        <v>51</v>
      </c>
      <c r="C17" t="s">
        <v>2</v>
      </c>
    </row>
    <row r="18" spans="1:5" x14ac:dyDescent="0.25">
      <c r="A18" t="s">
        <v>50</v>
      </c>
      <c r="B18">
        <v>450</v>
      </c>
      <c r="C18">
        <v>300</v>
      </c>
    </row>
    <row r="19" spans="1:5" x14ac:dyDescent="0.25">
      <c r="A19" t="s">
        <v>68</v>
      </c>
      <c r="D19" t="s">
        <v>69</v>
      </c>
      <c r="E19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C470-FFAD-4CAA-8D92-BFACD8940084}">
  <dimension ref="A1:L3"/>
  <sheetViews>
    <sheetView workbookViewId="0">
      <selection activeCell="A4" sqref="A4"/>
    </sheetView>
  </sheetViews>
  <sheetFormatPr defaultRowHeight="15" x14ac:dyDescent="0.25"/>
  <cols>
    <col min="1" max="1" width="19.28515625" customWidth="1"/>
    <col min="10" max="10" width="9.7109375" bestFit="1" customWidth="1"/>
    <col min="12" max="12" width="10.85546875" bestFit="1" customWidth="1"/>
  </cols>
  <sheetData>
    <row r="1" spans="1:12" x14ac:dyDescent="0.25">
      <c r="A1" t="s">
        <v>129</v>
      </c>
      <c r="B1" t="s">
        <v>132</v>
      </c>
      <c r="C1" t="s">
        <v>133</v>
      </c>
      <c r="D1" t="s">
        <v>130</v>
      </c>
      <c r="E1" t="s">
        <v>131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</row>
    <row r="2" spans="1:12" x14ac:dyDescent="0.25">
      <c r="A2" t="s">
        <v>141</v>
      </c>
      <c r="K2">
        <v>200</v>
      </c>
    </row>
    <row r="3" spans="1:12" x14ac:dyDescent="0.25">
      <c r="A3" t="s">
        <v>144</v>
      </c>
      <c r="K3">
        <v>265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Stats</vt:lpstr>
      <vt:lpstr>Crop Tests</vt:lpstr>
      <vt:lpstr>Sheet2</vt:lpstr>
      <vt:lpstr>Recipes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Sonni Gunnels</dc:creator>
  <cp:lastModifiedBy>Sonni Gunnels</cp:lastModifiedBy>
  <dcterms:created xsi:type="dcterms:W3CDTF">2023-02-13T16:48:59Z</dcterms:created>
  <dcterms:modified xsi:type="dcterms:W3CDTF">2023-03-29T04:44:49Z</dcterms:modified>
</cp:coreProperties>
</file>