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ag\OneDrive\Desktop\classes\CS 513 - Knowledge Discovery and Data Mining\final exam\"/>
    </mc:Choice>
  </mc:AlternateContent>
  <xr:revisionPtr revIDLastSave="0" documentId="13_ncr:1_{42CEA37B-0A9A-4077-97EA-38B635B44372}" xr6:coauthVersionLast="47" xr6:coauthVersionMax="47" xr10:uidLastSave="{00000000-0000-0000-0000-000000000000}"/>
  <bookViews>
    <workbookView xWindow="-108" yWindow="-108" windowWidth="23256" windowHeight="12456" xr2:uid="{BA014BD7-F313-4D05-88F0-0A1C2A6A6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" i="1" l="1"/>
  <c r="I41" i="1"/>
  <c r="F42" i="1"/>
  <c r="G42" i="1" s="1"/>
  <c r="D42" i="1"/>
  <c r="B42" i="1"/>
  <c r="E42" i="1" s="1"/>
  <c r="C41" i="1"/>
  <c r="C30" i="1"/>
  <c r="D41" i="1"/>
  <c r="E41" i="1" s="1"/>
  <c r="F41" i="1"/>
  <c r="G41" i="1" s="1"/>
  <c r="B41" i="1"/>
  <c r="I32" i="1"/>
  <c r="I31" i="1"/>
  <c r="I30" i="1"/>
  <c r="F32" i="1"/>
  <c r="G32" i="1" s="1"/>
  <c r="F30" i="1"/>
  <c r="G30" i="1" s="1"/>
  <c r="F31" i="1"/>
  <c r="G31" i="1"/>
  <c r="D32" i="1"/>
  <c r="E32" i="1" s="1"/>
  <c r="B32" i="1"/>
  <c r="D31" i="1"/>
  <c r="E31" i="1" s="1"/>
  <c r="B31" i="1"/>
  <c r="D30" i="1"/>
  <c r="E30" i="1" s="1"/>
  <c r="B30" i="1"/>
  <c r="B26" i="1"/>
  <c r="C26" i="1" s="1"/>
  <c r="B25" i="1"/>
  <c r="C25" i="1" s="1"/>
  <c r="B24" i="1"/>
  <c r="C24" i="1" s="1"/>
  <c r="C38" i="1"/>
  <c r="H30" i="1" l="1"/>
  <c r="C42" i="1"/>
  <c r="H42" i="1" s="1"/>
  <c r="J42" i="1" s="1"/>
  <c r="H41" i="1"/>
  <c r="J41" i="1"/>
  <c r="I33" i="1"/>
  <c r="C32" i="1"/>
  <c r="C31" i="1"/>
  <c r="J30" i="1"/>
  <c r="C27" i="1"/>
  <c r="I43" i="1"/>
  <c r="H31" i="1" l="1"/>
  <c r="J31" i="1" s="1"/>
  <c r="H32" i="1"/>
  <c r="J32" i="1" s="1"/>
  <c r="J43" i="1"/>
  <c r="E44" i="1" s="1"/>
  <c r="J33" i="1" l="1"/>
  <c r="E34" i="1" s="1"/>
</calcChain>
</file>

<file path=xl/sharedStrings.xml><?xml version="1.0" encoding="utf-8"?>
<sst xmlns="http://schemas.openxmlformats.org/spreadsheetml/2006/main" count="79" uniqueCount="35">
  <si>
    <t>Ethnicity</t>
  </si>
  <si>
    <t>Age Category</t>
  </si>
  <si>
    <t>Alcohol</t>
  </si>
  <si>
    <t>Cocaine</t>
  </si>
  <si>
    <t>Heroin</t>
  </si>
  <si>
    <t>Total</t>
  </si>
  <si>
    <t>Black</t>
  </si>
  <si>
    <t>Hispanic</t>
  </si>
  <si>
    <t>White</t>
  </si>
  <si>
    <t>Column Total</t>
  </si>
  <si>
    <t>Old</t>
  </si>
  <si>
    <t xml:space="preserve">Young </t>
  </si>
  <si>
    <t>H(x)=</t>
  </si>
  <si>
    <r>
      <t xml:space="preserve">  - Sum(P</t>
    </r>
    <r>
      <rPr>
        <b/>
        <sz val="8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* log(P</t>
    </r>
    <r>
      <rPr>
        <b/>
        <sz val="8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)</t>
    </r>
  </si>
  <si>
    <t xml:space="preserve"> </t>
  </si>
  <si>
    <t>Hs(T)=</t>
  </si>
  <si>
    <r>
      <t>sum(Pi</t>
    </r>
    <r>
      <rPr>
        <b/>
        <sz val="11"/>
        <color theme="1"/>
        <rFont val="Calibri"/>
        <family val="2"/>
        <scheme val="minor"/>
      </rPr>
      <t xml:space="preserve"> * Hs(T</t>
    </r>
    <r>
      <rPr>
        <b/>
        <sz val="8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</si>
  <si>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t>Split</t>
  </si>
  <si>
    <t>None</t>
  </si>
  <si>
    <t>Pj</t>
  </si>
  <si>
    <t>-  (Pj* log(Pj)</t>
  </si>
  <si>
    <t>Total Entropy</t>
  </si>
  <si>
    <t>Row Total</t>
  </si>
  <si>
    <t>Percent</t>
  </si>
  <si>
    <t xml:space="preserve">Pct * Row total </t>
  </si>
  <si>
    <t xml:space="preserve">Total  </t>
  </si>
  <si>
    <t>Net Gain</t>
  </si>
  <si>
    <t>Young</t>
  </si>
  <si>
    <t>Alocohol</t>
  </si>
  <si>
    <t>156/400</t>
  </si>
  <si>
    <t>139/400</t>
  </si>
  <si>
    <t>105/400</t>
  </si>
  <si>
    <t>-156/400 * log(156/400)</t>
  </si>
  <si>
    <t>-139/400 * log(139/400)</t>
  </si>
  <si>
    <t>-105/400 * log(105/400)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</si>
</sst>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4" xfId="0" applyFont="1" applyBorder="1"/>
    <xf numFmtId="0" fontId="4" fillId="3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/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0" fontId="0" fillId="3" borderId="9" xfId="0" applyFill="1" applyBorder="1"/>
    <xf numFmtId="0" fontId="0" fillId="3" borderId="11" xfId="0" applyFill="1" applyBorder="1"/>
    <xf numFmtId="0" fontId="0" fillId="3" borderId="11" xfId="0" quotePrefix="1" applyFill="1" applyBorder="1"/>
    <xf numFmtId="164" fontId="0" fillId="3" borderId="11" xfId="0" applyNumberFormat="1" applyFill="1" applyBorder="1" applyAlignment="1">
      <alignment horizontal="center"/>
    </xf>
    <xf numFmtId="0" fontId="0" fillId="3" borderId="10" xfId="0" applyFill="1" applyBorder="1"/>
    <xf numFmtId="0" fontId="0" fillId="0" borderId="12" xfId="0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304800</xdr:colOff>
          <xdr:row>11</xdr:row>
          <xdr:rowOff>60960</xdr:rowOff>
        </xdr:from>
        <xdr:to>
          <xdr:col>12</xdr:col>
          <xdr:colOff>388620</xdr:colOff>
          <xdr:row>15</xdr:row>
          <xdr:rowOff>91440</xdr:rowOff>
        </xdr:to>
        <xdr:sp macro="" textlink="">
          <xdr:nvSpPr>
            <xdr:cNvPr id="1025" name="Object 16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8964-04CC-40EF-BF8C-73B115C05F73}">
  <dimension ref="A1:L44"/>
  <sheetViews>
    <sheetView tabSelected="1" topLeftCell="A16" workbookViewId="0">
      <selection activeCell="F31" sqref="F31"/>
    </sheetView>
  </sheetViews>
  <sheetFormatPr defaultRowHeight="14.4" x14ac:dyDescent="0.3"/>
  <cols>
    <col min="1" max="1" width="12.88671875" customWidth="1"/>
    <col min="2" max="2" width="12.5546875" customWidth="1"/>
    <col min="3" max="3" width="10.77734375" customWidth="1"/>
    <col min="4" max="4" width="9" customWidth="1"/>
    <col min="5" max="7" width="12.21875" customWidth="1"/>
    <col min="8" max="8" width="10.109375" customWidth="1"/>
    <col min="10" max="10" width="13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3">
      <c r="A2" s="1" t="s">
        <v>6</v>
      </c>
      <c r="B2" t="s">
        <v>10</v>
      </c>
      <c r="C2">
        <v>30</v>
      </c>
      <c r="D2">
        <v>48</v>
      </c>
      <c r="E2">
        <v>17</v>
      </c>
      <c r="F2">
        <v>95</v>
      </c>
    </row>
    <row r="3" spans="1:12" x14ac:dyDescent="0.3">
      <c r="A3" s="1"/>
      <c r="B3" t="s">
        <v>11</v>
      </c>
      <c r="C3">
        <v>25</v>
      </c>
      <c r="D3">
        <v>72</v>
      </c>
      <c r="E3">
        <v>13</v>
      </c>
      <c r="F3">
        <v>110</v>
      </c>
    </row>
    <row r="4" spans="1:12" x14ac:dyDescent="0.3">
      <c r="A4" s="1" t="s">
        <v>7</v>
      </c>
      <c r="B4" t="s">
        <v>10</v>
      </c>
      <c r="C4">
        <v>7</v>
      </c>
      <c r="D4">
        <v>0</v>
      </c>
      <c r="E4">
        <v>5</v>
      </c>
      <c r="F4">
        <v>12</v>
      </c>
    </row>
    <row r="5" spans="1:12" x14ac:dyDescent="0.3">
      <c r="A5" s="1"/>
      <c r="B5" t="s">
        <v>11</v>
      </c>
      <c r="C5">
        <v>8</v>
      </c>
      <c r="D5">
        <v>7</v>
      </c>
      <c r="E5">
        <v>19</v>
      </c>
      <c r="F5">
        <v>34</v>
      </c>
    </row>
    <row r="6" spans="1:12" x14ac:dyDescent="0.3">
      <c r="A6" s="1" t="s">
        <v>8</v>
      </c>
      <c r="B6" t="s">
        <v>10</v>
      </c>
      <c r="C6">
        <v>60</v>
      </c>
      <c r="D6">
        <v>2</v>
      </c>
      <c r="E6">
        <v>17</v>
      </c>
      <c r="F6">
        <v>79</v>
      </c>
    </row>
    <row r="7" spans="1:12" x14ac:dyDescent="0.3">
      <c r="A7" s="1"/>
      <c r="B7" t="s">
        <v>11</v>
      </c>
      <c r="C7">
        <v>26</v>
      </c>
      <c r="D7">
        <v>10</v>
      </c>
      <c r="E7">
        <v>34</v>
      </c>
      <c r="F7">
        <v>70</v>
      </c>
    </row>
    <row r="8" spans="1:12" x14ac:dyDescent="0.3">
      <c r="A8" s="1" t="s">
        <v>9</v>
      </c>
      <c r="C8">
        <v>156</v>
      </c>
      <c r="D8">
        <v>139</v>
      </c>
      <c r="E8">
        <v>105</v>
      </c>
      <c r="F8">
        <v>400</v>
      </c>
    </row>
    <row r="13" spans="1:12" x14ac:dyDescent="0.3">
      <c r="A13" s="2" t="s">
        <v>12</v>
      </c>
      <c r="B13" s="3" t="s">
        <v>13</v>
      </c>
    </row>
    <row r="14" spans="1:12" x14ac:dyDescent="0.3">
      <c r="A14" s="2"/>
      <c r="H14" t="s">
        <v>14</v>
      </c>
    </row>
    <row r="15" spans="1:12" x14ac:dyDescent="0.3">
      <c r="A15" s="2" t="s">
        <v>15</v>
      </c>
      <c r="B15" s="2" t="s">
        <v>16</v>
      </c>
    </row>
    <row r="16" spans="1:12" x14ac:dyDescent="0.3">
      <c r="K16" t="s">
        <v>14</v>
      </c>
      <c r="L16" t="s">
        <v>14</v>
      </c>
    </row>
    <row r="17" spans="1:10" x14ac:dyDescent="0.3">
      <c r="B17" t="s">
        <v>14</v>
      </c>
    </row>
    <row r="18" spans="1:10" x14ac:dyDescent="0.3">
      <c r="A18" s="4" t="s">
        <v>17</v>
      </c>
    </row>
    <row r="19" spans="1:10" x14ac:dyDescent="0.3">
      <c r="A19" s="4" t="s">
        <v>18</v>
      </c>
      <c r="B19" s="5" t="s">
        <v>19</v>
      </c>
      <c r="C19" s="6" t="s">
        <v>20</v>
      </c>
      <c r="E19" t="s">
        <v>14</v>
      </c>
    </row>
    <row r="20" spans="1:10" x14ac:dyDescent="0.3">
      <c r="A20" s="36" t="s">
        <v>2</v>
      </c>
      <c r="B20" s="6" t="s">
        <v>29</v>
      </c>
      <c r="C20" s="37" t="s">
        <v>32</v>
      </c>
      <c r="D20" s="37"/>
    </row>
    <row r="21" spans="1:10" x14ac:dyDescent="0.3">
      <c r="A21" s="36" t="s">
        <v>3</v>
      </c>
      <c r="B21" s="6" t="s">
        <v>30</v>
      </c>
      <c r="C21" s="37" t="s">
        <v>33</v>
      </c>
      <c r="D21" s="37"/>
    </row>
    <row r="22" spans="1:10" x14ac:dyDescent="0.3">
      <c r="A22" s="36" t="s">
        <v>4</v>
      </c>
      <c r="B22" s="6" t="s">
        <v>31</v>
      </c>
      <c r="C22" s="37" t="s">
        <v>34</v>
      </c>
      <c r="D22" s="37"/>
    </row>
    <row r="23" spans="1:10" x14ac:dyDescent="0.3">
      <c r="A23" s="4" t="s">
        <v>21</v>
      </c>
      <c r="B23" s="5"/>
      <c r="C23" s="5"/>
    </row>
    <row r="24" spans="1:10" x14ac:dyDescent="0.3">
      <c r="A24" s="4"/>
      <c r="B24" s="7">
        <f>156/400</f>
        <v>0.39</v>
      </c>
      <c r="C24" s="7">
        <f>-B24*LOG(B24,2)</f>
        <v>0.52979704865586574</v>
      </c>
      <c r="I24" t="s">
        <v>14</v>
      </c>
    </row>
    <row r="25" spans="1:10" x14ac:dyDescent="0.3">
      <c r="A25" s="4"/>
      <c r="B25" s="7">
        <f>139/400</f>
        <v>0.34749999999999998</v>
      </c>
      <c r="C25" s="7">
        <f>-B25*LOG(B25,2)</f>
        <v>0.52990800317529796</v>
      </c>
    </row>
    <row r="26" spans="1:10" x14ac:dyDescent="0.3">
      <c r="A26" s="4"/>
      <c r="B26" s="7">
        <f>105/400</f>
        <v>0.26250000000000001</v>
      </c>
      <c r="C26" s="7">
        <f>-B26*LOG(B26,2)</f>
        <v>0.50652280142850814</v>
      </c>
    </row>
    <row r="27" spans="1:10" ht="15" thickBot="1" x14ac:dyDescent="0.35">
      <c r="A27" s="4" t="s">
        <v>21</v>
      </c>
      <c r="B27" s="5"/>
      <c r="C27" s="7">
        <f>SUM(C24:C25)</f>
        <v>1.0597050518311637</v>
      </c>
    </row>
    <row r="28" spans="1:10" x14ac:dyDescent="0.3">
      <c r="A28" s="8"/>
      <c r="B28" s="9"/>
      <c r="C28" s="10" t="s">
        <v>20</v>
      </c>
      <c r="D28" s="9"/>
      <c r="E28" s="10" t="s">
        <v>20</v>
      </c>
      <c r="F28" s="9"/>
      <c r="G28" s="10" t="s">
        <v>20</v>
      </c>
      <c r="H28" s="11" t="s">
        <v>22</v>
      </c>
      <c r="I28" s="12" t="s">
        <v>23</v>
      </c>
      <c r="J28" s="13" t="s">
        <v>24</v>
      </c>
    </row>
    <row r="29" spans="1:10" ht="15" thickBot="1" x14ac:dyDescent="0.35">
      <c r="A29" s="14" t="s">
        <v>0</v>
      </c>
      <c r="B29" s="15" t="s">
        <v>2</v>
      </c>
      <c r="C29" s="16" t="s">
        <v>28</v>
      </c>
      <c r="D29" s="17" t="s">
        <v>3</v>
      </c>
      <c r="E29" s="16" t="s">
        <v>3</v>
      </c>
      <c r="F29" s="17" t="s">
        <v>4</v>
      </c>
      <c r="G29" s="16" t="s">
        <v>4</v>
      </c>
      <c r="H29" s="18"/>
      <c r="I29" s="18"/>
      <c r="J29" s="16"/>
    </row>
    <row r="30" spans="1:10" x14ac:dyDescent="0.3">
      <c r="A30" s="19" t="s">
        <v>6</v>
      </c>
      <c r="B30" s="20">
        <f>(C2+C3)/(F2+F3)</f>
        <v>0.26829268292682928</v>
      </c>
      <c r="C30" s="21">
        <f>-B30*LOG(B30,2)</f>
        <v>0.50925181087289395</v>
      </c>
      <c r="D30" s="20">
        <f>(D2+D3)/(F2+F3)</f>
        <v>0.58536585365853655</v>
      </c>
      <c r="E30" s="21">
        <f>-D30*LOG(D30,2)</f>
        <v>0.45224751447625028</v>
      </c>
      <c r="F30" s="20">
        <f>(E2+E3)/(F2+F3)</f>
        <v>0.14634146341463414</v>
      </c>
      <c r="G30" s="21">
        <f>-F30*LOG(F30,2)</f>
        <v>0.40574480544833086</v>
      </c>
      <c r="H30" s="7">
        <f>C30+E30+G30</f>
        <v>1.367244130797475</v>
      </c>
      <c r="I30" s="7">
        <f>(F2+F3)/400</f>
        <v>0.51249999999999996</v>
      </c>
      <c r="J30" s="21">
        <f>H30*I30</f>
        <v>0.70071261703370591</v>
      </c>
    </row>
    <row r="31" spans="1:10" x14ac:dyDescent="0.3">
      <c r="A31" s="19" t="s">
        <v>7</v>
      </c>
      <c r="B31" s="20">
        <f>(C4+C5)/(F4+F5)</f>
        <v>0.32608695652173914</v>
      </c>
      <c r="C31" s="21">
        <f>-B31*LOG(B31,2)</f>
        <v>0.52717544362450908</v>
      </c>
      <c r="D31" s="20">
        <f>(D4+D5)/(F4+F5)</f>
        <v>0.15217391304347827</v>
      </c>
      <c r="E31" s="21">
        <f>-D31*LOG(D31,2)</f>
        <v>0.41333585299991005</v>
      </c>
      <c r="F31" s="20">
        <f>(E4+E5)/(F4+F5)</f>
        <v>0.52173913043478259</v>
      </c>
      <c r="G31" s="21">
        <f>-F31*LOG(F31,2)</f>
        <v>0.48970406365349045</v>
      </c>
      <c r="H31" s="7">
        <f>C31+E31+G31</f>
        <v>1.4302153602779095</v>
      </c>
      <c r="I31" s="7">
        <f>(F4+F5)/400</f>
        <v>0.115</v>
      </c>
      <c r="J31" s="21">
        <f>H31*I31</f>
        <v>0.1644747664319596</v>
      </c>
    </row>
    <row r="32" spans="1:10" ht="15" thickBot="1" x14ac:dyDescent="0.35">
      <c r="A32" s="22" t="s">
        <v>8</v>
      </c>
      <c r="B32" s="20">
        <f>(C6+C7)/(F6+F7)</f>
        <v>0.57718120805369133</v>
      </c>
      <c r="C32" s="21">
        <f>-B32*LOG(B32,2)</f>
        <v>0.45764915339171452</v>
      </c>
      <c r="D32" s="20">
        <f>(D6+D7)/(F6+F7)</f>
        <v>8.0536912751677847E-2</v>
      </c>
      <c r="E32" s="21">
        <f>-D32*LOG(D32,2)</f>
        <v>0.29268773313350377</v>
      </c>
      <c r="F32" s="20">
        <f>(E6+E7)/(F6+F7)</f>
        <v>0.34228187919463088</v>
      </c>
      <c r="G32" s="21">
        <f>-F32*LOG(F32,2)</f>
        <v>0.52942216176526147</v>
      </c>
      <c r="H32" s="7">
        <f>C32+E32+G32</f>
        <v>1.2797590482904797</v>
      </c>
      <c r="I32" s="7">
        <f>(F7+F6)/400</f>
        <v>0.3725</v>
      </c>
      <c r="J32" s="21">
        <f>H32*I32</f>
        <v>0.47671024548820368</v>
      </c>
    </row>
    <row r="33" spans="1:10" ht="15" thickBot="1" x14ac:dyDescent="0.35">
      <c r="A33" s="23" t="s">
        <v>25</v>
      </c>
      <c r="B33" s="24"/>
      <c r="C33" s="25"/>
      <c r="D33" s="24"/>
      <c r="E33" s="25"/>
      <c r="F33" s="26"/>
      <c r="G33" s="34"/>
      <c r="H33" s="26"/>
      <c r="I33" s="27">
        <f>SUM(I30:I32)</f>
        <v>1</v>
      </c>
      <c r="J33" s="28">
        <f>SUM(J30:J32)</f>
        <v>1.3418976289538691</v>
      </c>
    </row>
    <row r="34" spans="1:10" ht="15" thickBot="1" x14ac:dyDescent="0.35">
      <c r="A34" s="29" t="s">
        <v>26</v>
      </c>
      <c r="B34" s="30"/>
      <c r="C34" s="30"/>
      <c r="D34" s="31" t="s">
        <v>14</v>
      </c>
      <c r="E34" s="32">
        <f>C27-J33</f>
        <v>-0.2821925771227054</v>
      </c>
      <c r="F34" s="32"/>
      <c r="G34" s="35"/>
      <c r="H34" s="30"/>
      <c r="I34" s="30"/>
      <c r="J34" s="33"/>
    </row>
    <row r="38" spans="1:10" ht="15" thickBot="1" x14ac:dyDescent="0.35">
      <c r="A38" s="4" t="s">
        <v>21</v>
      </c>
      <c r="B38" s="5"/>
      <c r="C38" s="7">
        <f>SUM(C36:C37)</f>
        <v>0</v>
      </c>
    </row>
    <row r="39" spans="1:10" x14ac:dyDescent="0.3">
      <c r="A39" s="8"/>
      <c r="B39" s="9"/>
      <c r="C39" s="10" t="s">
        <v>20</v>
      </c>
      <c r="D39" s="9"/>
      <c r="E39" s="10" t="s">
        <v>20</v>
      </c>
      <c r="F39" s="9"/>
      <c r="G39" s="10" t="s">
        <v>20</v>
      </c>
      <c r="H39" s="11" t="s">
        <v>22</v>
      </c>
      <c r="I39" s="12" t="s">
        <v>23</v>
      </c>
      <c r="J39" s="13" t="s">
        <v>24</v>
      </c>
    </row>
    <row r="40" spans="1:10" ht="15" thickBot="1" x14ac:dyDescent="0.35">
      <c r="A40" s="14" t="s">
        <v>1</v>
      </c>
      <c r="B40" s="15" t="s">
        <v>2</v>
      </c>
      <c r="C40" s="16" t="s">
        <v>28</v>
      </c>
      <c r="D40" s="17" t="s">
        <v>3</v>
      </c>
      <c r="E40" s="16" t="s">
        <v>3</v>
      </c>
      <c r="F40" s="17" t="s">
        <v>4</v>
      </c>
      <c r="G40" s="16" t="s">
        <v>4</v>
      </c>
      <c r="H40" s="18"/>
      <c r="I40" s="18"/>
      <c r="J40" s="16"/>
    </row>
    <row r="41" spans="1:10" x14ac:dyDescent="0.3">
      <c r="A41" s="19" t="s">
        <v>10</v>
      </c>
      <c r="B41" s="20">
        <f>(C2+C4+C6)/C8</f>
        <v>0.62179487179487181</v>
      </c>
      <c r="C41" s="21">
        <f>-B41*LOG(B41,2)</f>
        <v>0.42623377908645327</v>
      </c>
      <c r="D41" s="20">
        <f>(D2+D4+D6)/D8</f>
        <v>0.35971223021582732</v>
      </c>
      <c r="E41" s="21">
        <f>-D41*LOG(D41,2)</f>
        <v>0.53060607300315932</v>
      </c>
      <c r="F41" s="7">
        <f>(E2+E4+E6)/E8</f>
        <v>0.37142857142857144</v>
      </c>
      <c r="G41" s="7">
        <f>-F41*LOG(F41,2)</f>
        <v>0.53071322527001041</v>
      </c>
      <c r="H41" s="7">
        <f>C41+E41+G41</f>
        <v>1.4875530773596231</v>
      </c>
      <c r="I41" s="7">
        <f>(F2+F4+F6)/400</f>
        <v>0.46500000000000002</v>
      </c>
      <c r="J41" s="21">
        <f>H41*I41</f>
        <v>0.69171218097222475</v>
      </c>
    </row>
    <row r="42" spans="1:10" ht="15" thickBot="1" x14ac:dyDescent="0.35">
      <c r="A42" s="19" t="s">
        <v>27</v>
      </c>
      <c r="B42" s="20">
        <f>(C3+C5+C7)/C8</f>
        <v>0.37820512820512819</v>
      </c>
      <c r="C42" s="21">
        <f>-B42*LOG(B42,2)</f>
        <v>0.53053071154182063</v>
      </c>
      <c r="D42" s="20">
        <f>(D3+D5+D7)/D8</f>
        <v>0.64028776978417268</v>
      </c>
      <c r="E42" s="21">
        <f>-D42*LOG(D42,2)</f>
        <v>0.41183798644879682</v>
      </c>
      <c r="F42" s="7">
        <f>(E3+E5+E7)/E8</f>
        <v>0.62857142857142856</v>
      </c>
      <c r="G42" s="7">
        <f>-F42*LOG(F42,2)</f>
        <v>0.42104945036482067</v>
      </c>
      <c r="H42" s="7">
        <f>C42+E42+G42</f>
        <v>1.363418148355438</v>
      </c>
      <c r="I42" s="7">
        <f>(F3+F5+F7)/400</f>
        <v>0.53500000000000003</v>
      </c>
      <c r="J42" s="21">
        <f>H42*I42</f>
        <v>0.72942870937015936</v>
      </c>
    </row>
    <row r="43" spans="1:10" ht="15" thickBot="1" x14ac:dyDescent="0.35">
      <c r="A43" s="23" t="s">
        <v>25</v>
      </c>
      <c r="B43" s="24"/>
      <c r="C43" s="25"/>
      <c r="D43" s="24"/>
      <c r="E43" s="25"/>
      <c r="F43" s="26"/>
      <c r="G43" s="26"/>
      <c r="H43" s="26"/>
      <c r="I43" s="27">
        <f>SUM(I41:I42)</f>
        <v>1</v>
      </c>
      <c r="J43" s="28">
        <f>SUM(J41:J42)</f>
        <v>1.4211408903423841</v>
      </c>
    </row>
    <row r="44" spans="1:10" ht="15" thickBot="1" x14ac:dyDescent="0.35">
      <c r="A44" s="29" t="s">
        <v>26</v>
      </c>
      <c r="B44" s="30"/>
      <c r="C44" s="30"/>
      <c r="D44" s="31" t="s">
        <v>14</v>
      </c>
      <c r="E44" s="32">
        <f>C27-J43</f>
        <v>-0.36143583851122041</v>
      </c>
      <c r="F44" s="32"/>
      <c r="G44" s="32"/>
      <c r="H44" s="30"/>
      <c r="I44" s="30"/>
      <c r="J44" s="33"/>
    </row>
  </sheetData>
  <mergeCells count="3">
    <mergeCell ref="C20:D20"/>
    <mergeCell ref="C21:D21"/>
    <mergeCell ref="C22:D22"/>
  </mergeCells>
  <pageMargins left="0.7" right="0.7" top="0.75" bottom="0.75" header="0.3" footer="0.3"/>
  <pageSetup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3</xdr:col>
                <xdr:colOff>304800</xdr:colOff>
                <xdr:row>11</xdr:row>
                <xdr:rowOff>60960</xdr:rowOff>
              </from>
              <to>
                <xdr:col>12</xdr:col>
                <xdr:colOff>388620</xdr:colOff>
                <xdr:row>15</xdr:row>
                <xdr:rowOff>91440</xdr:rowOff>
              </to>
            </anchor>
          </objectPr>
        </oleObject>
      </mc:Choice>
      <mc:Fallback>
        <oleObject progId="Equation.3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Shagalov</dc:creator>
  <cp:lastModifiedBy>Katherine Shagalov</cp:lastModifiedBy>
  <dcterms:created xsi:type="dcterms:W3CDTF">2023-12-17T18:31:45Z</dcterms:created>
  <dcterms:modified xsi:type="dcterms:W3CDTF">2023-12-18T15:17:44Z</dcterms:modified>
</cp:coreProperties>
</file>