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одаток" sheetId="1" state="visible" r:id="rId2"/>
  </sheets>
  <definedNames>
    <definedName function="false" hidden="false" localSheetId="0" name="solver_adj" vbProcedure="false">податок!#REF!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100</definedName>
    <definedName function="false" hidden="false" localSheetId="0" name="solver_lin" vbProcedure="false">2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opt" vbProcedure="false">податок!#REF!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lx" vbProcedure="false">1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100</definedName>
    <definedName function="false" hidden="false" localSheetId="0" name="solver_tol" vbProcedure="false">0.05</definedName>
    <definedName function="false" hidden="false" localSheetId="0" name="solver_typ" vbProcedure="false">3</definedName>
    <definedName function="false" hidden="false" localSheetId="0" name="solver_val" vbProcedure="false">0</definedName>
    <definedName function="false" hidden="false" localSheetId="0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<sst xmlns="http://schemas.openxmlformats.org/spreadsheetml/2006/main" count="30" uniqueCount="30">
  <si>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 xml:space="preserve">Маємо результати спостережень за зміною величин попиту та пропозиції на ринку деякого
товару
1. За цими даними знайти аналітичний вигляд функцій для попиту та пропозиції.
2. Побудувати знайдені функції в осях (Q,P). знайти точку ринкової рівноваги і нанести її на графік. Дослідити стан рівноваги на стабільність.
3. З’ясувати та графічно відобразити (на графіку з п.2), як зміняться параметри ринкової рівноваги після введення: податку, субсидії для виробника/споживача або квоти.
</t>
  </si>
  <si>
    <t xml:space="preserve">Еластичність</t>
  </si>
  <si>
    <t xml:space="preserve">E=((dQ/dP)|(P*,Q*))*(P*/Q*)</t>
  </si>
  <si>
    <t xml:space="preserve">Price</t>
  </si>
  <si>
    <t xml:space="preserve">Demand</t>
  </si>
  <si>
    <t xml:space="preserve">Supply</t>
  </si>
  <si>
    <t xml:space="preserve">DemandF</t>
  </si>
  <si>
    <t xml:space="preserve">SuplyF</t>
  </si>
  <si>
    <t xml:space="preserve">Sup(tax)</t>
  </si>
  <si>
    <t xml:space="preserve">Через Підбір параметру</t>
  </si>
  <si>
    <t xml:space="preserve">Ed</t>
  </si>
  <si>
    <t xml:space="preserve">Qs(tax)=F(P-tax)</t>
  </si>
  <si>
    <t xml:space="preserve">ставка податку</t>
  </si>
  <si>
    <t xml:space="preserve">Пункт 2</t>
  </si>
  <si>
    <t xml:space="preserve">Q*d</t>
  </si>
  <si>
    <t xml:space="preserve">Es</t>
  </si>
  <si>
    <t xml:space="preserve">Q*s</t>
  </si>
  <si>
    <t xml:space="preserve">P*</t>
  </si>
  <si>
    <t xml:space="preserve">Q*d-Q*s</t>
  </si>
  <si>
    <t xml:space="preserve">Рівноважна точка</t>
  </si>
  <si>
    <t xml:space="preserve">tax</t>
  </si>
  <si>
    <t xml:space="preserve">Пункт3</t>
  </si>
  <si>
    <t xml:space="preserve">Q**d</t>
  </si>
  <si>
    <t xml:space="preserve">Q**s(tax)</t>
  </si>
  <si>
    <t xml:space="preserve">P**</t>
  </si>
  <si>
    <t xml:space="preserve">Q**d-Q**s</t>
  </si>
  <si>
    <t xml:space="preserve">Рівноважна точка після введення податку</t>
  </si>
  <si>
    <t xml:space="preserve">Розподіл ставки податку</t>
  </si>
  <si>
    <t xml:space="preserve">споживач</t>
  </si>
  <si>
    <t xml:space="preserve">виробник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</si>
</sst>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6"/>
      <name val="Calibri"/>
      <family val="2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1DA"/>
        <bgColor rgb="FFBFBFBF"/>
      </patternFill>
    </fill>
    <fill>
      <patternFill patternType="solid">
        <fgColor rgb="FFE6B9B8"/>
        <bgColor rgb="FFCCC1DA"/>
      </patternFill>
    </fill>
    <fill>
      <patternFill patternType="solid">
        <fgColor rgb="FFD7E4BD"/>
        <bgColor rgb="FFD9D9D9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D9D9D9"/>
      <rgbColor rgb="FF660066"/>
      <rgbColor rgb="FFFF8080"/>
      <rgbColor rgb="FF0066CC"/>
      <rgbColor rgb="FFCCC1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E6B9B8"/>
      <rgbColor rgb="FF3366FF"/>
      <rgbColor rgb="FF4BACC6"/>
      <rgbColor rgb="FF99CC00"/>
      <rgbColor rgb="FFFFCC00"/>
      <rgbColor rgb="FFFF9900"/>
      <rgbColor rgb="FFFF6600"/>
      <rgbColor rgb="FF8064A2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Апроксимація</a:t>
            </a:r>
          </a:p>
        </c:rich>
      </c:tx>
      <c:layout>
        <c:manualLayout>
          <c:xMode val="edge"/>
          <c:yMode val="edge"/>
          <c:x val="0.312299103366605"/>
          <c:y val="0.0278725351526749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Податок!$B$3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rgbClr val="4f81bd"/>
            </a:solidFill>
            <a:ln cap="rnd"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f81bd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Податок!$A$4:$A$11</c:f>
              <c:numCache>
                <c:formatCode>General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2.3</c:v>
                </c:pt>
                <c:pt idx="3">
                  <c:v>2.9</c:v>
                </c:pt>
                <c:pt idx="4">
                  <c:v>3.6</c:v>
                </c:pt>
                <c:pt idx="5">
                  <c:v>4.2</c:v>
                </c:pt>
                <c:pt idx="6">
                  <c:v>5.3</c:v>
                </c:pt>
                <c:pt idx="7">
                  <c:v>6.5</c:v>
                </c:pt>
              </c:numCache>
            </c:numRef>
          </c:xVal>
          <c:yVal>
            <c:numRef>
              <c:f>Податок!$B$4:$B$11</c:f>
              <c:numCache>
                <c:formatCode>General</c:formatCode>
                <c:ptCount val="8"/>
                <c:pt idx="0">
                  <c:v>105</c:v>
                </c:pt>
                <c:pt idx="1">
                  <c:v>77</c:v>
                </c:pt>
                <c:pt idx="2">
                  <c:v>61</c:v>
                </c:pt>
                <c:pt idx="3">
                  <c:v>43</c:v>
                </c:pt>
                <c:pt idx="4">
                  <c:v>33</c:v>
                </c:pt>
                <c:pt idx="5">
                  <c:v>25</c:v>
                </c:pt>
                <c:pt idx="6">
                  <c:v>18</c:v>
                </c:pt>
                <c:pt idx="7">
                  <c:v>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Податок!$C$3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rgbClr val="c0504d"/>
            </a:solidFill>
            <a:ln cap="rnd" w="1908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c0504d"/>
                </a:solidFill>
                <a:prstDash val="sysDot"/>
                <a:round/>
              </a:ln>
            </c:spPr>
            <c:trendlineType val="log"/>
            <c:forward val="0"/>
            <c:backward val="0"/>
            <c:dispRSqr val="1"/>
            <c:dispEq val="1"/>
          </c:trendline>
          <c:xVal>
            <c:numRef>
              <c:f>Податок!$A$4:$A$11</c:f>
              <c:numCache>
                <c:formatCode>General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2.3</c:v>
                </c:pt>
                <c:pt idx="3">
                  <c:v>2.9</c:v>
                </c:pt>
                <c:pt idx="4">
                  <c:v>3.6</c:v>
                </c:pt>
                <c:pt idx="5">
                  <c:v>4.2</c:v>
                </c:pt>
                <c:pt idx="6">
                  <c:v>5.3</c:v>
                </c:pt>
                <c:pt idx="7">
                  <c:v>6.5</c:v>
                </c:pt>
              </c:numCache>
            </c:numRef>
          </c:xVal>
          <c:yVal>
            <c:numRef>
              <c:f>Податок!$C$4:$C$11</c:f>
              <c:numCache>
                <c:formatCode>General</c:formatCode>
                <c:ptCount val="8"/>
                <c:pt idx="0">
                  <c:v>15</c:v>
                </c:pt>
                <c:pt idx="1">
                  <c:v>27</c:v>
                </c:pt>
                <c:pt idx="2">
                  <c:v>38</c:v>
                </c:pt>
                <c:pt idx="3">
                  <c:v>50</c:v>
                </c:pt>
                <c:pt idx="4">
                  <c:v>65</c:v>
                </c:pt>
                <c:pt idx="5">
                  <c:v>75</c:v>
                </c:pt>
                <c:pt idx="6">
                  <c:v>88</c:v>
                </c:pt>
                <c:pt idx="7">
                  <c:v>102</c:v>
                </c:pt>
              </c:numCache>
            </c:numRef>
          </c:yVal>
          <c:smooth val="1"/>
        </c:ser>
        <c:axId val="61109319"/>
        <c:axId val="78418964"/>
      </c:scatterChart>
      <c:valAx>
        <c:axId val="611093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418964"/>
        <c:crosses val="autoZero"/>
        <c:crossBetween val="midCat"/>
      </c:valAx>
      <c:valAx>
        <c:axId val="784189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10931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Функціональні залежності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Податок!$D$3</c:f>
              <c:strCache>
                <c:ptCount val="1"/>
                <c:pt idx="0">
                  <c:v>DemandF</c:v>
                </c:pt>
              </c:strCache>
            </c:strRef>
          </c:tx>
          <c:spPr>
            <a:solidFill>
              <a:srgbClr val="4f81bd"/>
            </a:solidFill>
            <a:ln cap="rnd"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Податок!$D$4:$D$11</c:f>
              <c:numCache>
                <c:formatCode>General</c:formatCode>
                <c:ptCount val="8"/>
                <c:pt idx="0">
                  <c:v>91.0237975993739</c:v>
                </c:pt>
                <c:pt idx="1">
                  <c:v>75.8775596885686</c:v>
                </c:pt>
                <c:pt idx="2">
                  <c:v>56.7083226781809</c:v>
                </c:pt>
                <c:pt idx="3">
                  <c:v>45.5823684253161</c:v>
                </c:pt>
                <c:pt idx="4">
                  <c:v>35.3295945212772</c:v>
                </c:pt>
                <c:pt idx="5">
                  <c:v>28.3980643004542</c:v>
                </c:pt>
                <c:pt idx="6">
                  <c:v>19.0281789751561</c:v>
                </c:pt>
                <c:pt idx="7">
                  <c:v>12.2941185875707</c:v>
                </c:pt>
              </c:numCache>
            </c:numRef>
          </c:xVal>
          <c:yVal>
            <c:numRef>
              <c:f>Податок!$A$4:$A$11</c:f>
              <c:numCache>
                <c:formatCode>General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2.3</c:v>
                </c:pt>
                <c:pt idx="3">
                  <c:v>2.9</c:v>
                </c:pt>
                <c:pt idx="4">
                  <c:v>3.6</c:v>
                </c:pt>
                <c:pt idx="5">
                  <c:v>4.2</c:v>
                </c:pt>
                <c:pt idx="6">
                  <c:v>5.3</c:v>
                </c:pt>
                <c:pt idx="7">
                  <c:v>6.5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Податок!$E$3</c:f>
              <c:strCache>
                <c:ptCount val="1"/>
                <c:pt idx="0">
                  <c:v>SuplyF</c:v>
                </c:pt>
              </c:strCache>
            </c:strRef>
          </c:tx>
          <c:spPr>
            <a:solidFill>
              <a:srgbClr val="c0504d"/>
            </a:solidFill>
            <a:ln cap="rnd" w="1908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Податок!$E$4:$E$11</c:f>
              <c:numCache>
                <c:formatCode>General</c:formatCode>
                <c:ptCount val="8"/>
                <c:pt idx="0">
                  <c:v>10.555</c:v>
                </c:pt>
                <c:pt idx="1">
                  <c:v>30.2273561151919</c:v>
                </c:pt>
                <c:pt idx="2">
                  <c:v>50.9660848265654</c:v>
                </c:pt>
                <c:pt idx="3">
                  <c:v>62.2126355373986</c:v>
                </c:pt>
                <c:pt idx="4">
                  <c:v>72.7033483141284</c:v>
                </c:pt>
                <c:pt idx="5">
                  <c:v>80.1824309979873</c:v>
                </c:pt>
                <c:pt idx="6">
                  <c:v>91.4687995198367</c:v>
                </c:pt>
                <c:pt idx="7">
                  <c:v>101.371098018911</c:v>
                </c:pt>
              </c:numCache>
            </c:numRef>
          </c:xVal>
          <c:yVal>
            <c:numRef>
              <c:f>Податок!$A$4:$A$11</c:f>
              <c:numCache>
                <c:formatCode>General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2.3</c:v>
                </c:pt>
                <c:pt idx="3">
                  <c:v>2.9</c:v>
                </c:pt>
                <c:pt idx="4">
                  <c:v>3.6</c:v>
                </c:pt>
                <c:pt idx="5">
                  <c:v>4.2</c:v>
                </c:pt>
                <c:pt idx="6">
                  <c:v>5.3</c:v>
                </c:pt>
                <c:pt idx="7">
                  <c:v>6.5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"(Q*,p*)"</c:f>
              <c:strCache>
                <c:ptCount val="1"/>
                <c:pt idx="0">
                  <c:v>(Q*,p*)</c:v>
                </c:pt>
              </c:strCache>
            </c:strRef>
          </c:tx>
          <c:spPr>
            <a:solidFill>
              <a:srgbClr val="00b050"/>
            </a:solidFill>
            <a:ln cap="rnd" w="76320">
              <a:solidFill>
                <a:srgbClr val="00b050"/>
              </a:solidFill>
              <a:round/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Податок!$J$4</c:f>
              <c:numCache>
                <c:formatCode>General</c:formatCode>
                <c:ptCount val="1"/>
                <c:pt idx="0">
                  <c:v>53.8621815796631</c:v>
                </c:pt>
              </c:numCache>
            </c:numRef>
          </c:xVal>
          <c:yVal>
            <c:numRef>
              <c:f>Податок!$J$6</c:f>
              <c:numCache>
                <c:formatCode>General</c:formatCode>
                <c:ptCount val="1"/>
                <c:pt idx="0">
                  <c:v>2.4414626187115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Податок!$F$3</c:f>
              <c:strCache>
                <c:ptCount val="1"/>
                <c:pt idx="0">
                  <c:v>Sup(tax)</c:v>
                </c:pt>
              </c:strCache>
            </c:strRef>
          </c:tx>
          <c:spPr>
            <a:solidFill>
              <a:srgbClr val="8064a2"/>
            </a:solidFill>
            <a:ln cap="rnd" w="19080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Податок!$F$4:$F$11</c:f>
              <c:numCache>
                <c:formatCode>General</c:formatCode>
                <c:ptCount val="8"/>
                <c:pt idx="0">
                  <c:v>-6.75015493001942</c:v>
                </c:pt>
                <c:pt idx="1">
                  <c:v>19.4008772925291</c:v>
                </c:pt>
                <c:pt idx="2">
                  <c:v>44.1851149064074</c:v>
                </c:pt>
                <c:pt idx="3">
                  <c:v>56.9145042898412</c:v>
                </c:pt>
                <c:pt idx="4">
                  <c:v>68.4817303253456</c:v>
                </c:pt>
                <c:pt idx="5">
                  <c:v>76.5868604050331</c:v>
                </c:pt>
                <c:pt idx="6">
                  <c:v>88.6417086354777</c:v>
                </c:pt>
                <c:pt idx="7">
                  <c:v>99.0784825517327</c:v>
                </c:pt>
              </c:numCache>
            </c:numRef>
          </c:xVal>
          <c:yVal>
            <c:numRef>
              <c:f>Податок!$A$4:$A$11</c:f>
              <c:numCache>
                <c:formatCode>General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2.3</c:v>
                </c:pt>
                <c:pt idx="3">
                  <c:v>2.9</c:v>
                </c:pt>
                <c:pt idx="4">
                  <c:v>3.6</c:v>
                </c:pt>
                <c:pt idx="5">
                  <c:v>4.2</c:v>
                </c:pt>
                <c:pt idx="6">
                  <c:v>5.3</c:v>
                </c:pt>
                <c:pt idx="7">
                  <c:v>6.5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"(Q**,p**)"</c:f>
              <c:strCache>
                <c:ptCount val="1"/>
                <c:pt idx="0">
                  <c:v>(Q**,p**)</c:v>
                </c:pt>
              </c:strCache>
            </c:strRef>
          </c:tx>
          <c:spPr>
            <a:solidFill>
              <a:srgbClr val="4bacc6"/>
            </a:solidFill>
            <a:ln cap="rnd" w="19080">
              <a:solidFill>
                <a:srgbClr val="4bacc6"/>
              </a:solidFill>
              <a:round/>
            </a:ln>
          </c:spPr>
          <c:marker>
            <c:symbol val="circle"/>
            <c:size val="10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Податок!$O$14</c:f>
              <c:numCache>
                <c:formatCode>General</c:formatCode>
                <c:ptCount val="1"/>
                <c:pt idx="0">
                  <c:v>49.9134195274291</c:v>
                </c:pt>
              </c:numCache>
            </c:numRef>
          </c:xVal>
          <c:yVal>
            <c:numRef>
              <c:f>Податок!$O$16</c:f>
              <c:numCache>
                <c:formatCode>General</c:formatCode>
                <c:ptCount val="1"/>
                <c:pt idx="0">
                  <c:v>2.650634860993</c:v>
                </c:pt>
              </c:numCache>
            </c:numRef>
          </c:yVal>
          <c:smooth val="1"/>
        </c:ser>
        <c:axId val="29055219"/>
        <c:axId val="43124833"/>
      </c:scatterChart>
      <c:valAx>
        <c:axId val="290552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124833"/>
        <c:crosses val="autoZero"/>
        <c:crossBetween val="midCat"/>
      </c:valAx>
      <c:valAx>
        <c:axId val="431248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05521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</xdr:row>
      <xdr:rowOff>27360</xdr:rowOff>
    </xdr:from>
    <xdr:to>
      <xdr:col>6</xdr:col>
      <xdr:colOff>1436400</xdr:colOff>
      <xdr:row>28</xdr:row>
      <xdr:rowOff>163080</xdr:rowOff>
    </xdr:to>
    <xdr:graphicFrame>
      <xdr:nvGraphicFramePr>
        <xdr:cNvPr id="0" name="Диаграмма 3"/>
        <xdr:cNvGraphicFramePr/>
      </xdr:nvGraphicFramePr>
      <xdr:xfrm>
        <a:off x="0" y="5609160"/>
        <a:ext cx="6383520" cy="432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1425960</xdr:colOff>
      <xdr:row>11</xdr:row>
      <xdr:rowOff>21600</xdr:rowOff>
    </xdr:from>
    <xdr:to>
      <xdr:col>11</xdr:col>
      <xdr:colOff>772560</xdr:colOff>
      <xdr:row>28</xdr:row>
      <xdr:rowOff>151920</xdr:rowOff>
    </xdr:to>
    <xdr:graphicFrame>
      <xdr:nvGraphicFramePr>
        <xdr:cNvPr id="1" name="Диаграмма 6"/>
        <xdr:cNvGraphicFramePr/>
      </xdr:nvGraphicFramePr>
      <xdr:xfrm>
        <a:off x="6373080" y="5603400"/>
        <a:ext cx="7483680" cy="432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35280</xdr:colOff>
      <xdr:row>0</xdr:row>
      <xdr:rowOff>360720</xdr:rowOff>
    </xdr:from>
    <xdr:to>
      <xdr:col>12</xdr:col>
      <xdr:colOff>479520</xdr:colOff>
      <xdr:row>0</xdr:row>
      <xdr:rowOff>2701080</xdr:rowOff>
    </xdr:to>
    <xdr:pic>
      <xdr:nvPicPr>
        <xdr:cNvPr id="2" name="Image 1" descr=""/>
        <xdr:cNvPicPr/>
      </xdr:nvPicPr>
      <xdr:blipFill>
        <a:blip r:embed="rId3"/>
        <a:stretch/>
      </xdr:blipFill>
      <xdr:spPr>
        <a:xfrm>
          <a:off x="11684880" y="360720"/>
          <a:ext cx="3901320" cy="2340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4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L7" activeCellId="0" sqref="L7"/>
    </sheetView>
  </sheetViews>
  <sheetFormatPr defaultColWidth="8.6875" defaultRowHeight="14.25" zeroHeight="false" outlineLevelRow="0" outlineLevelCol="0"/>
  <cols>
    <col collapsed="false" customWidth="true" hidden="false" outlineLevel="0" max="2" min="2" style="0" width="11.56"/>
    <col collapsed="false" customWidth="true" hidden="false" outlineLevel="0" max="3" min="3" style="0" width="9.56"/>
    <col collapsed="false" customWidth="true" hidden="false" outlineLevel="0" max="4" min="4" style="0" width="14.11"/>
    <col collapsed="false" customWidth="true" hidden="false" outlineLevel="0" max="5" min="5" style="0" width="12.33"/>
    <col collapsed="false" customWidth="true" hidden="false" outlineLevel="0" max="6" min="6" style="0" width="13.89"/>
    <col collapsed="false" customWidth="true" hidden="false" outlineLevel="0" max="7" min="7" style="0" width="50.67"/>
    <col collapsed="false" customWidth="true" hidden="false" outlineLevel="0" max="8" min="8" style="0" width="10.99"/>
    <col collapsed="false" customWidth="true" hidden="false" outlineLevel="0" max="9" min="9" style="0" width="15.22"/>
    <col collapsed="false" customWidth="true" hidden="false" outlineLevel="0" max="10" min="10" style="0" width="18.11"/>
    <col collapsed="false" customWidth="true" hidden="false" outlineLevel="0" max="11" min="11" style="0" width="20.33"/>
    <col collapsed="false" customWidth="true" hidden="false" outlineLevel="0" max="12" min="12" style="0" width="28.66"/>
    <col collapsed="false" customWidth="true" hidden="false" outlineLevel="0" max="13" min="13" style="0" width="16.44"/>
    <col collapsed="false" customWidth="true" hidden="false" outlineLevel="0" max="14" min="14" style="0" width="16.78"/>
    <col collapsed="false" customWidth="true" hidden="false" outlineLevel="0" max="15" min="15" style="0" width="17.67"/>
    <col collapsed="false" customWidth="true" hidden="false" outlineLevel="0" max="20" min="20" style="0" width="11.22"/>
    <col collapsed="false" customWidth="true" hidden="false" outlineLevel="0" max="21" min="21" style="0" width="14.55"/>
  </cols>
  <sheetData>
    <row r="1" customFormat="false" ht="229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3"/>
      <c r="N1" s="4" t="s">
        <v>1</v>
      </c>
      <c r="O1" s="5" t="s">
        <v>2</v>
      </c>
      <c r="P1" s="3"/>
      <c r="Q1" s="3"/>
      <c r="R1" s="3"/>
      <c r="T1" s="3"/>
      <c r="V1" s="3"/>
      <c r="W1" s="3"/>
    </row>
    <row r="2" customFormat="false" ht="21" hidden="false" customHeight="false" outlineLevel="0" collapsed="false">
      <c r="A2" s="3"/>
      <c r="B2" s="3"/>
      <c r="C2" s="3"/>
      <c r="D2" s="3"/>
      <c r="E2" s="3"/>
      <c r="F2" s="3"/>
      <c r="G2" s="3"/>
      <c r="W2" s="3"/>
      <c r="Z2" s="3"/>
      <c r="AA2" s="3"/>
      <c r="AB2" s="3"/>
      <c r="AC2" s="3"/>
      <c r="AD2" s="3"/>
      <c r="AE2" s="3"/>
      <c r="AF2" s="3"/>
      <c r="AG2" s="3"/>
      <c r="AH2" s="3"/>
    </row>
    <row r="3" customFormat="false" ht="21" hidden="false" customHeight="false" outlineLevel="0" collapsed="false">
      <c r="A3" s="6" t="s">
        <v>3</v>
      </c>
      <c r="B3" s="7" t="s">
        <v>4</v>
      </c>
      <c r="C3" s="8" t="s">
        <v>5</v>
      </c>
      <c r="D3" s="9" t="s">
        <v>6</v>
      </c>
      <c r="E3" s="10" t="s">
        <v>7</v>
      </c>
      <c r="F3" s="11" t="s">
        <v>8</v>
      </c>
      <c r="G3" s="12"/>
      <c r="H3" s="13"/>
      <c r="I3" s="14" t="s">
        <v>9</v>
      </c>
      <c r="J3" s="14"/>
      <c r="L3" s="13" t="s">
        <v>10</v>
      </c>
      <c r="M3" s="13" t="n">
        <f aca="false">(130.99*(-0.364)*EXP(-0.364*J6))*(J6/J4)</f>
        <v>-0.888692393210987</v>
      </c>
      <c r="U3" s="3"/>
      <c r="X3" s="3"/>
      <c r="Y3" s="3"/>
      <c r="Z3" s="3"/>
      <c r="AA3" s="3"/>
      <c r="AB3" s="3" t="s">
        <v>11</v>
      </c>
      <c r="AC3" s="3"/>
      <c r="AD3" s="3"/>
      <c r="AE3" s="15" t="s">
        <v>12</v>
      </c>
      <c r="AF3" s="3"/>
    </row>
    <row r="4" customFormat="false" ht="21" hidden="false" customHeight="false" outlineLevel="0" collapsed="false">
      <c r="A4" s="16" t="n">
        <v>1</v>
      </c>
      <c r="B4" s="17" t="n">
        <v>105</v>
      </c>
      <c r="C4" s="18" t="n">
        <v>15</v>
      </c>
      <c r="D4" s="19" t="n">
        <f aca="false">130.99*EXP(-0.364*A4)</f>
        <v>91.0237975993739</v>
      </c>
      <c r="E4" s="20" t="n">
        <f aca="false">48.518*LN(A4)+10.555</f>
        <v>10.555</v>
      </c>
      <c r="F4" s="13" t="n">
        <f aca="false">48.518*LN(A4-$N$12)+10.555</f>
        <v>-6.75015493001942</v>
      </c>
      <c r="G4" s="12"/>
      <c r="H4" s="21" t="s">
        <v>13</v>
      </c>
      <c r="I4" s="13" t="s">
        <v>14</v>
      </c>
      <c r="J4" s="13" t="n">
        <f aca="false">130.99*EXP(-0.364*J6)</f>
        <v>53.8621815796631</v>
      </c>
      <c r="L4" s="13" t="s">
        <v>15</v>
      </c>
      <c r="M4" s="13" t="n">
        <f aca="false">(48.518/J6)*(J6/J5)</f>
        <v>0.900782890159724</v>
      </c>
      <c r="U4" s="3"/>
      <c r="X4" s="3"/>
      <c r="AA4" s="3"/>
      <c r="AB4" s="3"/>
      <c r="AC4" s="3"/>
      <c r="AD4" s="3"/>
      <c r="AE4" s="3"/>
      <c r="AF4" s="3"/>
    </row>
    <row r="5" customFormat="false" ht="21" hidden="false" customHeight="false" outlineLevel="0" collapsed="false">
      <c r="A5" s="22" t="n">
        <v>1.5</v>
      </c>
      <c r="B5" s="13" t="n">
        <v>77</v>
      </c>
      <c r="C5" s="23" t="n">
        <v>27</v>
      </c>
      <c r="D5" s="19" t="n">
        <f aca="false">130.99*EXP(-0.364*A5)</f>
        <v>75.8775596885686</v>
      </c>
      <c r="E5" s="20" t="n">
        <f aca="false">48.518*LN(A5)+10.555</f>
        <v>30.2273561151919</v>
      </c>
      <c r="F5" s="13" t="n">
        <f aca="false">48.518*LN(A5-$N$12)+10.555</f>
        <v>19.4008772925291</v>
      </c>
      <c r="G5" s="12"/>
      <c r="H5" s="24"/>
      <c r="I5" s="13" t="s">
        <v>16</v>
      </c>
      <c r="J5" s="13" t="n">
        <f aca="false">48.518*LN(J6)+10.555</f>
        <v>53.8620354915899</v>
      </c>
      <c r="U5" s="3"/>
      <c r="X5" s="3"/>
      <c r="AA5" s="3"/>
      <c r="AB5" s="3"/>
      <c r="AC5" s="3"/>
      <c r="AD5" s="3"/>
      <c r="AE5" s="3"/>
      <c r="AF5" s="3"/>
    </row>
    <row r="6" customFormat="false" ht="21" hidden="false" customHeight="false" outlineLevel="0" collapsed="false">
      <c r="A6" s="22" t="n">
        <v>2.3</v>
      </c>
      <c r="B6" s="13" t="n">
        <v>61</v>
      </c>
      <c r="C6" s="23" t="n">
        <v>38</v>
      </c>
      <c r="D6" s="19" t="n">
        <f aca="false">130.99*EXP(-0.364*A6)</f>
        <v>56.7083226781809</v>
      </c>
      <c r="E6" s="20" t="n">
        <f aca="false">48.518*LN(A6)+10.555</f>
        <v>50.9660848265654</v>
      </c>
      <c r="F6" s="13" t="n">
        <f aca="false">48.518*LN(A6-$N$12)+10.555</f>
        <v>44.1851149064074</v>
      </c>
      <c r="G6" s="12"/>
      <c r="H6" s="24"/>
      <c r="I6" s="13" t="s">
        <v>17</v>
      </c>
      <c r="J6" s="13" t="n">
        <v>2.4414626187115</v>
      </c>
      <c r="L6" s="3" t="str">
        <f aca="false">IF(ABS(M3)&gt;M4,"стабільна динамічна рівновага",IF(ABS(M3)&lt;M4,"нестабільна динамічна рівновага","квазістабільна динамічна рівновага"))</f>
        <v>нестабільна динамічна рівновага</v>
      </c>
      <c r="U6" s="3"/>
      <c r="X6" s="3"/>
      <c r="Y6" s="3"/>
      <c r="Z6" s="3"/>
      <c r="AA6" s="3"/>
      <c r="AB6" s="3"/>
      <c r="AC6" s="3"/>
      <c r="AD6" s="3"/>
      <c r="AE6" s="3"/>
      <c r="AF6" s="3"/>
    </row>
    <row r="7" customFormat="false" ht="21" hidden="false" customHeight="false" outlineLevel="0" collapsed="false">
      <c r="A7" s="22" t="n">
        <v>2.9</v>
      </c>
      <c r="B7" s="13" t="n">
        <v>43</v>
      </c>
      <c r="C7" s="23" t="n">
        <v>50</v>
      </c>
      <c r="D7" s="19" t="n">
        <f aca="false">130.99*EXP(-0.364*A7)</f>
        <v>45.5823684253161</v>
      </c>
      <c r="E7" s="20" t="n">
        <f aca="false">48.518*LN(A7)+10.555</f>
        <v>62.2126355373986</v>
      </c>
      <c r="F7" s="13" t="n">
        <f aca="false">48.518*LN(A7-$N$12)+10.555</f>
        <v>56.9145042898412</v>
      </c>
      <c r="G7" s="24"/>
      <c r="H7" s="24"/>
      <c r="I7" s="13" t="s">
        <v>18</v>
      </c>
      <c r="J7" s="13" t="n">
        <f aca="false">J4-J5</f>
        <v>0.00014608807317984</v>
      </c>
      <c r="U7" s="25"/>
      <c r="V7" s="25"/>
      <c r="W7" s="25"/>
      <c r="X7" s="3"/>
      <c r="Z7" s="3"/>
      <c r="AA7" s="3"/>
      <c r="AB7" s="3"/>
      <c r="AC7" s="3"/>
      <c r="AD7" s="3"/>
      <c r="AE7" s="3"/>
      <c r="AF7" s="3"/>
    </row>
    <row r="8" customFormat="false" ht="21" hidden="false" customHeight="false" outlineLevel="0" collapsed="false">
      <c r="A8" s="22" t="n">
        <v>3.6</v>
      </c>
      <c r="B8" s="13" t="n">
        <v>33</v>
      </c>
      <c r="C8" s="23" t="n">
        <v>65</v>
      </c>
      <c r="D8" s="19" t="n">
        <f aca="false">130.99*EXP(-0.364*A8)</f>
        <v>35.3295945212772</v>
      </c>
      <c r="E8" s="20" t="n">
        <f aca="false">48.518*LN(A8)+10.555</f>
        <v>72.7033483141284</v>
      </c>
      <c r="F8" s="13" t="n">
        <f aca="false">48.518*LN(A8-$N$12)+10.555</f>
        <v>68.4817303253456</v>
      </c>
      <c r="G8" s="24"/>
      <c r="H8" s="24"/>
      <c r="I8" s="26" t="s">
        <v>19</v>
      </c>
      <c r="J8" s="26"/>
      <c r="T8" s="24"/>
      <c r="U8" s="27"/>
      <c r="V8" s="27"/>
      <c r="W8" s="27"/>
      <c r="X8" s="25"/>
      <c r="Y8" s="25"/>
      <c r="Z8" s="3"/>
      <c r="AA8" s="3"/>
      <c r="AB8" s="3"/>
      <c r="AC8" s="3"/>
      <c r="AD8" s="3"/>
      <c r="AE8" s="3"/>
      <c r="AF8" s="3"/>
      <c r="AG8" s="3"/>
      <c r="AH8" s="3"/>
    </row>
    <row r="9" customFormat="false" ht="21" hidden="false" customHeight="false" outlineLevel="0" collapsed="false">
      <c r="A9" s="22" t="n">
        <v>4.2</v>
      </c>
      <c r="B9" s="13" t="n">
        <v>25</v>
      </c>
      <c r="C9" s="23" t="n">
        <v>75</v>
      </c>
      <c r="D9" s="19" t="n">
        <f aca="false">130.99*EXP(-0.364*A9)</f>
        <v>28.3980643004542</v>
      </c>
      <c r="E9" s="20" t="n">
        <f aca="false">48.518*LN(A9)+10.555</f>
        <v>80.1824309979873</v>
      </c>
      <c r="F9" s="13" t="n">
        <f aca="false">48.518*LN(A9-$N$12)+10.555</f>
        <v>76.5868604050331</v>
      </c>
      <c r="G9" s="24"/>
      <c r="H9" s="28"/>
      <c r="T9" s="24"/>
      <c r="W9" s="27"/>
      <c r="X9" s="27"/>
      <c r="Y9" s="27"/>
      <c r="Z9" s="3"/>
      <c r="AA9" s="3"/>
      <c r="AB9" s="3"/>
      <c r="AC9" s="3"/>
      <c r="AD9" s="3"/>
      <c r="AE9" s="3"/>
      <c r="AF9" s="3"/>
      <c r="AG9" s="3"/>
      <c r="AH9" s="3"/>
    </row>
    <row r="10" customFormat="false" ht="21" hidden="false" customHeight="false" outlineLevel="0" collapsed="false">
      <c r="A10" s="22" t="n">
        <v>5.3</v>
      </c>
      <c r="B10" s="13" t="n">
        <v>18</v>
      </c>
      <c r="C10" s="23" t="n">
        <v>88</v>
      </c>
      <c r="D10" s="19" t="n">
        <f aca="false">130.99*EXP(-0.364*A10)</f>
        <v>19.0281789751561</v>
      </c>
      <c r="E10" s="20" t="n">
        <f aca="false">48.518*LN(A10)+10.555</f>
        <v>91.4687995198367</v>
      </c>
      <c r="F10" s="13" t="n">
        <f aca="false">48.518*LN(A10-$N$12)+10.555</f>
        <v>88.6417086354777</v>
      </c>
      <c r="G10" s="24"/>
      <c r="T10" s="24"/>
      <c r="U10" s="25"/>
      <c r="V10" s="25"/>
      <c r="W10" s="25"/>
      <c r="X10" s="25"/>
      <c r="AA10" s="3"/>
      <c r="AB10" s="3"/>
      <c r="AC10" s="3"/>
      <c r="AD10" s="3"/>
      <c r="AE10" s="3"/>
      <c r="AF10" s="3"/>
      <c r="AG10" s="3"/>
      <c r="AH10" s="3"/>
    </row>
    <row r="11" customFormat="false" ht="21" hidden="false" customHeight="false" outlineLevel="0" collapsed="false">
      <c r="A11" s="29" t="n">
        <v>6.5</v>
      </c>
      <c r="B11" s="30" t="n">
        <v>12</v>
      </c>
      <c r="C11" s="31" t="n">
        <v>102</v>
      </c>
      <c r="D11" s="19" t="n">
        <f aca="false">130.99*EXP(-0.364*A11)</f>
        <v>12.2941185875707</v>
      </c>
      <c r="E11" s="20" t="n">
        <f aca="false">48.518*LN(A11)+10.555</f>
        <v>101.371098018911</v>
      </c>
      <c r="F11" s="13" t="n">
        <f aca="false">48.518*LN(A11-$N$12)+10.555</f>
        <v>99.0784825517327</v>
      </c>
      <c r="G11" s="24"/>
      <c r="W11" s="25"/>
      <c r="X11" s="25"/>
      <c r="AA11" s="3"/>
      <c r="AB11" s="3"/>
      <c r="AC11" s="3"/>
      <c r="AD11" s="3"/>
      <c r="AE11" s="3"/>
      <c r="AF11" s="3"/>
      <c r="AG11" s="3"/>
      <c r="AH11" s="3"/>
    </row>
    <row r="12" customFormat="false" ht="21" hidden="false" customHeight="false" outlineLevel="0" collapsed="false">
      <c r="A12" s="3"/>
      <c r="B12" s="3"/>
      <c r="C12" s="3"/>
      <c r="D12" s="3"/>
      <c r="E12" s="3"/>
      <c r="F12" s="3"/>
      <c r="G12" s="3"/>
      <c r="M12" s="32" t="s">
        <v>20</v>
      </c>
      <c r="N12" s="25" t="n">
        <v>0.3</v>
      </c>
      <c r="W12" s="3"/>
      <c r="X12" s="3"/>
      <c r="AA12" s="3"/>
      <c r="AB12" s="3"/>
      <c r="AC12" s="3"/>
      <c r="AD12" s="3"/>
      <c r="AE12" s="3"/>
      <c r="AF12" s="3"/>
      <c r="AG12" s="3"/>
      <c r="AH12" s="3"/>
    </row>
    <row r="13" customFormat="false" ht="21" hidden="false" customHeight="false" outlineLevel="0" collapsed="false">
      <c r="A13" s="3"/>
      <c r="B13" s="3"/>
      <c r="C13" s="3"/>
      <c r="D13" s="3"/>
      <c r="E13" s="3"/>
      <c r="F13" s="3"/>
      <c r="G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customFormat="false" ht="21" hidden="false" customHeight="false" outlineLevel="0" collapsed="false">
      <c r="A14" s="3"/>
      <c r="B14" s="3"/>
      <c r="C14" s="3"/>
      <c r="D14" s="33"/>
      <c r="E14" s="3"/>
      <c r="F14" s="3"/>
      <c r="G14" s="3"/>
      <c r="M14" s="34" t="s">
        <v>21</v>
      </c>
      <c r="N14" s="19" t="s">
        <v>22</v>
      </c>
      <c r="O14" s="13" t="n">
        <f aca="false">130.99*EXP(-0.364*O16)</f>
        <v>49.9134195274291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customFormat="false" ht="21" hidden="false" customHeight="false" outlineLevel="0" collapsed="false">
      <c r="A15" s="3"/>
      <c r="B15" s="3"/>
      <c r="C15" s="3"/>
      <c r="D15" s="3"/>
      <c r="E15" s="3"/>
      <c r="F15" s="3"/>
      <c r="G15" s="3"/>
      <c r="M15" s="3"/>
      <c r="N15" s="19" t="s">
        <v>23</v>
      </c>
      <c r="O15" s="13" t="n">
        <f aca="false">48.518*LN(O16-N12)+10.555</f>
        <v>52.0226284343471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customFormat="false" ht="21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9" t="s">
        <v>24</v>
      </c>
      <c r="O16" s="13" t="n">
        <v>2.650634860993</v>
      </c>
      <c r="P16" s="3"/>
      <c r="Q16" s="3"/>
      <c r="R16" s="3"/>
      <c r="S16" s="3"/>
      <c r="T16" s="3"/>
      <c r="U16" s="3"/>
      <c r="V16" s="3"/>
      <c r="W16" s="3"/>
    </row>
    <row r="17" customFormat="false" ht="21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9" t="s">
        <v>25</v>
      </c>
      <c r="O17" s="13" t="n">
        <f aca="false">O14-O15</f>
        <v>-2.10920890691802</v>
      </c>
      <c r="P17" s="3"/>
      <c r="Q17" s="3"/>
      <c r="R17" s="3"/>
      <c r="S17" s="3"/>
      <c r="T17" s="3"/>
      <c r="U17" s="3"/>
      <c r="V17" s="3"/>
      <c r="W17" s="3"/>
    </row>
    <row r="18" customFormat="false" ht="21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5" t="s">
        <v>26</v>
      </c>
      <c r="O18" s="25"/>
      <c r="P18" s="3"/>
      <c r="Q18" s="3"/>
      <c r="R18" s="3"/>
      <c r="S18" s="3"/>
      <c r="T18" s="3"/>
      <c r="U18" s="3"/>
      <c r="V18" s="3"/>
      <c r="W18" s="3"/>
    </row>
    <row r="19" customFormat="false" ht="21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21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21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21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6" t="s">
        <v>27</v>
      </c>
      <c r="N22" s="36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21" hidden="false" customHeight="false" outlineLevel="0" collapsed="false">
      <c r="M23" s="25" t="s">
        <v>28</v>
      </c>
      <c r="N23" s="3" t="s">
        <v>29</v>
      </c>
    </row>
    <row r="24" customFormat="false" ht="21" hidden="false" customHeight="false" outlineLevel="0" collapsed="false">
      <c r="M24" s="3" t="n">
        <f aca="false">O16-J6</f>
        <v>0.209172242281501</v>
      </c>
      <c r="N24" s="3" t="n">
        <f aca="false">N12-M24</f>
        <v>0.0908277577184992</v>
      </c>
    </row>
  </sheetData>
  <mergeCells count="4">
    <mergeCell ref="A1:J1"/>
    <mergeCell ref="I3:J3"/>
    <mergeCell ref="U8:W8"/>
    <mergeCell ref="W9:Y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  <Company>Ya Blondinko Edition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2021-03-11T06:40:26Z</dcterms:created>
  <dc:creator>User</dc:creator>
  <dc:description/>
  <dc:language>en-GB</dc:language>
  <cp:lastModifiedBy/>
  <dcterms:modified xsi:type="dcterms:W3CDTF">2024-05-30T20:57:17Z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