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УМОВА_ЛИНЕЙН" sheetId="1" state="visible" r:id="rId2"/>
    <sheet name="MAX_profit_short" sheetId="2" state="visible" r:id="rId3"/>
    <sheet name="MAX_produce" sheetId="3" state="visible" r:id="rId4"/>
    <sheet name="MIN_costs" sheetId="4" state="visible" r:id="rId5"/>
  </sheets>
  <definedNames>
    <definedName function="false" hidden="false" localSheetId="0" name="solver_adj" vbProcedure="false">УМОВА_ЛИНЕЙН!$J$5:$K$5</definedName>
    <definedName function="false" hidden="false" localSheetId="0" name="solver_cvg" vbProcedure="false">0.0001</definedName>
    <definedName function="false" hidden="false" localSheetId="0" name="solver_drv" vbProcedure="false">1</definedName>
    <definedName function="false" hidden="false" localSheetId="0" name="solver_est" vbProcedure="false">1</definedName>
    <definedName function="false" hidden="false" localSheetId="0" name="solver_itr" vbProcedure="false">100</definedName>
    <definedName function="false" hidden="false" localSheetId="0" name="solver_lin" vbProcedure="false">2</definedName>
    <definedName function="false" hidden="false" localSheetId="0" name="solver_neg" vbProcedure="false">1</definedName>
    <definedName function="false" hidden="false" localSheetId="0" name="solver_num" vbProcedure="false">0</definedName>
    <definedName function="false" hidden="false" localSheetId="0" name="solver_nwt" vbProcedure="false">1</definedName>
    <definedName function="false" hidden="false" localSheetId="0" name="solver_opt" vbProcedure="false">УМОВА_ЛИНЕЙН!$G$21</definedName>
    <definedName function="false" hidden="false" localSheetId="0" name="solver_pre" vbProcedure="false">0.000001</definedName>
    <definedName function="false" hidden="false" localSheetId="0" name="solver_scl" vbProcedure="false">2</definedName>
    <definedName function="false" hidden="false" localSheetId="0" name="solver_sho" vbProcedure="false">2</definedName>
    <definedName function="false" hidden="false" localSheetId="0" name="solver_tim" vbProcedure="false">100</definedName>
    <definedName function="false" hidden="false" localSheetId="0" name="solver_tol" vbProcedure="false">0.05</definedName>
    <definedName function="false" hidden="false" localSheetId="0" name="solver_typ" vbProcedure="false">2</definedName>
    <definedName function="false" hidden="false" localSheetId="0" name="solver_val" vbProcedure="false">0</definedName>
    <definedName function="false" hidden="false" localSheetId="1" name="solver_adj" vbProcedure="false">MAX_profit_short!$I$11:$J$11</definedName>
    <definedName function="false" hidden="false" localSheetId="1" name="solver_cvg" vbProcedure="false">0.0001</definedName>
    <definedName function="false" hidden="false" localSheetId="1" name="solver_drv" vbProcedure="false">1</definedName>
    <definedName function="false" hidden="false" localSheetId="1" name="solver_eng" vbProcedure="false">1</definedName>
    <definedName function="false" hidden="false" localSheetId="1" name="solver_est" vbProcedure="false">1</definedName>
    <definedName function="false" hidden="false" localSheetId="1" name="solver_itr" vbProcedure="false">100</definedName>
    <definedName function="false" hidden="false" localSheetId="1" name="solver_lhs1" vbProcedure="false">MAX_profit_short!$I$11:$J$11</definedName>
    <definedName function="false" hidden="false" localSheetId="1" name="solver_lhs2" vbProcedure="false">MAX_profit_short!$J$11</definedName>
    <definedName function="false" hidden="false" localSheetId="1" name="solver_lhs3" vbProcedure="false">MAX_profit_short!$J$11</definedName>
    <definedName function="false" hidden="false" localSheetId="1" name="solver_lin" vbProcedure="false">2</definedName>
    <definedName function="false" hidden="false" localSheetId="1" name="solver_mip" vbProcedure="false">2147483647</definedName>
    <definedName function="false" hidden="false" localSheetId="1" name="solver_mni" vbProcedure="false">30</definedName>
    <definedName function="false" hidden="false" localSheetId="1" name="solver_mrt" vbProcedure="false">0.075</definedName>
    <definedName function="false" hidden="false" localSheetId="1" name="solver_msl" vbProcedure="false">2</definedName>
    <definedName function="false" hidden="false" localSheetId="1" name="solver_neg" vbProcedure="false">1</definedName>
    <definedName function="false" hidden="false" localSheetId="1" name="solver_nod" vbProcedure="false">2147483647</definedName>
    <definedName function="false" hidden="false" localSheetId="1" name="solver_num" vbProcedure="false">1</definedName>
    <definedName function="false" hidden="false" localSheetId="1" name="solver_nwt" vbProcedure="false">1</definedName>
    <definedName function="false" hidden="false" localSheetId="1" name="solver_opt" vbProcedure="false">MAX_profit_short!$F$11</definedName>
    <definedName function="false" hidden="false" localSheetId="1" name="solver_pre" vbProcedure="false">0.000001</definedName>
    <definedName function="false" hidden="false" localSheetId="1" name="solver_rbv" vbProcedure="false">1</definedName>
    <definedName function="false" hidden="false" localSheetId="1" name="solver_rel1" vbProcedure="false">1</definedName>
    <definedName function="false" hidden="false" localSheetId="1" name="solver_rel2" vbProcedure="false">1</definedName>
    <definedName function="false" hidden="false" localSheetId="1" name="solver_rel3" vbProcedure="false">1</definedName>
    <definedName function="false" hidden="false" localSheetId="1" name="solver_rhs1" vbProcedure="false">MAX_profit_short!$I$13:$J$13</definedName>
    <definedName function="false" hidden="false" localSheetId="1" name="solver_rhs2" vbProcedure="false">MAX_profit_short!$J$13</definedName>
    <definedName function="false" hidden="false" localSheetId="1" name="solver_rhs3" vbProcedure="false">MAX_profit_short!$J$13</definedName>
    <definedName function="false" hidden="false" localSheetId="1" name="solver_rlx" vbProcedure="false">2</definedName>
    <definedName function="false" hidden="false" localSheetId="1" name="solver_rsd" vbProcedure="false">0</definedName>
    <definedName function="false" hidden="false" localSheetId="1" name="solver_scl" vbProcedure="false">2</definedName>
    <definedName function="false" hidden="false" localSheetId="1" name="solver_sho" vbProcedure="false">2</definedName>
    <definedName function="false" hidden="false" localSheetId="1" name="solver_ssz" vbProcedure="false">100</definedName>
    <definedName function="false" hidden="false" localSheetId="1" name="solver_tim" vbProcedure="false">100</definedName>
    <definedName function="false" hidden="false" localSheetId="1" name="solver_tol" vbProcedure="false">0.05</definedName>
    <definedName function="false" hidden="false" localSheetId="1" name="solver_typ" vbProcedure="false">1</definedName>
    <definedName function="false" hidden="false" localSheetId="1" name="solver_val" vbProcedure="false">0</definedName>
    <definedName function="false" hidden="false" localSheetId="1" name="solver_ver" vbProcedure="false">3</definedName>
    <definedName function="false" hidden="false" localSheetId="2" name="solver_adj" vbProcedure="false">MAX_produce!$I$11:$J$11</definedName>
    <definedName function="false" hidden="false" localSheetId="2" name="solver_cvg" vbProcedure="false">0.0001</definedName>
    <definedName function="false" hidden="false" localSheetId="2" name="solver_drv" vbProcedure="false">1</definedName>
    <definedName function="false" hidden="false" localSheetId="2" name="solver_eng" vbProcedure="false">1</definedName>
    <definedName function="false" hidden="false" localSheetId="2" name="solver_est" vbProcedure="false">1</definedName>
    <definedName function="false" hidden="false" localSheetId="2" name="solver_itr" vbProcedure="false">100</definedName>
    <definedName function="false" hidden="false" localSheetId="2" name="solver_lhs1" vbProcedure="false">MAX_produce!$H$11</definedName>
    <definedName function="false" hidden="false" localSheetId="2" name="solver_lhs2" vbProcedure="false">MAX_produce!$I$11:$J$11</definedName>
    <definedName function="false" hidden="false" localSheetId="2" name="solver_lin" vbProcedure="false">2</definedName>
    <definedName function="false" hidden="false" localSheetId="2" name="solver_mip" vbProcedure="false">2147483647</definedName>
    <definedName function="false" hidden="false" localSheetId="2" name="solver_mni" vbProcedure="false">30</definedName>
    <definedName function="false" hidden="false" localSheetId="2" name="solver_mrt" vbProcedure="false">0.075</definedName>
    <definedName function="false" hidden="false" localSheetId="2" name="solver_msl" vbProcedure="false">2</definedName>
    <definedName function="false" hidden="false" localSheetId="2" name="solver_neg" vbProcedure="false">1</definedName>
    <definedName function="false" hidden="false" localSheetId="2" name="solver_nod" vbProcedure="false">2147483647</definedName>
    <definedName function="false" hidden="false" localSheetId="2" name="solver_num" vbProcedure="false">2</definedName>
    <definedName function="false" hidden="false" localSheetId="2" name="solver_nwt" vbProcedure="false">1</definedName>
    <definedName function="false" hidden="false" localSheetId="2" name="solver_opt" vbProcedure="false">MAX_produce!$F$11</definedName>
    <definedName function="false" hidden="false" localSheetId="2" name="solver_pre" vbProcedure="false">0.000001</definedName>
    <definedName function="false" hidden="false" localSheetId="2" name="solver_rbv" vbProcedure="false">1</definedName>
    <definedName function="false" hidden="false" localSheetId="2" name="solver_rel1" vbProcedure="false">1</definedName>
    <definedName function="false" hidden="false" localSheetId="2" name="solver_rel2" vbProcedure="false">4</definedName>
    <definedName function="false" hidden="false" localSheetId="2" name="solver_rhs1" vbProcedure="false">MAX_produce!$B$3</definedName>
    <definedName function="false" hidden="false" localSheetId="2" name="solver_rhs2" vbProcedure="false">целое</definedName>
    <definedName function="false" hidden="false" localSheetId="2" name="solver_rlx" vbProcedure="false">2</definedName>
    <definedName function="false" hidden="false" localSheetId="2" name="solver_rsd" vbProcedure="false">0</definedName>
    <definedName function="false" hidden="false" localSheetId="2" name="solver_scl" vbProcedure="false">2</definedName>
    <definedName function="false" hidden="false" localSheetId="2" name="solver_sho" vbProcedure="false">2</definedName>
    <definedName function="false" hidden="false" localSheetId="2" name="solver_ssz" vbProcedure="false">100</definedName>
    <definedName function="false" hidden="false" localSheetId="2" name="solver_tim" vbProcedure="false">100</definedName>
    <definedName function="false" hidden="false" localSheetId="2" name="solver_tol" vbProcedure="false">0.05</definedName>
    <definedName function="false" hidden="false" localSheetId="2" name="solver_typ" vbProcedure="false">1</definedName>
    <definedName function="false" hidden="false" localSheetId="2" name="solver_val" vbProcedure="false">0</definedName>
    <definedName function="false" hidden="false" localSheetId="2" name="solver_ver" vbProcedure="false">3</definedName>
    <definedName function="false" hidden="false" localSheetId="3" name="solver_adj" vbProcedure="false">MIN_costs!$I$11:$J$11</definedName>
    <definedName function="false" hidden="false" localSheetId="3" name="solver_cvg" vbProcedure="false">0.0001</definedName>
    <definedName function="false" hidden="false" localSheetId="3" name="solver_drv" vbProcedure="false">1</definedName>
    <definedName function="false" hidden="false" localSheetId="3" name="solver_eng" vbProcedure="false">1</definedName>
    <definedName function="false" hidden="false" localSheetId="3" name="solver_est" vbProcedure="false">1</definedName>
    <definedName function="false" hidden="false" localSheetId="3" name="solver_itr" vbProcedure="false">100</definedName>
    <definedName function="false" hidden="false" localSheetId="3" name="solver_lhs1" vbProcedure="false">MIN_costs!$H$11</definedName>
    <definedName function="false" hidden="false" localSheetId="3" name="solver_lhs2" vbProcedure="false">MIN_costs!$I$11:$J$11</definedName>
    <definedName function="false" hidden="false" localSheetId="3" name="solver_lin" vbProcedure="false">2</definedName>
    <definedName function="false" hidden="false" localSheetId="3" name="solver_mip" vbProcedure="false">2147483647</definedName>
    <definedName function="false" hidden="false" localSheetId="3" name="solver_mni" vbProcedure="false">30</definedName>
    <definedName function="false" hidden="false" localSheetId="3" name="solver_mrt" vbProcedure="false">0.075</definedName>
    <definedName function="false" hidden="false" localSheetId="3" name="solver_msl" vbProcedure="false">2</definedName>
    <definedName function="false" hidden="false" localSheetId="3" name="solver_neg" vbProcedure="false">1</definedName>
    <definedName function="false" hidden="false" localSheetId="3" name="solver_nod" vbProcedure="false">2147483647</definedName>
    <definedName function="false" hidden="false" localSheetId="3" name="solver_num" vbProcedure="false">2</definedName>
    <definedName function="false" hidden="false" localSheetId="3" name="solver_nwt" vbProcedure="false">1</definedName>
    <definedName function="false" hidden="false" localSheetId="3" name="solver_opt" vbProcedure="false">MIN_costs!$F$11</definedName>
    <definedName function="false" hidden="false" localSheetId="3" name="solver_pre" vbProcedure="false">0.000001</definedName>
    <definedName function="false" hidden="false" localSheetId="3" name="solver_rbv" vbProcedure="false">1</definedName>
    <definedName function="false" hidden="false" localSheetId="3" name="solver_rel1" vbProcedure="false">3</definedName>
    <definedName function="false" hidden="false" localSheetId="3" name="solver_rel2" vbProcedure="false">4</definedName>
    <definedName function="false" hidden="false" localSheetId="3" name="solver_rhs1" vbProcedure="false">MIN_costs!$B$3</definedName>
    <definedName function="false" hidden="false" localSheetId="3" name="solver_rhs2" vbProcedure="false">целое</definedName>
    <definedName function="false" hidden="false" localSheetId="3" name="solver_rlx" vbProcedure="false">2</definedName>
    <definedName function="false" hidden="false" localSheetId="3" name="solver_rsd" vbProcedure="false">0</definedName>
    <definedName function="false" hidden="false" localSheetId="3" name="solver_scl" vbProcedure="false">2</definedName>
    <definedName function="false" hidden="false" localSheetId="3" name="solver_sho" vbProcedure="false">2</definedName>
    <definedName function="false" hidden="false" localSheetId="3" name="solver_ssz" vbProcedure="false">100</definedName>
    <definedName function="false" hidden="false" localSheetId="3" name="solver_tim" vbProcedure="false">100</definedName>
    <definedName function="false" hidden="false" localSheetId="3" name="solver_tol" vbProcedure="false">0.05</definedName>
    <definedName function="false" hidden="false" localSheetId="3" name="solver_typ" vbProcedure="false">2</definedName>
    <definedName function="false" hidden="false" localSheetId="3" name="solver_val" vbProcedure="false">0</definedName>
    <definedName function="false" hidden="false" localSheetId="3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<sst xmlns="http://schemas.openxmlformats.org/spreadsheetml/2006/main" count="78" uniqueCount="49">
  <si>
    <t xml:space="preserve">За даним статистичних спостережень побудувати виробничу функцію                                                                                                   Знайти оптимальні витрати капіталу та праці для задач:                             1)максимізація прибутку                                                                                                                                   2) максимізація випуску продукції                                                                                     3) мінімізація витрат</t>
  </si>
  <si>
    <t xml:space="preserve">p=</t>
  </si>
  <si>
    <t xml:space="preserve">w(K)=</t>
  </si>
  <si>
    <t xml:space="preserve">w(L)=</t>
  </si>
  <si>
    <t xml:space="preserve">beta</t>
  </si>
  <si>
    <t xml:space="preserve">alpha</t>
  </si>
  <si>
    <t xml:space="preserve">ln(A)</t>
  </si>
  <si>
    <t xml:space="preserve">A</t>
  </si>
  <si>
    <t xml:space="preserve">TC0=</t>
  </si>
  <si>
    <t xml:space="preserve">q0=</t>
  </si>
  <si>
    <t xml:space="preserve">F(K,L)=A*(K^alpha)*(L^beta)</t>
  </si>
  <si>
    <t xml:space="preserve">Виробництво</t>
  </si>
  <si>
    <t xml:space="preserve">K, Обсяг витрат капіталу</t>
  </si>
  <si>
    <t xml:space="preserve">L, Обсяг витрат трудових ресурсів</t>
  </si>
  <si>
    <t xml:space="preserve">q=F(K,L), Обсяг випуску продукції</t>
  </si>
  <si>
    <t xml:space="preserve">ln(K)</t>
  </si>
  <si>
    <t xml:space="preserve">ln(L)</t>
  </si>
  <si>
    <t xml:space="preserve">ln(F)</t>
  </si>
  <si>
    <t xml:space="preserve">ln(F)=ln(A)+alpha*ln(K)+beta*ln(L)</t>
  </si>
  <si>
    <t xml:space="preserve">Максимізація прибутку</t>
  </si>
  <si>
    <t xml:space="preserve">короткостроковий період</t>
  </si>
  <si>
    <t xml:space="preserve">Прибуток=(Дохід-Витрати)--&gt;max</t>
  </si>
  <si>
    <t xml:space="preserve">Використаємо потрібні дані</t>
  </si>
  <si>
    <t xml:space="preserve">Profit=(Revenue-Costs)--&gt;max</t>
  </si>
  <si>
    <t xml:space="preserve">Revenue=price*F(K*,L*)</t>
  </si>
  <si>
    <t xml:space="preserve">Дохід</t>
  </si>
  <si>
    <t xml:space="preserve">Costs=w(K)*K+w(L)*L</t>
  </si>
  <si>
    <t xml:space="preserve">Витрати</t>
  </si>
  <si>
    <t xml:space="preserve">F(K,L)=72.6906*(K^0.17954)*(L^0.5486)</t>
  </si>
  <si>
    <t xml:space="preserve">Максимізація</t>
  </si>
  <si>
    <t xml:space="preserve">ПРИБУТОК</t>
  </si>
  <si>
    <t xml:space="preserve">K*</t>
  </si>
  <si>
    <t xml:space="preserve">L*</t>
  </si>
  <si>
    <t xml:space="preserve">Обмеження на K*, L*</t>
  </si>
  <si>
    <t xml:space="preserve">Максимізація випуску</t>
  </si>
  <si>
    <t xml:space="preserve">Постановка задачі</t>
  </si>
  <si>
    <t xml:space="preserve">F(K,L)--&gt;max</t>
  </si>
  <si>
    <t xml:space="preserve">w(K)*K+w(L)*L≤TC0</t>
  </si>
  <si>
    <t xml:space="preserve">F(K,L)=72.6906*(K^0,17954)*(L^0,5486)</t>
  </si>
  <si>
    <t xml:space="preserve">Максимізуємо</t>
  </si>
  <si>
    <t xml:space="preserve">Цілі значення змінних</t>
  </si>
  <si>
    <t xml:space="preserve">ВИПУСК</t>
  </si>
  <si>
    <t xml:space="preserve">Витрати, TC</t>
  </si>
  <si>
    <t xml:space="preserve">Мінімізація витрат</t>
  </si>
  <si>
    <t xml:space="preserve">w(K)*K+w(L)*L--&gt;min</t>
  </si>
  <si>
    <t xml:space="preserve">F(K*,L*)≥q0</t>
  </si>
  <si>
    <t xml:space="preserve">Мінімізуємо</t>
  </si>
  <si>
    <t xml:space="preserve">ВИТРАТИ</t>
  </si>
  <si>
    <t xml:space="preserve">Випуск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</si>
</sst>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#,##0.00&quot; ₴&quot;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6"/>
      <color rgb="FF000000"/>
      <name val="Calibri"/>
      <family val="2"/>
      <charset val="204"/>
    </font>
    <font>
      <b val="true"/>
      <sz val="20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D7E4BD"/>
        <bgColor rgb="FFB7DEE8"/>
      </patternFill>
    </fill>
    <fill>
      <patternFill patternType="solid">
        <fgColor rgb="FFE6B9B8"/>
        <bgColor rgb="FFFCD5B5"/>
      </patternFill>
    </fill>
    <fill>
      <patternFill patternType="solid">
        <fgColor rgb="FFB7DEE8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FCD5B5"/>
        <bgColor rgb="FFD7E4BD"/>
      </patternFill>
    </fill>
    <fill>
      <patternFill patternType="solid">
        <fgColor rgb="FFD99694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514440</xdr:colOff>
      <xdr:row>1</xdr:row>
      <xdr:rowOff>146160</xdr:rowOff>
    </xdr:from>
    <xdr:to>
      <xdr:col>4</xdr:col>
      <xdr:colOff>158400</xdr:colOff>
      <xdr:row>2</xdr:row>
      <xdr:rowOff>183960</xdr:rowOff>
    </xdr:to>
    <xdr:pic>
      <xdr:nvPicPr>
        <xdr:cNvPr id="0" name="Рисунок 4" descr=""/>
        <xdr:cNvPicPr/>
      </xdr:nvPicPr>
      <xdr:blipFill>
        <a:blip r:embed="rId1"/>
        <a:stretch/>
      </xdr:blipFill>
      <xdr:spPr>
        <a:xfrm>
          <a:off x="812160" y="336600"/>
          <a:ext cx="2309760" cy="2282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13</xdr:col>
      <xdr:colOff>335880</xdr:colOff>
      <xdr:row>1</xdr:row>
      <xdr:rowOff>47880</xdr:rowOff>
    </xdr:from>
    <xdr:to>
      <xdr:col>27</xdr:col>
      <xdr:colOff>121680</xdr:colOff>
      <xdr:row>12</xdr:row>
      <xdr:rowOff>180720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9879120" y="238320"/>
          <a:ext cx="8355960" cy="3038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4.22"/>
    <col collapsed="false" customWidth="true" hidden="false" outlineLevel="0" max="2" min="2" style="0" width="12.56"/>
    <col collapsed="false" customWidth="true" hidden="false" outlineLevel="0" max="3" min="3" style="0" width="12.78"/>
    <col collapsed="false" customWidth="true" hidden="false" outlineLevel="0" max="4" min="4" style="0" width="12.44"/>
    <col collapsed="false" customWidth="true" hidden="false" outlineLevel="0" max="5" min="5" style="0" width="9.66"/>
    <col collapsed="false" customWidth="true" hidden="false" outlineLevel="0" max="6" min="6" style="0" width="11.22"/>
    <col collapsed="false" customWidth="true" hidden="false" outlineLevel="0" max="7" min="7" style="0" width="11.33"/>
    <col collapsed="false" customWidth="true" hidden="false" outlineLevel="0" max="8" min="8" style="0" width="16.11"/>
    <col collapsed="false" customWidth="true" hidden="false" outlineLevel="0" max="9" min="9" style="0" width="10.22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3" t="n">
        <v>4</v>
      </c>
      <c r="I1" s="4"/>
      <c r="J1" s="5"/>
      <c r="K1" s="5"/>
      <c r="L1" s="5"/>
      <c r="M1" s="5"/>
      <c r="N1" s="5"/>
    </row>
    <row r="2" customFormat="false" ht="15" hidden="false" customHeight="true" outlineLevel="0" collapsed="false">
      <c r="A2" s="1"/>
      <c r="B2" s="1"/>
      <c r="C2" s="1"/>
      <c r="D2" s="1"/>
      <c r="E2" s="1"/>
      <c r="F2" s="1"/>
      <c r="G2" s="2" t="s">
        <v>2</v>
      </c>
      <c r="H2" s="3" t="n">
        <v>2</v>
      </c>
      <c r="I2" s="4"/>
      <c r="J2" s="6"/>
      <c r="K2" s="6"/>
      <c r="N2" s="5"/>
    </row>
    <row r="3" customFormat="false" ht="15" hidden="false" customHeight="true" outlineLevel="0" collapsed="false">
      <c r="A3" s="1"/>
      <c r="B3" s="1"/>
      <c r="C3" s="1"/>
      <c r="D3" s="1"/>
      <c r="E3" s="1"/>
      <c r="F3" s="1"/>
      <c r="G3" s="2" t="s">
        <v>3</v>
      </c>
      <c r="H3" s="3" t="n">
        <v>1</v>
      </c>
      <c r="I3" s="4"/>
      <c r="J3" s="5"/>
      <c r="K3" s="5"/>
      <c r="L3" s="5"/>
      <c r="M3" s="5"/>
      <c r="N3" s="5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7"/>
      <c r="H4" s="8"/>
      <c r="I4" s="4"/>
      <c r="J4" s="9" t="s">
        <v>4</v>
      </c>
      <c r="K4" s="9" t="s">
        <v>5</v>
      </c>
      <c r="L4" s="10" t="s">
        <v>6</v>
      </c>
      <c r="M4" s="9" t="s">
        <v>7</v>
      </c>
      <c r="N4" s="5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2" t="s">
        <v>8</v>
      </c>
      <c r="H5" s="3" t="n">
        <v>95000</v>
      </c>
      <c r="I5" s="4"/>
      <c r="J5" s="11" t="n">
        <f aca="false" t="array" ref="J5:L5">LINEST(G11:G20,E11:F20,1,0)</f>
        <v>0.756516939461755</v>
      </c>
      <c r="K5" s="11" t="n">
        <v>0.224788460792625</v>
      </c>
      <c r="L5" s="12" t="n">
        <v>1.08780310509383</v>
      </c>
      <c r="M5" s="11" t="n">
        <f aca="false">EXP(L5)</f>
        <v>2.96774707719006</v>
      </c>
      <c r="N5" s="5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2" t="s">
        <v>9</v>
      </c>
      <c r="H6" s="3" t="n">
        <v>25000</v>
      </c>
      <c r="I6" s="4"/>
      <c r="N6" s="5"/>
    </row>
    <row r="7" customFormat="false" ht="25.5" hidden="false" customHeight="true" outlineLevel="0" collapsed="false">
      <c r="A7" s="1"/>
      <c r="B7" s="1"/>
      <c r="C7" s="1"/>
      <c r="D7" s="1"/>
      <c r="E7" s="1"/>
      <c r="F7" s="1"/>
      <c r="G7" s="5"/>
      <c r="H7" s="5"/>
      <c r="I7" s="5"/>
      <c r="N7" s="5"/>
    </row>
    <row r="8" customFormat="false" ht="1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13" t="s">
        <v>10</v>
      </c>
      <c r="K8" s="13"/>
      <c r="L8" s="13"/>
      <c r="M8" s="13"/>
      <c r="N8" s="5"/>
    </row>
    <row r="9" customFormat="false" ht="15" hidden="false" customHeight="false" outlineLevel="0" collapsed="false">
      <c r="A9" s="14" t="s">
        <v>11</v>
      </c>
      <c r="B9" s="5"/>
      <c r="C9" s="5"/>
      <c r="D9" s="5"/>
      <c r="E9" s="5"/>
      <c r="F9" s="5"/>
      <c r="G9" s="5"/>
      <c r="H9" s="5"/>
      <c r="J9" s="15"/>
      <c r="K9" s="15"/>
      <c r="L9" s="15"/>
      <c r="M9" s="15"/>
      <c r="N9" s="5"/>
    </row>
    <row r="10" customFormat="false" ht="68.25" hidden="false" customHeight="true" outlineLevel="0" collapsed="false">
      <c r="A10" s="5"/>
      <c r="B10" s="16" t="s">
        <v>12</v>
      </c>
      <c r="C10" s="16" t="s">
        <v>13</v>
      </c>
      <c r="D10" s="16" t="s">
        <v>14</v>
      </c>
      <c r="E10" s="17" t="s">
        <v>15</v>
      </c>
      <c r="F10" s="17" t="s">
        <v>16</v>
      </c>
      <c r="G10" s="17" t="s">
        <v>17</v>
      </c>
      <c r="H10" s="5"/>
      <c r="I10" s="5"/>
      <c r="J10" s="13" t="s">
        <v>18</v>
      </c>
      <c r="K10" s="13"/>
      <c r="L10" s="13"/>
      <c r="M10" s="13"/>
      <c r="N10" s="5"/>
    </row>
    <row r="11" customFormat="false" ht="15" hidden="false" customHeight="false" outlineLevel="0" collapsed="false">
      <c r="A11" s="5"/>
      <c r="B11" s="18" t="n">
        <v>3655</v>
      </c>
      <c r="C11" s="18" t="n">
        <v>10210</v>
      </c>
      <c r="D11" s="18" t="n">
        <v>20206</v>
      </c>
      <c r="E11" s="19" t="n">
        <f aca="false">LN(B11)</f>
        <v>8.20385137218388</v>
      </c>
      <c r="F11" s="19" t="n">
        <f aca="false">LN(C11)</f>
        <v>9.23112291115871</v>
      </c>
      <c r="G11" s="19" t="n">
        <f aca="false">LN(D11)</f>
        <v>9.91373486898768</v>
      </c>
      <c r="H11" s="5"/>
      <c r="I11" s="5"/>
      <c r="J11" s="5"/>
      <c r="K11" s="5"/>
      <c r="L11" s="5"/>
      <c r="M11" s="5"/>
      <c r="N11" s="5"/>
    </row>
    <row r="12" customFormat="false" ht="15" hidden="false" customHeight="false" outlineLevel="0" collapsed="false">
      <c r="A12" s="5"/>
      <c r="B12" s="18" t="n">
        <v>3575</v>
      </c>
      <c r="C12" s="18" t="n">
        <v>10070</v>
      </c>
      <c r="D12" s="18" t="n">
        <v>19890</v>
      </c>
      <c r="E12" s="19" t="n">
        <f aca="false">LN(B12)</f>
        <v>8.18172045512811</v>
      </c>
      <c r="F12" s="19" t="n">
        <f aca="false">LN(C12)</f>
        <v>9.21731598571261</v>
      </c>
      <c r="G12" s="19" t="n">
        <f aca="false">LN(D12)</f>
        <v>9.89797237184802</v>
      </c>
      <c r="H12" s="5"/>
      <c r="I12" s="5"/>
      <c r="J12" s="6"/>
      <c r="K12" s="6"/>
      <c r="L12" s="6"/>
      <c r="M12" s="5"/>
      <c r="N12" s="5"/>
    </row>
    <row r="13" customFormat="false" ht="15" hidden="false" customHeight="false" outlineLevel="0" collapsed="false">
      <c r="A13" s="5"/>
      <c r="B13" s="18" t="n">
        <v>3650</v>
      </c>
      <c r="C13" s="18" t="n">
        <v>10200</v>
      </c>
      <c r="D13" s="18" t="n">
        <v>20360</v>
      </c>
      <c r="E13" s="19" t="n">
        <f aca="false">LN(B13)</f>
        <v>8.20248244657654</v>
      </c>
      <c r="F13" s="19" t="n">
        <f aca="false">LN(C13)</f>
        <v>9.23014299927236</v>
      </c>
      <c r="G13" s="19" t="n">
        <f aca="false">LN(D13)</f>
        <v>9.92132747066446</v>
      </c>
      <c r="H13" s="5"/>
      <c r="I13" s="5"/>
      <c r="J13" s="5"/>
      <c r="K13" s="5"/>
      <c r="L13" s="5"/>
      <c r="M13" s="5"/>
      <c r="N13" s="5"/>
    </row>
    <row r="14" customFormat="false" ht="15" hidden="false" customHeight="false" outlineLevel="0" collapsed="false">
      <c r="A14" s="5"/>
      <c r="B14" s="18" t="n">
        <v>3815</v>
      </c>
      <c r="C14" s="18" t="n">
        <v>10300</v>
      </c>
      <c r="D14" s="18" t="n">
        <v>20590</v>
      </c>
      <c r="E14" s="19" t="n">
        <f aca="false">LN(B14)</f>
        <v>8.24669594371856</v>
      </c>
      <c r="F14" s="19" t="n">
        <f aca="false">LN(C14)</f>
        <v>9.23989917421773</v>
      </c>
      <c r="G14" s="19" t="n">
        <f aca="false">LN(D14)</f>
        <v>9.93256080002184</v>
      </c>
      <c r="H14" s="5"/>
      <c r="I14" s="5"/>
      <c r="J14" s="5"/>
      <c r="K14" s="5"/>
      <c r="L14" s="5"/>
      <c r="M14" s="5"/>
      <c r="N14" s="5"/>
    </row>
    <row r="15" customFormat="false" ht="15" hidden="false" customHeight="false" outlineLevel="0" collapsed="false">
      <c r="A15" s="5"/>
      <c r="B15" s="18" t="n">
        <v>3885</v>
      </c>
      <c r="C15" s="18" t="n">
        <v>10590</v>
      </c>
      <c r="D15" s="18" t="n">
        <v>21070</v>
      </c>
      <c r="E15" s="19" t="n">
        <f aca="false">LN(B15)</f>
        <v>8.26487826280175</v>
      </c>
      <c r="F15" s="19" t="n">
        <f aca="false">LN(C15)</f>
        <v>9.26766543859545</v>
      </c>
      <c r="G15" s="19" t="n">
        <f aca="false">LN(D15)</f>
        <v>9.95560550679823</v>
      </c>
      <c r="H15" s="5"/>
      <c r="I15" s="5"/>
      <c r="J15" s="5"/>
      <c r="K15" s="5"/>
      <c r="L15" s="5"/>
      <c r="M15" s="5"/>
      <c r="N15" s="5"/>
    </row>
    <row r="16" customFormat="false" ht="15" hidden="false" customHeight="false" outlineLevel="0" collapsed="false">
      <c r="A16" s="5"/>
      <c r="B16" s="18" t="n">
        <v>3605</v>
      </c>
      <c r="C16" s="18" t="n">
        <v>10030</v>
      </c>
      <c r="D16" s="18" t="n">
        <v>19890</v>
      </c>
      <c r="E16" s="19" t="n">
        <f aca="false">LN(B16)</f>
        <v>8.19007704971905</v>
      </c>
      <c r="F16" s="19" t="n">
        <f aca="false">LN(C16)</f>
        <v>9.21333588095598</v>
      </c>
      <c r="G16" s="19" t="n">
        <f aca="false">LN(D16)</f>
        <v>9.89797237184802</v>
      </c>
      <c r="H16" s="5"/>
      <c r="I16" s="5"/>
      <c r="J16" s="5"/>
      <c r="K16" s="5"/>
      <c r="L16" s="5"/>
      <c r="M16" s="5"/>
      <c r="N16" s="5"/>
    </row>
    <row r="17" customFormat="false" ht="15" hidden="false" customHeight="false" outlineLevel="0" collapsed="false">
      <c r="A17" s="5"/>
      <c r="B17" s="18" t="n">
        <v>3655</v>
      </c>
      <c r="C17" s="18" t="n">
        <v>10100</v>
      </c>
      <c r="D17" s="18" t="n">
        <v>20050</v>
      </c>
      <c r="E17" s="19" t="n">
        <f aca="false">LN(B17)</f>
        <v>8.20385137218388</v>
      </c>
      <c r="F17" s="19" t="n">
        <f aca="false">LN(C17)</f>
        <v>9.22029070282935</v>
      </c>
      <c r="G17" s="19" t="n">
        <f aca="false">LN(D17)</f>
        <v>9.90598443273472</v>
      </c>
      <c r="H17" s="5"/>
      <c r="I17" s="5"/>
      <c r="J17" s="5"/>
      <c r="K17" s="5"/>
      <c r="L17" s="5"/>
      <c r="M17" s="5"/>
      <c r="N17" s="5"/>
    </row>
    <row r="18" customFormat="false" ht="15" hidden="false" customHeight="false" outlineLevel="0" collapsed="false">
      <c r="A18" s="5"/>
      <c r="B18" s="18" t="n">
        <v>3705</v>
      </c>
      <c r="C18" s="18" t="n">
        <v>10110</v>
      </c>
      <c r="D18" s="18" t="n">
        <v>20150</v>
      </c>
      <c r="E18" s="19" t="n">
        <f aca="false">LN(B18)</f>
        <v>8.21743853773019</v>
      </c>
      <c r="F18" s="19" t="n">
        <f aca="false">LN(C18)</f>
        <v>9.22128031201452</v>
      </c>
      <c r="G18" s="19" t="n">
        <f aca="false">LN(D18)</f>
        <v>9.91095956737483</v>
      </c>
      <c r="H18" s="5"/>
      <c r="I18" s="5"/>
      <c r="J18" s="5"/>
      <c r="K18" s="5"/>
      <c r="L18" s="5"/>
      <c r="M18" s="5"/>
      <c r="N18" s="5"/>
    </row>
    <row r="19" customFormat="false" ht="15" hidden="false" customHeight="false" outlineLevel="0" collapsed="false">
      <c r="A19" s="5"/>
      <c r="B19" s="18" t="n">
        <v>3825</v>
      </c>
      <c r="C19" s="18" t="n">
        <v>10410</v>
      </c>
      <c r="D19" s="18" t="n">
        <v>20760</v>
      </c>
      <c r="E19" s="19" t="n">
        <f aca="false">LN(B19)</f>
        <v>8.24931374626064</v>
      </c>
      <c r="F19" s="19" t="n">
        <f aca="false">LN(C19)</f>
        <v>9.25052216160901</v>
      </c>
      <c r="G19" s="19" t="n">
        <f aca="false">LN(D19)</f>
        <v>9.94078333727983</v>
      </c>
      <c r="H19" s="5"/>
      <c r="I19" s="5"/>
      <c r="J19" s="5"/>
      <c r="K19" s="5"/>
      <c r="L19" s="5"/>
      <c r="M19" s="5"/>
      <c r="N19" s="5"/>
    </row>
    <row r="20" customFormat="false" ht="15" hidden="false" customHeight="false" outlineLevel="0" collapsed="false">
      <c r="A20" s="5"/>
      <c r="B20" s="18" t="n">
        <v>3765</v>
      </c>
      <c r="C20" s="18" t="n">
        <v>10450</v>
      </c>
      <c r="D20" s="18" t="n">
        <v>20715</v>
      </c>
      <c r="E20" s="19" t="n">
        <f aca="false">LN(B20)</f>
        <v>8.23350314023399</v>
      </c>
      <c r="F20" s="19" t="n">
        <f aca="false">LN(C20)</f>
        <v>9.25435725739296</v>
      </c>
      <c r="G20" s="19" t="n">
        <f aca="false">LN(D20)</f>
        <v>9.9386133545115</v>
      </c>
      <c r="H20" s="5"/>
      <c r="I20" s="5"/>
      <c r="J20" s="5"/>
      <c r="K20" s="5"/>
      <c r="L20" s="5"/>
      <c r="M20" s="5"/>
      <c r="N20" s="5"/>
    </row>
    <row r="21" customFormat="false" ht="14.25" hidden="false" customHeight="false" outlineLevel="0" collapsed="false">
      <c r="G21" s="20"/>
    </row>
  </sheetData>
  <mergeCells count="4">
    <mergeCell ref="A1:F7"/>
    <mergeCell ref="J8:M8"/>
    <mergeCell ref="J9:M9"/>
    <mergeCell ref="J10:M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6875" defaultRowHeight="21" zeroHeight="false" outlineLevelRow="0" outlineLevelCol="0"/>
  <cols>
    <col collapsed="false" customWidth="true" hidden="false" outlineLevel="0" max="1" min="1" style="21" width="9.21"/>
    <col collapsed="false" customWidth="true" hidden="false" outlineLevel="0" max="2" min="2" style="21" width="6.34"/>
    <col collapsed="false" customWidth="true" hidden="false" outlineLevel="0" max="3" min="3" style="21" width="12.78"/>
    <col collapsed="false" customWidth="true" hidden="false" outlineLevel="0" max="4" min="4" style="21" width="12.44"/>
    <col collapsed="false" customWidth="true" hidden="false" outlineLevel="0" max="5" min="5" style="21" width="11.33"/>
    <col collapsed="false" customWidth="true" hidden="false" outlineLevel="0" max="6" min="6" style="21" width="18.66"/>
    <col collapsed="false" customWidth="true" hidden="false" outlineLevel="0" max="7" min="7" style="21" width="15.78"/>
    <col collapsed="false" customWidth="true" hidden="false" outlineLevel="0" max="8" min="8" style="21" width="15.44"/>
    <col collapsed="false" customWidth="true" hidden="false" outlineLevel="0" max="9" min="9" style="21" width="11.56"/>
    <col collapsed="false" customWidth="true" hidden="false" outlineLevel="0" max="11" min="10" style="21" width="11.77"/>
    <col collapsed="false" customWidth="true" hidden="false" outlineLevel="0" max="12" min="12" style="21" width="9.21"/>
  </cols>
  <sheetData>
    <row r="1" customFormat="false" ht="30.75" hidden="false" customHeight="true" outlineLevel="0" collapsed="false">
      <c r="A1" s="22" t="s">
        <v>19</v>
      </c>
      <c r="B1" s="22"/>
      <c r="C1" s="22"/>
      <c r="D1" s="22"/>
      <c r="E1" s="22"/>
      <c r="F1" s="23" t="s">
        <v>20</v>
      </c>
      <c r="G1" s="24"/>
      <c r="H1" s="25"/>
      <c r="I1" s="26" t="s">
        <v>21</v>
      </c>
      <c r="J1" s="26"/>
      <c r="K1" s="26"/>
      <c r="L1" s="26"/>
      <c r="M1" s="5"/>
      <c r="N1" s="5"/>
      <c r="O1" s="5"/>
    </row>
    <row r="2" customFormat="false" ht="21" hidden="false" customHeight="true" outlineLevel="0" collapsed="false">
      <c r="A2" s="27" t="s">
        <v>22</v>
      </c>
      <c r="B2" s="27"/>
      <c r="C2" s="27"/>
      <c r="D2" s="27"/>
      <c r="E2" s="28"/>
      <c r="F2" s="28"/>
      <c r="G2" s="24"/>
      <c r="H2" s="25"/>
      <c r="I2" s="29" t="s">
        <v>23</v>
      </c>
      <c r="J2" s="29"/>
      <c r="K2" s="29"/>
      <c r="L2" s="29"/>
      <c r="M2" s="5"/>
      <c r="N2" s="5"/>
      <c r="O2" s="5"/>
    </row>
    <row r="3" customFormat="false" ht="15" hidden="false" customHeight="false" outlineLevel="0" collapsed="false">
      <c r="A3" s="30" t="s">
        <v>1</v>
      </c>
      <c r="B3" s="31" t="n">
        <f aca="false">УМОВА_ЛИНЕЙН!H1</f>
        <v>4</v>
      </c>
      <c r="C3" s="28"/>
      <c r="D3" s="28"/>
      <c r="E3" s="28"/>
      <c r="F3" s="28"/>
      <c r="G3" s="24"/>
      <c r="H3" s="25"/>
      <c r="I3" s="26" t="s">
        <v>24</v>
      </c>
      <c r="J3" s="26"/>
      <c r="K3" s="32" t="s">
        <v>25</v>
      </c>
      <c r="L3" s="33"/>
      <c r="M3" s="5"/>
      <c r="N3" s="5"/>
      <c r="O3" s="5"/>
    </row>
    <row r="4" customFormat="false" ht="15" hidden="false" customHeight="false" outlineLevel="0" collapsed="false">
      <c r="A4" s="30" t="s">
        <v>2</v>
      </c>
      <c r="B4" s="31" t="n">
        <f aca="false">УМОВА_ЛИНЕЙН!H2</f>
        <v>2</v>
      </c>
      <c r="C4" s="28"/>
      <c r="D4" s="34" t="s">
        <v>4</v>
      </c>
      <c r="E4" s="34" t="s">
        <v>5</v>
      </c>
      <c r="F4" s="34"/>
      <c r="G4" s="34" t="s">
        <v>7</v>
      </c>
      <c r="H4" s="25"/>
      <c r="I4" s="26" t="s">
        <v>26</v>
      </c>
      <c r="J4" s="26"/>
      <c r="K4" s="32" t="s">
        <v>27</v>
      </c>
      <c r="L4" s="33"/>
      <c r="M4" s="5"/>
      <c r="N4" s="5"/>
      <c r="O4" s="5"/>
    </row>
    <row r="5" customFormat="false" ht="15" hidden="false" customHeight="false" outlineLevel="0" collapsed="false">
      <c r="A5" s="30" t="s">
        <v>3</v>
      </c>
      <c r="B5" s="31" t="n">
        <f aca="false">УМОВА_ЛИНЕЙН!H3</f>
        <v>1</v>
      </c>
      <c r="C5" s="28"/>
      <c r="D5" s="11" t="n">
        <f aca="false">УМОВА_ЛИНЕЙН!J5</f>
        <v>0.756516939461755</v>
      </c>
      <c r="E5" s="35" t="n">
        <f aca="false">УМОВА_ЛИНЕЙН!K5</f>
        <v>0.224788460792625</v>
      </c>
      <c r="F5" s="34"/>
      <c r="G5" s="35" t="n">
        <f aca="false">УМОВА_ЛИНЕЙН!M5</f>
        <v>2.96774707719006</v>
      </c>
      <c r="H5" s="25"/>
      <c r="I5" s="25"/>
      <c r="J5" s="25"/>
      <c r="K5" s="25"/>
      <c r="L5" s="25"/>
      <c r="M5" s="5"/>
      <c r="N5" s="5"/>
      <c r="O5" s="5"/>
    </row>
    <row r="6" customFormat="false" ht="21" hidden="false" customHeight="false" outlineLevel="0" collapsed="false">
      <c r="A6" s="28"/>
      <c r="B6" s="28"/>
      <c r="C6" s="28"/>
      <c r="D6" s="28"/>
      <c r="E6" s="28"/>
      <c r="F6" s="28"/>
      <c r="G6" s="24"/>
      <c r="H6" s="25"/>
      <c r="M6" s="5"/>
      <c r="N6" s="5"/>
      <c r="O6" s="5"/>
    </row>
    <row r="7" customFormat="false" ht="21" hidden="false" customHeight="false" outlineLevel="0" collapsed="false">
      <c r="A7" s="36" t="s">
        <v>28</v>
      </c>
      <c r="B7" s="36"/>
      <c r="C7" s="36"/>
      <c r="D7" s="36"/>
      <c r="E7" s="28"/>
      <c r="F7" s="28"/>
      <c r="G7" s="25"/>
      <c r="H7" s="25"/>
      <c r="M7" s="5"/>
      <c r="N7" s="5"/>
      <c r="O7" s="5"/>
    </row>
    <row r="8" customFormat="false" ht="15" hidden="false" customHeight="false" outlineLevel="0" collapsed="false">
      <c r="A8" s="37"/>
      <c r="B8" s="37"/>
      <c r="C8" s="37"/>
      <c r="D8" s="37"/>
      <c r="E8" s="37"/>
      <c r="F8" s="25"/>
      <c r="G8" s="25"/>
      <c r="H8" s="25"/>
      <c r="I8" s="25"/>
      <c r="J8" s="25"/>
      <c r="K8" s="25"/>
      <c r="L8" s="25"/>
      <c r="M8" s="5"/>
      <c r="N8" s="5"/>
      <c r="O8" s="5"/>
    </row>
    <row r="9" customFormat="false" ht="15" hidden="false" customHeight="false" outlineLevel="0" collapsed="false">
      <c r="A9" s="38"/>
      <c r="B9" s="37"/>
      <c r="C9" s="37"/>
      <c r="D9" s="37"/>
      <c r="E9" s="37"/>
      <c r="F9" s="25" t="s">
        <v>29</v>
      </c>
      <c r="G9" s="25"/>
      <c r="H9" s="25"/>
      <c r="I9" s="25"/>
      <c r="J9" s="25"/>
      <c r="K9" s="25"/>
      <c r="L9" s="25"/>
      <c r="M9" s="5"/>
      <c r="N9" s="5"/>
      <c r="O9" s="5"/>
    </row>
    <row r="10" customFormat="false" ht="15" hidden="false" customHeight="false" outlineLevel="0" collapsed="false">
      <c r="A10" s="37"/>
      <c r="B10" s="39"/>
      <c r="C10" s="39"/>
      <c r="D10" s="39"/>
      <c r="E10" s="37"/>
      <c r="F10" s="40" t="s">
        <v>30</v>
      </c>
      <c r="G10" s="41" t="s">
        <v>25</v>
      </c>
      <c r="H10" s="41" t="s">
        <v>27</v>
      </c>
      <c r="I10" s="42" t="s">
        <v>31</v>
      </c>
      <c r="J10" s="42" t="s">
        <v>32</v>
      </c>
      <c r="K10" s="39"/>
      <c r="L10" s="43"/>
      <c r="M10" s="5"/>
      <c r="N10" s="5"/>
      <c r="O10" s="5"/>
    </row>
    <row r="11" customFormat="false" ht="15" hidden="false" customHeight="false" outlineLevel="0" collapsed="false">
      <c r="A11" s="37"/>
      <c r="B11" s="37"/>
      <c r="C11" s="37"/>
      <c r="D11" s="37"/>
      <c r="E11" s="44"/>
      <c r="F11" s="45" t="n">
        <f aca="false">G11-H11</f>
        <v>64959.583229967</v>
      </c>
      <c r="G11" s="46" t="n">
        <f aca="false">B3*G5*(I11^E5)*(J11^D5)</f>
        <v>82159.583229967</v>
      </c>
      <c r="H11" s="47" t="n">
        <f aca="false">B4*I11+B5*J11</f>
        <v>17200</v>
      </c>
      <c r="I11" s="48" t="n">
        <v>3170</v>
      </c>
      <c r="J11" s="48" t="n">
        <v>10860</v>
      </c>
      <c r="K11" s="37"/>
      <c r="L11" s="43"/>
      <c r="M11" s="5"/>
      <c r="N11" s="5"/>
      <c r="O11" s="5"/>
    </row>
    <row r="12" customFormat="false" ht="15" hidden="false" customHeight="false" outlineLevel="0" collapsed="false">
      <c r="A12" s="37"/>
      <c r="B12" s="37"/>
      <c r="C12" s="37"/>
      <c r="D12" s="37"/>
      <c r="E12" s="44"/>
      <c r="F12" s="49"/>
      <c r="G12" s="49"/>
      <c r="H12" s="43"/>
      <c r="I12" s="43"/>
      <c r="J12" s="43"/>
      <c r="K12" s="43"/>
      <c r="L12" s="43"/>
      <c r="M12" s="5"/>
      <c r="N12" s="5"/>
      <c r="O12" s="5"/>
    </row>
    <row r="13" customFormat="false" ht="15" hidden="false" customHeight="true" outlineLevel="0" collapsed="false">
      <c r="A13" s="37"/>
      <c r="B13" s="37"/>
      <c r="C13" s="37"/>
      <c r="D13" s="37"/>
      <c r="E13" s="44"/>
      <c r="F13" s="49"/>
      <c r="G13" s="50" t="s">
        <v>33</v>
      </c>
      <c r="H13" s="50"/>
      <c r="I13" s="43" t="n">
        <f aca="false">MAX(УМОВА_ЛИНЕЙН!B11:B20)</f>
        <v>3885</v>
      </c>
      <c r="J13" s="43" t="n">
        <f aca="false">MAX(УМОВА_ЛИНЕЙН!C11:C20)</f>
        <v>10590</v>
      </c>
      <c r="K13" s="43"/>
      <c r="L13" s="43"/>
      <c r="M13" s="5"/>
      <c r="N13" s="5"/>
      <c r="O13" s="5"/>
    </row>
    <row r="14" customFormat="false" ht="15" hidden="false" customHeight="false" outlineLevel="0" collapsed="false">
      <c r="A14" s="37"/>
      <c r="B14" s="37"/>
      <c r="C14" s="37"/>
      <c r="D14" s="37"/>
      <c r="E14" s="44"/>
      <c r="F14" s="51"/>
      <c r="G14" s="51"/>
      <c r="H14" s="25"/>
      <c r="I14" s="25"/>
      <c r="J14" s="25"/>
      <c r="K14" s="25"/>
      <c r="L14" s="25"/>
      <c r="M14" s="5"/>
      <c r="N14" s="5"/>
      <c r="O14" s="5"/>
    </row>
    <row r="15" customFormat="false" ht="15" hidden="false" customHeight="false" outlineLevel="0" collapsed="false">
      <c r="A15" s="37"/>
      <c r="B15" s="37"/>
      <c r="C15" s="37"/>
      <c r="D15" s="37"/>
      <c r="E15" s="44"/>
      <c r="F15" s="51"/>
      <c r="G15" s="51"/>
      <c r="H15" s="25"/>
      <c r="I15" s="25"/>
      <c r="J15" s="25"/>
      <c r="K15" s="25"/>
      <c r="L15" s="25"/>
      <c r="M15" s="5"/>
      <c r="N15" s="5"/>
      <c r="O15" s="5"/>
    </row>
    <row r="16" customFormat="false" ht="15" hidden="false" customHeight="false" outlineLevel="0" collapsed="false">
      <c r="A16" s="37"/>
      <c r="B16" s="37"/>
      <c r="C16" s="37"/>
      <c r="D16" s="37"/>
      <c r="E16" s="44"/>
      <c r="F16" s="51"/>
      <c r="G16" s="51"/>
      <c r="H16" s="25"/>
      <c r="I16" s="25"/>
      <c r="J16" s="25"/>
      <c r="K16" s="25"/>
      <c r="L16" s="25"/>
      <c r="M16" s="5"/>
      <c r="N16" s="5"/>
      <c r="O16" s="5"/>
    </row>
    <row r="17" customFormat="false" ht="15" hidden="false" customHeight="false" outlineLevel="0" collapsed="false">
      <c r="A17" s="52"/>
      <c r="B17" s="52"/>
      <c r="C17" s="52"/>
      <c r="D17" s="52"/>
      <c r="E17" s="53"/>
      <c r="F17" s="54"/>
      <c r="G17" s="54"/>
      <c r="H17" s="5"/>
      <c r="I17" s="5"/>
      <c r="J17" s="5"/>
      <c r="K17" s="5"/>
      <c r="L17" s="5"/>
      <c r="M17" s="5"/>
      <c r="N17" s="5"/>
      <c r="O17" s="5"/>
    </row>
    <row r="18" customFormat="false" ht="15" hidden="false" customHeight="false" outlineLevel="0" collapsed="false">
      <c r="A18" s="52"/>
      <c r="B18" s="52"/>
      <c r="C18" s="52"/>
      <c r="D18" s="52"/>
      <c r="E18" s="53"/>
      <c r="F18" s="54"/>
      <c r="G18" s="54"/>
      <c r="H18" s="5"/>
      <c r="I18" s="5"/>
      <c r="J18" s="5"/>
      <c r="K18" s="5"/>
      <c r="L18" s="5"/>
      <c r="M18" s="5"/>
      <c r="N18" s="5"/>
      <c r="O18" s="5"/>
    </row>
    <row r="19" customFormat="false" ht="15" hidden="false" customHeight="false" outlineLevel="0" collapsed="false">
      <c r="A19" s="52"/>
      <c r="B19" s="52"/>
      <c r="C19" s="52"/>
      <c r="D19" s="52"/>
      <c r="E19" s="53"/>
      <c r="F19" s="54"/>
      <c r="G19" s="54"/>
      <c r="H19" s="5"/>
      <c r="I19" s="5"/>
      <c r="J19" s="5"/>
      <c r="K19" s="5"/>
      <c r="L19" s="5"/>
      <c r="M19" s="5"/>
      <c r="N19" s="5"/>
      <c r="O19" s="5"/>
    </row>
    <row r="20" customFormat="false" ht="15" hidden="false" customHeight="false" outlineLevel="0" collapsed="false">
      <c r="A20" s="52"/>
      <c r="B20" s="52"/>
      <c r="C20" s="52"/>
      <c r="D20" s="52"/>
      <c r="E20" s="53"/>
      <c r="F20" s="54"/>
      <c r="G20" s="54"/>
      <c r="H20" s="5"/>
      <c r="I20" s="5"/>
      <c r="J20" s="5"/>
      <c r="K20" s="5"/>
      <c r="L20" s="5"/>
      <c r="M20" s="5"/>
      <c r="N20" s="5"/>
      <c r="O20" s="5"/>
    </row>
    <row r="21" customFormat="false" ht="15" hidden="false" customHeight="false" outlineLevel="0" collapsed="false">
      <c r="A21" s="52"/>
      <c r="B21" s="52"/>
      <c r="C21" s="52"/>
      <c r="D21" s="52"/>
      <c r="E21" s="52"/>
      <c r="F21" s="5"/>
      <c r="G21" s="54"/>
      <c r="H21" s="5"/>
      <c r="I21" s="5"/>
      <c r="J21" s="5"/>
      <c r="K21" s="5"/>
      <c r="L21" s="5"/>
      <c r="M21" s="5"/>
      <c r="N21" s="5"/>
      <c r="O21" s="5"/>
    </row>
  </sheetData>
  <mergeCells count="8">
    <mergeCell ref="A1:E1"/>
    <mergeCell ref="I1:L1"/>
    <mergeCell ref="A2:D2"/>
    <mergeCell ref="I2:L2"/>
    <mergeCell ref="I3:J3"/>
    <mergeCell ref="I4:J4"/>
    <mergeCell ref="A7:D7"/>
    <mergeCell ref="G13:H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6875" defaultRowHeight="21" zeroHeight="false" outlineLevelRow="0" outlineLevelCol="0"/>
  <cols>
    <col collapsed="false" customWidth="true" hidden="false" outlineLevel="0" max="1" min="1" style="21" width="8.78"/>
    <col collapsed="false" customWidth="true" hidden="false" outlineLevel="0" max="2" min="2" style="21" width="17.56"/>
    <col collapsed="false" customWidth="true" hidden="false" outlineLevel="0" max="3" min="3" style="21" width="5.55"/>
    <col collapsed="false" customWidth="true" hidden="false" outlineLevel="0" max="4" min="4" style="21" width="14.34"/>
    <col collapsed="false" customWidth="true" hidden="false" outlineLevel="0" max="5" min="5" style="21" width="14.01"/>
    <col collapsed="false" customWidth="true" hidden="false" outlineLevel="0" max="6" min="6" style="21" width="16.67"/>
    <col collapsed="false" customWidth="true" hidden="false" outlineLevel="0" max="7" min="7" style="21" width="18.44"/>
    <col collapsed="false" customWidth="true" hidden="false" outlineLevel="0" max="8" min="8" style="21" width="14.55"/>
    <col collapsed="false" customWidth="true" hidden="false" outlineLevel="0" max="9" min="9" style="21" width="11.56"/>
    <col collapsed="false" customWidth="true" hidden="false" outlineLevel="0" max="10" min="10" style="21" width="11.22"/>
    <col collapsed="false" customWidth="true" hidden="false" outlineLevel="0" max="11" min="11" style="21" width="11.77"/>
    <col collapsed="false" customWidth="true" hidden="false" outlineLevel="0" max="12" min="12" style="21" width="9.21"/>
  </cols>
  <sheetData>
    <row r="1" customFormat="false" ht="25.5" hidden="false" customHeight="true" outlineLevel="0" collapsed="false">
      <c r="A1" s="22" t="s">
        <v>34</v>
      </c>
      <c r="B1" s="22"/>
      <c r="C1" s="22"/>
      <c r="D1" s="22"/>
      <c r="E1" s="22"/>
      <c r="F1" s="28"/>
      <c r="G1" s="24"/>
      <c r="H1" s="25"/>
      <c r="I1" s="55" t="s">
        <v>35</v>
      </c>
      <c r="J1" s="55"/>
      <c r="K1" s="25"/>
      <c r="L1" s="5"/>
      <c r="M1" s="5"/>
      <c r="N1" s="5"/>
      <c r="O1" s="5"/>
    </row>
    <row r="2" customFormat="false" ht="21" hidden="false" customHeight="true" outlineLevel="0" collapsed="false">
      <c r="A2" s="27" t="s">
        <v>22</v>
      </c>
      <c r="B2" s="27"/>
      <c r="C2" s="27"/>
      <c r="D2" s="27"/>
      <c r="E2" s="28"/>
      <c r="F2" s="28"/>
      <c r="G2" s="24"/>
      <c r="H2" s="25"/>
      <c r="I2" s="55" t="s">
        <v>36</v>
      </c>
      <c r="J2" s="55"/>
      <c r="M2" s="5"/>
      <c r="N2" s="5"/>
      <c r="O2" s="5"/>
    </row>
    <row r="3" customFormat="false" ht="18" hidden="false" customHeight="false" outlineLevel="0" collapsed="false">
      <c r="A3" s="30" t="s">
        <v>8</v>
      </c>
      <c r="B3" s="56" t="n">
        <f aca="false">УМОВА_ЛИНЕЙН!H5</f>
        <v>95000</v>
      </c>
      <c r="C3" s="28"/>
      <c r="D3" s="28"/>
      <c r="E3" s="28"/>
      <c r="F3" s="28"/>
      <c r="G3" s="24"/>
      <c r="H3" s="25"/>
      <c r="I3" s="55"/>
      <c r="J3" s="55"/>
      <c r="K3" s="25"/>
      <c r="L3" s="5"/>
      <c r="M3" s="5"/>
      <c r="N3" s="5"/>
      <c r="O3" s="5"/>
    </row>
    <row r="4" customFormat="false" ht="18" hidden="false" customHeight="false" outlineLevel="0" collapsed="false">
      <c r="A4" s="30" t="s">
        <v>2</v>
      </c>
      <c r="B4" s="56" t="n">
        <f aca="false">УМОВА_ЛИНЕЙН!H2</f>
        <v>2</v>
      </c>
      <c r="C4" s="28"/>
      <c r="D4" s="34" t="s">
        <v>4</v>
      </c>
      <c r="E4" s="34" t="s">
        <v>5</v>
      </c>
      <c r="F4" s="34"/>
      <c r="G4" s="34" t="s">
        <v>7</v>
      </c>
      <c r="H4" s="25"/>
      <c r="I4" s="55" t="s">
        <v>37</v>
      </c>
      <c r="J4" s="55"/>
      <c r="K4" s="25"/>
      <c r="L4" s="5"/>
      <c r="M4" s="5"/>
      <c r="N4" s="5"/>
      <c r="O4" s="5"/>
    </row>
    <row r="5" customFormat="false" ht="15" hidden="false" customHeight="false" outlineLevel="0" collapsed="false">
      <c r="A5" s="30" t="s">
        <v>3</v>
      </c>
      <c r="B5" s="56" t="n">
        <f aca="false">УМОВА_ЛИНЕЙН!H3</f>
        <v>1</v>
      </c>
      <c r="C5" s="28"/>
      <c r="D5" s="11" t="n">
        <f aca="false">УМОВА_ЛИНЕЙН!J5</f>
        <v>0.756516939461755</v>
      </c>
      <c r="E5" s="35" t="n">
        <f aca="false">УМОВА_ЛИНЕЙН!K5</f>
        <v>0.224788460792625</v>
      </c>
      <c r="F5" s="34"/>
      <c r="G5" s="35" t="n">
        <f aca="false">УМОВА_ЛИНЕЙН!M5</f>
        <v>2.96774707719006</v>
      </c>
      <c r="H5" s="25"/>
      <c r="I5" s="25"/>
      <c r="J5" s="25"/>
      <c r="K5" s="25"/>
      <c r="L5" s="5"/>
      <c r="M5" s="5"/>
      <c r="N5" s="5"/>
      <c r="O5" s="5"/>
    </row>
    <row r="6" customFormat="false" ht="21" hidden="false" customHeight="false" outlineLevel="0" collapsed="false">
      <c r="A6" s="28"/>
      <c r="B6" s="28"/>
      <c r="C6" s="28"/>
      <c r="D6" s="28"/>
      <c r="E6" s="28"/>
      <c r="F6" s="28"/>
      <c r="G6" s="24"/>
      <c r="H6" s="25"/>
      <c r="M6" s="5"/>
      <c r="N6" s="5"/>
      <c r="O6" s="5"/>
    </row>
    <row r="7" customFormat="false" ht="21" hidden="false" customHeight="false" outlineLevel="0" collapsed="false">
      <c r="A7" s="36" t="s">
        <v>38</v>
      </c>
      <c r="B7" s="36"/>
      <c r="C7" s="36"/>
      <c r="D7" s="36"/>
      <c r="E7" s="28"/>
      <c r="F7" s="28"/>
      <c r="G7" s="25"/>
      <c r="H7" s="25"/>
      <c r="M7" s="5"/>
      <c r="N7" s="5"/>
      <c r="O7" s="5"/>
    </row>
    <row r="8" customFormat="false" ht="15" hidden="false" customHeight="false" outlineLevel="0" collapsed="false">
      <c r="A8" s="37"/>
      <c r="B8" s="37"/>
      <c r="C8" s="37"/>
      <c r="D8" s="37"/>
      <c r="E8" s="37"/>
      <c r="F8" s="25"/>
      <c r="G8" s="25"/>
      <c r="H8" s="25"/>
      <c r="I8" s="25"/>
      <c r="J8" s="25"/>
      <c r="K8" s="25"/>
      <c r="L8" s="5"/>
      <c r="M8" s="5"/>
      <c r="N8" s="5"/>
      <c r="O8" s="5"/>
    </row>
    <row r="9" customFormat="false" ht="15" hidden="false" customHeight="false" outlineLevel="0" collapsed="false">
      <c r="A9" s="38"/>
      <c r="B9" s="37"/>
      <c r="C9" s="37"/>
      <c r="D9" s="37"/>
      <c r="E9" s="37"/>
      <c r="F9" s="25" t="s">
        <v>39</v>
      </c>
      <c r="G9" s="25"/>
      <c r="H9" s="25"/>
      <c r="I9" s="57" t="s">
        <v>40</v>
      </c>
      <c r="J9" s="57"/>
      <c r="K9" s="25"/>
      <c r="L9" s="5"/>
      <c r="M9" s="5"/>
      <c r="N9" s="5"/>
      <c r="O9" s="5"/>
    </row>
    <row r="10" customFormat="false" ht="15" hidden="false" customHeight="false" outlineLevel="0" collapsed="false">
      <c r="A10" s="37"/>
      <c r="B10" s="39"/>
      <c r="C10" s="39"/>
      <c r="D10" s="39"/>
      <c r="E10" s="37"/>
      <c r="F10" s="40" t="s">
        <v>41</v>
      </c>
      <c r="G10" s="39"/>
      <c r="H10" s="41" t="s">
        <v>42</v>
      </c>
      <c r="I10" s="42" t="s">
        <v>31</v>
      </c>
      <c r="J10" s="42" t="s">
        <v>32</v>
      </c>
      <c r="K10" s="39"/>
      <c r="L10" s="58"/>
      <c r="M10" s="5"/>
      <c r="N10" s="5"/>
      <c r="O10" s="5"/>
    </row>
    <row r="11" customFormat="false" ht="15" hidden="false" customHeight="false" outlineLevel="0" collapsed="false">
      <c r="A11" s="37"/>
      <c r="B11" s="37"/>
      <c r="C11" s="37"/>
      <c r="D11" s="37"/>
      <c r="E11" s="44"/>
      <c r="F11" s="59" t="n">
        <f aca="false">G5*(I11^E5)*(J11^D5)</f>
        <v>31004.9108889912</v>
      </c>
      <c r="G11" s="44"/>
      <c r="H11" s="46" t="n">
        <f aca="false">B4*I11+B5*J11</f>
        <v>28220</v>
      </c>
      <c r="I11" s="48" t="n">
        <v>6576</v>
      </c>
      <c r="J11" s="48" t="n">
        <v>15068</v>
      </c>
      <c r="K11" s="37"/>
      <c r="L11" s="58"/>
      <c r="M11" s="5"/>
      <c r="N11" s="5"/>
      <c r="O11" s="5"/>
    </row>
    <row r="12" customFormat="false" ht="15" hidden="false" customHeight="false" outlineLevel="0" collapsed="false">
      <c r="A12" s="37"/>
      <c r="B12" s="37"/>
      <c r="C12" s="37"/>
      <c r="D12" s="37"/>
      <c r="E12" s="44"/>
      <c r="F12" s="49"/>
      <c r="G12" s="49"/>
      <c r="H12" s="43"/>
      <c r="I12" s="43"/>
      <c r="J12" s="43"/>
      <c r="K12" s="43"/>
      <c r="L12" s="58"/>
      <c r="M12" s="5"/>
      <c r="N12" s="5"/>
      <c r="O12" s="5"/>
    </row>
    <row r="13" customFormat="false" ht="15" hidden="false" customHeight="false" outlineLevel="0" collapsed="false">
      <c r="A13" s="37"/>
      <c r="B13" s="37"/>
      <c r="C13" s="37"/>
      <c r="D13" s="37"/>
      <c r="E13" s="44"/>
      <c r="F13" s="49"/>
      <c r="G13" s="49"/>
      <c r="H13" s="49"/>
      <c r="I13" s="43"/>
      <c r="J13" s="43"/>
      <c r="K13" s="43"/>
      <c r="L13" s="58"/>
      <c r="M13" s="5"/>
      <c r="N13" s="5"/>
      <c r="O13" s="5"/>
    </row>
    <row r="14" customFormat="false" ht="15" hidden="false" customHeight="false" outlineLevel="0" collapsed="false">
      <c r="A14" s="37"/>
      <c r="B14" s="37"/>
      <c r="C14" s="37"/>
      <c r="D14" s="37"/>
      <c r="E14" s="44"/>
      <c r="F14" s="51"/>
      <c r="G14" s="51"/>
      <c r="H14" s="25"/>
      <c r="I14" s="25"/>
      <c r="J14" s="25"/>
      <c r="K14" s="25"/>
      <c r="L14" s="5"/>
      <c r="M14" s="5"/>
      <c r="N14" s="5"/>
      <c r="O14" s="5"/>
    </row>
    <row r="15" customFormat="false" ht="15" hidden="false" customHeight="false" outlineLevel="0" collapsed="false">
      <c r="A15" s="52"/>
      <c r="B15" s="52"/>
      <c r="C15" s="52"/>
      <c r="D15" s="52"/>
      <c r="E15" s="53"/>
      <c r="F15" s="54"/>
      <c r="G15" s="54"/>
      <c r="H15" s="5"/>
      <c r="I15" s="5"/>
      <c r="J15" s="5"/>
      <c r="K15" s="5"/>
      <c r="L15" s="5"/>
      <c r="M15" s="5"/>
      <c r="N15" s="5"/>
      <c r="O15" s="5"/>
    </row>
    <row r="16" customFormat="false" ht="15" hidden="false" customHeight="false" outlineLevel="0" collapsed="false">
      <c r="A16" s="52"/>
      <c r="B16" s="52"/>
      <c r="C16" s="52"/>
      <c r="D16" s="52"/>
      <c r="E16" s="53"/>
      <c r="F16" s="54"/>
      <c r="G16" s="54"/>
      <c r="H16" s="5"/>
      <c r="I16" s="5"/>
      <c r="J16" s="5"/>
      <c r="K16" s="5"/>
      <c r="L16" s="5"/>
      <c r="M16" s="5"/>
      <c r="N16" s="5"/>
      <c r="O16" s="5"/>
    </row>
    <row r="17" customFormat="false" ht="15" hidden="false" customHeight="false" outlineLevel="0" collapsed="false">
      <c r="A17" s="52"/>
      <c r="B17" s="52"/>
      <c r="C17" s="52"/>
      <c r="D17" s="52"/>
      <c r="E17" s="53"/>
      <c r="F17" s="54"/>
      <c r="G17" s="54"/>
      <c r="H17" s="5"/>
      <c r="I17" s="5"/>
      <c r="J17" s="5"/>
      <c r="K17" s="5"/>
      <c r="L17" s="5"/>
      <c r="M17" s="5"/>
      <c r="N17" s="5"/>
      <c r="O17" s="5"/>
    </row>
    <row r="18" customFormat="false" ht="15" hidden="false" customHeight="false" outlineLevel="0" collapsed="false">
      <c r="A18" s="52"/>
      <c r="B18" s="52"/>
      <c r="C18" s="52"/>
      <c r="D18" s="52"/>
      <c r="E18" s="53"/>
      <c r="F18" s="54"/>
      <c r="G18" s="54"/>
      <c r="H18" s="5"/>
      <c r="I18" s="5"/>
      <c r="J18" s="5"/>
      <c r="K18" s="5"/>
      <c r="L18" s="5"/>
      <c r="M18" s="5"/>
      <c r="N18" s="5"/>
      <c r="O18" s="5"/>
    </row>
    <row r="19" customFormat="false" ht="15" hidden="false" customHeight="false" outlineLevel="0" collapsed="false">
      <c r="A19" s="52"/>
      <c r="B19" s="52"/>
      <c r="C19" s="52"/>
      <c r="D19" s="52"/>
      <c r="E19" s="53"/>
      <c r="F19" s="54"/>
      <c r="G19" s="54"/>
      <c r="H19" s="5"/>
      <c r="I19" s="5"/>
      <c r="J19" s="5"/>
      <c r="K19" s="5"/>
      <c r="L19" s="5"/>
      <c r="M19" s="5"/>
      <c r="N19" s="5"/>
      <c r="O19" s="5"/>
    </row>
    <row r="20" customFormat="false" ht="15" hidden="false" customHeight="false" outlineLevel="0" collapsed="false">
      <c r="A20" s="52"/>
      <c r="B20" s="52"/>
      <c r="C20" s="52"/>
      <c r="D20" s="52"/>
      <c r="E20" s="53"/>
      <c r="F20" s="54"/>
      <c r="G20" s="54"/>
      <c r="H20" s="5"/>
      <c r="I20" s="5"/>
      <c r="J20" s="5"/>
      <c r="K20" s="5"/>
      <c r="L20" s="5"/>
      <c r="M20" s="5"/>
      <c r="N20" s="5"/>
      <c r="O20" s="5"/>
    </row>
    <row r="21" customFormat="false" ht="15" hidden="false" customHeight="false" outlineLevel="0" collapsed="false">
      <c r="A21" s="52"/>
      <c r="B21" s="52"/>
      <c r="C21" s="52"/>
      <c r="D21" s="52"/>
      <c r="E21" s="52"/>
      <c r="F21" s="5"/>
      <c r="G21" s="54"/>
      <c r="H21" s="5"/>
      <c r="I21" s="5"/>
      <c r="J21" s="5"/>
      <c r="K21" s="5"/>
      <c r="L21" s="5"/>
      <c r="M21" s="5"/>
      <c r="N21" s="5"/>
      <c r="O21" s="5"/>
    </row>
  </sheetData>
  <mergeCells count="4">
    <mergeCell ref="A1:E1"/>
    <mergeCell ref="A2:D2"/>
    <mergeCell ref="A7:D7"/>
    <mergeCell ref="I9:J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6875" defaultRowHeight="21" zeroHeight="false" outlineLevelRow="0" outlineLevelCol="0"/>
  <cols>
    <col collapsed="false" customWidth="true" hidden="false" outlineLevel="0" max="1" min="1" style="21" width="6.78"/>
    <col collapsed="false" customWidth="true" hidden="false" outlineLevel="0" max="2" min="2" style="21" width="8.78"/>
    <col collapsed="false" customWidth="true" hidden="false" outlineLevel="0" max="3" min="3" style="21" width="9.21"/>
    <col collapsed="false" customWidth="true" hidden="false" outlineLevel="0" max="4" min="4" style="21" width="12.22"/>
    <col collapsed="false" customWidth="true" hidden="false" outlineLevel="0" max="5" min="5" style="21" width="12.56"/>
    <col collapsed="false" customWidth="true" hidden="false" outlineLevel="0" max="6" min="6" style="21" width="13.22"/>
    <col collapsed="false" customWidth="true" hidden="false" outlineLevel="0" max="7" min="7" style="21" width="14.55"/>
    <col collapsed="false" customWidth="true" hidden="false" outlineLevel="0" max="8" min="8" style="21" width="11.99"/>
    <col collapsed="false" customWidth="true" hidden="false" outlineLevel="0" max="10" min="9" style="21" width="11.56"/>
    <col collapsed="false" customWidth="true" hidden="false" outlineLevel="0" max="11" min="11" style="21" width="11.77"/>
    <col collapsed="false" customWidth="true" hidden="false" outlineLevel="0" max="12" min="12" style="21" width="9.21"/>
  </cols>
  <sheetData>
    <row r="1" customFormat="false" ht="25.5" hidden="false" customHeight="true" outlineLevel="0" collapsed="false">
      <c r="A1" s="22" t="s">
        <v>43</v>
      </c>
      <c r="B1" s="22"/>
      <c r="C1" s="22"/>
      <c r="D1" s="22"/>
      <c r="E1" s="22"/>
      <c r="F1" s="28"/>
      <c r="G1" s="24"/>
      <c r="H1" s="25"/>
      <c r="I1" s="55" t="s">
        <v>35</v>
      </c>
      <c r="J1" s="55"/>
      <c r="K1" s="60"/>
      <c r="L1" s="61"/>
      <c r="M1" s="25"/>
      <c r="N1" s="5"/>
      <c r="O1" s="5"/>
    </row>
    <row r="2" customFormat="false" ht="21" hidden="false" customHeight="true" outlineLevel="0" collapsed="false">
      <c r="A2" s="27" t="s">
        <v>22</v>
      </c>
      <c r="B2" s="27"/>
      <c r="C2" s="27"/>
      <c r="D2" s="27"/>
      <c r="E2" s="28"/>
      <c r="F2" s="28"/>
      <c r="G2" s="24"/>
      <c r="H2" s="25"/>
      <c r="I2" s="55" t="s">
        <v>44</v>
      </c>
      <c r="J2" s="55"/>
      <c r="K2" s="60"/>
      <c r="L2" s="62"/>
      <c r="M2" s="25"/>
      <c r="N2" s="5"/>
      <c r="O2" s="5"/>
    </row>
    <row r="3" customFormat="false" ht="18" hidden="false" customHeight="false" outlineLevel="0" collapsed="false">
      <c r="A3" s="30" t="s">
        <v>9</v>
      </c>
      <c r="B3" s="63" t="n">
        <f aca="false">УМОВА_ЛИНЕЙН!H6</f>
        <v>25000</v>
      </c>
      <c r="C3" s="28"/>
      <c r="D3" s="28"/>
      <c r="E3" s="28"/>
      <c r="F3" s="28"/>
      <c r="G3" s="24"/>
      <c r="H3" s="25"/>
      <c r="I3" s="55"/>
      <c r="J3" s="55"/>
      <c r="K3" s="60"/>
      <c r="L3" s="61"/>
      <c r="M3" s="25"/>
      <c r="N3" s="5"/>
      <c r="O3" s="5"/>
    </row>
    <row r="4" customFormat="false" ht="18" hidden="false" customHeight="false" outlineLevel="0" collapsed="false">
      <c r="A4" s="30" t="s">
        <v>2</v>
      </c>
      <c r="B4" s="56" t="n">
        <f aca="false">УМОВА_ЛИНЕЙН!H2</f>
        <v>2</v>
      </c>
      <c r="C4" s="28"/>
      <c r="D4" s="34" t="s">
        <v>4</v>
      </c>
      <c r="E4" s="34" t="s">
        <v>5</v>
      </c>
      <c r="F4" s="34"/>
      <c r="G4" s="34" t="s">
        <v>7</v>
      </c>
      <c r="H4" s="25"/>
      <c r="I4" s="55" t="s">
        <v>45</v>
      </c>
      <c r="J4" s="55"/>
      <c r="K4" s="60"/>
      <c r="L4" s="61"/>
      <c r="M4" s="25"/>
      <c r="N4" s="5"/>
      <c r="O4" s="5"/>
    </row>
    <row r="5" customFormat="false" ht="18" hidden="false" customHeight="false" outlineLevel="0" collapsed="false">
      <c r="A5" s="30" t="s">
        <v>3</v>
      </c>
      <c r="B5" s="56" t="n">
        <f aca="false">УМОВА_ЛИНЕЙН!H3</f>
        <v>1</v>
      </c>
      <c r="C5" s="28"/>
      <c r="D5" s="11" t="n">
        <f aca="false">УМОВА_ЛИНЕЙН!J5</f>
        <v>0.756516939461755</v>
      </c>
      <c r="E5" s="35" t="n">
        <f aca="false">УМОВА_ЛИНЕЙН!K5</f>
        <v>0.224788460792625</v>
      </c>
      <c r="F5" s="34"/>
      <c r="G5" s="35" t="n">
        <f aca="false">УМОВА_ЛИНЕЙН!M5</f>
        <v>2.96774707719006</v>
      </c>
      <c r="H5" s="25"/>
      <c r="I5" s="64"/>
      <c r="J5" s="64"/>
      <c r="K5" s="64"/>
      <c r="L5" s="25"/>
      <c r="M5" s="25"/>
      <c r="N5" s="5"/>
      <c r="O5" s="5"/>
    </row>
    <row r="6" customFormat="false" ht="21" hidden="false" customHeight="false" outlineLevel="0" collapsed="false">
      <c r="A6" s="28"/>
      <c r="B6" s="28"/>
      <c r="C6" s="28"/>
      <c r="D6" s="28"/>
      <c r="E6" s="28"/>
      <c r="F6" s="28"/>
      <c r="G6" s="24"/>
      <c r="H6" s="25"/>
      <c r="M6" s="25"/>
      <c r="N6" s="5"/>
      <c r="O6" s="5"/>
    </row>
    <row r="7" customFormat="false" ht="21" hidden="false" customHeight="false" outlineLevel="0" collapsed="false">
      <c r="A7" s="36" t="s">
        <v>38</v>
      </c>
      <c r="B7" s="36"/>
      <c r="C7" s="36"/>
      <c r="D7" s="36"/>
      <c r="E7" s="28"/>
      <c r="F7" s="28"/>
      <c r="G7" s="25"/>
      <c r="H7" s="25"/>
      <c r="M7" s="25"/>
      <c r="N7" s="5"/>
      <c r="O7" s="5"/>
    </row>
    <row r="8" customFormat="false" ht="15" hidden="false" customHeight="false" outlineLevel="0" collapsed="false">
      <c r="A8" s="37"/>
      <c r="B8" s="37"/>
      <c r="C8" s="37"/>
      <c r="D8" s="37"/>
      <c r="E8" s="37"/>
      <c r="F8" s="25"/>
      <c r="G8" s="25"/>
      <c r="H8" s="25"/>
      <c r="I8" s="25"/>
      <c r="J8" s="25"/>
      <c r="K8" s="25"/>
      <c r="L8" s="25"/>
      <c r="M8" s="25"/>
      <c r="N8" s="5"/>
      <c r="O8" s="5"/>
    </row>
    <row r="9" customFormat="false" ht="15" hidden="false" customHeight="false" outlineLevel="0" collapsed="false">
      <c r="A9" s="38"/>
      <c r="B9" s="37"/>
      <c r="C9" s="37"/>
      <c r="D9" s="37"/>
      <c r="E9" s="37"/>
      <c r="F9" s="25" t="s">
        <v>46</v>
      </c>
      <c r="G9" s="25"/>
      <c r="H9" s="25"/>
      <c r="I9" s="57" t="s">
        <v>40</v>
      </c>
      <c r="J9" s="57"/>
      <c r="K9" s="25"/>
      <c r="L9" s="25"/>
      <c r="M9" s="25"/>
      <c r="N9" s="5"/>
      <c r="O9" s="5"/>
    </row>
    <row r="10" customFormat="false" ht="15" hidden="false" customHeight="false" outlineLevel="0" collapsed="false">
      <c r="A10" s="37"/>
      <c r="B10" s="39"/>
      <c r="C10" s="39"/>
      <c r="D10" s="39"/>
      <c r="E10" s="37"/>
      <c r="F10" s="40" t="s">
        <v>47</v>
      </c>
      <c r="G10" s="39"/>
      <c r="H10" s="41" t="s">
        <v>48</v>
      </c>
      <c r="I10" s="42" t="s">
        <v>31</v>
      </c>
      <c r="J10" s="42" t="s">
        <v>32</v>
      </c>
      <c r="K10" s="39"/>
      <c r="L10" s="43"/>
      <c r="M10" s="25"/>
      <c r="N10" s="5"/>
      <c r="O10" s="5"/>
    </row>
    <row r="11" customFormat="false" ht="15" hidden="false" customHeight="false" outlineLevel="0" collapsed="false">
      <c r="A11" s="37"/>
      <c r="B11" s="37"/>
      <c r="C11" s="37"/>
      <c r="D11" s="37"/>
      <c r="E11" s="44"/>
      <c r="F11" s="45" t="n">
        <f aca="false">B4*I11+B5*J11</f>
        <v>23278</v>
      </c>
      <c r="G11" s="44"/>
      <c r="H11" s="48" t="n">
        <f aca="false">G5*(I11^E5)*(J11^D5)</f>
        <v>25668.2125014468</v>
      </c>
      <c r="I11" s="48" t="n">
        <v>5424</v>
      </c>
      <c r="J11" s="48" t="n">
        <v>12430</v>
      </c>
      <c r="K11" s="37"/>
      <c r="L11" s="43"/>
      <c r="M11" s="25"/>
      <c r="N11" s="5"/>
      <c r="O11" s="5"/>
    </row>
    <row r="12" customFormat="false" ht="15" hidden="false" customHeight="false" outlineLevel="0" collapsed="false">
      <c r="A12" s="37"/>
      <c r="B12" s="37"/>
      <c r="C12" s="37"/>
      <c r="D12" s="37"/>
      <c r="E12" s="44"/>
      <c r="F12" s="49"/>
      <c r="G12" s="49"/>
      <c r="H12" s="43"/>
      <c r="I12" s="43"/>
      <c r="J12" s="43"/>
      <c r="K12" s="43"/>
      <c r="L12" s="43"/>
      <c r="M12" s="25"/>
      <c r="N12" s="5"/>
      <c r="O12" s="5"/>
    </row>
    <row r="13" customFormat="false" ht="15" hidden="false" customHeight="false" outlineLevel="0" collapsed="false">
      <c r="A13" s="37"/>
      <c r="B13" s="37"/>
      <c r="C13" s="37"/>
      <c r="D13" s="37"/>
      <c r="E13" s="44"/>
      <c r="F13" s="65"/>
      <c r="G13" s="44"/>
      <c r="H13" s="37"/>
      <c r="I13" s="37"/>
      <c r="J13" s="37"/>
      <c r="K13" s="43"/>
      <c r="L13" s="43"/>
      <c r="M13" s="25"/>
      <c r="N13" s="5"/>
      <c r="O13" s="5"/>
    </row>
    <row r="14" customFormat="false" ht="15" hidden="false" customHeight="false" outlineLevel="0" collapsed="false">
      <c r="A14" s="37"/>
      <c r="B14" s="37"/>
      <c r="C14" s="37"/>
      <c r="D14" s="37"/>
      <c r="E14" s="44"/>
      <c r="F14" s="51"/>
      <c r="G14" s="51"/>
      <c r="H14" s="25"/>
      <c r="I14" s="25"/>
      <c r="J14" s="25"/>
      <c r="K14" s="25"/>
      <c r="L14" s="25"/>
      <c r="M14" s="25"/>
      <c r="N14" s="5"/>
      <c r="O14" s="5"/>
    </row>
    <row r="15" customFormat="false" ht="15" hidden="false" customHeight="false" outlineLevel="0" collapsed="false">
      <c r="A15" s="52"/>
      <c r="B15" s="52"/>
      <c r="C15" s="52"/>
      <c r="D15" s="52"/>
      <c r="E15" s="53"/>
      <c r="F15" s="54"/>
      <c r="G15" s="54"/>
      <c r="H15" s="5"/>
      <c r="I15" s="5"/>
      <c r="J15" s="5"/>
      <c r="K15" s="5"/>
      <c r="L15" s="5"/>
      <c r="M15" s="5"/>
      <c r="N15" s="5"/>
      <c r="O15" s="5"/>
    </row>
    <row r="16" customFormat="false" ht="15" hidden="false" customHeight="false" outlineLevel="0" collapsed="false">
      <c r="A16" s="52"/>
      <c r="B16" s="52"/>
      <c r="C16" s="52"/>
      <c r="D16" s="52"/>
      <c r="E16" s="53"/>
      <c r="F16" s="54"/>
      <c r="G16" s="54"/>
      <c r="H16" s="5"/>
      <c r="I16" s="5"/>
      <c r="J16" s="5"/>
      <c r="K16" s="5"/>
      <c r="L16" s="5"/>
      <c r="M16" s="5"/>
      <c r="N16" s="5"/>
      <c r="O16" s="5"/>
    </row>
    <row r="17" customFormat="false" ht="15" hidden="false" customHeight="false" outlineLevel="0" collapsed="false">
      <c r="A17" s="52"/>
      <c r="B17" s="52"/>
      <c r="C17" s="52"/>
      <c r="D17" s="52"/>
      <c r="E17" s="53"/>
      <c r="F17" s="54"/>
      <c r="G17" s="54"/>
      <c r="H17" s="5"/>
      <c r="I17" s="5"/>
      <c r="J17" s="5"/>
      <c r="K17" s="5"/>
      <c r="L17" s="5"/>
      <c r="M17" s="5"/>
      <c r="N17" s="5"/>
      <c r="O17" s="5"/>
    </row>
    <row r="18" customFormat="false" ht="15" hidden="false" customHeight="false" outlineLevel="0" collapsed="false">
      <c r="A18" s="52"/>
      <c r="B18" s="52"/>
      <c r="C18" s="52"/>
      <c r="D18" s="52"/>
      <c r="E18" s="53"/>
      <c r="F18" s="54"/>
      <c r="G18" s="54"/>
      <c r="H18" s="5"/>
      <c r="I18" s="5"/>
      <c r="J18" s="5"/>
      <c r="K18" s="5"/>
      <c r="L18" s="5"/>
      <c r="M18" s="5"/>
      <c r="N18" s="5"/>
      <c r="O18" s="5"/>
    </row>
    <row r="19" customFormat="false" ht="15" hidden="false" customHeight="false" outlineLevel="0" collapsed="false">
      <c r="A19" s="52"/>
      <c r="B19" s="52"/>
      <c r="C19" s="52"/>
      <c r="D19" s="52"/>
      <c r="E19" s="53"/>
      <c r="F19" s="54"/>
      <c r="G19" s="54"/>
      <c r="H19" s="5"/>
      <c r="I19" s="5"/>
      <c r="J19" s="5"/>
      <c r="K19" s="5"/>
      <c r="L19" s="5"/>
      <c r="M19" s="5"/>
      <c r="N19" s="5"/>
      <c r="O19" s="5"/>
    </row>
    <row r="20" customFormat="false" ht="15" hidden="false" customHeight="false" outlineLevel="0" collapsed="false">
      <c r="A20" s="52"/>
      <c r="B20" s="52"/>
      <c r="C20" s="52"/>
      <c r="D20" s="52"/>
      <c r="E20" s="53"/>
      <c r="F20" s="54"/>
      <c r="G20" s="54"/>
      <c r="H20" s="5"/>
      <c r="I20" s="5"/>
      <c r="J20" s="5"/>
      <c r="K20" s="5"/>
      <c r="L20" s="5"/>
      <c r="M20" s="5"/>
      <c r="N20" s="5"/>
      <c r="O20" s="5"/>
    </row>
    <row r="21" customFormat="false" ht="15" hidden="false" customHeight="false" outlineLevel="0" collapsed="false">
      <c r="A21" s="52"/>
      <c r="B21" s="52"/>
      <c r="C21" s="52"/>
      <c r="D21" s="52"/>
      <c r="E21" s="52"/>
      <c r="F21" s="5"/>
      <c r="G21" s="54"/>
      <c r="H21" s="5"/>
      <c r="I21" s="5"/>
      <c r="J21" s="5"/>
      <c r="K21" s="5"/>
      <c r="L21" s="5"/>
      <c r="M21" s="5"/>
      <c r="N21" s="5"/>
      <c r="O21" s="5"/>
    </row>
  </sheetData>
  <mergeCells count="4">
    <mergeCell ref="A1:E1"/>
    <mergeCell ref="A2:D2"/>
    <mergeCell ref="A7:D7"/>
    <mergeCell ref="I9:J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Ya Blondinko Edition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2020-11-09T08:25:38Z</dcterms:created>
  <dc:creator>User</dc:creator>
  <dc:description/>
  <dc:language>en-GB</dc:language>
  <cp:lastModifiedBy/>
  <dcterms:modified xsi:type="dcterms:W3CDTF">2024-05-30T21:34:13Z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