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vek\Desktop\Projects\YEAR 2026\VAPR241\05 - Software Backup\PLC\"/>
    </mc:Choice>
  </mc:AlternateContent>
  <bookViews>
    <workbookView xWindow="0" yWindow="0" windowWidth="28800" windowHeight="12435" tabRatio="908" activeTab="8"/>
  </bookViews>
  <sheets>
    <sheet name="Project Device List From Design" sheetId="20" r:id="rId1"/>
    <sheet name="Project Electrical Component Li" sheetId="21" r:id="rId2"/>
    <sheet name="Electrical Load" sheetId="11" r:id="rId3"/>
    <sheet name="Layout" sheetId="17" r:id="rId4"/>
    <sheet name="Network" sheetId="10" r:id="rId5"/>
    <sheet name="IO list V04" sheetId="28" r:id="rId6"/>
    <sheet name="Safety Matrix" sheetId="29" r:id="rId7"/>
    <sheet name="PLC BOM" sheetId="5" r:id="rId8"/>
    <sheet name="DB FC Names" sheetId="31" r:id="rId9"/>
  </sheets>
  <definedNames>
    <definedName name="_xlnm._FilterDatabase" localSheetId="5" hidden="1">'IO list V04'!$N$1:$N$350</definedName>
    <definedName name="_xlnm._FilterDatabase" localSheetId="1" hidden="1">'Project Electrical Component Li'!$B$5:$E$32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31" l="1"/>
  <c r="I78" i="31"/>
  <c r="I79" i="31"/>
  <c r="I80" i="31"/>
  <c r="I81" i="31"/>
  <c r="I82" i="31"/>
  <c r="I76" i="31"/>
  <c r="I75" i="31"/>
  <c r="I74" i="31"/>
  <c r="I73" i="31"/>
  <c r="I72" i="31"/>
  <c r="I71" i="31"/>
  <c r="I70" i="31"/>
  <c r="I69" i="31"/>
  <c r="I68" i="31"/>
  <c r="I67" i="31"/>
  <c r="I66" i="31"/>
  <c r="I65" i="31"/>
  <c r="I64" i="31"/>
  <c r="I63" i="31"/>
  <c r="I62" i="31"/>
  <c r="I61" i="31"/>
  <c r="I60" i="31"/>
  <c r="I59" i="31"/>
  <c r="I58" i="31"/>
  <c r="I57" i="31"/>
  <c r="I56" i="31"/>
  <c r="I55" i="31"/>
  <c r="I54" i="31"/>
  <c r="I53" i="31"/>
  <c r="I52" i="31"/>
  <c r="I51" i="31"/>
  <c r="I50" i="31"/>
  <c r="I49" i="31"/>
  <c r="I48" i="31"/>
  <c r="I47" i="31"/>
  <c r="I46" i="31"/>
  <c r="I45" i="31"/>
  <c r="I44" i="31"/>
  <c r="I43" i="31"/>
  <c r="I42" i="31"/>
  <c r="I41" i="31"/>
  <c r="I40" i="31"/>
  <c r="I39" i="31"/>
  <c r="I38" i="31"/>
  <c r="I37" i="31"/>
  <c r="I36" i="31"/>
  <c r="I35" i="31"/>
  <c r="I34" i="31"/>
  <c r="I33" i="3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L348" i="28" l="1"/>
  <c r="L349" i="28"/>
  <c r="L350" i="28"/>
  <c r="L336" i="28"/>
  <c r="L337" i="28"/>
  <c r="L338" i="28"/>
  <c r="L339" i="28"/>
  <c r="L340" i="28"/>
  <c r="L341" i="28"/>
  <c r="L342" i="28"/>
  <c r="L343" i="28"/>
  <c r="L344" i="28"/>
  <c r="L345" i="28"/>
  <c r="L346" i="28"/>
  <c r="L347" i="28"/>
  <c r="L335" i="28"/>
  <c r="L400" i="28"/>
  <c r="L399" i="28"/>
  <c r="L398" i="28"/>
  <c r="L397" i="28"/>
  <c r="L396" i="28"/>
  <c r="L395" i="28"/>
  <c r="L394" i="28"/>
  <c r="L393" i="28"/>
  <c r="L98" i="28"/>
  <c r="L97" i="28"/>
  <c r="L96" i="28"/>
  <c r="L95" i="28"/>
  <c r="L94" i="28"/>
  <c r="L93" i="28"/>
  <c r="L92" i="28"/>
  <c r="L91" i="28"/>
  <c r="L368" i="28"/>
  <c r="L367" i="28"/>
  <c r="L366" i="28"/>
  <c r="L365" i="28"/>
  <c r="L364" i="28"/>
  <c r="L363" i="28"/>
  <c r="L362" i="28"/>
  <c r="L361" i="28"/>
  <c r="L392" i="28"/>
  <c r="L391" i="28"/>
  <c r="L390" i="28"/>
  <c r="L389" i="28"/>
  <c r="L388" i="28"/>
  <c r="L387" i="28"/>
  <c r="L386" i="28"/>
  <c r="L385" i="28"/>
  <c r="L384" i="28"/>
  <c r="L383" i="28"/>
  <c r="L382" i="28"/>
  <c r="L381" i="28"/>
  <c r="L380" i="28"/>
  <c r="L379" i="28"/>
  <c r="L378" i="28"/>
  <c r="L377" i="28"/>
  <c r="L376" i="28"/>
  <c r="L375" i="28"/>
  <c r="L374" i="28"/>
  <c r="L373" i="28"/>
  <c r="L372" i="28"/>
  <c r="L371" i="28"/>
  <c r="L370" i="28"/>
  <c r="L369" i="28"/>
  <c r="L360" i="28"/>
  <c r="L359" i="28"/>
  <c r="L358" i="28"/>
  <c r="L357" i="28"/>
  <c r="L356" i="28"/>
  <c r="L355" i="28"/>
  <c r="L354" i="28"/>
  <c r="L353" i="28"/>
  <c r="L78" i="28"/>
  <c r="L79" i="28"/>
  <c r="L80" i="28"/>
  <c r="L81" i="28"/>
  <c r="L82" i="28"/>
  <c r="L83" i="28"/>
  <c r="L84" i="28"/>
  <c r="L77" i="28"/>
  <c r="L75" i="28"/>
  <c r="L76" i="28"/>
  <c r="L62" i="28"/>
  <c r="L85" i="28" l="1"/>
  <c r="E29" i="5" l="1"/>
  <c r="E24" i="5"/>
  <c r="E14" i="5"/>
  <c r="E9" i="5"/>
  <c r="L327" i="28"/>
  <c r="L328" i="28"/>
  <c r="L329" i="28"/>
  <c r="L330" i="28"/>
  <c r="L331" i="28"/>
  <c r="L332" i="28"/>
  <c r="L333" i="28"/>
  <c r="L334" i="28"/>
  <c r="L279" i="28"/>
  <c r="L278" i="28"/>
  <c r="L277" i="28"/>
  <c r="L276" i="28"/>
  <c r="L275" i="28"/>
  <c r="L266" i="28"/>
  <c r="L265" i="28"/>
  <c r="L264" i="28"/>
  <c r="L263" i="28"/>
  <c r="L262" i="28"/>
  <c r="L261" i="28"/>
  <c r="L274" i="28"/>
  <c r="L273" i="28"/>
  <c r="L272" i="28"/>
  <c r="L271" i="28"/>
  <c r="L296" i="28"/>
  <c r="L297" i="28"/>
  <c r="L298" i="28"/>
  <c r="L299" i="28"/>
  <c r="L300" i="28"/>
  <c r="L301" i="28"/>
  <c r="L302" i="28"/>
  <c r="L295" i="28"/>
  <c r="L294" i="28"/>
  <c r="L293" i="28"/>
  <c r="L292" i="28"/>
  <c r="L291" i="28"/>
  <c r="L290" i="28"/>
  <c r="L289" i="28"/>
  <c r="L288" i="28"/>
  <c r="L287" i="28"/>
  <c r="L267" i="28"/>
  <c r="L268" i="28"/>
  <c r="L269" i="28"/>
  <c r="L270" i="28"/>
  <c r="L316" i="28"/>
  <c r="L315" i="28"/>
  <c r="L314" i="28"/>
  <c r="L313" i="28"/>
  <c r="L260" i="28"/>
  <c r="L259" i="28"/>
  <c r="L252" i="28"/>
  <c r="L251" i="28"/>
  <c r="L250" i="28"/>
  <c r="L249" i="28"/>
  <c r="L253" i="28"/>
  <c r="L231" i="28"/>
  <c r="L232" i="28"/>
  <c r="L233" i="28"/>
  <c r="L234" i="28"/>
  <c r="L235" i="28"/>
  <c r="L236" i="28"/>
  <c r="L237" i="28"/>
  <c r="L238" i="28"/>
  <c r="L221" i="28"/>
  <c r="L220" i="28"/>
  <c r="L219" i="28"/>
  <c r="L218" i="28"/>
  <c r="L217" i="28"/>
  <c r="L216" i="28"/>
  <c r="L205" i="28"/>
  <c r="L204" i="28"/>
  <c r="L203" i="28"/>
  <c r="L202" i="28"/>
  <c r="L186" i="28"/>
  <c r="L187" i="28"/>
  <c r="L188" i="28"/>
  <c r="L189" i="28"/>
  <c r="L154" i="28"/>
  <c r="L155" i="28"/>
  <c r="L156" i="28"/>
  <c r="L157" i="28"/>
  <c r="L158" i="28"/>
  <c r="L142" i="28"/>
  <c r="L171" i="28"/>
  <c r="L172" i="28"/>
  <c r="L173" i="28"/>
  <c r="L174" i="28"/>
  <c r="L170" i="28"/>
  <c r="L128" i="28"/>
  <c r="L129" i="28"/>
  <c r="L130" i="28"/>
  <c r="L131" i="28"/>
  <c r="L132" i="28"/>
  <c r="L133" i="28"/>
  <c r="L134" i="28"/>
  <c r="L135" i="28"/>
  <c r="L136" i="28"/>
  <c r="L137" i="28"/>
  <c r="L138" i="28"/>
  <c r="L139" i="28"/>
  <c r="L140" i="28"/>
  <c r="L141" i="28"/>
  <c r="L143" i="28"/>
  <c r="L144" i="28"/>
  <c r="L145" i="28"/>
  <c r="L146" i="28"/>
  <c r="L147" i="28"/>
  <c r="L148" i="28"/>
  <c r="L149" i="28"/>
  <c r="L150" i="28"/>
  <c r="L151" i="28"/>
  <c r="L152" i="28"/>
  <c r="L153" i="28"/>
  <c r="L159" i="28"/>
  <c r="L160" i="28"/>
  <c r="L161" i="28"/>
  <c r="L162" i="28"/>
  <c r="L163" i="28"/>
  <c r="L164" i="28"/>
  <c r="L165" i="28"/>
  <c r="L166" i="28"/>
  <c r="L167" i="28"/>
  <c r="L168" i="28"/>
  <c r="L169" i="28"/>
  <c r="L175" i="28"/>
  <c r="L176" i="28"/>
  <c r="L177" i="28"/>
  <c r="L178" i="28"/>
  <c r="L179" i="28"/>
  <c r="L180" i="28"/>
  <c r="L181" i="28"/>
  <c r="L182" i="28"/>
  <c r="L183" i="28"/>
  <c r="L184" i="28"/>
  <c r="L185" i="28"/>
  <c r="L190" i="28"/>
  <c r="L191" i="28"/>
  <c r="L192" i="28"/>
  <c r="L193" i="28"/>
  <c r="L194" i="28"/>
  <c r="L195" i="28"/>
  <c r="L196" i="28"/>
  <c r="L197" i="28"/>
  <c r="L198" i="28"/>
  <c r="L199" i="28"/>
  <c r="L200" i="28"/>
  <c r="L201" i="28"/>
  <c r="L206" i="28"/>
  <c r="L207" i="28"/>
  <c r="L208" i="28"/>
  <c r="L209" i="28"/>
  <c r="L210" i="28"/>
  <c r="L211" i="28"/>
  <c r="L212" i="28"/>
  <c r="L213" i="28"/>
  <c r="L214" i="28"/>
  <c r="L215" i="28"/>
  <c r="L222" i="28"/>
  <c r="L223" i="28"/>
  <c r="L224" i="28"/>
  <c r="L225" i="28"/>
  <c r="L226" i="28"/>
  <c r="L227" i="28"/>
  <c r="L228" i="28"/>
  <c r="L229" i="28"/>
  <c r="L230" i="28"/>
  <c r="L239" i="28"/>
  <c r="L240" i="28"/>
  <c r="L241" i="28"/>
  <c r="L242" i="28"/>
  <c r="L243" i="28"/>
  <c r="L244" i="28"/>
  <c r="L245" i="28"/>
  <c r="L246" i="28"/>
  <c r="L247" i="28"/>
  <c r="L248" i="28"/>
  <c r="L254" i="28"/>
  <c r="L255" i="28"/>
  <c r="L256" i="28"/>
  <c r="L257" i="28"/>
  <c r="L258" i="28"/>
  <c r="L303" i="28"/>
  <c r="L304" i="28"/>
  <c r="L305" i="28"/>
  <c r="L306" i="28"/>
  <c r="L307" i="28"/>
  <c r="L308" i="28"/>
  <c r="L309" i="28"/>
  <c r="L310" i="28"/>
  <c r="L311" i="28"/>
  <c r="L312" i="28"/>
  <c r="L317" i="28"/>
  <c r="L318" i="28"/>
  <c r="L319" i="28"/>
  <c r="L320" i="28"/>
  <c r="L321" i="28"/>
  <c r="L322" i="28"/>
  <c r="L323" i="28"/>
  <c r="L324" i="28"/>
  <c r="L325" i="28"/>
  <c r="L326" i="28"/>
  <c r="M38" i="10"/>
  <c r="N38" i="10"/>
  <c r="O38" i="10"/>
  <c r="M39" i="10"/>
  <c r="N39" i="10"/>
  <c r="O39" i="10"/>
  <c r="M40" i="10"/>
  <c r="N40" i="10"/>
  <c r="O40" i="10"/>
  <c r="M41" i="10"/>
  <c r="N41" i="10"/>
  <c r="O41" i="10"/>
  <c r="M42" i="10"/>
  <c r="N42" i="10"/>
  <c r="O42" i="10"/>
  <c r="M43" i="10"/>
  <c r="N43" i="10"/>
  <c r="O43" i="10"/>
  <c r="M44" i="10"/>
  <c r="N44" i="10"/>
  <c r="O44" i="10"/>
  <c r="M45" i="10"/>
  <c r="N45" i="10"/>
  <c r="O45" i="10"/>
  <c r="M46" i="10"/>
  <c r="N46" i="10"/>
  <c r="O46" i="10"/>
  <c r="M47" i="10"/>
  <c r="N47" i="10"/>
  <c r="O47" i="10"/>
  <c r="M48" i="10"/>
  <c r="N48" i="10"/>
  <c r="O48" i="10"/>
  <c r="M49" i="10"/>
  <c r="N49" i="10"/>
  <c r="O49" i="10"/>
  <c r="M50" i="10"/>
  <c r="N50" i="10"/>
  <c r="O50" i="10"/>
  <c r="M51" i="10"/>
  <c r="N51" i="10"/>
  <c r="O51" i="10"/>
  <c r="M52" i="10"/>
  <c r="N52" i="10"/>
  <c r="O52" i="10"/>
  <c r="M53" i="10"/>
  <c r="N53" i="10"/>
  <c r="O53" i="10"/>
  <c r="M54" i="10"/>
  <c r="N54" i="10"/>
  <c r="O54" i="10"/>
  <c r="M55" i="10"/>
  <c r="N55" i="10"/>
  <c r="O55" i="10"/>
  <c r="M56" i="10"/>
  <c r="N56" i="10"/>
  <c r="O56" i="10"/>
  <c r="M57" i="10"/>
  <c r="N57" i="10"/>
  <c r="O57" i="10"/>
  <c r="M58" i="10"/>
  <c r="N58" i="10"/>
  <c r="O58" i="10"/>
  <c r="M59" i="10"/>
  <c r="N59" i="10"/>
  <c r="O59" i="10"/>
  <c r="M60" i="10"/>
  <c r="N60" i="10"/>
  <c r="O60" i="10"/>
  <c r="M61" i="10"/>
  <c r="N61" i="10"/>
  <c r="O61" i="10"/>
  <c r="O37" i="10"/>
  <c r="N37" i="10"/>
  <c r="M37" i="10"/>
  <c r="I59" i="10"/>
  <c r="J59" i="10"/>
  <c r="K59" i="10"/>
  <c r="I60" i="10"/>
  <c r="J60" i="10"/>
  <c r="K60" i="10"/>
  <c r="I61" i="10"/>
  <c r="J61" i="10"/>
  <c r="K61" i="10"/>
  <c r="I62" i="10"/>
  <c r="J62" i="10"/>
  <c r="K62" i="10"/>
  <c r="K38" i="10"/>
  <c r="I39" i="10"/>
  <c r="J39" i="10"/>
  <c r="K39" i="10"/>
  <c r="I40" i="10"/>
  <c r="J40" i="10"/>
  <c r="K40" i="10"/>
  <c r="I41" i="10"/>
  <c r="J41" i="10"/>
  <c r="K41" i="10"/>
  <c r="I42" i="10"/>
  <c r="J42" i="10"/>
  <c r="K42" i="10"/>
  <c r="I43" i="10"/>
  <c r="J43" i="10"/>
  <c r="K43" i="10"/>
  <c r="I44" i="10"/>
  <c r="J44" i="10"/>
  <c r="K44" i="10"/>
  <c r="I45" i="10"/>
  <c r="J45" i="10"/>
  <c r="K45" i="10"/>
  <c r="I46" i="10"/>
  <c r="J46" i="10"/>
  <c r="K46" i="10"/>
  <c r="I47" i="10"/>
  <c r="J47" i="10"/>
  <c r="K47" i="10"/>
  <c r="I48" i="10"/>
  <c r="J48" i="10"/>
  <c r="K48" i="10"/>
  <c r="I49" i="10"/>
  <c r="J49" i="10"/>
  <c r="K49" i="10"/>
  <c r="I50" i="10"/>
  <c r="J50" i="10"/>
  <c r="K50" i="10"/>
  <c r="I51" i="10"/>
  <c r="J51" i="10"/>
  <c r="K51" i="10"/>
  <c r="I52" i="10"/>
  <c r="J52" i="10"/>
  <c r="K52" i="10"/>
  <c r="I53" i="10"/>
  <c r="J53" i="10"/>
  <c r="K53" i="10"/>
  <c r="I54" i="10"/>
  <c r="J54" i="10"/>
  <c r="K54" i="10"/>
  <c r="I55" i="10"/>
  <c r="J55" i="10"/>
  <c r="K55" i="10"/>
  <c r="I56" i="10"/>
  <c r="J56" i="10"/>
  <c r="K56" i="10"/>
  <c r="I57" i="10"/>
  <c r="J57" i="10"/>
  <c r="K57" i="10"/>
  <c r="I58" i="10"/>
  <c r="J58" i="10"/>
  <c r="K58" i="10"/>
  <c r="K37" i="10"/>
  <c r="J37" i="10"/>
  <c r="I37" i="10"/>
  <c r="M7" i="10"/>
  <c r="N7" i="10"/>
  <c r="O7" i="10"/>
  <c r="M8" i="10"/>
  <c r="N8" i="10"/>
  <c r="O8" i="10"/>
  <c r="M9" i="10"/>
  <c r="N9" i="10"/>
  <c r="O9" i="10"/>
  <c r="M10" i="10"/>
  <c r="N10" i="10"/>
  <c r="O10" i="10"/>
  <c r="M11" i="10"/>
  <c r="N11" i="10"/>
  <c r="O11" i="10"/>
  <c r="M12" i="10"/>
  <c r="N12" i="10"/>
  <c r="O12" i="10"/>
  <c r="M13" i="10"/>
  <c r="N13" i="10"/>
  <c r="O13" i="10"/>
  <c r="M14" i="10"/>
  <c r="N14" i="10"/>
  <c r="O14" i="10"/>
  <c r="M15" i="10"/>
  <c r="N15" i="10"/>
  <c r="O15" i="10"/>
  <c r="M16" i="10"/>
  <c r="N16" i="10"/>
  <c r="O16" i="10"/>
  <c r="M17" i="10"/>
  <c r="N17" i="10"/>
  <c r="O17" i="10"/>
  <c r="M18" i="10"/>
  <c r="N18" i="10"/>
  <c r="O18" i="10"/>
  <c r="M19" i="10"/>
  <c r="N19" i="10"/>
  <c r="O19" i="10"/>
  <c r="M20" i="10"/>
  <c r="N20" i="10"/>
  <c r="O20" i="10"/>
  <c r="M21" i="10"/>
  <c r="N21" i="10"/>
  <c r="O21" i="10"/>
  <c r="M22" i="10"/>
  <c r="N22" i="10"/>
  <c r="O22" i="10"/>
  <c r="M23" i="10"/>
  <c r="N23" i="10"/>
  <c r="O23" i="10"/>
  <c r="M24" i="10"/>
  <c r="N24" i="10"/>
  <c r="O24" i="10"/>
  <c r="M25" i="10"/>
  <c r="N25" i="10"/>
  <c r="O25" i="10"/>
  <c r="M26" i="10"/>
  <c r="N26" i="10"/>
  <c r="O26" i="10"/>
  <c r="M27" i="10"/>
  <c r="N27" i="10"/>
  <c r="O27" i="10"/>
  <c r="M28" i="10"/>
  <c r="N28" i="10"/>
  <c r="O28" i="10"/>
  <c r="M29" i="10"/>
  <c r="N29" i="10"/>
  <c r="O29" i="10"/>
  <c r="M30" i="10"/>
  <c r="N30" i="10"/>
  <c r="O30" i="10"/>
  <c r="N6" i="10"/>
  <c r="O6" i="10"/>
  <c r="M6" i="10"/>
  <c r="I27" i="10"/>
  <c r="J27" i="10"/>
  <c r="K27" i="10"/>
  <c r="I28" i="10"/>
  <c r="J28" i="10"/>
  <c r="K28" i="10"/>
  <c r="I29" i="10"/>
  <c r="J29" i="10"/>
  <c r="K29" i="10"/>
  <c r="I30" i="10"/>
  <c r="J30" i="10"/>
  <c r="K30" i="10"/>
  <c r="I31" i="10"/>
  <c r="J31" i="10"/>
  <c r="K31" i="10"/>
  <c r="J26" i="10"/>
  <c r="K26" i="10"/>
  <c r="I26" i="10"/>
  <c r="H51" i="11"/>
  <c r="L127" i="28"/>
  <c r="L124" i="28"/>
  <c r="L123" i="28"/>
  <c r="L122" i="28"/>
  <c r="L121" i="28"/>
  <c r="L120" i="28"/>
  <c r="L119" i="28"/>
  <c r="L118" i="28"/>
  <c r="L117" i="28"/>
  <c r="L116" i="28"/>
  <c r="L115" i="28"/>
  <c r="L114" i="28"/>
  <c r="L113" i="28"/>
  <c r="L112" i="28"/>
  <c r="L111" i="28"/>
  <c r="L110" i="28"/>
  <c r="L109" i="28"/>
  <c r="L108" i="28"/>
  <c r="L107" i="28"/>
  <c r="L106" i="28"/>
  <c r="L105" i="28"/>
  <c r="L104" i="28"/>
  <c r="L103" i="28"/>
  <c r="L102" i="28"/>
  <c r="L101" i="28"/>
  <c r="L100" i="28"/>
  <c r="L90" i="28"/>
  <c r="L89" i="28"/>
  <c r="L88" i="28"/>
  <c r="L87" i="28"/>
  <c r="L86" i="28"/>
  <c r="L74" i="28"/>
  <c r="L73" i="28"/>
  <c r="L72" i="28"/>
  <c r="L71" i="28"/>
  <c r="L70" i="28"/>
  <c r="L69" i="28"/>
  <c r="L68" i="28"/>
  <c r="L67" i="28"/>
  <c r="L66" i="28"/>
  <c r="L65" i="28"/>
  <c r="L64" i="28"/>
  <c r="L63" i="28"/>
  <c r="L61" i="28"/>
  <c r="L60" i="28"/>
  <c r="L59" i="28"/>
  <c r="L58" i="28"/>
  <c r="L57" i="28"/>
  <c r="L56" i="28"/>
  <c r="L55" i="28"/>
  <c r="L54" i="28"/>
  <c r="L53" i="28"/>
  <c r="L52" i="28"/>
  <c r="L51" i="28"/>
  <c r="L50" i="28"/>
  <c r="L49" i="28"/>
  <c r="L48" i="28"/>
  <c r="L47" i="28"/>
  <c r="L46" i="28"/>
  <c r="L45" i="28"/>
  <c r="L44" i="28"/>
  <c r="L43" i="28"/>
  <c r="L42" i="28"/>
  <c r="L41" i="28"/>
  <c r="L40" i="28"/>
  <c r="L39" i="28"/>
  <c r="L38" i="28"/>
  <c r="L37" i="28"/>
  <c r="L36" i="28"/>
  <c r="L35" i="28"/>
  <c r="L34" i="28"/>
  <c r="L33" i="28"/>
  <c r="L32" i="28"/>
  <c r="L31" i="28"/>
  <c r="L30" i="28"/>
  <c r="L29" i="28"/>
  <c r="L28" i="28"/>
  <c r="L27" i="28"/>
  <c r="L26" i="28"/>
  <c r="L25" i="28"/>
  <c r="L24" i="28"/>
  <c r="L23" i="28"/>
  <c r="L22" i="28"/>
  <c r="L21" i="28"/>
  <c r="L20" i="28"/>
  <c r="L19" i="28"/>
  <c r="L18" i="28"/>
  <c r="L17" i="28"/>
  <c r="L16" i="28"/>
  <c r="L15" i="28"/>
  <c r="L14" i="28"/>
  <c r="L13" i="28"/>
  <c r="L12" i="28"/>
  <c r="L11" i="28"/>
  <c r="L10" i="28"/>
  <c r="L9" i="28"/>
  <c r="L8" i="28"/>
  <c r="L7" i="28"/>
  <c r="L6" i="28"/>
  <c r="L5" i="28"/>
  <c r="I21" i="10"/>
  <c r="J21" i="10"/>
  <c r="K21" i="10"/>
  <c r="I22" i="10"/>
  <c r="J22" i="10"/>
  <c r="K22" i="10"/>
  <c r="I23" i="10"/>
  <c r="J23" i="10"/>
  <c r="K23" i="10"/>
  <c r="I24" i="10"/>
  <c r="J24" i="10"/>
  <c r="K24" i="10"/>
  <c r="I25" i="10"/>
  <c r="J25" i="10"/>
  <c r="K25" i="10"/>
  <c r="J53" i="11" l="1"/>
  <c r="I53" i="11"/>
  <c r="G53" i="11"/>
  <c r="H52" i="11"/>
  <c r="H50" i="11"/>
  <c r="J46" i="11"/>
  <c r="I46" i="11"/>
  <c r="G46" i="11"/>
  <c r="I56" i="11" l="1"/>
  <c r="I57" i="11" s="1"/>
  <c r="J56" i="11"/>
  <c r="J57" i="11" s="1"/>
  <c r="H53" i="11"/>
  <c r="H46" i="11"/>
  <c r="G9" i="11"/>
  <c r="G12" i="11" s="1"/>
  <c r="G10" i="11"/>
  <c r="G13" i="11" s="1"/>
  <c r="H56" i="11" l="1"/>
  <c r="H57" i="11" s="1"/>
  <c r="G8" i="11"/>
  <c r="G11" i="11" s="1"/>
  <c r="K20" i="10"/>
  <c r="J20" i="10"/>
  <c r="I20" i="10"/>
  <c r="K19" i="10"/>
  <c r="J19" i="10"/>
  <c r="I19" i="10"/>
  <c r="K18" i="10"/>
  <c r="J18" i="10"/>
  <c r="I18" i="10"/>
  <c r="K17" i="10"/>
  <c r="J17" i="10"/>
  <c r="I17" i="10"/>
  <c r="K16" i="10"/>
  <c r="J16" i="10"/>
  <c r="I16" i="10"/>
  <c r="K15" i="10"/>
  <c r="J15" i="10"/>
  <c r="I15" i="10"/>
  <c r="K14" i="10"/>
  <c r="J14" i="10"/>
  <c r="I14" i="10"/>
  <c r="K13" i="10"/>
  <c r="J13" i="10"/>
  <c r="I13" i="10"/>
  <c r="K12" i="10"/>
  <c r="J12" i="10"/>
  <c r="I12" i="10"/>
  <c r="K11" i="10"/>
  <c r="J11" i="10"/>
  <c r="I11" i="10"/>
  <c r="K10" i="10"/>
  <c r="J10" i="10"/>
  <c r="I10" i="10"/>
  <c r="K9" i="10"/>
  <c r="J9" i="10"/>
  <c r="I9" i="10"/>
  <c r="K8" i="10"/>
  <c r="J8" i="10"/>
  <c r="I8" i="10"/>
  <c r="K7" i="10"/>
  <c r="J7" i="10"/>
  <c r="I7" i="10"/>
  <c r="K6" i="10"/>
  <c r="J6" i="10"/>
  <c r="I6" i="10"/>
</calcChain>
</file>

<file path=xl/sharedStrings.xml><?xml version="1.0" encoding="utf-8"?>
<sst xmlns="http://schemas.openxmlformats.org/spreadsheetml/2006/main" count="2872" uniqueCount="1077">
  <si>
    <t>Power Factor</t>
  </si>
  <si>
    <t>Total KW</t>
  </si>
  <si>
    <t>Line to Line Voltage</t>
  </si>
  <si>
    <t>Total HP</t>
  </si>
  <si>
    <t>Single Phase voltage</t>
  </si>
  <si>
    <t>Total Amp</t>
  </si>
  <si>
    <t>KW to HP Conversion</t>
  </si>
  <si>
    <t>Design Total KW</t>
  </si>
  <si>
    <t>Design Factor</t>
  </si>
  <si>
    <t>Design Total HP</t>
  </si>
  <si>
    <t>KVA to KW Conversion</t>
  </si>
  <si>
    <t>Design Total Amp</t>
  </si>
  <si>
    <t>Device</t>
  </si>
  <si>
    <t>KW</t>
  </si>
  <si>
    <t>HP</t>
  </si>
  <si>
    <t>KVA</t>
  </si>
  <si>
    <t>Description</t>
  </si>
  <si>
    <t>Qty</t>
  </si>
  <si>
    <t>Address</t>
  </si>
  <si>
    <t>SDI01</t>
  </si>
  <si>
    <t>_</t>
  </si>
  <si>
    <t>SDO01</t>
  </si>
  <si>
    <t>SDI02</t>
  </si>
  <si>
    <t>SDO02</t>
  </si>
  <si>
    <t>SDI03</t>
  </si>
  <si>
    <t>SDO03</t>
  </si>
  <si>
    <t>SDI04</t>
  </si>
  <si>
    <t>SDO04</t>
  </si>
  <si>
    <t>SDI05</t>
  </si>
  <si>
    <t>SDO05</t>
  </si>
  <si>
    <t>SDI06</t>
  </si>
  <si>
    <t>SDO06</t>
  </si>
  <si>
    <t>SDI07</t>
  </si>
  <si>
    <t>SDO07</t>
  </si>
  <si>
    <t>SDI08</t>
  </si>
  <si>
    <t>SDO08</t>
  </si>
  <si>
    <t>SDI09</t>
  </si>
  <si>
    <t>SDO09</t>
  </si>
  <si>
    <t>SDI10</t>
  </si>
  <si>
    <t>SDO10</t>
  </si>
  <si>
    <t>SDI11</t>
  </si>
  <si>
    <t>SDO11</t>
  </si>
  <si>
    <t>SDI12</t>
  </si>
  <si>
    <t>SDO12</t>
  </si>
  <si>
    <t>SDI13</t>
  </si>
  <si>
    <t>SDO13</t>
  </si>
  <si>
    <t>SDI14</t>
  </si>
  <si>
    <t>SDO14</t>
  </si>
  <si>
    <t>SDI15</t>
  </si>
  <si>
    <t>SDO15</t>
  </si>
  <si>
    <t>SDI16</t>
  </si>
  <si>
    <t>SDO16</t>
  </si>
  <si>
    <t>DI01</t>
  </si>
  <si>
    <t>DO01</t>
  </si>
  <si>
    <t>DI02</t>
  </si>
  <si>
    <t>DO02</t>
  </si>
  <si>
    <t>DI03</t>
  </si>
  <si>
    <t>DO03</t>
  </si>
  <si>
    <t>DI04</t>
  </si>
  <si>
    <t>DO04</t>
  </si>
  <si>
    <t>DI05</t>
  </si>
  <si>
    <t>DO05</t>
  </si>
  <si>
    <t>DI06</t>
  </si>
  <si>
    <t>DO06</t>
  </si>
  <si>
    <t>DI07</t>
  </si>
  <si>
    <t>DO07</t>
  </si>
  <si>
    <t>DI08</t>
  </si>
  <si>
    <t>DO08</t>
  </si>
  <si>
    <t>DI09</t>
  </si>
  <si>
    <t>MPCB Contact</t>
  </si>
  <si>
    <t>DO09</t>
  </si>
  <si>
    <t>DI10</t>
  </si>
  <si>
    <t>DO10</t>
  </si>
  <si>
    <t>DI11</t>
  </si>
  <si>
    <t>DO11</t>
  </si>
  <si>
    <t>DI12</t>
  </si>
  <si>
    <t>DO12</t>
  </si>
  <si>
    <t>DI13</t>
  </si>
  <si>
    <t>DO13</t>
  </si>
  <si>
    <t>DI14</t>
  </si>
  <si>
    <t>DO14</t>
  </si>
  <si>
    <t>DI15</t>
  </si>
  <si>
    <t>DO15</t>
  </si>
  <si>
    <t>DI16</t>
  </si>
  <si>
    <t>DO16</t>
  </si>
  <si>
    <t>Push Button</t>
  </si>
  <si>
    <t>Spare</t>
  </si>
  <si>
    <t>Item Code</t>
  </si>
  <si>
    <t>UM</t>
  </si>
  <si>
    <t>6010AB000150</t>
  </si>
  <si>
    <t>SINK SAFETY I/P MODULE 1734-IB8S 24VDC 8 CHANNEL</t>
  </si>
  <si>
    <t>6010AB000151</t>
  </si>
  <si>
    <t>SOURCE SAFETY O/P MODULE 1734-OB8S 24VDC 8 CHANNEL</t>
  </si>
  <si>
    <t>6010AB000018</t>
  </si>
  <si>
    <t>MODULE 1734-AENTR  ETHERNET/IP TWISTED IO ADAPTOR</t>
  </si>
  <si>
    <t>6010AB000021</t>
  </si>
  <si>
    <t>MODULE 1734-IB8  24VDC 8 CHANNEL SINK I/P MODULE</t>
  </si>
  <si>
    <t>6010AB000022</t>
  </si>
  <si>
    <t>MODULE 1734-OB8 24VDC 8 CHANNEL SOURCE O/P MODULE</t>
  </si>
  <si>
    <t>6010AB000215</t>
  </si>
  <si>
    <t>ONE PIECE TERMINAL BASE 1734-TOP3 12-SCREW TERMINA</t>
  </si>
  <si>
    <t>6010AB000152</t>
  </si>
  <si>
    <t>ONE PIECE TERMINAL BASE 1734-TOP SCREW TERMINAL</t>
  </si>
  <si>
    <t>6010AB000019</t>
  </si>
  <si>
    <t>MODULE 1734-EP24DC 24VDC POWER/BUS EXTENSION -AB</t>
  </si>
  <si>
    <t>IP Range : 192.168.10.10 to 192.168.10.40</t>
  </si>
  <si>
    <t>Sr.No.</t>
  </si>
  <si>
    <t>Device Name</t>
  </si>
  <si>
    <t>Program Name</t>
  </si>
  <si>
    <t>IP Address</t>
  </si>
  <si>
    <t>PLC</t>
  </si>
  <si>
    <t>PLC01</t>
  </si>
  <si>
    <t>192.168.10.10</t>
  </si>
  <si>
    <t>192.168.10.11</t>
  </si>
  <si>
    <t>SCADA</t>
  </si>
  <si>
    <t>192.168.10.12</t>
  </si>
  <si>
    <t>192.168.10.13</t>
  </si>
  <si>
    <t>192.168.10.14</t>
  </si>
  <si>
    <t>192.168.10.15</t>
  </si>
  <si>
    <t>192.168.10.16</t>
  </si>
  <si>
    <t>192.168.10.17</t>
  </si>
  <si>
    <t>192.168.10.18</t>
  </si>
  <si>
    <t>192.168.10.19</t>
  </si>
  <si>
    <t>192.168.10.20</t>
  </si>
  <si>
    <t>192.168.10.21</t>
  </si>
  <si>
    <t>192.168.10.22</t>
  </si>
  <si>
    <t>192.168.10.23</t>
  </si>
  <si>
    <t>192.168.10.24</t>
  </si>
  <si>
    <t>192.168.10.25</t>
  </si>
  <si>
    <t>192.168.10.26</t>
  </si>
  <si>
    <t>192.168.10.27</t>
  </si>
  <si>
    <t>192.168.10.28</t>
  </si>
  <si>
    <t>192.168.10.29</t>
  </si>
  <si>
    <t>192.168.10.30</t>
  </si>
  <si>
    <t>192.168.10.31</t>
  </si>
  <si>
    <t>192.168.10.32</t>
  </si>
  <si>
    <t>192.168.10.33</t>
  </si>
  <si>
    <t>192.168.10.34</t>
  </si>
  <si>
    <t>192.168.10.35</t>
  </si>
  <si>
    <t>192.168.10.36</t>
  </si>
  <si>
    <t>192.168.10.37</t>
  </si>
  <si>
    <t>192.168.10.38</t>
  </si>
  <si>
    <t>192.168.10.39</t>
  </si>
  <si>
    <t>192.168.10.40</t>
  </si>
  <si>
    <t>192.168.10.41</t>
  </si>
  <si>
    <t>192.168.10.42</t>
  </si>
  <si>
    <t>192.168.10.43</t>
  </si>
  <si>
    <t>192.168.10.44</t>
  </si>
  <si>
    <t>192.168.10.45</t>
  </si>
  <si>
    <t>192.168.10.46</t>
  </si>
  <si>
    <t>192.168.10.47</t>
  </si>
  <si>
    <t>192.168.10.48</t>
  </si>
  <si>
    <t>192.168.10.49</t>
  </si>
  <si>
    <t>192.168.10.50</t>
  </si>
  <si>
    <t>IO TYPE</t>
  </si>
  <si>
    <t>Model</t>
  </si>
  <si>
    <t>Symbolic Address</t>
  </si>
  <si>
    <t>Full Description</t>
  </si>
  <si>
    <t>Relay</t>
  </si>
  <si>
    <t>Tag</t>
  </si>
  <si>
    <t>Cable Tag</t>
  </si>
  <si>
    <t>Full Device</t>
  </si>
  <si>
    <t>JB, Field</t>
  </si>
  <si>
    <t>+</t>
  </si>
  <si>
    <t>1734-IB8S</t>
  </si>
  <si>
    <t>E.Stop Button</t>
  </si>
  <si>
    <t>Safety Door Switch</t>
  </si>
  <si>
    <t>SDI17</t>
  </si>
  <si>
    <t>SDI18</t>
  </si>
  <si>
    <t>SDI19</t>
  </si>
  <si>
    <t>----</t>
  </si>
  <si>
    <t>SDI20</t>
  </si>
  <si>
    <t>SDI21</t>
  </si>
  <si>
    <t>SDI22</t>
  </si>
  <si>
    <t>SDI23</t>
  </si>
  <si>
    <t>SDI24</t>
  </si>
  <si>
    <t>1734-OB8S</t>
  </si>
  <si>
    <t>Air Shut off Valve</t>
  </si>
  <si>
    <t>1734-IB8</t>
  </si>
  <si>
    <t>1734-OB8</t>
  </si>
  <si>
    <t>Push Button+Lamp</t>
  </si>
  <si>
    <t>PROJECT CODE- VAPR-000</t>
  </si>
  <si>
    <t>Electrical Load Sheet</t>
  </si>
  <si>
    <t>√3 Value</t>
  </si>
  <si>
    <t>Efficiency (90%)</t>
  </si>
  <si>
    <t>INDUCTIVE LOAD</t>
  </si>
  <si>
    <t>ZONE</t>
  </si>
  <si>
    <t>SR.NO</t>
  </si>
  <si>
    <t>DEVICE</t>
  </si>
  <si>
    <t>SHORT NAME</t>
  </si>
  <si>
    <t>FEEDER</t>
  </si>
  <si>
    <t>AMP</t>
  </si>
  <si>
    <t>SUPPLY</t>
  </si>
  <si>
    <t>TOTAL</t>
  </si>
  <si>
    <t>RESISTIVE LOAD</t>
  </si>
  <si>
    <t>TR 01</t>
  </si>
  <si>
    <t>TR 02</t>
  </si>
  <si>
    <t xml:space="preserve">TOTAL CONNECTED      </t>
  </si>
  <si>
    <t xml:space="preserve">TOTAL DESIGNED (x1.25)      </t>
  </si>
  <si>
    <t>NOTE : Separate 3 Phase power supply (480VAC, 60Hz) with Power Earth (PE) to be considered for Control Panel.</t>
  </si>
  <si>
    <t>Infeed Conveyor</t>
  </si>
  <si>
    <t>Diverter Conveyor</t>
  </si>
  <si>
    <t>Offline Conveyor</t>
  </si>
  <si>
    <t>Racetrack Conveyor-1</t>
  </si>
  <si>
    <t>Referencing Servo-1</t>
  </si>
  <si>
    <t>Racetrack Conveyor-2</t>
  </si>
  <si>
    <t>Referencing Servo-2</t>
  </si>
  <si>
    <t>Flip Over z Axis</t>
  </si>
  <si>
    <t>Flip Over Rotary</t>
  </si>
  <si>
    <t>ZONE-1
Matrix Formation Line</t>
  </si>
  <si>
    <t>ZONE-2 
Carton Filling Line</t>
  </si>
  <si>
    <t>Case Cobot</t>
  </si>
  <si>
    <t>Case Handling Conveyor 1</t>
  </si>
  <si>
    <t>Case Handling Conveyor 2</t>
  </si>
  <si>
    <t>Case Stopper Servo 1</t>
  </si>
  <si>
    <t>Case Guide Z axis Servo Slide</t>
  </si>
  <si>
    <t>Case Guide Stepper Linear Slide1</t>
  </si>
  <si>
    <t>Case Guide Stepper Linear Slide2</t>
  </si>
  <si>
    <t>Case Packer Robot</t>
  </si>
  <si>
    <t>Racetrack Conveyor-3</t>
  </si>
  <si>
    <t xml:space="preserve">ZONE-3 
Palletiser </t>
  </si>
  <si>
    <t>Taping machine</t>
  </si>
  <si>
    <t>PALLETIZER ROBOT</t>
  </si>
  <si>
    <t>Palletiser Cobot</t>
  </si>
  <si>
    <t>Carton outfeed Belt Conveyor 2</t>
  </si>
  <si>
    <t>Label Applicator Roller conveyor 1</t>
  </si>
  <si>
    <t>Servo Referencing</t>
  </si>
  <si>
    <t>VFD</t>
  </si>
  <si>
    <t>Tapping Machine Infeed Conveyor 1</t>
  </si>
  <si>
    <t>Tapping Machine Outfeed Conveyor 1</t>
  </si>
  <si>
    <t>C3-Servo</t>
  </si>
  <si>
    <t>Stepper</t>
  </si>
  <si>
    <t>Sew 24 Volt</t>
  </si>
  <si>
    <t>Cobot</t>
  </si>
  <si>
    <t>Tapping Machine Supply</t>
  </si>
  <si>
    <t>Robot 01</t>
  </si>
  <si>
    <t>VAP241100000</t>
  </si>
  <si>
    <t>CAM LINE -1</t>
  </si>
  <si>
    <t>VAP241110000</t>
  </si>
  <si>
    <t>ZONE-1 Matrix Formation Line</t>
  </si>
  <si>
    <t>MAKE</t>
  </si>
  <si>
    <t>Flat Belt 250W,1550L</t>
  </si>
  <si>
    <t>FORBO</t>
  </si>
  <si>
    <t>Motor - MOTOR BXN 71MB 4 WD5   IP55 CLF B5 IC0 BIS,IE3 IEC</t>
  </si>
  <si>
    <t>BONFIGLIOLI</t>
  </si>
  <si>
    <t>Gear Box</t>
  </si>
  <si>
    <t>24 v DC drive</t>
  </si>
  <si>
    <t>Controller</t>
  </si>
  <si>
    <t>30 w belt</t>
  </si>
  <si>
    <t>DSBC-32-400-PPVA</t>
  </si>
  <si>
    <t>FESTO</t>
  </si>
  <si>
    <t>Flat Belt 250W,3745L</t>
  </si>
  <si>
    <t>MOTOR BXN 71MB 4 WD5   IP55 CLF B5 IC0 BIS,IE3 IEC,(GEAR BOX)</t>
  </si>
  <si>
    <t>Vision System</t>
  </si>
  <si>
    <t>Servo package</t>
  </si>
  <si>
    <t>ROCKWELL</t>
  </si>
  <si>
    <t>ATN 20 (TIMING BELT (100W,2900L)</t>
  </si>
  <si>
    <t>timing belt PULLEY  AT-20, no of teeth 25</t>
  </si>
  <si>
    <t>Servo Gear Box - Apex Dyna</t>
  </si>
  <si>
    <t>APEX DYNA</t>
  </si>
  <si>
    <t>Location Slide</t>
  </si>
  <si>
    <t>SERVO CYLINDER</t>
  </si>
  <si>
    <t>servo motor</t>
  </si>
  <si>
    <t>SERVO SLIDE</t>
  </si>
  <si>
    <t>Robot Gripper Assembly</t>
  </si>
  <si>
    <t>Area Gripper -  
FXP-SW70 640 3R18 O20</t>
  </si>
  <si>
    <t>SCHMALZ</t>
  </si>
  <si>
    <t>170900 DFM-12-20-P-A-KF</t>
  </si>
  <si>
    <t>SERVO FLIP OVER ASSLY</t>
  </si>
  <si>
    <t>SERVO LINEAR SLIDE</t>
  </si>
  <si>
    <t xml:space="preserve">SERVO ROTARY ACTUATOR </t>
  </si>
  <si>
    <t>LM BLOCK HGH25CA(4 BLOCK),HGR25,760L(2NOS)</t>
  </si>
  <si>
    <t>HIWIN</t>
  </si>
  <si>
    <t>VAP241120000</t>
  </si>
  <si>
    <t>ZONE-2 Carton Filling Line</t>
  </si>
  <si>
    <t>CASE COBOT</t>
  </si>
  <si>
    <t>Suction Grippers</t>
  </si>
  <si>
    <t>536267 ADN-32-100-A-P-A
33890 LNG-32
6144 SG-M10x1,25</t>
  </si>
  <si>
    <t>festo</t>
  </si>
  <si>
    <t>Suction cups</t>
  </si>
  <si>
    <t>CASE FORMING ASSLY</t>
  </si>
  <si>
    <t>case Handling Conveyor</t>
  </si>
  <si>
    <t>Modular Belt conveyor</t>
  </si>
  <si>
    <t>Moduler belt links -  424W 4320L.</t>
  </si>
  <si>
    <t>Forbo</t>
  </si>
  <si>
    <t>Sprockets / accessories</t>
  </si>
  <si>
    <t>BONFIGLIOLI MOTOR:BXN  80MA 4 WD5 IP55 CLF B5 BIS</t>
  </si>
  <si>
    <t>Bonfiglioli</t>
  </si>
  <si>
    <t>GEAR BOX</t>
  </si>
  <si>
    <t>CASE FLAP HOLDER</t>
  </si>
  <si>
    <t>SERVO LINEAR ACTUATOR</t>
  </si>
  <si>
    <t>SERVO MOTOR</t>
  </si>
  <si>
    <t>Linear slides</t>
  </si>
  <si>
    <t>STEPPER MOTOR</t>
  </si>
  <si>
    <t>DESTACO CLAMPS - 82L 25 4030</t>
  </si>
  <si>
    <t>DESTACO</t>
  </si>
  <si>
    <t>CASE STOPPER ASSLY</t>
  </si>
  <si>
    <t>8161430_DFM-25-200-B-PPV-A-KF</t>
  </si>
  <si>
    <t>CASE PACKER ROBOT</t>
  </si>
  <si>
    <t xml:space="preserve">Area gripper - 
FXP-SW-280-3R18-O20
</t>
  </si>
  <si>
    <t>Schmalz</t>
  </si>
  <si>
    <t>VAP241130000</t>
  </si>
  <si>
    <t xml:space="preserve">ZONE-3 Palletiser </t>
  </si>
  <si>
    <t>water activated case sealer</t>
  </si>
  <si>
    <t>Label Applicator</t>
  </si>
  <si>
    <t>ROLLER CONVEYOR</t>
  </si>
  <si>
    <t>pneumatic LIFTER</t>
  </si>
  <si>
    <t>536309 ADN-50-100-A-PPS-A</t>
  </si>
  <si>
    <t xml:space="preserve">SERVO STOPPER </t>
  </si>
  <si>
    <t xml:space="preserve">SERVO MOTOR </t>
  </si>
  <si>
    <t xml:space="preserve">SERVO CYLINDER </t>
  </si>
  <si>
    <t>PNEUMATIC STOPPER horizontal</t>
  </si>
  <si>
    <t>536309 ADN-50-100-A-P-A</t>
  </si>
  <si>
    <t>Robot</t>
  </si>
  <si>
    <t>6 axis Robot</t>
  </si>
  <si>
    <t>IFC01</t>
  </si>
  <si>
    <t>OFC01</t>
  </si>
  <si>
    <t>RTC01</t>
  </si>
  <si>
    <t>RTC02</t>
  </si>
  <si>
    <t>ROB01</t>
  </si>
  <si>
    <t>RTC03</t>
  </si>
  <si>
    <t>REFS01</t>
  </si>
  <si>
    <t>REFS02</t>
  </si>
  <si>
    <t>Flap Over Assembly Servo Z</t>
  </si>
  <si>
    <t>Flap Over Assembly Servo Rotary</t>
  </si>
  <si>
    <t>FOA_Z</t>
  </si>
  <si>
    <t>FOA_R</t>
  </si>
  <si>
    <t>ROB03</t>
  </si>
  <si>
    <t>ROB02</t>
  </si>
  <si>
    <t>CHC01</t>
  </si>
  <si>
    <t>CHC02</t>
  </si>
  <si>
    <t>CGS_Z</t>
  </si>
  <si>
    <t>CSS01</t>
  </si>
  <si>
    <t>TTM01</t>
  </si>
  <si>
    <t>ROB04</t>
  </si>
  <si>
    <t>TMIC01</t>
  </si>
  <si>
    <t>LARC01</t>
  </si>
  <si>
    <t>CRS01</t>
  </si>
  <si>
    <t>Carton Referencing Servo</t>
  </si>
  <si>
    <t>TRANSFORMER 01 for Control</t>
  </si>
  <si>
    <t>TRANSFORMER 02 for Diverter Conv, Stepper Slide1, Stepper Slide 2, Label Applicator)</t>
  </si>
  <si>
    <t>Panel</t>
  </si>
  <si>
    <t>Outside</t>
  </si>
  <si>
    <t>Referencing Servo-3</t>
  </si>
  <si>
    <t>HMI</t>
  </si>
  <si>
    <t>E01 HMI E Stop 1/1</t>
  </si>
  <si>
    <t>E01 HMI E Stop 1/2</t>
  </si>
  <si>
    <t>E02 IFC01 E Stop 1/1</t>
  </si>
  <si>
    <t>E02 IFC01 E Stop 1/2</t>
  </si>
  <si>
    <t>E03 RTC03 E Stop 1/1</t>
  </si>
  <si>
    <t>E03 RTC03 E Stop 1/2</t>
  </si>
  <si>
    <t>E05 CHC02 E Stop 1/1</t>
  </si>
  <si>
    <t>E05 CHC02 E Stop 1/2</t>
  </si>
  <si>
    <t>E06 CHC04 E Stop 1/1</t>
  </si>
  <si>
    <t>E06 CHC04 E Stop 1/2</t>
  </si>
  <si>
    <t>E07 TTM01 E Stop 1/1</t>
  </si>
  <si>
    <t>E07 TTM01 E Stop 1/2</t>
  </si>
  <si>
    <t>E08 LARC01 E Stop 1/1</t>
  </si>
  <si>
    <t>E08 LARC01 E Stop 1/2</t>
  </si>
  <si>
    <t>E09 ROB04 E Stop 1/1</t>
  </si>
  <si>
    <t>E09 ROB04 E Stop 1/2</t>
  </si>
  <si>
    <t>Door01 Close FB 1/1</t>
  </si>
  <si>
    <t>Door01 Close FB 1/2</t>
  </si>
  <si>
    <t>Door02 Close FB 1/1</t>
  </si>
  <si>
    <t>Door02 Close FB 1/2</t>
  </si>
  <si>
    <t>Door03 Close FB 1/1</t>
  </si>
  <si>
    <t>Door04 Close FB 1/2</t>
  </si>
  <si>
    <t>Door03 Close FB 1/2</t>
  </si>
  <si>
    <t>Door04 Close FB 1/1</t>
  </si>
  <si>
    <t>Door05 Close FB 1/1</t>
  </si>
  <si>
    <t>Door05 Close FB 1/2</t>
  </si>
  <si>
    <t>LC01 Healthy FB01 1/1</t>
  </si>
  <si>
    <t>LC01 Healthy FB01 1/2</t>
  </si>
  <si>
    <t>E04 ROB03 E Stop 1/1</t>
  </si>
  <si>
    <t>E04 ROB03 E Stop 1/2</t>
  </si>
  <si>
    <t>ROB 01 E Stop 1/1</t>
  </si>
  <si>
    <t>ROB 01 E Stop 1/2</t>
  </si>
  <si>
    <t>ROB 01 Auto Stop 1/1</t>
  </si>
  <si>
    <t>ROB 01 Auto Stop 1/2</t>
  </si>
  <si>
    <t>ROB 02 E Stop 1/1</t>
  </si>
  <si>
    <t>ROB 02 E Stop 1/2</t>
  </si>
  <si>
    <t>ROB 02 Auto Stop 1/1</t>
  </si>
  <si>
    <t>ROB 02 Auto Stop 1/2</t>
  </si>
  <si>
    <t>ROB 03 E Stop 1/1</t>
  </si>
  <si>
    <t>ROB 03 E Stop 1/2</t>
  </si>
  <si>
    <t>ROB 04 E Stop 1/1</t>
  </si>
  <si>
    <t>ROB 04 E Stop 1/2</t>
  </si>
  <si>
    <t>Drive STO 01 1/1</t>
  </si>
  <si>
    <t>Drive STO 01 1/2</t>
  </si>
  <si>
    <t>Drive STO 02 1/1</t>
  </si>
  <si>
    <t>Drive STO 02 1/2</t>
  </si>
  <si>
    <t>Servo STO 02 1/1</t>
  </si>
  <si>
    <t>Servo STO 02 1/2</t>
  </si>
  <si>
    <t>Servo STO 01 1/1</t>
  </si>
  <si>
    <t>Servo STO 01 1/2</t>
  </si>
  <si>
    <t>System Start PB at HMI Panel</t>
  </si>
  <si>
    <t>System Stop PB at HMI Panel</t>
  </si>
  <si>
    <t>System Reset PB at HMI Panel</t>
  </si>
  <si>
    <t>Safety Reset PB at HMI Panel</t>
  </si>
  <si>
    <t>Tower Lamp Red at HMI Panel</t>
  </si>
  <si>
    <t>Tower Lamp Amber at HMI Panel</t>
  </si>
  <si>
    <t>Tower Lamp Green at HMI Panel</t>
  </si>
  <si>
    <t>Tower Lamp Buzzer at HMI Panel</t>
  </si>
  <si>
    <t>System Start Lamp at HMI Panel</t>
  </si>
  <si>
    <t>System Reset Lamp at HMI Panel</t>
  </si>
  <si>
    <t>Safety Reset Lamp at HMI Panel</t>
  </si>
  <si>
    <t>Air Shut off Valve Healthy 1/1</t>
  </si>
  <si>
    <t>Air Shut off Valve Healthy 1/2</t>
  </si>
  <si>
    <t>Infeed Conveyor MPCB Healthy Signal</t>
  </si>
  <si>
    <t>Offline Conveyor MPCB Healthy Signal</t>
  </si>
  <si>
    <t>Racetrack Conveyor-1 MPCB Healthy Signal</t>
  </si>
  <si>
    <t>Racetrack Conveyor-2 MPCB Healthy Signal</t>
  </si>
  <si>
    <t>Referencing Servo-1 MPCB Healthy Signal</t>
  </si>
  <si>
    <t>Racetrack Conveyor-3 MPCB Healthy Signal</t>
  </si>
  <si>
    <t>Referencing Servo-2 MPCB Healthy Signal</t>
  </si>
  <si>
    <t>Referencing Servo-3 MPCB Healthy Signal</t>
  </si>
  <si>
    <t>Flap Over Assembly Servo Z MPCB Healthy Signal</t>
  </si>
  <si>
    <t>Flap Over Assembly Servo Rotary MPCB Healthy Signal</t>
  </si>
  <si>
    <t>Label Applicator Roller conveyor 1 MPCB Healthy Signal</t>
  </si>
  <si>
    <t>Carton Referencing Servo MPCB Healthy Signal</t>
  </si>
  <si>
    <t>Infeed Conveyor Entry Sensor</t>
  </si>
  <si>
    <t>Vision system Conveyor 02</t>
  </si>
  <si>
    <t>Vision system Conveyor 01</t>
  </si>
  <si>
    <t>Vision system Conveyor 03</t>
  </si>
  <si>
    <t>Vision system Vacuum Motor 01</t>
  </si>
  <si>
    <t>VSC01</t>
  </si>
  <si>
    <t>VSC02</t>
  </si>
  <si>
    <t>VSC03</t>
  </si>
  <si>
    <t>VSVM01</t>
  </si>
  <si>
    <t>Vision system Vacuum Motor 01 MPCB Healthy Signal</t>
  </si>
  <si>
    <t>Infeed Conveyor Exit Sensor</t>
  </si>
  <si>
    <t>Offline Conveyor Exit Sensor</t>
  </si>
  <si>
    <t>DBC01</t>
  </si>
  <si>
    <t>Diverter Belt Conveyor</t>
  </si>
  <si>
    <t>CLS01</t>
  </si>
  <si>
    <t>CLS02</t>
  </si>
  <si>
    <t>Race Track 01 Homing Sensor 01</t>
  </si>
  <si>
    <t>Race Track 01 Homing Sensor 02</t>
  </si>
  <si>
    <t>Race Track 01 Entry Sensor 01</t>
  </si>
  <si>
    <t>Race Track 01 Robot Pick Sensor 01</t>
  </si>
  <si>
    <t>Rob01 Vacuum Ok Feedback 01</t>
  </si>
  <si>
    <t>Rob01 Vacuum Ok Feedback 02</t>
  </si>
  <si>
    <t>Race Track 03 Rob 01 Place position sensor 01</t>
  </si>
  <si>
    <t>Race Track 03 Rob 01 Place position sensor 02</t>
  </si>
  <si>
    <t>Race Track 03 Slide 01 Place position sensor 01</t>
  </si>
  <si>
    <t>Race Track 03 Slide 01 Place position sensor 02</t>
  </si>
  <si>
    <t>Race Track 03 Rob 02 Place position sensor 01</t>
  </si>
  <si>
    <t>Race Track 03 Rob 02 Place position sensor 02</t>
  </si>
  <si>
    <t>Rob02 Vacuum Ok Feedback 01</t>
  </si>
  <si>
    <t>Rob02 Vacuum Ok Feedback 02</t>
  </si>
  <si>
    <t xml:space="preserve">Empty Carton Station 01 Low level sensor </t>
  </si>
  <si>
    <t xml:space="preserve">Empty Carton Station 02 Low level sensor </t>
  </si>
  <si>
    <t>Rob03 Craton Present Sensor 01</t>
  </si>
  <si>
    <t>Rob03 Vacuum Cup 01 FB</t>
  </si>
  <si>
    <t>Rob03 Vacuum Cup 02 FB</t>
  </si>
  <si>
    <t>Rob03 Vacuum Cup 03 FB</t>
  </si>
  <si>
    <t>Rob03 Folding cylinder Forward Reed Switch</t>
  </si>
  <si>
    <t>Rob01 Stopper Cylinder 01 Up Reed Switch</t>
  </si>
  <si>
    <t>Rob01 Stopper Cylinder 01 Down Reed Switch</t>
  </si>
  <si>
    <t>Rob02 Stopper Cylinder 01 Up Reed Switch</t>
  </si>
  <si>
    <t>Rob02 Stopper Cylinder 01 Down Reed Switch</t>
  </si>
  <si>
    <t>Rob02 Stopper Cylinder 02 Up Reed Switch</t>
  </si>
  <si>
    <t>Rob02 Stopper Cylinder 02 Down Reed Switch</t>
  </si>
  <si>
    <t>Carton formed sensor 01</t>
  </si>
  <si>
    <t>Carton formed sensor 02</t>
  </si>
  <si>
    <t>Carton Packer Robot</t>
  </si>
  <si>
    <t>Carton Cobot</t>
  </si>
  <si>
    <t>Carton Handling Conveyor 1</t>
  </si>
  <si>
    <t>Carton Handling Conveyor 2</t>
  </si>
  <si>
    <t>Carton Guide Z axis Servo Slide</t>
  </si>
  <si>
    <t>Carton Stopper Servo 1</t>
  </si>
  <si>
    <t>Carton Handling Conveyor 3</t>
  </si>
  <si>
    <t>Carton Handling Conveyor 4</t>
  </si>
  <si>
    <t>Carton linear Servo 01</t>
  </si>
  <si>
    <t>Carton linear Servo 02</t>
  </si>
  <si>
    <t>Carton Handling Conveyor 1 MPCB Healthy Signal</t>
  </si>
  <si>
    <t>Carton Handling Conveyor 2 MPCB Healthy Signal</t>
  </si>
  <si>
    <t>Carton Stopper Servo 1 MPCB Healthy Signal</t>
  </si>
  <si>
    <t>Carton Handling Conveyor 3 MPCB Healthy Signal</t>
  </si>
  <si>
    <t>Carton Handling Conveyor 4 MPCB Healthy Signal</t>
  </si>
  <si>
    <t xml:space="preserve">Carton Handling conveyor 01 Exit sensor </t>
  </si>
  <si>
    <t xml:space="preserve">Carton Handling conveyor 01 Entry sensor </t>
  </si>
  <si>
    <t>Carton Handling conveyor 01 Stopper Forward Reed Switch</t>
  </si>
  <si>
    <t>Carton Handling conveyor 01 Stopper Reverse Reed Switch</t>
  </si>
  <si>
    <t xml:space="preserve">Carton Handling conveyor 02 Exit sensor </t>
  </si>
  <si>
    <t>Carton Handling conveyor 02 Stopper Forward Reed Switch</t>
  </si>
  <si>
    <t>Carton Handling conveyor 02 Stopper Reverse Reed Switch</t>
  </si>
  <si>
    <t>Carton Handling conveyor 02 Entry sensor 01</t>
  </si>
  <si>
    <t>Carton Handling conveyor 02 Entry sensor 02</t>
  </si>
  <si>
    <t xml:space="preserve">Carton Handling conveyor 03 Entry sensor </t>
  </si>
  <si>
    <t>Carton Handling conveyor 03 Exit sensor 01</t>
  </si>
  <si>
    <t>Carton Handling conveyor 03 Exit sensor 02</t>
  </si>
  <si>
    <t>Carton Handling conveyor 03 Pusher Forward Reed Switch</t>
  </si>
  <si>
    <t>Carton Handling conveyor 03 Pusher Reverse Reed Switch</t>
  </si>
  <si>
    <t xml:space="preserve">Carton Handling conveyor 04 Entry sensor </t>
  </si>
  <si>
    <t>Carton Handling conveyor 04 Exit sensor 01</t>
  </si>
  <si>
    <t>Carton Handling conveyor 04 Exit sensor 02</t>
  </si>
  <si>
    <t>Carton Handling conveyor 04 Stopper Forward Reed Switch</t>
  </si>
  <si>
    <t>Carton Handling conveyor 04 Stopper Reverse Reed Switch</t>
  </si>
  <si>
    <t>Carton Handling conveyor 04 Pusher Forward Reed Switch</t>
  </si>
  <si>
    <t>Carton Handling conveyor 04 Pusher Reverse Reed Switch</t>
  </si>
  <si>
    <t>Label Applicator Roller conveyor 01 Stopper Forward Reed Switch</t>
  </si>
  <si>
    <t>Label Applicator Roller conveyor 01 Stopper Reverse Reed Switch</t>
  </si>
  <si>
    <t>Label Applicator Roller conveyor 01 Printer Sensor 01</t>
  </si>
  <si>
    <t>Label Applicator Roller conveyor 01 Printer Sensor 02</t>
  </si>
  <si>
    <t>Label Applicator Roller conveyor 01 Rob04 Pick Sensor 01</t>
  </si>
  <si>
    <t>Label Applicator Roller conveyor 01 Rob04 Pick Sensor 02</t>
  </si>
  <si>
    <t>Rob04 Palletizing Station 01 Pallet Present Sensor 01</t>
  </si>
  <si>
    <t>Rob04 Palletizing Station 01 Pallet Present Sensor 02</t>
  </si>
  <si>
    <t>Rob04 Palletizing Station 01 Pallet Present First Carton Sensor 01</t>
  </si>
  <si>
    <t>Rob04 Palletizing Station 02 Pallet Present Sensor 01</t>
  </si>
  <si>
    <t>Rob04 Palletizing Station 02 Pallet Present Sensor 02</t>
  </si>
  <si>
    <t>Rob04 Palletizing Station 02 Pallet Present First Carton Sensor 01</t>
  </si>
  <si>
    <t xml:space="preserve">Vision system Rejection Bin Present Sensor </t>
  </si>
  <si>
    <t>Vision system Rejection Bin Full sensor</t>
  </si>
  <si>
    <t>SDI25</t>
  </si>
  <si>
    <t>SDI26</t>
  </si>
  <si>
    <t>SDI27</t>
  </si>
  <si>
    <t>SDI28</t>
  </si>
  <si>
    <t>SDI29</t>
  </si>
  <si>
    <t>SDI30</t>
  </si>
  <si>
    <t>SDI31</t>
  </si>
  <si>
    <t>SDI32</t>
  </si>
  <si>
    <t>SDI33</t>
  </si>
  <si>
    <t>SDI34</t>
  </si>
  <si>
    <t>SDI35</t>
  </si>
  <si>
    <t>SDI36</t>
  </si>
  <si>
    <t>SDI37</t>
  </si>
  <si>
    <t>SDI38</t>
  </si>
  <si>
    <t>SDI39</t>
  </si>
  <si>
    <t>SDI40</t>
  </si>
  <si>
    <t>SDO17</t>
  </si>
  <si>
    <t>SDO18</t>
  </si>
  <si>
    <t>SDO19</t>
  </si>
  <si>
    <t>SDO20</t>
  </si>
  <si>
    <t>SDO21</t>
  </si>
  <si>
    <t>SDO22</t>
  </si>
  <si>
    <t>SDO23</t>
  </si>
  <si>
    <t>SDO24</t>
  </si>
  <si>
    <t>SDO25</t>
  </si>
  <si>
    <t>SDO26</t>
  </si>
  <si>
    <t>SDO27</t>
  </si>
  <si>
    <t>SDO28</t>
  </si>
  <si>
    <t>SDO29</t>
  </si>
  <si>
    <t>SDO30</t>
  </si>
  <si>
    <t>SDO31</t>
  </si>
  <si>
    <t>SDO32</t>
  </si>
  <si>
    <t>Infeed Selection Lamp</t>
  </si>
  <si>
    <t>Offline Conveyor Buffer Sensor 02</t>
  </si>
  <si>
    <t>Outfeed Buffer Full Sensor</t>
  </si>
  <si>
    <t>Outfeed Selection Lamp</t>
  </si>
  <si>
    <t>Rob03 Empty Carton Station 01 low carton lamp</t>
  </si>
  <si>
    <t>Rob03 Empty Carton Station 02 low carton lamp</t>
  </si>
  <si>
    <t xml:space="preserve">VAPR241 </t>
  </si>
  <si>
    <t>ROBOT</t>
  </si>
  <si>
    <t>STO</t>
  </si>
  <si>
    <t>Air Pressure Switch</t>
  </si>
  <si>
    <t>Phase Sequencer</t>
  </si>
  <si>
    <t>Area</t>
  </si>
  <si>
    <t>Vision System Reject Pusher Forward Reed Switch</t>
  </si>
  <si>
    <t>Vision System Reject Pusher Reverse Reed Switch</t>
  </si>
  <si>
    <t>Rob03 Carton Present Sensor 01</t>
  </si>
  <si>
    <t>Remote Model 01</t>
  </si>
  <si>
    <t>Remote Model 02</t>
  </si>
  <si>
    <t>Remote Model 03</t>
  </si>
  <si>
    <t>Remote Model 04</t>
  </si>
  <si>
    <t>Remote Model 05</t>
  </si>
  <si>
    <t>Remote Model 06</t>
  </si>
  <si>
    <t>DO</t>
  </si>
  <si>
    <t>Remote Model 07</t>
  </si>
  <si>
    <t>Remote Model 08</t>
  </si>
  <si>
    <t>Remote Model 09</t>
  </si>
  <si>
    <t>Remote Model 10</t>
  </si>
  <si>
    <t>AI01</t>
  </si>
  <si>
    <t>AI02</t>
  </si>
  <si>
    <t>AI_ROB01_JobHeight_Check</t>
  </si>
  <si>
    <t>AI_ROB02_JobHeight_Check</t>
  </si>
  <si>
    <t>AI_FlipServo_JobHeight_Check</t>
  </si>
  <si>
    <t>AI_Vision_Z_Servo_JobHeight_Check</t>
  </si>
  <si>
    <t>Power Panel 1</t>
  </si>
  <si>
    <t>Power Panel 2</t>
  </si>
  <si>
    <t>Power Panel 3</t>
  </si>
  <si>
    <t>Carton Guide Z axis Servo Slide MPCB Healthy Signal</t>
  </si>
  <si>
    <t>Robot 2 MPCB Healthy Signal</t>
  </si>
  <si>
    <t>Remote Model 11</t>
  </si>
  <si>
    <t>Remote Model 12</t>
  </si>
  <si>
    <t>Remote Model 13</t>
  </si>
  <si>
    <t>Remote Model 14</t>
  </si>
  <si>
    <t>Robot 03</t>
  </si>
  <si>
    <t>Empty Carton Area</t>
  </si>
  <si>
    <t>Carton Handling Conveyor 04</t>
  </si>
  <si>
    <t xml:space="preserve">Label Applicator </t>
  </si>
  <si>
    <t>Robot 04</t>
  </si>
  <si>
    <t>CMMT-AS-C3-11A-P3-MP-S1</t>
  </si>
  <si>
    <t>CMMT-AS-C2-11A-P3-MP-S1</t>
  </si>
  <si>
    <t xml:space="preserve">CMMT-AS-C7-11A-P3-MP-S1 </t>
  </si>
  <si>
    <t>CMMT-ST-C8-1C-MP-S0</t>
  </si>
  <si>
    <t>Application-11 Carton Flap guides-2</t>
  </si>
  <si>
    <t>Application-11 Carton Flap guides-1</t>
  </si>
  <si>
    <t>R-30iB Mini Plus Controller</t>
  </si>
  <si>
    <t>Input power voltage 200-240V Single Phase AC </t>
  </si>
  <si>
    <t>R-30iB Plus Controller ( A Cabinet )</t>
  </si>
  <si>
    <t>Input power voltage 440 – 480V, 3Ph AC.</t>
  </si>
  <si>
    <t>DRIVE PF525, 25B-D2P3N104,0.75KW</t>
  </si>
  <si>
    <t>TRANSFORMER 01 for Cobot</t>
  </si>
  <si>
    <t>Power supply: 460 VAC 3Ph 60Hz (other ones upon request);</t>
  </si>
  <si>
    <t xml:space="preserve">
- Installed power: 1 Kw;</t>
  </si>
  <si>
    <t>C7-Servo</t>
  </si>
  <si>
    <t>C2-Servo</t>
  </si>
  <si>
    <t>SCADA01</t>
  </si>
  <si>
    <t>HMI01</t>
  </si>
  <si>
    <t>Safety Device</t>
  </si>
  <si>
    <t>Labels</t>
  </si>
  <si>
    <t>E01</t>
  </si>
  <si>
    <t>OFF</t>
  </si>
  <si>
    <t>E02</t>
  </si>
  <si>
    <t>E03</t>
  </si>
  <si>
    <t>E04</t>
  </si>
  <si>
    <t>E05</t>
  </si>
  <si>
    <t>E06</t>
  </si>
  <si>
    <t>E07</t>
  </si>
  <si>
    <t>E08</t>
  </si>
  <si>
    <t>E09</t>
  </si>
  <si>
    <t>Door01</t>
  </si>
  <si>
    <t>Door02</t>
  </si>
  <si>
    <t>Door03</t>
  </si>
  <si>
    <t>Door04</t>
  </si>
  <si>
    <t>Door05</t>
  </si>
  <si>
    <t>LC01</t>
  </si>
  <si>
    <t>ROB 01        E Stop 1/1</t>
  </si>
  <si>
    <t>ROB 02        E Stop 1/1</t>
  </si>
  <si>
    <t>ROB 03        E Stop 1/1</t>
  </si>
  <si>
    <t>ROB 04        E Stop 1/1</t>
  </si>
  <si>
    <t>VAPR241 Cam Line Packaging Systems Safety Matrix</t>
  </si>
  <si>
    <t>Vision 01</t>
  </si>
  <si>
    <t>Vision 02</t>
  </si>
  <si>
    <t>Vision 03</t>
  </si>
  <si>
    <t>Vision 04</t>
  </si>
  <si>
    <t>Vision 05</t>
  </si>
  <si>
    <t>Vision 06</t>
  </si>
  <si>
    <t>Vision 07</t>
  </si>
  <si>
    <t>Vision 08</t>
  </si>
  <si>
    <t>192.168.10.51</t>
  </si>
  <si>
    <t>192.168.10.52</t>
  </si>
  <si>
    <t>192.168.10.53</t>
  </si>
  <si>
    <t>192.168.10.54</t>
  </si>
  <si>
    <t>192.168.10.55</t>
  </si>
  <si>
    <t>192.168.10.56</t>
  </si>
  <si>
    <t>192.168.10.57</t>
  </si>
  <si>
    <t>192.168.10.58</t>
  </si>
  <si>
    <t>192.168.10.59</t>
  </si>
  <si>
    <t>192.168.10.60</t>
  </si>
  <si>
    <t>192.168.10.61</t>
  </si>
  <si>
    <t>192.168.10.62</t>
  </si>
  <si>
    <t>192.168.10.63</t>
  </si>
  <si>
    <t>192.168.10.64</t>
  </si>
  <si>
    <t>192.168.10.65</t>
  </si>
  <si>
    <t>192.168.10.66</t>
  </si>
  <si>
    <t>192.168.10.67</t>
  </si>
  <si>
    <t>192.168.10.68</t>
  </si>
  <si>
    <t>192.168.10.69</t>
  </si>
  <si>
    <t xml:space="preserve">VAPR241 Line 01 </t>
  </si>
  <si>
    <t>192.168.10.110</t>
  </si>
  <si>
    <t>192.168.10.111</t>
  </si>
  <si>
    <t>192.168.10.112</t>
  </si>
  <si>
    <t>192.168.10.113</t>
  </si>
  <si>
    <t>192.168.10.114</t>
  </si>
  <si>
    <t>192.168.10.115</t>
  </si>
  <si>
    <t>192.168.10.116</t>
  </si>
  <si>
    <t>192.168.10.117</t>
  </si>
  <si>
    <t>192.168.10.118</t>
  </si>
  <si>
    <t>192.168.10.119</t>
  </si>
  <si>
    <t>192.168.10.120</t>
  </si>
  <si>
    <t>192.168.10.121</t>
  </si>
  <si>
    <t>192.168.10.122</t>
  </si>
  <si>
    <t>192.168.10.123</t>
  </si>
  <si>
    <t>192.168.10.124</t>
  </si>
  <si>
    <t>192.168.10.125</t>
  </si>
  <si>
    <t>192.168.10.126</t>
  </si>
  <si>
    <t>192.168.10.127</t>
  </si>
  <si>
    <t>192.168.10.128</t>
  </si>
  <si>
    <t>192.168.10.129</t>
  </si>
  <si>
    <t>192.168.10.130</t>
  </si>
  <si>
    <t>192.168.10.131</t>
  </si>
  <si>
    <t>192.168.10.132</t>
  </si>
  <si>
    <t>192.168.10.133</t>
  </si>
  <si>
    <t>192.168.10.134</t>
  </si>
  <si>
    <t>192.168.10.135</t>
  </si>
  <si>
    <t>192.168.10.136</t>
  </si>
  <si>
    <t>192.168.10.137</t>
  </si>
  <si>
    <t>192.168.10.138</t>
  </si>
  <si>
    <t>192.168.10.139</t>
  </si>
  <si>
    <t>192.168.10.140</t>
  </si>
  <si>
    <t>192.168.10.141</t>
  </si>
  <si>
    <t>192.168.10.142</t>
  </si>
  <si>
    <t>192.168.10.143</t>
  </si>
  <si>
    <t>192.168.10.144</t>
  </si>
  <si>
    <t>192.168.10.145</t>
  </si>
  <si>
    <t>192.168.10.146</t>
  </si>
  <si>
    <t>192.168.10.147</t>
  </si>
  <si>
    <t>192.168.10.148</t>
  </si>
  <si>
    <t>192.168.10.149</t>
  </si>
  <si>
    <t>192.168.10.150</t>
  </si>
  <si>
    <t>192.168.10.151</t>
  </si>
  <si>
    <t>192.168.10.152</t>
  </si>
  <si>
    <t>192.168.10.153</t>
  </si>
  <si>
    <t>192.168.10.154</t>
  </si>
  <si>
    <t>192.168.10.155</t>
  </si>
  <si>
    <t>192.168.10.156</t>
  </si>
  <si>
    <t>192.168.10.157</t>
  </si>
  <si>
    <t>192.168.10.158</t>
  </si>
  <si>
    <t>192.168.10.159</t>
  </si>
  <si>
    <t>192.168.10.160</t>
  </si>
  <si>
    <t>192.168.10.161</t>
  </si>
  <si>
    <t>192.168.10.162</t>
  </si>
  <si>
    <t>192.168.10.163</t>
  </si>
  <si>
    <t>192.168.10.164</t>
  </si>
  <si>
    <t>192.168.10.165</t>
  </si>
  <si>
    <t>192.168.10.166</t>
  </si>
  <si>
    <t>192.168.10.167</t>
  </si>
  <si>
    <t>192.168.10.168</t>
  </si>
  <si>
    <t>192.168.10.169</t>
  </si>
  <si>
    <t>IP Range : 192.168.10.10 to 192.168.10.60</t>
  </si>
  <si>
    <t>IP Range : 192.168.10.100 to 192.168.10.160</t>
  </si>
  <si>
    <t>VAPR241 Line 02</t>
  </si>
  <si>
    <t>Offline Conveyor Position 01 Proxy sensor</t>
  </si>
  <si>
    <t>Offline Conveyor Position 02 Proxy sensor</t>
  </si>
  <si>
    <t>Vision system conveyor 01 Exit Sensor</t>
  </si>
  <si>
    <t xml:space="preserve">Vision system Rejection Present Sensor </t>
  </si>
  <si>
    <t>Race Track 03 Homing Sensor</t>
  </si>
  <si>
    <t xml:space="preserve">Empty Carton Station 01 Warning level sensor </t>
  </si>
  <si>
    <t xml:space="preserve">Empty Carton Station 02 Warning level sensor </t>
  </si>
  <si>
    <t>Vision system 02 03 04 conveyor 01 Sensor</t>
  </si>
  <si>
    <t>Vision system 01 conveyor 01 Sensor</t>
  </si>
  <si>
    <t>Vision system 06 07 conveyor 02 Sensor</t>
  </si>
  <si>
    <t>Vision system 05 conveyor 01 Sensor</t>
  </si>
  <si>
    <t>Race Track 01 And ROB01</t>
  </si>
  <si>
    <t>Race Track 02 And ROB02</t>
  </si>
  <si>
    <t>ROB01 Cylinder Up FB</t>
  </si>
  <si>
    <t>ROB01 Cylinder Down FB</t>
  </si>
  <si>
    <t>Box Cylinder 01 Open FB</t>
  </si>
  <si>
    <t>Box Cylinder 01 Close FB</t>
  </si>
  <si>
    <t>Vision System Cylinder FWD RS</t>
  </si>
  <si>
    <t>Vision System Cylinder REV RS</t>
  </si>
  <si>
    <t>Carton Handling Conveyor 01 02 and 03</t>
  </si>
  <si>
    <t>Carton Handling Conveyor 02</t>
  </si>
  <si>
    <t xml:space="preserve"> 601TRK0000028
I/O HUB,IP20, FIL20-16DXP,16DIO,I/O-LINK -TURCK</t>
  </si>
  <si>
    <t>600TRK000001
ASSEMBLY_IP65 HUB 16DIO WITH M8 SENSOR ACCESSORIES</t>
  </si>
  <si>
    <t>6010AB000274</t>
  </si>
  <si>
    <t>5069-L330ERS2</t>
  </si>
  <si>
    <t>Controller, Compact GuardLogix 5380 Safety, SIL2/PLd, 3.0MB Standard &amp; 1.5MB Safety Memory, 60 nodes, 31  I/Os</t>
  </si>
  <si>
    <t>6030AB000014</t>
  </si>
  <si>
    <t>9701C-VWSTNLTBDLT51</t>
  </si>
  <si>
    <t>FactoryTalk View SE Station Lite Bundle: 25 Displays with FactoryTalk View SE Station Lite Bundle: 25 Displays 8x5 support, ESD</t>
  </si>
  <si>
    <t>1734-AENTR</t>
  </si>
  <si>
    <t>1734-TOP</t>
  </si>
  <si>
    <t>1734-TOP3</t>
  </si>
  <si>
    <t>1734-EP24DC</t>
  </si>
  <si>
    <t>6010AB000025</t>
  </si>
  <si>
    <t>1734-IE4C</t>
  </si>
  <si>
    <t>24V Dc 4 Channel High Density Analog Current Input Module</t>
  </si>
  <si>
    <t>PLC BOM - Line 01</t>
  </si>
  <si>
    <t>PLC BOM - Line 02</t>
  </si>
  <si>
    <t>GL6G-P4212 +Reflector +bracket</t>
  </si>
  <si>
    <t>GL6-P3212, 1068970</t>
  </si>
  <si>
    <t>VACUUM SWITCH, SPAN-B2R-G18M-PN-PN-L1, 8035545</t>
  </si>
  <si>
    <t>REED SWITCH,SMT-8M-A-PS-24V-E-5.0-OE,574336, FESTO</t>
  </si>
  <si>
    <t>Cylinder Contact</t>
  </si>
  <si>
    <t>Sensor Details</t>
  </si>
  <si>
    <t>Photoelectric retro-reflective sensor</t>
  </si>
  <si>
    <t>Taping Machine Healty Signal</t>
  </si>
  <si>
    <t>Taping Machine Auto Running Signal</t>
  </si>
  <si>
    <t>Taping Machine Busy signal</t>
  </si>
  <si>
    <t>Taping Machine Tap Empty Warning Sensor</t>
  </si>
  <si>
    <t>Taping Machine Top Tape Present Sensor01</t>
  </si>
  <si>
    <t>Taping Machine Stop Signal</t>
  </si>
  <si>
    <t>Taping Machine Infeed Conveyor 1 MPCB Healthy Signal</t>
  </si>
  <si>
    <t>Taping Machine Infeed Conveyor 01 Entry Sensor 01</t>
  </si>
  <si>
    <t>Taping Machine Infeed Conveyor 01 Exit Sensor 01</t>
  </si>
  <si>
    <t>Taping Machine Carton Present Sensor</t>
  </si>
  <si>
    <t>R:I:0.0</t>
  </si>
  <si>
    <t>R:I:0.1</t>
  </si>
  <si>
    <t>R:I:0.2</t>
  </si>
  <si>
    <t>R:I:0.3</t>
  </si>
  <si>
    <t>R:I:0.4</t>
  </si>
  <si>
    <t>R:I:0.5</t>
  </si>
  <si>
    <t>R:I:0.6</t>
  </si>
  <si>
    <t>R:I:0.7</t>
  </si>
  <si>
    <t>R:I:1.0</t>
  </si>
  <si>
    <t>R:I:1.1</t>
  </si>
  <si>
    <t>R:I:1.2</t>
  </si>
  <si>
    <t>R:I:1.3</t>
  </si>
  <si>
    <t>R:I:1.4</t>
  </si>
  <si>
    <t>R:I:1.5</t>
  </si>
  <si>
    <t>R:I:1.6</t>
  </si>
  <si>
    <t>R:I:1.7</t>
  </si>
  <si>
    <t>R:I:2.0</t>
  </si>
  <si>
    <t>R:I:2.1</t>
  </si>
  <si>
    <t>R:I:2.2</t>
  </si>
  <si>
    <t>R:I:2.3</t>
  </si>
  <si>
    <t>R:I:2.4</t>
  </si>
  <si>
    <t>R:I:2.5</t>
  </si>
  <si>
    <t>R:I:2.6</t>
  </si>
  <si>
    <t>R:I:2.7</t>
  </si>
  <si>
    <t>R:I:3.0</t>
  </si>
  <si>
    <t>R:I:3.1</t>
  </si>
  <si>
    <t>R:I:3.2</t>
  </si>
  <si>
    <t>R:I:3.3</t>
  </si>
  <si>
    <t>R:I:3.4</t>
  </si>
  <si>
    <t>R:I:3.5</t>
  </si>
  <si>
    <t>R:I:3.6</t>
  </si>
  <si>
    <t>R:I:3.7</t>
  </si>
  <si>
    <t>R:I:4.0</t>
  </si>
  <si>
    <t>R:I:4.1</t>
  </si>
  <si>
    <t>R:I:4.2</t>
  </si>
  <si>
    <t>R:I:4.3</t>
  </si>
  <si>
    <t>R:I:4.4</t>
  </si>
  <si>
    <t>R:I:4.5</t>
  </si>
  <si>
    <t>R:I:4.6</t>
  </si>
  <si>
    <t>R:I:4.7</t>
  </si>
  <si>
    <t>R:O:5.0</t>
  </si>
  <si>
    <t>R:O:5.1</t>
  </si>
  <si>
    <t>R:O:5.2</t>
  </si>
  <si>
    <t>R:O:5.3</t>
  </si>
  <si>
    <t>R:O:5.4</t>
  </si>
  <si>
    <t>R:O:5.5</t>
  </si>
  <si>
    <t>R:O:5.6</t>
  </si>
  <si>
    <t>R:O:5.7</t>
  </si>
  <si>
    <t>R:O:6.0</t>
  </si>
  <si>
    <t>R:O:6.1</t>
  </si>
  <si>
    <t>R:O:6.2</t>
  </si>
  <si>
    <t>R:O:6.3</t>
  </si>
  <si>
    <t>R:O:6.4</t>
  </si>
  <si>
    <t>R:O:6.5</t>
  </si>
  <si>
    <t>R:O:6.6</t>
  </si>
  <si>
    <t>R:O:6.7</t>
  </si>
  <si>
    <t>R:O:7.0</t>
  </si>
  <si>
    <t>R:O:7.1</t>
  </si>
  <si>
    <t>R:O:7.2</t>
  </si>
  <si>
    <t>R:O:7.3</t>
  </si>
  <si>
    <t>R:O:7.4</t>
  </si>
  <si>
    <t>R:O:7.5</t>
  </si>
  <si>
    <t>R:O:7.6</t>
  </si>
  <si>
    <t>R:O:7.7</t>
  </si>
  <si>
    <t>R:O:8.0</t>
  </si>
  <si>
    <t>R:O:8.1</t>
  </si>
  <si>
    <t>R:O:8.2</t>
  </si>
  <si>
    <t>R:O:8.3</t>
  </si>
  <si>
    <t>R:O:8.4</t>
  </si>
  <si>
    <t>R:O:8.5</t>
  </si>
  <si>
    <t>R:O:8.6</t>
  </si>
  <si>
    <t>R:O:8.7</t>
  </si>
  <si>
    <t>R:I:10.0</t>
  </si>
  <si>
    <t>R:I:10.1</t>
  </si>
  <si>
    <t>R:I:10.2</t>
  </si>
  <si>
    <t>R:I:10.3</t>
  </si>
  <si>
    <t>R:I:10.4</t>
  </si>
  <si>
    <t>R:I:10.5</t>
  </si>
  <si>
    <t>R:I:10.6</t>
  </si>
  <si>
    <t>R:I:10.7</t>
  </si>
  <si>
    <t>R:O:12.0</t>
  </si>
  <si>
    <t>R:O:12.1</t>
  </si>
  <si>
    <t>R:O:12.2</t>
  </si>
  <si>
    <t>R:O:12.3</t>
  </si>
  <si>
    <t>R:O:12.4</t>
  </si>
  <si>
    <t>R:O:12.5</t>
  </si>
  <si>
    <t>R:O:12.6</t>
  </si>
  <si>
    <t>R:O:12.7</t>
  </si>
  <si>
    <t>R:I:14.Ch0</t>
  </si>
  <si>
    <t>R:I:14.Ch1</t>
  </si>
  <si>
    <t>R:I:14.Ch2</t>
  </si>
  <si>
    <t>R:I:14.Ch3</t>
  </si>
  <si>
    <t>CHC03</t>
  </si>
  <si>
    <t>CHC04</t>
  </si>
  <si>
    <t>Drive STO 03 1/1</t>
  </si>
  <si>
    <t>Drive STO 03 1/2</t>
  </si>
  <si>
    <t>Servo STO 03 1/1</t>
  </si>
  <si>
    <t>Servo STO 03 1/2</t>
  </si>
  <si>
    <t>Door06 Close FB 1/1</t>
  </si>
  <si>
    <t>Door06 Close FB 1/2</t>
  </si>
  <si>
    <t>Door Switch_1 Close Coil</t>
  </si>
  <si>
    <t>Door Switch_2 Close Coil</t>
  </si>
  <si>
    <t>Door Switch_3 Close Coil</t>
  </si>
  <si>
    <t>Door Switch_4 Close Coil</t>
  </si>
  <si>
    <t>Door Switch_5 Close Coil</t>
  </si>
  <si>
    <t>Door Switch_6 Close Coil</t>
  </si>
  <si>
    <t>Door07 Close FB 1/1</t>
  </si>
  <si>
    <t>Door07 Close FB 1/2</t>
  </si>
  <si>
    <t>R:O:9.0</t>
  </si>
  <si>
    <t>R:O:9.1</t>
  </si>
  <si>
    <t>R:O:9.2</t>
  </si>
  <si>
    <t>R:O:9.3</t>
  </si>
  <si>
    <t>R:O:9.4</t>
  </si>
  <si>
    <t>R:O:9.5</t>
  </si>
  <si>
    <t>R:O:9.6</t>
  </si>
  <si>
    <t>R:O:9.7</t>
  </si>
  <si>
    <t>Door Switch_7 Close Coil</t>
  </si>
  <si>
    <t>R:I:11.0</t>
  </si>
  <si>
    <t>R:I:11.1</t>
  </si>
  <si>
    <t>R:I:11.2</t>
  </si>
  <si>
    <t>R:I:11.3</t>
  </si>
  <si>
    <t>R:I:11.4</t>
  </si>
  <si>
    <t>R:I:11.5</t>
  </si>
  <si>
    <t>R:I:11.6</t>
  </si>
  <si>
    <t>R:I:11.7</t>
  </si>
  <si>
    <t>R:O:13.0</t>
  </si>
  <si>
    <t>R:O:13.1</t>
  </si>
  <si>
    <t>R:O:13.2</t>
  </si>
  <si>
    <t>R:O:13.3</t>
  </si>
  <si>
    <t>R:O:13.4</t>
  </si>
  <si>
    <t>R:O:13.5</t>
  </si>
  <si>
    <t>R:O:13.6</t>
  </si>
  <si>
    <t>R:O:13.7</t>
  </si>
  <si>
    <t>R:I:15.Ch0</t>
  </si>
  <si>
    <t>R:I:15.Ch1</t>
  </si>
  <si>
    <t>R:I:15.Ch2</t>
  </si>
  <si>
    <t>R:I:15.Ch3</t>
  </si>
  <si>
    <t>SDO33</t>
  </si>
  <si>
    <t>SDO34</t>
  </si>
  <si>
    <t>SDO35</t>
  </si>
  <si>
    <t>SDO36</t>
  </si>
  <si>
    <t>SDO37</t>
  </si>
  <si>
    <t>SDO38</t>
  </si>
  <si>
    <t>SDO39</t>
  </si>
  <si>
    <t>SDO40</t>
  </si>
  <si>
    <t>Light curtain</t>
  </si>
  <si>
    <t>ROB01 Reference Cylinder Up SOL</t>
  </si>
  <si>
    <t>ROB01 Reference Cylinder Down SOL</t>
  </si>
  <si>
    <t>ROB01 Reference Cylinder Up RS</t>
  </si>
  <si>
    <t>ROB01 Reference Cylinder Down RS</t>
  </si>
  <si>
    <t>ROB01 Vacuum Ok FB</t>
  </si>
  <si>
    <t>ROB02 Reference Cylinder Up SOL</t>
  </si>
  <si>
    <t>ROB02 Reference Cylinder Down SOL</t>
  </si>
  <si>
    <t xml:space="preserve">ROB02 Vacuum Pad 01 Vacuum ON </t>
  </si>
  <si>
    <t>ROB02 Vacuum Pad 01 Blow off</t>
  </si>
  <si>
    <t xml:space="preserve">ROB02 Vacuum Pad 02 Vacuum ON </t>
  </si>
  <si>
    <t>ROB02 Vacuum Pad 02 Blow off</t>
  </si>
  <si>
    <t xml:space="preserve">ROB02 Vacuum Pad 01 Vacuum OK FB </t>
  </si>
  <si>
    <t xml:space="preserve">ROB02 Vacuum Pad 02 Vacuum OK FB </t>
  </si>
  <si>
    <t>ROB02 Reference Cylinder 01 Up FB</t>
  </si>
  <si>
    <t>ROB02 Reference Cylinder 02 Up FB</t>
  </si>
  <si>
    <t>Case Bottom Flap Cylinder Open RS</t>
  </si>
  <si>
    <t>Case Bottom Flap Cylinder Close RS</t>
  </si>
  <si>
    <t>Case Bottom Flap Cylinder Close SOL</t>
  </si>
  <si>
    <t>Case Bottom Flap Cylinder Open SOL</t>
  </si>
  <si>
    <t>ROB03 Flap Open SOL</t>
  </si>
  <si>
    <t>ROB03 Flap Close SOL</t>
  </si>
  <si>
    <t>ROB03 Flap Vacuum ON</t>
  </si>
  <si>
    <t xml:space="preserve">ROB03 Vacuum Pad 01 Vacuum ON </t>
  </si>
  <si>
    <t xml:space="preserve">ROB03 Vacuum Pad 02 Vacuum OK FB </t>
  </si>
  <si>
    <t>ROB03 Flap Close FB</t>
  </si>
  <si>
    <t>ROB03 Flap Open FB</t>
  </si>
  <si>
    <t>ROB03 Flap Vacuum Ok FB</t>
  </si>
  <si>
    <t>Robot 1 MPCB Healthy Signal</t>
  </si>
  <si>
    <t>Flipper Reference Cylinder Up RS</t>
  </si>
  <si>
    <t>Flipper Reference Cylinder Down RS</t>
  </si>
  <si>
    <t>Flipper Vacuum Ok FB</t>
  </si>
  <si>
    <t>Flipper Reference Cylinder Up SOL</t>
  </si>
  <si>
    <t>Flipper Reference Cylinder Down SOL</t>
  </si>
  <si>
    <t xml:space="preserve">ROB04 Vacuum Pad 02 Vacuum OK FB </t>
  </si>
  <si>
    <t xml:space="preserve">ROB04 Vacuum Pad 01 Vacuum OK FB </t>
  </si>
  <si>
    <t xml:space="preserve">ROB04 Vacuum Pad 01/02 Vacuum ON </t>
  </si>
  <si>
    <t>DO17</t>
  </si>
  <si>
    <t>DO18</t>
  </si>
  <si>
    <t>DO19</t>
  </si>
  <si>
    <t>DO20</t>
  </si>
  <si>
    <t>DO21</t>
  </si>
  <si>
    <t>DO22</t>
  </si>
  <si>
    <t>DO23</t>
  </si>
  <si>
    <t>DO24</t>
  </si>
  <si>
    <t>ROB04 Job Present Sensor</t>
  </si>
  <si>
    <t>VAPR241 -  Tweezerman International</t>
  </si>
  <si>
    <t>PLC Programming</t>
  </si>
  <si>
    <t>SrNo</t>
  </si>
  <si>
    <t>Task Name</t>
  </si>
  <si>
    <t>Routine Description</t>
  </si>
  <si>
    <t>Routine Name</t>
  </si>
  <si>
    <t>Status</t>
  </si>
  <si>
    <t>P1000_Commom_ programm</t>
  </si>
  <si>
    <t>All_FC_Call_Block</t>
  </si>
  <si>
    <t>FC</t>
  </si>
  <si>
    <t>Pending</t>
  </si>
  <si>
    <t>Safety</t>
  </si>
  <si>
    <t>Network</t>
  </si>
  <si>
    <t>Alarms</t>
  </si>
  <si>
    <t>RuntimeHours</t>
  </si>
  <si>
    <t>TowerLamp</t>
  </si>
  <si>
    <t>Recipe</t>
  </si>
  <si>
    <t>Reports</t>
  </si>
  <si>
    <t>PLC_Input_Mapping</t>
  </si>
  <si>
    <t>PLC_Output_Mapping</t>
  </si>
  <si>
    <t>CycleTime</t>
  </si>
  <si>
    <t>ProductionData</t>
  </si>
  <si>
    <t>RP_ROB01_Input_Mapping</t>
  </si>
  <si>
    <t>PR_ROB01_Output_Mapping</t>
  </si>
  <si>
    <t>RP_ROB02_Input_Mapping</t>
  </si>
  <si>
    <t>PR_ROB02_Output_Mapping</t>
  </si>
  <si>
    <t>RP_ROB03_Input_Mapping</t>
  </si>
  <si>
    <t>PR_ROB03_Output_Mapping</t>
  </si>
  <si>
    <t>RP_ROB04_Input_Mapping</t>
  </si>
  <si>
    <t>PR_ROB04_Output_Mapping</t>
  </si>
  <si>
    <t>P2000_ZONE01
Matrix Formation Line</t>
  </si>
  <si>
    <t>Infeed Conveyor 01</t>
  </si>
  <si>
    <t>Infeed Conveyor 02</t>
  </si>
  <si>
    <t>IFC02</t>
  </si>
  <si>
    <t>Infeed Conveyor 03</t>
  </si>
  <si>
    <t>IFC03</t>
  </si>
  <si>
    <t>Vision01 Height Servo 01</t>
  </si>
  <si>
    <t>VIS01_HAS01</t>
  </si>
  <si>
    <t>Offline Diverter Belt 01</t>
  </si>
  <si>
    <t>ODB01</t>
  </si>
  <si>
    <t>Offline Diverter Conveyor 01</t>
  </si>
  <si>
    <t>ODC01</t>
  </si>
  <si>
    <t>Racetrack Conveyor 01</t>
  </si>
  <si>
    <t>Racetrack Conveyor 02</t>
  </si>
  <si>
    <t>RTC01/02 Reference Servo 01</t>
  </si>
  <si>
    <t>RTC01_RFS01</t>
  </si>
  <si>
    <t>Racetrack Conveyor 03</t>
  </si>
  <si>
    <t>RTC03 Reference Servo 01</t>
  </si>
  <si>
    <t>RTC03_RFS01</t>
  </si>
  <si>
    <t>RTC03 Reference Servo 02</t>
  </si>
  <si>
    <t>RTC03_RFS02</t>
  </si>
  <si>
    <t>Flip Z Servo 01</t>
  </si>
  <si>
    <t>FZS01</t>
  </si>
  <si>
    <t>Flip Rotational Servo 01</t>
  </si>
  <si>
    <t>FRS01</t>
  </si>
  <si>
    <t>Robot01</t>
  </si>
  <si>
    <t>Robot Gripper 01</t>
  </si>
  <si>
    <t>RGR01</t>
  </si>
  <si>
    <t>Vision System 01</t>
  </si>
  <si>
    <t>VIS01</t>
  </si>
  <si>
    <t>Vision System 02</t>
  </si>
  <si>
    <t>VIS02</t>
  </si>
  <si>
    <t>Vision System 03</t>
  </si>
  <si>
    <t>VIS03</t>
  </si>
  <si>
    <t>Vision System 04</t>
  </si>
  <si>
    <t>VIS04</t>
  </si>
  <si>
    <t>Vision System 05</t>
  </si>
  <si>
    <t>VIS05</t>
  </si>
  <si>
    <t>Vision System 06</t>
  </si>
  <si>
    <t>VIS06</t>
  </si>
  <si>
    <t>Vision System 07</t>
  </si>
  <si>
    <t>VIS07</t>
  </si>
  <si>
    <t>P3000_ZONE02 
Carton Filling Line</t>
  </si>
  <si>
    <t>Carton Erection Station 01</t>
  </si>
  <si>
    <t>CES01</t>
  </si>
  <si>
    <t>Case Handling Conveyor 01</t>
  </si>
  <si>
    <t>Case Handling Conveyor 02</t>
  </si>
  <si>
    <t>Box Adjustment Refercne Servo 01</t>
  </si>
  <si>
    <t>CHC02_REF01</t>
  </si>
  <si>
    <t>X Axis Servo 01</t>
  </si>
  <si>
    <t>CHC02_X_Axis01</t>
  </si>
  <si>
    <t>Y Axis Servo 01</t>
  </si>
  <si>
    <t>CHC02_Y_Axis01</t>
  </si>
  <si>
    <t>Z Axis Servo 01</t>
  </si>
  <si>
    <t>CHC02_Z_Axis01</t>
  </si>
  <si>
    <t>Case Handling Conveyor 03</t>
  </si>
  <si>
    <t>Case Handling Conveyor 04</t>
  </si>
  <si>
    <t>Robot 02</t>
  </si>
  <si>
    <t>Robot Gripper 02</t>
  </si>
  <si>
    <t>RGR02</t>
  </si>
  <si>
    <t>Robot Gripper 03</t>
  </si>
  <si>
    <t>RGR03</t>
  </si>
  <si>
    <t>Robot Gripper 04</t>
  </si>
  <si>
    <t>RGR04</t>
  </si>
  <si>
    <t>P4000_ZONE03 
Palletiser</t>
  </si>
  <si>
    <t>Taping Machine Infeed Conveyor 01</t>
  </si>
  <si>
    <t>Taping Machine Outfeed Conveyor 01</t>
  </si>
  <si>
    <t>Carton Unload Station 01</t>
  </si>
  <si>
    <t>Carton Referencing Servo 01</t>
  </si>
  <si>
    <t>CUS01</t>
  </si>
  <si>
    <t>TIC01</t>
  </si>
  <si>
    <t>TIOC01</t>
  </si>
  <si>
    <t>Palletizing Station RH 01</t>
  </si>
  <si>
    <t>Palletizing Station LH 01</t>
  </si>
  <si>
    <t>PSR01</t>
  </si>
  <si>
    <t>PSL01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</si>
</sst>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,##0.000"/>
    <numFmt numFmtId="166" formatCode="0.0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Times New Roman"/>
      <family val="1"/>
    </font>
    <font>
      <strike/>
      <sz val="11"/>
      <color rgb="FFFF0000"/>
      <name val="Calibri"/>
      <family val="2"/>
      <scheme val="minor"/>
    </font>
    <font>
      <strike/>
      <sz val="12"/>
      <color rgb="FFFF0000"/>
      <name val="Calibri"/>
      <family val="2"/>
      <scheme val="minor"/>
    </font>
    <font>
      <b/>
      <sz val="28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38DD5"/>
        <bgColor rgb="FF000000"/>
      </patternFill>
    </fill>
    <fill>
      <patternFill patternType="solid">
        <fgColor rgb="FFF6F5D9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4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center"/>
    </xf>
    <xf numFmtId="0" fontId="4" fillId="5" borderId="4" xfId="0" applyFont="1" applyFill="1" applyBorder="1"/>
    <xf numFmtId="0" fontId="4" fillId="5" borderId="4" xfId="0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/>
    </xf>
    <xf numFmtId="0" fontId="0" fillId="4" borderId="4" xfId="0" applyFill="1" applyBorder="1"/>
    <xf numFmtId="0" fontId="5" fillId="0" borderId="4" xfId="0" applyFont="1" applyBorder="1"/>
    <xf numFmtId="49" fontId="0" fillId="0" borderId="4" xfId="0" applyNumberFormat="1" applyBorder="1"/>
    <xf numFmtId="165" fontId="0" fillId="0" borderId="4" xfId="0" applyNumberFormat="1" applyBorder="1"/>
    <xf numFmtId="165" fontId="0" fillId="3" borderId="4" xfId="0" applyNumberFormat="1" applyFill="1" applyBorder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166" fontId="0" fillId="6" borderId="4" xfId="0" applyNumberFormat="1" applyFill="1" applyBorder="1" applyAlignment="1">
      <alignment horizontal="center" vertical="center"/>
    </xf>
    <xf numFmtId="164" fontId="0" fillId="6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" fontId="2" fillId="6" borderId="4" xfId="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0" fillId="7" borderId="4" xfId="0" applyFill="1" applyBorder="1" applyAlignment="1">
      <alignment horizontal="center"/>
    </xf>
    <xf numFmtId="0" fontId="0" fillId="7" borderId="4" xfId="0" applyFill="1" applyBorder="1"/>
    <xf numFmtId="0" fontId="6" fillId="7" borderId="4" xfId="0" applyFont="1" applyFill="1" applyBorder="1" applyAlignment="1">
      <alignment horizontal="center"/>
    </xf>
    <xf numFmtId="2" fontId="0" fillId="7" borderId="4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6" fillId="8" borderId="4" xfId="0" applyNumberFormat="1" applyFont="1" applyFill="1" applyBorder="1" applyAlignment="1">
      <alignment horizontal="center"/>
    </xf>
    <xf numFmtId="0" fontId="6" fillId="0" borderId="4" xfId="0" applyFont="1" applyBorder="1"/>
    <xf numFmtId="0" fontId="11" fillId="0" borderId="4" xfId="0" applyFont="1" applyBorder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5" fillId="0" borderId="15" xfId="0" applyFont="1" applyBorder="1" applyAlignment="1">
      <alignment horizontal="center" vertical="center"/>
    </xf>
    <xf numFmtId="0" fontId="5" fillId="0" borderId="13" xfId="0" applyFont="1" applyBorder="1"/>
    <xf numFmtId="0" fontId="5" fillId="0" borderId="16" xfId="0" applyFont="1" applyBorder="1"/>
    <xf numFmtId="0" fontId="5" fillId="2" borderId="10" xfId="0" applyFont="1" applyFill="1" applyBorder="1"/>
    <xf numFmtId="0" fontId="5" fillId="2" borderId="12" xfId="0" applyFont="1" applyFill="1" applyBorder="1" applyAlignment="1">
      <alignment horizontal="center" vertical="center"/>
    </xf>
    <xf numFmtId="0" fontId="5" fillId="0" borderId="17" xfId="0" applyFont="1" applyBorder="1"/>
    <xf numFmtId="0" fontId="5" fillId="0" borderId="18" xfId="0" applyFont="1" applyBorder="1"/>
    <xf numFmtId="0" fontId="11" fillId="0" borderId="9" xfId="0" applyFont="1" applyBorder="1"/>
    <xf numFmtId="0" fontId="5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19" xfId="0" applyFont="1" applyBorder="1"/>
    <xf numFmtId="0" fontId="5" fillId="3" borderId="4" xfId="0" applyFont="1" applyFill="1" applyBorder="1"/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/>
    <xf numFmtId="0" fontId="5" fillId="0" borderId="23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 vertical="center"/>
    </xf>
    <xf numFmtId="0" fontId="5" fillId="2" borderId="24" xfId="0" applyFont="1" applyFill="1" applyBorder="1"/>
    <xf numFmtId="0" fontId="5" fillId="0" borderId="2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3" borderId="4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1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3" borderId="4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0" borderId="26" xfId="0" applyFont="1" applyBorder="1"/>
    <xf numFmtId="0" fontId="5" fillId="4" borderId="0" xfId="0" applyFont="1" applyFill="1" applyAlignment="1">
      <alignment horizontal="center" vertical="center"/>
    </xf>
    <xf numFmtId="0" fontId="5" fillId="0" borderId="27" xfId="0" applyFont="1" applyBorder="1"/>
    <xf numFmtId="0" fontId="5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0" fillId="0" borderId="4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12" fillId="0" borderId="4" xfId="0" applyFont="1" applyBorder="1" applyAlignment="1">
      <alignment horizontal="center"/>
    </xf>
    <xf numFmtId="0" fontId="12" fillId="0" borderId="4" xfId="0" applyFont="1" applyBorder="1"/>
    <xf numFmtId="0" fontId="6" fillId="3" borderId="5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0" fillId="4" borderId="0" xfId="0" applyFill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4" fillId="4" borderId="28" xfId="0" applyFont="1" applyFill="1" applyBorder="1" applyAlignment="1">
      <alignment horizontal="center" vertical="center" wrapText="1"/>
    </xf>
    <xf numFmtId="0" fontId="14" fillId="4" borderId="0" xfId="0" applyFont="1" applyFill="1" applyAlignment="1">
      <alignment horizontal="center" vertical="center" wrapText="1"/>
    </xf>
    <xf numFmtId="0" fontId="0" fillId="0" borderId="19" xfId="0" applyBorder="1"/>
    <xf numFmtId="0" fontId="12" fillId="0" borderId="4" xfId="0" applyFont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4" borderId="19" xfId="0" applyFill="1" applyBorder="1"/>
    <xf numFmtId="0" fontId="0" fillId="4" borderId="19" xfId="0" applyFill="1" applyBorder="1" applyAlignment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0" borderId="24" xfId="0" applyBorder="1"/>
    <xf numFmtId="0" fontId="0" fillId="4" borderId="25" xfId="0" applyFill="1" applyBorder="1" applyAlignment="1">
      <alignment horizontal="center"/>
    </xf>
    <xf numFmtId="0" fontId="12" fillId="0" borderId="25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0" fillId="4" borderId="20" xfId="0" applyFill="1" applyBorder="1" applyAlignment="1">
      <alignment vertical="center"/>
    </xf>
    <xf numFmtId="0" fontId="0" fillId="4" borderId="21" xfId="0" applyFill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4" xfId="0" quotePrefix="1" applyFont="1" applyBorder="1" applyAlignment="1">
      <alignment horizontal="center"/>
    </xf>
    <xf numFmtId="0" fontId="0" fillId="0" borderId="4" xfId="0" applyBorder="1" applyAlignment="1">
      <alignment vertical="center" wrapText="1"/>
    </xf>
    <xf numFmtId="49" fontId="0" fillId="0" borderId="9" xfId="0" applyNumberFormat="1" applyBorder="1"/>
    <xf numFmtId="0" fontId="15" fillId="9" borderId="9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6" fillId="0" borderId="4" xfId="0" applyFont="1" applyBorder="1" applyAlignment="1">
      <alignment horizontal="center"/>
    </xf>
    <xf numFmtId="164" fontId="17" fillId="0" borderId="4" xfId="0" applyNumberFormat="1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6" fillId="0" borderId="4" xfId="0" applyFont="1" applyBorder="1"/>
    <xf numFmtId="0" fontId="16" fillId="0" borderId="4" xfId="0" applyFont="1" applyBorder="1" applyAlignment="1">
      <alignment vertical="center" wrapText="1"/>
    </xf>
    <xf numFmtId="0" fontId="16" fillId="0" borderId="4" xfId="0" quotePrefix="1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7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2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right"/>
    </xf>
    <xf numFmtId="0" fontId="6" fillId="8" borderId="7" xfId="0" applyFont="1" applyFill="1" applyBorder="1" applyAlignment="1">
      <alignment horizontal="right"/>
    </xf>
    <xf numFmtId="0" fontId="6" fillId="8" borderId="8" xfId="0" applyFont="1" applyFill="1" applyBorder="1" applyAlignment="1">
      <alignment horizontal="right"/>
    </xf>
    <xf numFmtId="0" fontId="6" fillId="0" borderId="0" xfId="0" applyFont="1" applyAlignment="1">
      <alignment horizontal="left"/>
    </xf>
    <xf numFmtId="0" fontId="0" fillId="5" borderId="4" xfId="0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18" fillId="10" borderId="0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10" fontId="19" fillId="10" borderId="4" xfId="0" applyNumberFormat="1" applyFont="1" applyFill="1" applyBorder="1"/>
    <xf numFmtId="0" fontId="7" fillId="0" borderId="0" xfId="0" applyFont="1" applyFill="1" applyBorder="1"/>
    <xf numFmtId="0" fontId="18" fillId="10" borderId="33" xfId="0" applyFont="1" applyFill="1" applyBorder="1" applyAlignment="1">
      <alignment horizontal="center" vertical="center"/>
    </xf>
    <xf numFmtId="0" fontId="18" fillId="10" borderId="3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11" borderId="4" xfId="0" applyFont="1" applyFill="1" applyBorder="1"/>
    <xf numFmtId="0" fontId="7" fillId="11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/>
    </xf>
    <xf numFmtId="0" fontId="20" fillId="12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left" vertical="center"/>
    </xf>
    <xf numFmtId="0" fontId="7" fillId="12" borderId="4" xfId="0" applyFont="1" applyFill="1" applyBorder="1"/>
    <xf numFmtId="0" fontId="7" fillId="12" borderId="4" xfId="0" applyFont="1" applyFill="1" applyBorder="1" applyAlignment="1">
      <alignment horizontal="center"/>
    </xf>
    <xf numFmtId="0" fontId="20" fillId="13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left" vertical="center"/>
    </xf>
    <xf numFmtId="0" fontId="7" fillId="13" borderId="4" xfId="0" applyFont="1" applyFill="1" applyBorder="1"/>
    <xf numFmtId="0" fontId="20" fillId="14" borderId="5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left" vertical="center"/>
    </xf>
    <xf numFmtId="0" fontId="7" fillId="14" borderId="4" xfId="0" applyFont="1" applyFill="1" applyBorder="1"/>
    <xf numFmtId="0" fontId="20" fillId="14" borderId="11" xfId="0" applyFont="1" applyFill="1" applyBorder="1" applyAlignment="1">
      <alignment horizontal="center" vertical="center" wrapText="1"/>
    </xf>
    <xf numFmtId="0" fontId="20" fillId="14" borderId="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left" vertical="center"/>
    </xf>
    <xf numFmtId="0" fontId="7" fillId="15" borderId="4" xfId="0" applyFont="1" applyFill="1" applyBorder="1"/>
    <xf numFmtId="0" fontId="20" fillId="15" borderId="5" xfId="0" applyFont="1" applyFill="1" applyBorder="1" applyAlignment="1">
      <alignment horizontal="center" vertical="center" wrapText="1"/>
    </xf>
    <xf numFmtId="0" fontId="20" fillId="15" borderId="11" xfId="0" applyFont="1" applyFill="1" applyBorder="1" applyAlignment="1">
      <alignment horizontal="center" vertical="center" wrapText="1"/>
    </xf>
    <xf numFmtId="0" fontId="20" fillId="15" borderId="9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left" vertical="center"/>
    </xf>
    <xf numFmtId="0" fontId="7" fillId="0" borderId="4" xfId="0" applyFont="1" applyFill="1" applyBorder="1"/>
    <xf numFmtId="0" fontId="20" fillId="0" borderId="4" xfId="0" applyFont="1" applyFill="1" applyBorder="1" applyAlignment="1">
      <alignment vertical="center" wrapText="1"/>
    </xf>
  </cellXfs>
  <cellStyles count="1">
    <cellStyle name="Normal" xfId="0" builtinId="0"/>
  </cellStyles>
  <dxfs count="85"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C4D79B"/>
        </patternFill>
      </fill>
    </dxf>
    <dxf>
      <fill>
        <patternFill>
          <bgColor rgb="FFF2DCDB"/>
        </patternFill>
      </fill>
    </dxf>
    <dxf>
      <fill>
        <patternFill>
          <bgColor rgb="FFEBF1DE"/>
        </patternFill>
      </fill>
    </dxf>
    <dxf>
      <fill>
        <patternFill>
          <bgColor rgb="FF92D050"/>
        </patternFill>
      </fill>
    </dxf>
    <dxf>
      <fill>
        <patternFill>
          <bgColor rgb="FFF1B5B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1B5B5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38</xdr:row>
      <xdr:rowOff>123825</xdr:rowOff>
    </xdr:from>
    <xdr:to>
      <xdr:col>15</xdr:col>
      <xdr:colOff>385550</xdr:colOff>
      <xdr:row>63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EFFEBE70-6304-4CA8-AC0C-D0BF12DBF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0850" y="7111365"/>
          <a:ext cx="5449040" cy="4486275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590551</xdr:colOff>
      <xdr:row>64</xdr:row>
      <xdr:rowOff>142875</xdr:rowOff>
    </xdr:from>
    <xdr:to>
      <xdr:col>14</xdr:col>
      <xdr:colOff>344806</xdr:colOff>
      <xdr:row>77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6B1FEED-C981-48B1-9046-72DD12C51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64291" y="12266295"/>
          <a:ext cx="3960495" cy="232029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1524000</xdr:colOff>
      <xdr:row>79</xdr:row>
      <xdr:rowOff>19050</xdr:rowOff>
    </xdr:from>
    <xdr:to>
      <xdr:col>12</xdr:col>
      <xdr:colOff>68055</xdr:colOff>
      <xdr:row>117</xdr:row>
      <xdr:rowOff>1872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58C482B8-19FA-40D1-A596-91E051995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8540" y="14893290"/>
          <a:ext cx="10202655" cy="6932262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5</xdr:row>
      <xdr:rowOff>9525</xdr:rowOff>
    </xdr:from>
    <xdr:to>
      <xdr:col>15</xdr:col>
      <xdr:colOff>575311</xdr:colOff>
      <xdr:row>31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BBCAE8A1-576C-4842-93DA-083430637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01300" y="946785"/>
          <a:ext cx="5848351" cy="485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0</xdr:rowOff>
    </xdr:from>
    <xdr:to>
      <xdr:col>5</xdr:col>
      <xdr:colOff>97077</xdr:colOff>
      <xdr:row>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2A917D5-1F32-43D4-97DF-4F6E82E88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182880"/>
          <a:ext cx="8014482" cy="5181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</xdr:row>
      <xdr:rowOff>27709</xdr:rowOff>
    </xdr:from>
    <xdr:to>
      <xdr:col>50</xdr:col>
      <xdr:colOff>428625</xdr:colOff>
      <xdr:row>58</xdr:row>
      <xdr:rowOff>58016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CD16DA1C-1FB4-2CA9-21C0-4E96CC157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49600" y="207818"/>
          <a:ext cx="15059025" cy="10296525"/>
        </a:xfrm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</xdr:row>
      <xdr:rowOff>0</xdr:rowOff>
    </xdr:from>
    <xdr:to>
      <xdr:col>76</xdr:col>
      <xdr:colOff>428625</xdr:colOff>
      <xdr:row>58</xdr:row>
      <xdr:rowOff>30307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63CAFF77-C6F4-9C63-1FE4-9D8E97754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99200" y="180109"/>
          <a:ext cx="15059025" cy="10296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65314</xdr:colOff>
      <xdr:row>20</xdr:row>
      <xdr:rowOff>130629</xdr:rowOff>
    </xdr:from>
    <xdr:to>
      <xdr:col>13</xdr:col>
      <xdr:colOff>787853</xdr:colOff>
      <xdr:row>76</xdr:row>
      <xdr:rowOff>63954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xmlns="" id="{3C517714-E27B-348A-2345-021CEBF37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914" y="5159829"/>
          <a:ext cx="15059025" cy="1029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0558E8E-2D8B-4E06-9D22-93AEF60CCF04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34c2222-9ec9-4abd-86a6-a114f143bce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80"/>
  <sheetViews>
    <sheetView workbookViewId="0">
      <selection activeCell="C57" sqref="C57"/>
    </sheetView>
  </sheetViews>
  <sheetFormatPr defaultColWidth="9.140625" defaultRowHeight="15" x14ac:dyDescent="0.25"/>
  <cols>
    <col min="1" max="1" width="9.140625" style="36"/>
    <col min="2" max="2" width="20.5703125" style="36" customWidth="1"/>
    <col min="3" max="3" width="30" style="36" bestFit="1" customWidth="1"/>
    <col min="4" max="4" width="60.28515625" style="36" bestFit="1" customWidth="1"/>
    <col min="5" max="5" width="9.140625" style="37"/>
    <col min="6" max="6" width="20.28515625" style="37" customWidth="1"/>
    <col min="7" max="7" width="9.140625" style="36"/>
    <col min="8" max="8" width="9.28515625" style="36" customWidth="1"/>
    <col min="9" max="9" width="8" style="36" customWidth="1"/>
    <col min="10" max="16384" width="9.140625" style="36"/>
  </cols>
  <sheetData>
    <row r="1" spans="2:16" ht="15.75" thickBot="1" x14ac:dyDescent="0.3"/>
    <row r="2" spans="2:16" ht="15.75" thickBot="1" x14ac:dyDescent="0.3">
      <c r="B2" s="38" t="s">
        <v>236</v>
      </c>
      <c r="C2" s="39" t="s">
        <v>237</v>
      </c>
      <c r="D2" s="39"/>
      <c r="E2" s="40"/>
      <c r="F2" s="40"/>
      <c r="G2" s="41"/>
      <c r="H2" s="41"/>
      <c r="I2" s="41"/>
      <c r="J2" s="41"/>
      <c r="K2" s="41"/>
      <c r="L2" s="41"/>
      <c r="M2" s="41"/>
      <c r="N2" s="41"/>
      <c r="O2" s="41"/>
      <c r="P2" s="42"/>
    </row>
    <row r="3" spans="2:16" ht="15.75" thickBot="1" x14ac:dyDescent="0.3">
      <c r="B3" s="43" t="s">
        <v>238</v>
      </c>
      <c r="C3" s="125" t="s">
        <v>239</v>
      </c>
      <c r="D3" s="125"/>
      <c r="E3" s="125"/>
      <c r="F3" s="44" t="s">
        <v>240</v>
      </c>
      <c r="P3" s="45"/>
    </row>
    <row r="4" spans="2:16" x14ac:dyDescent="0.25">
      <c r="B4" s="46"/>
      <c r="C4" s="47" t="s">
        <v>200</v>
      </c>
      <c r="D4" s="48" t="s">
        <v>241</v>
      </c>
      <c r="E4" s="49">
        <v>1</v>
      </c>
      <c r="F4" s="49" t="s">
        <v>242</v>
      </c>
      <c r="P4" s="45"/>
    </row>
    <row r="5" spans="2:16" x14ac:dyDescent="0.25">
      <c r="B5" s="50"/>
      <c r="C5" s="11"/>
      <c r="D5" s="51" t="s">
        <v>243</v>
      </c>
      <c r="E5" s="52">
        <v>1</v>
      </c>
      <c r="F5" s="52" t="s">
        <v>244</v>
      </c>
      <c r="P5" s="45"/>
    </row>
    <row r="6" spans="2:16" x14ac:dyDescent="0.25">
      <c r="B6" s="50"/>
      <c r="C6" s="11"/>
      <c r="D6" s="11" t="s">
        <v>245</v>
      </c>
      <c r="E6" s="52">
        <v>1</v>
      </c>
      <c r="F6" s="52"/>
      <c r="P6" s="45"/>
    </row>
    <row r="7" spans="2:16" x14ac:dyDescent="0.25">
      <c r="B7" s="50"/>
      <c r="C7" s="11" t="s">
        <v>201</v>
      </c>
      <c r="D7" s="51" t="s">
        <v>246</v>
      </c>
      <c r="E7" s="52"/>
      <c r="F7" s="52"/>
      <c r="P7" s="45"/>
    </row>
    <row r="8" spans="2:16" x14ac:dyDescent="0.25">
      <c r="B8" s="50"/>
      <c r="C8" s="11"/>
      <c r="D8" s="51" t="s">
        <v>247</v>
      </c>
      <c r="E8" s="52"/>
      <c r="F8" s="52"/>
      <c r="P8" s="45"/>
    </row>
    <row r="9" spans="2:16" x14ac:dyDescent="0.25">
      <c r="B9" s="50"/>
      <c r="C9" s="11"/>
      <c r="D9" s="11" t="s">
        <v>248</v>
      </c>
      <c r="E9" s="52"/>
      <c r="F9" s="52"/>
      <c r="P9" s="45"/>
    </row>
    <row r="10" spans="2:16" x14ac:dyDescent="0.25">
      <c r="B10" s="50"/>
      <c r="C10" s="11"/>
      <c r="D10" s="51" t="s">
        <v>249</v>
      </c>
      <c r="E10" s="52">
        <v>1</v>
      </c>
      <c r="F10" s="52" t="s">
        <v>250</v>
      </c>
      <c r="P10" s="45"/>
    </row>
    <row r="11" spans="2:16" x14ac:dyDescent="0.25">
      <c r="B11" s="50"/>
      <c r="C11" s="11"/>
      <c r="D11" s="11"/>
      <c r="E11" s="52"/>
      <c r="F11" s="52"/>
      <c r="P11" s="45"/>
    </row>
    <row r="12" spans="2:16" x14ac:dyDescent="0.25">
      <c r="B12" s="50"/>
      <c r="C12" s="11"/>
      <c r="D12" s="11"/>
      <c r="E12" s="52"/>
      <c r="F12" s="52"/>
      <c r="P12" s="45"/>
    </row>
    <row r="13" spans="2:16" x14ac:dyDescent="0.25">
      <c r="B13" s="50"/>
      <c r="C13" s="35" t="s">
        <v>202</v>
      </c>
      <c r="D13" s="48" t="s">
        <v>251</v>
      </c>
      <c r="E13" s="49">
        <v>1</v>
      </c>
      <c r="F13" s="49" t="s">
        <v>242</v>
      </c>
      <c r="P13" s="45"/>
    </row>
    <row r="14" spans="2:16" x14ac:dyDescent="0.25">
      <c r="B14" s="50"/>
      <c r="C14" s="11"/>
      <c r="D14" s="51" t="s">
        <v>252</v>
      </c>
      <c r="E14" s="52">
        <v>1</v>
      </c>
      <c r="F14" s="52" t="s">
        <v>244</v>
      </c>
      <c r="P14" s="45"/>
    </row>
    <row r="15" spans="2:16" x14ac:dyDescent="0.25">
      <c r="B15" s="50"/>
      <c r="C15" s="11"/>
      <c r="D15" s="11" t="s">
        <v>245</v>
      </c>
      <c r="E15" s="52">
        <v>1</v>
      </c>
      <c r="F15" s="52"/>
      <c r="P15" s="45"/>
    </row>
    <row r="16" spans="2:16" x14ac:dyDescent="0.25">
      <c r="B16" s="50"/>
      <c r="C16" s="35" t="s">
        <v>253</v>
      </c>
      <c r="D16" s="11"/>
      <c r="E16" s="52">
        <v>1</v>
      </c>
      <c r="F16" s="52"/>
      <c r="P16" s="45"/>
    </row>
    <row r="17" spans="2:16" x14ac:dyDescent="0.25">
      <c r="B17" s="50"/>
      <c r="C17" s="35" t="s">
        <v>203</v>
      </c>
      <c r="D17" s="51" t="s">
        <v>254</v>
      </c>
      <c r="E17" s="52">
        <v>2</v>
      </c>
      <c r="F17" s="52" t="s">
        <v>255</v>
      </c>
      <c r="P17" s="45"/>
    </row>
    <row r="18" spans="2:16" x14ac:dyDescent="0.25">
      <c r="B18" s="50"/>
      <c r="C18" s="11"/>
      <c r="D18" s="11" t="s">
        <v>256</v>
      </c>
      <c r="E18" s="37">
        <v>2</v>
      </c>
      <c r="F18" s="52" t="s">
        <v>242</v>
      </c>
      <c r="P18" s="45"/>
    </row>
    <row r="19" spans="2:16" x14ac:dyDescent="0.25">
      <c r="B19" s="50"/>
      <c r="C19" s="11"/>
      <c r="D19" s="11" t="s">
        <v>257</v>
      </c>
      <c r="E19" s="53">
        <v>4</v>
      </c>
      <c r="F19" s="52" t="s">
        <v>242</v>
      </c>
      <c r="P19" s="45"/>
    </row>
    <row r="20" spans="2:16" x14ac:dyDescent="0.25">
      <c r="B20" s="50"/>
      <c r="C20" s="11"/>
      <c r="D20" s="11" t="s">
        <v>258</v>
      </c>
      <c r="E20" s="53">
        <v>2</v>
      </c>
      <c r="F20" s="52" t="s">
        <v>259</v>
      </c>
      <c r="P20" s="45"/>
    </row>
    <row r="21" spans="2:16" x14ac:dyDescent="0.25">
      <c r="B21" s="50"/>
      <c r="C21" s="11" t="s">
        <v>260</v>
      </c>
      <c r="D21" s="11" t="s">
        <v>261</v>
      </c>
      <c r="E21" s="53">
        <v>1</v>
      </c>
      <c r="F21" s="52"/>
      <c r="P21" s="45"/>
    </row>
    <row r="22" spans="2:16" x14ac:dyDescent="0.25">
      <c r="B22" s="50"/>
      <c r="C22" s="11"/>
      <c r="D22" s="51" t="s">
        <v>262</v>
      </c>
      <c r="E22" s="53">
        <v>1</v>
      </c>
      <c r="F22" s="52"/>
      <c r="P22" s="45"/>
    </row>
    <row r="23" spans="2:16" x14ac:dyDescent="0.25">
      <c r="B23" s="50"/>
      <c r="C23" s="11"/>
      <c r="D23" s="11"/>
      <c r="E23" s="53"/>
      <c r="F23" s="52"/>
      <c r="P23" s="45"/>
    </row>
    <row r="24" spans="2:16" x14ac:dyDescent="0.25">
      <c r="B24" s="50"/>
      <c r="C24" s="35" t="s">
        <v>205</v>
      </c>
      <c r="D24" s="51" t="s">
        <v>254</v>
      </c>
      <c r="E24" s="53">
        <v>1</v>
      </c>
      <c r="F24" s="52" t="s">
        <v>255</v>
      </c>
      <c r="P24" s="45"/>
    </row>
    <row r="25" spans="2:16" x14ac:dyDescent="0.25">
      <c r="B25" s="50"/>
      <c r="C25" s="11"/>
      <c r="D25" s="11" t="s">
        <v>256</v>
      </c>
      <c r="E25" s="37">
        <v>4</v>
      </c>
      <c r="F25" s="52" t="s">
        <v>242</v>
      </c>
      <c r="P25" s="45"/>
    </row>
    <row r="26" spans="2:16" x14ac:dyDescent="0.25">
      <c r="B26" s="50"/>
      <c r="C26" s="11"/>
      <c r="D26" s="11" t="s">
        <v>257</v>
      </c>
      <c r="E26" s="53">
        <v>4</v>
      </c>
      <c r="F26" s="52" t="s">
        <v>242</v>
      </c>
      <c r="P26" s="45"/>
    </row>
    <row r="27" spans="2:16" x14ac:dyDescent="0.25">
      <c r="B27" s="50"/>
      <c r="C27" s="11"/>
      <c r="D27" s="11" t="s">
        <v>258</v>
      </c>
      <c r="E27" s="53">
        <v>1</v>
      </c>
      <c r="F27" s="52" t="s">
        <v>259</v>
      </c>
      <c r="P27" s="45"/>
    </row>
    <row r="28" spans="2:16" x14ac:dyDescent="0.25">
      <c r="B28" s="50"/>
      <c r="C28" s="11" t="s">
        <v>260</v>
      </c>
      <c r="D28" s="11" t="s">
        <v>261</v>
      </c>
      <c r="E28" s="53">
        <v>2</v>
      </c>
      <c r="F28" s="52"/>
      <c r="P28" s="45"/>
    </row>
    <row r="29" spans="2:16" x14ac:dyDescent="0.25">
      <c r="B29" s="50"/>
      <c r="C29" s="11"/>
      <c r="D29" s="11" t="s">
        <v>263</v>
      </c>
      <c r="E29" s="53">
        <v>2</v>
      </c>
      <c r="F29" s="52"/>
      <c r="P29" s="45"/>
    </row>
    <row r="30" spans="2:16" x14ac:dyDescent="0.25">
      <c r="B30" s="50"/>
      <c r="C30" s="11"/>
      <c r="D30" s="51" t="s">
        <v>262</v>
      </c>
      <c r="E30" s="52">
        <v>2</v>
      </c>
      <c r="F30" s="52"/>
      <c r="P30" s="45"/>
    </row>
    <row r="31" spans="2:16" x14ac:dyDescent="0.25">
      <c r="B31" s="50"/>
      <c r="C31" s="11" t="s">
        <v>264</v>
      </c>
      <c r="D31" s="54" t="s">
        <v>265</v>
      </c>
      <c r="E31" s="52">
        <v>1</v>
      </c>
      <c r="F31" s="52" t="s">
        <v>266</v>
      </c>
      <c r="P31" s="45"/>
    </row>
    <row r="32" spans="2:16" x14ac:dyDescent="0.25">
      <c r="B32" s="50"/>
      <c r="C32" s="11"/>
      <c r="D32" s="54" t="s">
        <v>267</v>
      </c>
      <c r="E32" s="52">
        <v>1</v>
      </c>
      <c r="F32" s="52" t="s">
        <v>250</v>
      </c>
      <c r="P32" s="45"/>
    </row>
    <row r="33" spans="2:16" x14ac:dyDescent="0.25">
      <c r="B33" s="50"/>
      <c r="C33" s="11" t="s">
        <v>268</v>
      </c>
      <c r="D33" s="51" t="s">
        <v>269</v>
      </c>
      <c r="E33" s="52">
        <v>1</v>
      </c>
      <c r="F33" s="52" t="s">
        <v>250</v>
      </c>
      <c r="P33" s="45"/>
    </row>
    <row r="34" spans="2:16" x14ac:dyDescent="0.25">
      <c r="B34" s="50"/>
      <c r="C34" s="11"/>
      <c r="D34" s="51" t="s">
        <v>270</v>
      </c>
      <c r="E34" s="52">
        <v>1</v>
      </c>
      <c r="F34" s="52" t="s">
        <v>250</v>
      </c>
      <c r="P34" s="45"/>
    </row>
    <row r="35" spans="2:16" x14ac:dyDescent="0.25">
      <c r="B35" s="50"/>
      <c r="C35" s="11"/>
      <c r="D35" s="11"/>
      <c r="E35" s="52"/>
      <c r="F35" s="52"/>
      <c r="P35" s="45"/>
    </row>
    <row r="36" spans="2:16" x14ac:dyDescent="0.25">
      <c r="B36" s="50"/>
      <c r="C36" s="11"/>
      <c r="D36" s="11" t="s">
        <v>271</v>
      </c>
      <c r="E36" s="52">
        <v>1</v>
      </c>
      <c r="F36" s="52" t="s">
        <v>272</v>
      </c>
      <c r="P36" s="45"/>
    </row>
    <row r="37" spans="2:16" ht="15.75" thickBot="1" x14ac:dyDescent="0.3">
      <c r="B37" s="55"/>
      <c r="C37" s="56"/>
      <c r="D37" s="57" t="s">
        <v>265</v>
      </c>
      <c r="E37" s="58">
        <v>1</v>
      </c>
      <c r="F37" s="58" t="s">
        <v>266</v>
      </c>
      <c r="G37" s="59"/>
      <c r="H37" s="59"/>
      <c r="I37" s="59"/>
      <c r="J37" s="59"/>
      <c r="K37" s="59"/>
      <c r="L37" s="59"/>
      <c r="M37" s="59"/>
      <c r="N37" s="59"/>
      <c r="O37" s="59"/>
      <c r="P37" s="60"/>
    </row>
    <row r="38" spans="2:16" ht="15.75" thickBot="1" x14ac:dyDescent="0.3">
      <c r="B38" s="61"/>
      <c r="C38" s="61"/>
      <c r="D38" s="61"/>
      <c r="E38" s="62"/>
      <c r="F38" s="62"/>
    </row>
    <row r="39" spans="2:16" x14ac:dyDescent="0.25">
      <c r="B39" s="63" t="s">
        <v>273</v>
      </c>
      <c r="C39" s="126" t="s">
        <v>274</v>
      </c>
      <c r="D39" s="126"/>
      <c r="E39" s="126"/>
      <c r="F39" s="64"/>
      <c r="G39" s="41"/>
      <c r="H39" s="41"/>
      <c r="I39" s="41"/>
      <c r="J39" s="41"/>
      <c r="K39" s="41"/>
      <c r="L39" s="41"/>
      <c r="M39" s="41"/>
      <c r="N39" s="41"/>
      <c r="O39" s="41"/>
      <c r="P39" s="42"/>
    </row>
    <row r="40" spans="2:16" x14ac:dyDescent="0.25">
      <c r="B40" s="50"/>
      <c r="C40" s="35" t="s">
        <v>275</v>
      </c>
      <c r="D40" s="11" t="s">
        <v>276</v>
      </c>
      <c r="E40" s="52">
        <v>1</v>
      </c>
      <c r="F40" s="52" t="s">
        <v>266</v>
      </c>
      <c r="P40" s="45"/>
    </row>
    <row r="41" spans="2:16" ht="45" x14ac:dyDescent="0.25">
      <c r="B41" s="65"/>
      <c r="C41" s="52"/>
      <c r="D41" s="66" t="s">
        <v>277</v>
      </c>
      <c r="E41" s="52">
        <v>1</v>
      </c>
      <c r="F41" s="52" t="s">
        <v>278</v>
      </c>
      <c r="P41" s="45"/>
    </row>
    <row r="42" spans="2:16" x14ac:dyDescent="0.25">
      <c r="B42" s="65"/>
      <c r="C42" s="52"/>
      <c r="D42" s="67" t="s">
        <v>279</v>
      </c>
      <c r="E42" s="52">
        <v>12</v>
      </c>
      <c r="F42" s="52" t="s">
        <v>266</v>
      </c>
      <c r="P42" s="45"/>
    </row>
    <row r="43" spans="2:16" x14ac:dyDescent="0.25">
      <c r="B43" s="65"/>
      <c r="C43" s="52"/>
      <c r="D43" s="67"/>
      <c r="E43" s="52"/>
      <c r="F43" s="52"/>
      <c r="P43" s="45"/>
    </row>
    <row r="44" spans="2:16" x14ac:dyDescent="0.25">
      <c r="B44" s="50"/>
      <c r="C44" s="68" t="s">
        <v>280</v>
      </c>
      <c r="D44" s="11"/>
      <c r="E44" s="52">
        <v>1</v>
      </c>
      <c r="F44" s="52"/>
      <c r="P44" s="45"/>
    </row>
    <row r="45" spans="2:16" x14ac:dyDescent="0.25">
      <c r="B45" s="65"/>
      <c r="C45" s="54" t="s">
        <v>281</v>
      </c>
      <c r="D45" s="54" t="s">
        <v>282</v>
      </c>
      <c r="E45" s="52">
        <v>5</v>
      </c>
      <c r="F45" s="52"/>
      <c r="P45" s="45"/>
    </row>
    <row r="46" spans="2:16" x14ac:dyDescent="0.25">
      <c r="B46" s="65"/>
      <c r="C46" s="54"/>
      <c r="D46" s="69" t="s">
        <v>283</v>
      </c>
      <c r="E46" s="52">
        <v>5</v>
      </c>
      <c r="F46" s="52" t="s">
        <v>284</v>
      </c>
      <c r="P46" s="45"/>
    </row>
    <row r="47" spans="2:16" x14ac:dyDescent="0.25">
      <c r="B47" s="65"/>
      <c r="C47" s="54"/>
      <c r="D47" s="69" t="s">
        <v>285</v>
      </c>
      <c r="E47" s="52">
        <v>30</v>
      </c>
      <c r="F47" s="52" t="s">
        <v>284</v>
      </c>
      <c r="P47" s="45"/>
    </row>
    <row r="48" spans="2:16" x14ac:dyDescent="0.25">
      <c r="B48" s="65"/>
      <c r="C48" s="52"/>
      <c r="D48" s="70" t="s">
        <v>286</v>
      </c>
      <c r="E48" s="52">
        <v>5</v>
      </c>
      <c r="F48" s="52" t="s">
        <v>287</v>
      </c>
      <c r="P48" s="45"/>
    </row>
    <row r="49" spans="2:16" x14ac:dyDescent="0.25">
      <c r="B49" s="65"/>
      <c r="C49" s="52"/>
      <c r="D49" s="71" t="s">
        <v>288</v>
      </c>
      <c r="E49" s="52">
        <v>5</v>
      </c>
      <c r="F49" s="52" t="s">
        <v>287</v>
      </c>
      <c r="P49" s="45"/>
    </row>
    <row r="50" spans="2:16" x14ac:dyDescent="0.25">
      <c r="B50" s="50"/>
      <c r="C50" s="11" t="s">
        <v>289</v>
      </c>
      <c r="D50" s="11"/>
      <c r="E50" s="52"/>
      <c r="F50" s="52"/>
      <c r="P50" s="45"/>
    </row>
    <row r="51" spans="2:16" x14ac:dyDescent="0.25">
      <c r="B51" s="50"/>
      <c r="C51" s="11"/>
      <c r="D51" s="51" t="s">
        <v>290</v>
      </c>
      <c r="E51" s="52">
        <v>1</v>
      </c>
      <c r="F51" s="52" t="s">
        <v>250</v>
      </c>
      <c r="P51" s="45"/>
    </row>
    <row r="52" spans="2:16" x14ac:dyDescent="0.25">
      <c r="B52" s="50"/>
      <c r="C52" s="11"/>
      <c r="D52" s="11" t="s">
        <v>291</v>
      </c>
      <c r="E52" s="52">
        <v>1</v>
      </c>
      <c r="F52" s="52" t="s">
        <v>250</v>
      </c>
      <c r="P52" s="45"/>
    </row>
    <row r="53" spans="2:16" x14ac:dyDescent="0.25">
      <c r="B53" s="50"/>
      <c r="C53" s="11"/>
      <c r="D53" s="11" t="s">
        <v>292</v>
      </c>
      <c r="E53" s="52">
        <v>2</v>
      </c>
      <c r="F53" s="52" t="s">
        <v>250</v>
      </c>
      <c r="P53" s="45"/>
    </row>
    <row r="54" spans="2:16" x14ac:dyDescent="0.25">
      <c r="B54" s="50"/>
      <c r="C54" s="11"/>
      <c r="D54" s="51" t="s">
        <v>293</v>
      </c>
      <c r="E54" s="52">
        <v>2</v>
      </c>
      <c r="F54" s="52" t="s">
        <v>250</v>
      </c>
      <c r="P54" s="45"/>
    </row>
    <row r="55" spans="2:16" x14ac:dyDescent="0.25">
      <c r="B55" s="50"/>
      <c r="C55" s="11"/>
      <c r="D55" s="11" t="s">
        <v>271</v>
      </c>
      <c r="E55" s="52">
        <v>1</v>
      </c>
      <c r="F55" s="52" t="s">
        <v>272</v>
      </c>
      <c r="P55" s="45"/>
    </row>
    <row r="56" spans="2:16" x14ac:dyDescent="0.25">
      <c r="B56" s="65"/>
      <c r="C56" s="52"/>
      <c r="D56" s="72" t="s">
        <v>294</v>
      </c>
      <c r="E56" s="52">
        <v>5</v>
      </c>
      <c r="F56" s="52" t="s">
        <v>295</v>
      </c>
      <c r="P56" s="45"/>
    </row>
    <row r="57" spans="2:16" x14ac:dyDescent="0.25">
      <c r="B57" s="50"/>
      <c r="C57" s="11" t="s">
        <v>296</v>
      </c>
      <c r="D57" s="51" t="s">
        <v>263</v>
      </c>
      <c r="E57" s="52">
        <v>1</v>
      </c>
      <c r="F57" s="52" t="s">
        <v>250</v>
      </c>
      <c r="P57" s="45"/>
    </row>
    <row r="58" spans="2:16" x14ac:dyDescent="0.25">
      <c r="B58" s="50"/>
      <c r="C58" s="11"/>
      <c r="D58" s="11" t="s">
        <v>291</v>
      </c>
      <c r="E58" s="52">
        <v>1</v>
      </c>
      <c r="F58" s="52" t="s">
        <v>250</v>
      </c>
      <c r="P58" s="45"/>
    </row>
    <row r="59" spans="2:16" x14ac:dyDescent="0.25">
      <c r="B59" s="50"/>
      <c r="C59" s="11"/>
      <c r="D59" s="51" t="s">
        <v>297</v>
      </c>
      <c r="E59" s="52">
        <v>1</v>
      </c>
      <c r="F59" s="52" t="s">
        <v>250</v>
      </c>
      <c r="P59" s="45"/>
    </row>
    <row r="60" spans="2:16" x14ac:dyDescent="0.25">
      <c r="B60" s="50"/>
      <c r="C60" s="11"/>
      <c r="D60" s="11"/>
      <c r="E60" s="52">
        <v>2</v>
      </c>
      <c r="F60" s="52" t="s">
        <v>250</v>
      </c>
      <c r="P60" s="45"/>
    </row>
    <row r="61" spans="2:16" x14ac:dyDescent="0.25">
      <c r="B61" s="50"/>
      <c r="C61" s="11" t="s">
        <v>298</v>
      </c>
      <c r="D61" s="54" t="s">
        <v>299</v>
      </c>
      <c r="E61" s="52">
        <v>2</v>
      </c>
      <c r="F61" s="52" t="s">
        <v>250</v>
      </c>
      <c r="P61" s="45"/>
    </row>
    <row r="62" spans="2:16" ht="15.75" thickBot="1" x14ac:dyDescent="0.3">
      <c r="B62" s="55"/>
      <c r="C62" s="56"/>
      <c r="D62" s="59"/>
      <c r="E62" s="58">
        <v>2</v>
      </c>
      <c r="F62" s="58" t="s">
        <v>300</v>
      </c>
      <c r="G62" s="59"/>
      <c r="H62" s="59"/>
      <c r="I62" s="59"/>
      <c r="J62" s="59"/>
      <c r="K62" s="59"/>
      <c r="L62" s="59"/>
      <c r="M62" s="59"/>
      <c r="N62" s="59"/>
      <c r="O62" s="59"/>
      <c r="P62" s="60"/>
    </row>
    <row r="63" spans="2:16" ht="15.75" thickBot="1" x14ac:dyDescent="0.3">
      <c r="B63" s="61"/>
      <c r="C63" s="61"/>
      <c r="D63" s="61"/>
      <c r="E63" s="62"/>
      <c r="F63" s="62"/>
    </row>
    <row r="64" spans="2:16" x14ac:dyDescent="0.25">
      <c r="B64" s="63" t="s">
        <v>301</v>
      </c>
      <c r="C64" s="126" t="s">
        <v>302</v>
      </c>
      <c r="D64" s="126"/>
      <c r="E64" s="126"/>
      <c r="F64" s="64"/>
      <c r="G64" s="41"/>
      <c r="H64" s="41"/>
      <c r="I64" s="41"/>
      <c r="J64" s="41"/>
      <c r="K64" s="41"/>
      <c r="L64" s="41"/>
      <c r="M64" s="41"/>
      <c r="N64" s="41"/>
      <c r="O64" s="41"/>
      <c r="P64" s="42"/>
    </row>
    <row r="65" spans="2:16" x14ac:dyDescent="0.25">
      <c r="B65" s="50"/>
      <c r="C65" s="35" t="s">
        <v>221</v>
      </c>
      <c r="D65" s="11" t="s">
        <v>303</v>
      </c>
      <c r="E65" s="52">
        <v>1</v>
      </c>
      <c r="F65" s="52"/>
      <c r="P65" s="45"/>
    </row>
    <row r="66" spans="2:16" x14ac:dyDescent="0.25">
      <c r="B66" s="50"/>
      <c r="C66" s="11" t="s">
        <v>222</v>
      </c>
      <c r="D66" s="54" t="s">
        <v>299</v>
      </c>
      <c r="E66" s="52">
        <v>2</v>
      </c>
      <c r="F66" s="52"/>
      <c r="P66" s="45"/>
    </row>
    <row r="67" spans="2:16" x14ac:dyDescent="0.25">
      <c r="B67" s="50"/>
      <c r="C67" s="35" t="s">
        <v>304</v>
      </c>
      <c r="D67" s="11"/>
      <c r="E67" s="52">
        <v>1</v>
      </c>
      <c r="F67" s="52"/>
      <c r="P67" s="45"/>
    </row>
    <row r="68" spans="2:16" x14ac:dyDescent="0.25">
      <c r="B68" s="50"/>
      <c r="C68" s="11" t="s">
        <v>305</v>
      </c>
      <c r="D68" s="70" t="s">
        <v>286</v>
      </c>
      <c r="E68" s="52">
        <v>1</v>
      </c>
      <c r="F68" s="52"/>
      <c r="P68" s="45"/>
    </row>
    <row r="69" spans="2:16" x14ac:dyDescent="0.25">
      <c r="B69" s="50"/>
      <c r="C69" s="11"/>
      <c r="D69" s="54" t="s">
        <v>288</v>
      </c>
      <c r="E69" s="52">
        <v>1</v>
      </c>
      <c r="F69" s="52"/>
      <c r="P69" s="45"/>
    </row>
    <row r="70" spans="2:16" x14ac:dyDescent="0.25">
      <c r="B70" s="50"/>
      <c r="C70" s="11" t="s">
        <v>306</v>
      </c>
      <c r="D70" s="71" t="s">
        <v>307</v>
      </c>
      <c r="E70" s="52">
        <v>1</v>
      </c>
      <c r="F70" s="52"/>
      <c r="P70" s="45"/>
    </row>
    <row r="71" spans="2:16" x14ac:dyDescent="0.25">
      <c r="B71" s="50"/>
      <c r="C71" s="11" t="s">
        <v>308</v>
      </c>
      <c r="D71" s="71" t="s">
        <v>309</v>
      </c>
      <c r="E71" s="52">
        <v>1</v>
      </c>
      <c r="F71" s="52" t="s">
        <v>250</v>
      </c>
      <c r="P71" s="45"/>
    </row>
    <row r="72" spans="2:16" x14ac:dyDescent="0.25">
      <c r="B72" s="50"/>
      <c r="C72" s="11"/>
      <c r="D72" s="54" t="s">
        <v>310</v>
      </c>
      <c r="E72" s="52">
        <v>1</v>
      </c>
      <c r="F72" s="52" t="s">
        <v>250</v>
      </c>
      <c r="P72" s="45"/>
    </row>
    <row r="73" spans="2:16" x14ac:dyDescent="0.25">
      <c r="B73" s="50"/>
      <c r="C73" s="11" t="s">
        <v>311</v>
      </c>
      <c r="D73" s="51" t="s">
        <v>312</v>
      </c>
      <c r="E73" s="52">
        <v>1</v>
      </c>
      <c r="F73" s="52" t="s">
        <v>250</v>
      </c>
      <c r="P73" s="45"/>
    </row>
    <row r="74" spans="2:16" x14ac:dyDescent="0.25">
      <c r="B74" s="73"/>
      <c r="P74" s="45"/>
    </row>
    <row r="75" spans="2:16" x14ac:dyDescent="0.25">
      <c r="B75" s="73"/>
      <c r="F75" s="74"/>
      <c r="P75" s="45"/>
    </row>
    <row r="76" spans="2:16" x14ac:dyDescent="0.25">
      <c r="B76" s="73"/>
      <c r="P76" s="45"/>
    </row>
    <row r="77" spans="2:16" x14ac:dyDescent="0.25">
      <c r="B77" s="73"/>
      <c r="P77" s="45"/>
    </row>
    <row r="78" spans="2:16" ht="15.75" thickBot="1" x14ac:dyDescent="0.3">
      <c r="B78" s="75"/>
      <c r="C78" s="59"/>
      <c r="D78" s="59"/>
      <c r="E78" s="76"/>
      <c r="F78" s="76"/>
      <c r="G78" s="59"/>
      <c r="H78" s="59"/>
      <c r="I78" s="59"/>
      <c r="J78" s="59"/>
      <c r="K78" s="59"/>
      <c r="L78" s="59"/>
      <c r="M78" s="59"/>
      <c r="N78" s="59"/>
      <c r="O78" s="59"/>
      <c r="P78" s="60"/>
    </row>
    <row r="79" spans="2:16" x14ac:dyDescent="0.25">
      <c r="H79" s="77"/>
      <c r="I79" s="78"/>
    </row>
    <row r="80" spans="2:16" x14ac:dyDescent="0.25">
      <c r="H80" s="77"/>
      <c r="I80" s="78"/>
    </row>
  </sheetData>
  <mergeCells count="3">
    <mergeCell ref="C3:E3"/>
    <mergeCell ref="C39:E39"/>
    <mergeCell ref="C64:E6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3:F32"/>
  <sheetViews>
    <sheetView workbookViewId="0">
      <selection activeCell="B25" sqref="B25:B32"/>
    </sheetView>
  </sheetViews>
  <sheetFormatPr defaultRowHeight="15" x14ac:dyDescent="0.25"/>
  <cols>
    <col min="2" max="2" width="19.42578125" bestFit="1" customWidth="1"/>
    <col min="3" max="3" width="15.5703125" customWidth="1"/>
    <col min="4" max="4" width="52.7109375" bestFit="1" customWidth="1"/>
    <col min="5" max="5" width="21.7109375" style="1" bestFit="1" customWidth="1"/>
  </cols>
  <sheetData>
    <row r="3" spans="2:6" ht="26.25" x14ac:dyDescent="0.4">
      <c r="B3" s="132" t="s">
        <v>182</v>
      </c>
      <c r="C3" s="132"/>
    </row>
    <row r="4" spans="2:6" ht="15" customHeight="1" x14ac:dyDescent="0.25">
      <c r="B4" s="22"/>
      <c r="C4" s="22"/>
      <c r="D4" s="2"/>
    </row>
    <row r="5" spans="2:6" x14ac:dyDescent="0.25">
      <c r="B5" s="23" t="s">
        <v>186</v>
      </c>
      <c r="C5" s="23" t="s">
        <v>187</v>
      </c>
      <c r="D5" s="23" t="s">
        <v>188</v>
      </c>
      <c r="E5" s="24" t="s">
        <v>12</v>
      </c>
    </row>
    <row r="6" spans="2:6" x14ac:dyDescent="0.25">
      <c r="B6" s="130" t="s">
        <v>209</v>
      </c>
      <c r="C6" s="15"/>
      <c r="D6" s="25" t="s">
        <v>200</v>
      </c>
      <c r="E6" s="15" t="s">
        <v>227</v>
      </c>
      <c r="F6" t="s">
        <v>341</v>
      </c>
    </row>
    <row r="7" spans="2:6" x14ac:dyDescent="0.25">
      <c r="B7" s="131"/>
      <c r="C7" s="15"/>
      <c r="D7" s="3" t="s">
        <v>202</v>
      </c>
      <c r="E7" s="15" t="s">
        <v>227</v>
      </c>
      <c r="F7" t="s">
        <v>341</v>
      </c>
    </row>
    <row r="8" spans="2:6" x14ac:dyDescent="0.25">
      <c r="B8" s="131"/>
      <c r="C8" s="15"/>
      <c r="D8" s="3" t="s">
        <v>201</v>
      </c>
      <c r="E8" s="15" t="s">
        <v>232</v>
      </c>
      <c r="F8" t="s">
        <v>342</v>
      </c>
    </row>
    <row r="9" spans="2:6" x14ac:dyDescent="0.25">
      <c r="B9" s="131"/>
      <c r="C9" s="15"/>
      <c r="D9" s="3" t="s">
        <v>203</v>
      </c>
      <c r="E9" s="15" t="s">
        <v>230</v>
      </c>
      <c r="F9" t="s">
        <v>341</v>
      </c>
    </row>
    <row r="10" spans="2:6" x14ac:dyDescent="0.25">
      <c r="B10" s="131"/>
      <c r="C10" s="15"/>
      <c r="D10" s="3" t="s">
        <v>205</v>
      </c>
      <c r="E10" s="15" t="s">
        <v>230</v>
      </c>
      <c r="F10" t="s">
        <v>341</v>
      </c>
    </row>
    <row r="11" spans="2:6" x14ac:dyDescent="0.25">
      <c r="B11" s="131"/>
      <c r="C11" s="15"/>
      <c r="D11" s="3" t="s">
        <v>235</v>
      </c>
      <c r="E11" s="15" t="s">
        <v>313</v>
      </c>
    </row>
    <row r="12" spans="2:6" x14ac:dyDescent="0.25">
      <c r="B12" s="131"/>
      <c r="C12" s="15"/>
      <c r="D12" s="3" t="s">
        <v>219</v>
      </c>
      <c r="E12" s="15" t="s">
        <v>230</v>
      </c>
      <c r="F12" t="s">
        <v>341</v>
      </c>
    </row>
    <row r="13" spans="2:6" x14ac:dyDescent="0.25">
      <c r="B13" s="131"/>
      <c r="C13" s="15"/>
      <c r="D13" s="3" t="s">
        <v>204</v>
      </c>
      <c r="E13" s="15" t="s">
        <v>230</v>
      </c>
      <c r="F13" t="s">
        <v>341</v>
      </c>
    </row>
    <row r="14" spans="2:6" x14ac:dyDescent="0.25">
      <c r="B14" s="131"/>
      <c r="C14" s="15"/>
      <c r="D14" s="3" t="s">
        <v>206</v>
      </c>
      <c r="E14" s="15" t="s">
        <v>230</v>
      </c>
      <c r="F14" t="s">
        <v>341</v>
      </c>
    </row>
    <row r="15" spans="2:6" x14ac:dyDescent="0.25">
      <c r="B15" s="131"/>
      <c r="C15" s="15"/>
      <c r="D15" s="3" t="s">
        <v>207</v>
      </c>
      <c r="E15" s="15" t="s">
        <v>230</v>
      </c>
      <c r="F15" t="s">
        <v>341</v>
      </c>
    </row>
    <row r="16" spans="2:6" x14ac:dyDescent="0.25">
      <c r="B16" s="131"/>
      <c r="C16" s="15"/>
      <c r="D16" s="3" t="s">
        <v>208</v>
      </c>
      <c r="E16" s="15" t="s">
        <v>230</v>
      </c>
      <c r="F16" t="s">
        <v>341</v>
      </c>
    </row>
    <row r="17" spans="2:6" ht="14.45" customHeight="1" x14ac:dyDescent="0.25">
      <c r="B17" s="127" t="s">
        <v>210</v>
      </c>
      <c r="C17" s="15"/>
      <c r="D17" s="34" t="s">
        <v>211</v>
      </c>
      <c r="E17" s="15" t="s">
        <v>233</v>
      </c>
    </row>
    <row r="18" spans="2:6" x14ac:dyDescent="0.25">
      <c r="B18" s="128"/>
      <c r="C18" s="15"/>
      <c r="D18" s="19" t="s">
        <v>212</v>
      </c>
      <c r="E18" s="15" t="s">
        <v>227</v>
      </c>
      <c r="F18" t="s">
        <v>341</v>
      </c>
    </row>
    <row r="19" spans="2:6" x14ac:dyDescent="0.25">
      <c r="B19" s="128"/>
      <c r="C19" s="15"/>
      <c r="D19" s="19" t="s">
        <v>213</v>
      </c>
      <c r="E19" s="15" t="s">
        <v>227</v>
      </c>
      <c r="F19" t="s">
        <v>341</v>
      </c>
    </row>
    <row r="20" spans="2:6" x14ac:dyDescent="0.25">
      <c r="B20" s="128"/>
      <c r="C20" s="15"/>
      <c r="D20" s="3" t="s">
        <v>215</v>
      </c>
      <c r="E20" s="15" t="s">
        <v>230</v>
      </c>
      <c r="F20" t="s">
        <v>341</v>
      </c>
    </row>
    <row r="21" spans="2:6" x14ac:dyDescent="0.25">
      <c r="B21" s="128"/>
      <c r="C21" s="15"/>
      <c r="D21" s="3" t="s">
        <v>216</v>
      </c>
      <c r="E21" s="15" t="s">
        <v>231</v>
      </c>
      <c r="F21" t="s">
        <v>341</v>
      </c>
    </row>
    <row r="22" spans="2:6" x14ac:dyDescent="0.25">
      <c r="B22" s="128"/>
      <c r="C22" s="15"/>
      <c r="D22" s="3" t="s">
        <v>217</v>
      </c>
      <c r="E22" s="15" t="s">
        <v>231</v>
      </c>
      <c r="F22" t="s">
        <v>341</v>
      </c>
    </row>
    <row r="23" spans="2:6" x14ac:dyDescent="0.25">
      <c r="B23" s="128"/>
      <c r="C23" s="15"/>
      <c r="D23" s="3" t="s">
        <v>214</v>
      </c>
      <c r="E23" s="15" t="s">
        <v>230</v>
      </c>
      <c r="F23" t="s">
        <v>341</v>
      </c>
    </row>
    <row r="24" spans="2:6" x14ac:dyDescent="0.25">
      <c r="B24" s="129"/>
      <c r="C24" s="15"/>
      <c r="D24" s="34" t="s">
        <v>218</v>
      </c>
      <c r="E24" s="15" t="s">
        <v>313</v>
      </c>
    </row>
    <row r="25" spans="2:6" x14ac:dyDescent="0.25">
      <c r="B25" s="127" t="s">
        <v>220</v>
      </c>
      <c r="C25" s="15"/>
      <c r="D25" s="3" t="s">
        <v>221</v>
      </c>
      <c r="E25" s="15" t="s">
        <v>234</v>
      </c>
    </row>
    <row r="26" spans="2:6" x14ac:dyDescent="0.25">
      <c r="B26" s="128"/>
      <c r="C26" s="15"/>
      <c r="D26" s="35" t="s">
        <v>223</v>
      </c>
      <c r="E26" s="15" t="s">
        <v>233</v>
      </c>
    </row>
    <row r="27" spans="2:6" x14ac:dyDescent="0.25">
      <c r="B27" s="128"/>
      <c r="C27" s="15"/>
      <c r="D27" s="3" t="s">
        <v>228</v>
      </c>
      <c r="E27" s="15" t="s">
        <v>227</v>
      </c>
    </row>
    <row r="28" spans="2:6" x14ac:dyDescent="0.25">
      <c r="B28" s="128"/>
      <c r="C28" s="15"/>
      <c r="D28" s="3" t="s">
        <v>229</v>
      </c>
      <c r="E28" s="15" t="s">
        <v>227</v>
      </c>
    </row>
    <row r="29" spans="2:6" x14ac:dyDescent="0.25">
      <c r="B29" s="128"/>
      <c r="C29" s="15"/>
      <c r="D29" s="3" t="s">
        <v>224</v>
      </c>
      <c r="E29" s="15" t="s">
        <v>227</v>
      </c>
    </row>
    <row r="30" spans="2:6" x14ac:dyDescent="0.25">
      <c r="B30" s="128"/>
      <c r="C30" s="15"/>
      <c r="D30" s="3" t="s">
        <v>225</v>
      </c>
      <c r="E30" s="15" t="s">
        <v>227</v>
      </c>
    </row>
    <row r="31" spans="2:6" x14ac:dyDescent="0.25">
      <c r="B31" s="128"/>
      <c r="C31" s="15"/>
      <c r="D31" s="3" t="s">
        <v>226</v>
      </c>
      <c r="E31" s="15" t="s">
        <v>230</v>
      </c>
    </row>
    <row r="32" spans="2:6" x14ac:dyDescent="0.25">
      <c r="B32" s="129"/>
      <c r="C32" s="15"/>
      <c r="D32" s="3"/>
      <c r="E32" s="15"/>
    </row>
  </sheetData>
  <autoFilter ref="B5:E32"/>
  <mergeCells count="4">
    <mergeCell ref="B25:B32"/>
    <mergeCell ref="B6:B16"/>
    <mergeCell ref="B17:B24"/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L62"/>
  <sheetViews>
    <sheetView topLeftCell="C13" zoomScale="85" zoomScaleNormal="85" workbookViewId="0">
      <selection activeCell="F39" sqref="F39"/>
    </sheetView>
  </sheetViews>
  <sheetFormatPr defaultRowHeight="15" x14ac:dyDescent="0.25"/>
  <cols>
    <col min="2" max="2" width="19.42578125" bestFit="1" customWidth="1"/>
    <col min="3" max="3" width="15.5703125" customWidth="1"/>
    <col min="4" max="4" width="64.28515625" customWidth="1"/>
    <col min="5" max="5" width="16.85546875" style="1" customWidth="1"/>
    <col min="6" max="6" width="21.7109375" style="1" bestFit="1" customWidth="1"/>
    <col min="7" max="8" width="8.85546875" style="1"/>
    <col min="9" max="9" width="10" style="1" customWidth="1"/>
    <col min="10" max="10" width="11.5703125" style="1" customWidth="1"/>
    <col min="11" max="11" width="33.28515625" bestFit="1" customWidth="1"/>
    <col min="12" max="12" width="41.85546875" bestFit="1" customWidth="1"/>
  </cols>
  <sheetData>
    <row r="2" spans="2:10" x14ac:dyDescent="0.25">
      <c r="H2" s="133" t="s">
        <v>181</v>
      </c>
      <c r="I2" s="134"/>
      <c r="J2" s="135"/>
    </row>
    <row r="6" spans="2:10" ht="26.25" x14ac:dyDescent="0.4">
      <c r="B6" s="132" t="s">
        <v>182</v>
      </c>
      <c r="C6" s="132"/>
    </row>
    <row r="7" spans="2:10" x14ac:dyDescent="0.25">
      <c r="B7" s="136" t="s">
        <v>183</v>
      </c>
      <c r="C7" s="137"/>
      <c r="D7" s="17">
        <v>1.732</v>
      </c>
    </row>
    <row r="8" spans="2:10" x14ac:dyDescent="0.25">
      <c r="B8" s="138" t="s">
        <v>0</v>
      </c>
      <c r="C8" s="138"/>
      <c r="D8" s="18">
        <v>0.8</v>
      </c>
      <c r="F8" s="19" t="s">
        <v>1</v>
      </c>
      <c r="G8" s="20">
        <f>SUM(H46,H53)</f>
        <v>47.699999999999974</v>
      </c>
    </row>
    <row r="9" spans="2:10" ht="15.75" customHeight="1" x14ac:dyDescent="0.25">
      <c r="B9" s="139" t="s">
        <v>184</v>
      </c>
      <c r="C9" s="139"/>
      <c r="D9" s="18">
        <v>0.9</v>
      </c>
      <c r="F9" s="19" t="s">
        <v>3</v>
      </c>
      <c r="G9" s="20">
        <f>SUM(I46,I53)</f>
        <v>4.5</v>
      </c>
    </row>
    <row r="10" spans="2:10" ht="15" customHeight="1" x14ac:dyDescent="0.25">
      <c r="B10" s="138" t="s">
        <v>2</v>
      </c>
      <c r="C10" s="138"/>
      <c r="D10" s="21">
        <v>480</v>
      </c>
      <c r="F10" s="19" t="s">
        <v>5</v>
      </c>
      <c r="G10" s="20">
        <f>SUM(J46,J53)</f>
        <v>0</v>
      </c>
    </row>
    <row r="11" spans="2:10" ht="15.75" customHeight="1" x14ac:dyDescent="0.25">
      <c r="B11" s="138" t="s">
        <v>4</v>
      </c>
      <c r="C11" s="138"/>
      <c r="D11" s="21">
        <v>120</v>
      </c>
      <c r="F11" s="19" t="s">
        <v>7</v>
      </c>
      <c r="G11" s="20">
        <f>G8*D13</f>
        <v>59.624999999999972</v>
      </c>
    </row>
    <row r="12" spans="2:10" ht="15.75" customHeight="1" x14ac:dyDescent="0.25">
      <c r="B12" s="138" t="s">
        <v>6</v>
      </c>
      <c r="C12" s="138"/>
      <c r="D12" s="21">
        <v>1.341</v>
      </c>
      <c r="F12" s="19" t="s">
        <v>9</v>
      </c>
      <c r="G12" s="20">
        <f>G9*D13</f>
        <v>5.625</v>
      </c>
    </row>
    <row r="13" spans="2:10" ht="15.75" customHeight="1" x14ac:dyDescent="0.25">
      <c r="B13" s="138" t="s">
        <v>8</v>
      </c>
      <c r="C13" s="138"/>
      <c r="D13" s="21">
        <v>1.25</v>
      </c>
      <c r="F13" s="19" t="s">
        <v>11</v>
      </c>
      <c r="G13" s="20">
        <f>G10*D13</f>
        <v>0</v>
      </c>
    </row>
    <row r="14" spans="2:10" ht="15.75" customHeight="1" x14ac:dyDescent="0.25">
      <c r="B14" s="139" t="s">
        <v>10</v>
      </c>
      <c r="C14" s="139"/>
      <c r="D14" s="21">
        <v>0.8</v>
      </c>
    </row>
    <row r="15" spans="2:10" ht="15" customHeight="1" x14ac:dyDescent="0.25">
      <c r="B15" s="22"/>
      <c r="C15" s="22"/>
      <c r="D15" s="2"/>
    </row>
    <row r="16" spans="2:10" x14ac:dyDescent="0.25">
      <c r="B16" s="140" t="s">
        <v>185</v>
      </c>
      <c r="C16" s="140"/>
      <c r="D16" s="140"/>
      <c r="E16" s="140"/>
      <c r="F16" s="140"/>
      <c r="G16" s="140"/>
      <c r="H16" s="140"/>
      <c r="I16" s="140"/>
      <c r="J16" s="140"/>
    </row>
    <row r="17" spans="2:12" x14ac:dyDescent="0.25">
      <c r="B17" s="23" t="s">
        <v>186</v>
      </c>
      <c r="C17" s="23" t="s">
        <v>187</v>
      </c>
      <c r="D17" s="23" t="s">
        <v>188</v>
      </c>
      <c r="E17" s="23" t="s">
        <v>189</v>
      </c>
      <c r="F17" s="24" t="s">
        <v>190</v>
      </c>
      <c r="G17" s="23" t="s">
        <v>15</v>
      </c>
      <c r="H17" s="23" t="s">
        <v>13</v>
      </c>
      <c r="I17" s="23" t="s">
        <v>14</v>
      </c>
      <c r="J17" s="83" t="s">
        <v>191</v>
      </c>
    </row>
    <row r="18" spans="2:12" x14ac:dyDescent="0.25">
      <c r="B18" s="130" t="s">
        <v>209</v>
      </c>
      <c r="C18" s="15"/>
      <c r="D18" s="25" t="s">
        <v>200</v>
      </c>
      <c r="E18" s="79" t="s">
        <v>315</v>
      </c>
      <c r="F18" s="15" t="s">
        <v>227</v>
      </c>
      <c r="G18" s="16">
        <v>0.75</v>
      </c>
      <c r="H18" s="16">
        <v>0.75</v>
      </c>
      <c r="I18" s="16"/>
      <c r="J18" s="16"/>
      <c r="K18" s="84" t="s">
        <v>603</v>
      </c>
      <c r="L18" s="84"/>
    </row>
    <row r="19" spans="2:12" x14ac:dyDescent="0.25">
      <c r="B19" s="131"/>
      <c r="C19" s="15"/>
      <c r="D19" s="3" t="s">
        <v>202</v>
      </c>
      <c r="E19" s="79" t="s">
        <v>316</v>
      </c>
      <c r="F19" s="15" t="s">
        <v>227</v>
      </c>
      <c r="G19" s="16">
        <v>0.75</v>
      </c>
      <c r="H19" s="16">
        <v>0.75</v>
      </c>
      <c r="I19" s="16"/>
      <c r="J19" s="16"/>
      <c r="K19" s="84" t="s">
        <v>603</v>
      </c>
      <c r="L19" s="84"/>
    </row>
    <row r="20" spans="2:12" x14ac:dyDescent="0.25">
      <c r="B20" s="131"/>
      <c r="C20" s="15"/>
      <c r="D20" s="3" t="s">
        <v>422</v>
      </c>
      <c r="E20" s="79" t="s">
        <v>425</v>
      </c>
      <c r="F20" s="15" t="s">
        <v>227</v>
      </c>
      <c r="G20" s="16">
        <v>0.75</v>
      </c>
      <c r="H20" s="16">
        <v>0.75</v>
      </c>
      <c r="I20" s="16"/>
      <c r="J20" s="16"/>
      <c r="K20" s="84" t="s">
        <v>603</v>
      </c>
      <c r="L20" s="84"/>
    </row>
    <row r="21" spans="2:12" x14ac:dyDescent="0.25">
      <c r="B21" s="131"/>
      <c r="C21" s="15"/>
      <c r="D21" s="3" t="s">
        <v>421</v>
      </c>
      <c r="E21" s="79" t="s">
        <v>426</v>
      </c>
      <c r="F21" s="15" t="s">
        <v>227</v>
      </c>
      <c r="G21" s="16">
        <v>0.75</v>
      </c>
      <c r="H21" s="16">
        <v>0.75</v>
      </c>
      <c r="I21" s="16"/>
      <c r="J21" s="16"/>
      <c r="K21" s="84" t="s">
        <v>603</v>
      </c>
      <c r="L21" s="84"/>
    </row>
    <row r="22" spans="2:12" x14ac:dyDescent="0.25">
      <c r="B22" s="131"/>
      <c r="C22" s="15"/>
      <c r="D22" s="3" t="s">
        <v>423</v>
      </c>
      <c r="E22" s="79" t="s">
        <v>427</v>
      </c>
      <c r="F22" s="15" t="s">
        <v>227</v>
      </c>
      <c r="G22" s="16">
        <v>0.75</v>
      </c>
      <c r="H22" s="16">
        <v>0.75</v>
      </c>
      <c r="I22" s="16"/>
      <c r="J22" s="16"/>
      <c r="K22" s="84" t="s">
        <v>603</v>
      </c>
      <c r="L22" s="84"/>
    </row>
    <row r="23" spans="2:12" x14ac:dyDescent="0.25">
      <c r="B23" s="131"/>
      <c r="C23" s="15"/>
      <c r="D23" s="3" t="s">
        <v>424</v>
      </c>
      <c r="E23" s="79" t="s">
        <v>428</v>
      </c>
      <c r="F23" s="15" t="s">
        <v>227</v>
      </c>
      <c r="G23" s="16">
        <v>0.75</v>
      </c>
      <c r="H23" s="16">
        <v>0.75</v>
      </c>
      <c r="I23" s="16"/>
      <c r="J23" s="16"/>
      <c r="K23" s="84" t="s">
        <v>603</v>
      </c>
      <c r="L23" s="84"/>
    </row>
    <row r="24" spans="2:12" x14ac:dyDescent="0.25">
      <c r="B24" s="131"/>
      <c r="C24" s="15"/>
      <c r="D24" s="3" t="s">
        <v>203</v>
      </c>
      <c r="E24" s="79" t="s">
        <v>317</v>
      </c>
      <c r="F24" s="15" t="s">
        <v>607</v>
      </c>
      <c r="G24" s="16">
        <v>4.5</v>
      </c>
      <c r="H24" s="16">
        <v>4.5</v>
      </c>
      <c r="I24" s="16"/>
      <c r="J24" s="16"/>
      <c r="K24" s="84" t="s">
        <v>595</v>
      </c>
      <c r="L24" s="84">
        <v>8143168</v>
      </c>
    </row>
    <row r="25" spans="2:12" x14ac:dyDescent="0.25">
      <c r="B25" s="131"/>
      <c r="C25" s="15"/>
      <c r="D25" s="3" t="s">
        <v>205</v>
      </c>
      <c r="E25" s="79" t="s">
        <v>318</v>
      </c>
      <c r="F25" s="15" t="s">
        <v>607</v>
      </c>
      <c r="G25" s="16">
        <v>4.5</v>
      </c>
      <c r="H25" s="16">
        <v>4.5</v>
      </c>
      <c r="I25" s="16"/>
      <c r="J25" s="16"/>
      <c r="K25" s="84" t="s">
        <v>595</v>
      </c>
      <c r="L25" s="84">
        <v>8143168</v>
      </c>
    </row>
    <row r="26" spans="2:12" x14ac:dyDescent="0.25">
      <c r="B26" s="131"/>
      <c r="C26" s="15"/>
      <c r="D26" s="3" t="s">
        <v>204</v>
      </c>
      <c r="E26" s="79" t="s">
        <v>321</v>
      </c>
      <c r="F26" s="15" t="s">
        <v>608</v>
      </c>
      <c r="G26" s="16">
        <v>1.3</v>
      </c>
      <c r="H26" s="16">
        <v>1.3</v>
      </c>
      <c r="I26" s="16"/>
      <c r="J26" s="16"/>
      <c r="K26" s="84" t="s">
        <v>594</v>
      </c>
      <c r="L26" s="84">
        <v>8143165</v>
      </c>
    </row>
    <row r="27" spans="2:12" x14ac:dyDescent="0.25">
      <c r="B27" s="131"/>
      <c r="C27" s="15"/>
      <c r="D27" s="3" t="s">
        <v>235</v>
      </c>
      <c r="E27" s="79" t="s">
        <v>319</v>
      </c>
      <c r="F27" s="15" t="s">
        <v>314</v>
      </c>
      <c r="G27" s="16">
        <v>4.5</v>
      </c>
      <c r="H27" s="16">
        <v>4.5</v>
      </c>
      <c r="I27" s="16"/>
      <c r="J27" s="16"/>
      <c r="K27" s="84" t="s">
        <v>601</v>
      </c>
      <c r="L27" s="84" t="s">
        <v>602</v>
      </c>
    </row>
    <row r="28" spans="2:12" x14ac:dyDescent="0.25">
      <c r="B28" s="131"/>
      <c r="C28" s="15"/>
      <c r="D28" s="3" t="s">
        <v>219</v>
      </c>
      <c r="E28" s="79" t="s">
        <v>320</v>
      </c>
      <c r="F28" s="15" t="s">
        <v>607</v>
      </c>
      <c r="G28" s="16">
        <v>4.5</v>
      </c>
      <c r="H28" s="16">
        <v>4.5</v>
      </c>
      <c r="I28" s="16"/>
      <c r="J28" s="16"/>
      <c r="K28" s="84" t="s">
        <v>595</v>
      </c>
      <c r="L28" s="84">
        <v>8143168</v>
      </c>
    </row>
    <row r="29" spans="2:12" x14ac:dyDescent="0.25">
      <c r="B29" s="131"/>
      <c r="C29" s="15"/>
      <c r="D29" s="3" t="s">
        <v>206</v>
      </c>
      <c r="E29" s="79" t="s">
        <v>321</v>
      </c>
      <c r="F29" s="15" t="s">
        <v>608</v>
      </c>
      <c r="G29" s="16">
        <v>1.3</v>
      </c>
      <c r="H29" s="16">
        <v>1.3</v>
      </c>
      <c r="I29" s="16"/>
      <c r="J29" s="16"/>
      <c r="K29" s="84" t="s">
        <v>594</v>
      </c>
      <c r="L29" s="84">
        <v>8143165</v>
      </c>
    </row>
    <row r="30" spans="2:12" x14ac:dyDescent="0.25">
      <c r="B30" s="131"/>
      <c r="C30" s="15"/>
      <c r="D30" s="3" t="s">
        <v>343</v>
      </c>
      <c r="E30" s="79" t="s">
        <v>322</v>
      </c>
      <c r="F30" s="15" t="s">
        <v>608</v>
      </c>
      <c r="G30" s="16">
        <v>1.3</v>
      </c>
      <c r="H30" s="16">
        <v>1.3</v>
      </c>
      <c r="I30" s="16"/>
      <c r="J30" s="16"/>
      <c r="K30" s="84" t="s">
        <v>594</v>
      </c>
      <c r="L30" s="84">
        <v>8143165</v>
      </c>
    </row>
    <row r="31" spans="2:12" x14ac:dyDescent="0.25">
      <c r="B31" s="131"/>
      <c r="C31" s="15"/>
      <c r="D31" s="3" t="s">
        <v>323</v>
      </c>
      <c r="E31" s="79" t="s">
        <v>325</v>
      </c>
      <c r="F31" s="15" t="s">
        <v>230</v>
      </c>
      <c r="G31" s="16">
        <v>1.3</v>
      </c>
      <c r="H31" s="16">
        <v>1.3</v>
      </c>
      <c r="I31" s="16"/>
      <c r="J31" s="16"/>
      <c r="K31" s="54" t="s">
        <v>593</v>
      </c>
      <c r="L31" s="54">
        <v>8143166</v>
      </c>
    </row>
    <row r="32" spans="2:12" x14ac:dyDescent="0.25">
      <c r="B32" s="131"/>
      <c r="C32" s="15"/>
      <c r="D32" s="3" t="s">
        <v>324</v>
      </c>
      <c r="E32" s="79" t="s">
        <v>326</v>
      </c>
      <c r="F32" s="15" t="s">
        <v>230</v>
      </c>
      <c r="G32" s="16">
        <v>1.3</v>
      </c>
      <c r="H32" s="16">
        <v>1.3</v>
      </c>
      <c r="I32" s="16"/>
      <c r="J32" s="16"/>
      <c r="K32" s="54" t="s">
        <v>593</v>
      </c>
      <c r="L32" s="84">
        <v>8143166</v>
      </c>
    </row>
    <row r="33" spans="2:12" ht="14.45" customHeight="1" x14ac:dyDescent="0.25">
      <c r="B33" s="127" t="s">
        <v>210</v>
      </c>
      <c r="C33" s="15"/>
      <c r="D33" s="34" t="s">
        <v>465</v>
      </c>
      <c r="E33" s="79" t="s">
        <v>328</v>
      </c>
      <c r="F33" s="15" t="s">
        <v>233</v>
      </c>
      <c r="G33" s="16"/>
      <c r="H33" s="16"/>
      <c r="I33" s="16"/>
      <c r="J33" s="16"/>
      <c r="K33" s="84" t="s">
        <v>599</v>
      </c>
      <c r="L33" s="84" t="s">
        <v>600</v>
      </c>
    </row>
    <row r="34" spans="2:12" ht="14.45" customHeight="1" x14ac:dyDescent="0.25">
      <c r="B34" s="128"/>
      <c r="C34" s="15"/>
      <c r="D34" s="34" t="s">
        <v>466</v>
      </c>
      <c r="E34" s="79" t="s">
        <v>327</v>
      </c>
      <c r="F34" s="15" t="s">
        <v>314</v>
      </c>
      <c r="G34" s="16">
        <v>4.5</v>
      </c>
      <c r="H34" s="16">
        <v>4.5</v>
      </c>
      <c r="I34" s="16"/>
      <c r="J34" s="16"/>
      <c r="K34" s="84" t="s">
        <v>601</v>
      </c>
      <c r="L34" s="84" t="s">
        <v>602</v>
      </c>
    </row>
    <row r="35" spans="2:12" x14ac:dyDescent="0.25">
      <c r="B35" s="128"/>
      <c r="C35" s="15"/>
      <c r="D35" s="19" t="s">
        <v>467</v>
      </c>
      <c r="E35" s="79" t="s">
        <v>329</v>
      </c>
      <c r="F35" s="15" t="s">
        <v>227</v>
      </c>
      <c r="G35" s="16">
        <v>0.55000000000000004</v>
      </c>
      <c r="H35" s="16">
        <v>0.55000000000000004</v>
      </c>
      <c r="I35" s="16"/>
      <c r="J35" s="16"/>
      <c r="K35" s="84" t="s">
        <v>603</v>
      </c>
      <c r="L35" s="84"/>
    </row>
    <row r="36" spans="2:12" x14ac:dyDescent="0.25">
      <c r="B36" s="128"/>
      <c r="C36" s="15"/>
      <c r="D36" s="19" t="s">
        <v>468</v>
      </c>
      <c r="E36" s="79" t="s">
        <v>330</v>
      </c>
      <c r="F36" s="15" t="s">
        <v>227</v>
      </c>
      <c r="G36" s="16">
        <v>0.55000000000000004</v>
      </c>
      <c r="H36" s="16">
        <v>0.55000000000000004</v>
      </c>
      <c r="I36" s="16"/>
      <c r="J36" s="16"/>
      <c r="K36" s="84" t="s">
        <v>603</v>
      </c>
      <c r="L36" s="84"/>
    </row>
    <row r="37" spans="2:12" x14ac:dyDescent="0.25">
      <c r="B37" s="128"/>
      <c r="C37" s="15"/>
      <c r="D37" s="3" t="s">
        <v>469</v>
      </c>
      <c r="E37" s="79" t="s">
        <v>331</v>
      </c>
      <c r="F37" s="15" t="s">
        <v>230</v>
      </c>
      <c r="G37" s="16">
        <v>1.3</v>
      </c>
      <c r="H37" s="16">
        <v>1.3</v>
      </c>
      <c r="I37" s="16"/>
      <c r="J37" s="16"/>
      <c r="K37" s="54" t="s">
        <v>593</v>
      </c>
      <c r="L37" s="54">
        <v>8143166</v>
      </c>
    </row>
    <row r="38" spans="2:12" x14ac:dyDescent="0.25">
      <c r="B38" s="128"/>
      <c r="C38" s="15"/>
      <c r="D38" s="3" t="s">
        <v>470</v>
      </c>
      <c r="E38" s="79" t="s">
        <v>332</v>
      </c>
      <c r="F38" s="15" t="s">
        <v>608</v>
      </c>
      <c r="G38" s="16">
        <v>1.3</v>
      </c>
      <c r="H38" s="16">
        <v>1.3</v>
      </c>
      <c r="I38" s="16"/>
      <c r="J38" s="16"/>
      <c r="K38" s="84" t="s">
        <v>594</v>
      </c>
      <c r="L38" s="84">
        <v>8143165</v>
      </c>
    </row>
    <row r="39" spans="2:12" x14ac:dyDescent="0.25">
      <c r="B39" s="128"/>
      <c r="C39" s="15"/>
      <c r="D39" s="19" t="s">
        <v>471</v>
      </c>
      <c r="E39" s="79" t="s">
        <v>872</v>
      </c>
      <c r="F39" s="15" t="s">
        <v>227</v>
      </c>
      <c r="G39" s="16">
        <v>0.55000000000000004</v>
      </c>
      <c r="H39" s="16">
        <v>0.55000000000000004</v>
      </c>
      <c r="I39" s="16"/>
      <c r="J39" s="16"/>
      <c r="K39" s="84" t="s">
        <v>603</v>
      </c>
      <c r="L39" s="84"/>
    </row>
    <row r="40" spans="2:12" x14ac:dyDescent="0.25">
      <c r="B40" s="127" t="s">
        <v>220</v>
      </c>
      <c r="C40" s="15"/>
      <c r="D40" s="19" t="s">
        <v>472</v>
      </c>
      <c r="E40" s="79" t="s">
        <v>873</v>
      </c>
      <c r="F40" s="15" t="s">
        <v>227</v>
      </c>
      <c r="G40" s="16">
        <v>0.55000000000000004</v>
      </c>
      <c r="H40" s="16">
        <v>0.55000000000000004</v>
      </c>
      <c r="I40" s="16"/>
      <c r="J40" s="16"/>
      <c r="K40" s="84" t="s">
        <v>603</v>
      </c>
      <c r="L40" s="84"/>
    </row>
    <row r="41" spans="2:12" ht="30" x14ac:dyDescent="0.25">
      <c r="B41" s="128"/>
      <c r="C41" s="15"/>
      <c r="D41" s="3" t="s">
        <v>221</v>
      </c>
      <c r="E41" s="79" t="s">
        <v>333</v>
      </c>
      <c r="F41" s="15" t="s">
        <v>234</v>
      </c>
      <c r="G41" s="16">
        <v>1</v>
      </c>
      <c r="H41" s="16">
        <v>1</v>
      </c>
      <c r="I41" s="16"/>
      <c r="J41" s="16"/>
      <c r="K41" s="84" t="s">
        <v>605</v>
      </c>
      <c r="L41" s="85" t="s">
        <v>606</v>
      </c>
    </row>
    <row r="42" spans="2:12" x14ac:dyDescent="0.25">
      <c r="B42" s="128"/>
      <c r="C42" s="15"/>
      <c r="D42" s="35" t="s">
        <v>223</v>
      </c>
      <c r="E42" s="79" t="s">
        <v>334</v>
      </c>
      <c r="F42" s="15" t="s">
        <v>233</v>
      </c>
      <c r="G42" s="16"/>
      <c r="H42" s="16"/>
      <c r="I42" s="16"/>
      <c r="J42" s="16"/>
      <c r="K42" s="84" t="s">
        <v>599</v>
      </c>
      <c r="L42" s="84" t="s">
        <v>600</v>
      </c>
    </row>
    <row r="43" spans="2:12" x14ac:dyDescent="0.25">
      <c r="B43" s="128"/>
      <c r="C43" s="15"/>
      <c r="D43" s="3" t="s">
        <v>228</v>
      </c>
      <c r="E43" s="79" t="s">
        <v>335</v>
      </c>
      <c r="F43" s="15" t="s">
        <v>227</v>
      </c>
      <c r="G43" s="16">
        <v>0.55000000000000004</v>
      </c>
      <c r="H43" s="16">
        <v>0.55000000000000004</v>
      </c>
      <c r="I43" s="16"/>
      <c r="J43" s="16"/>
      <c r="K43" s="84" t="s">
        <v>603</v>
      </c>
      <c r="L43" s="84"/>
    </row>
    <row r="44" spans="2:12" x14ac:dyDescent="0.25">
      <c r="B44" s="128"/>
      <c r="C44" s="15"/>
      <c r="D44" s="3" t="s">
        <v>225</v>
      </c>
      <c r="E44" s="79" t="s">
        <v>336</v>
      </c>
      <c r="F44" s="15" t="s">
        <v>227</v>
      </c>
      <c r="G44" s="16">
        <v>0.55000000000000004</v>
      </c>
      <c r="H44" s="16">
        <v>0.55000000000000004</v>
      </c>
      <c r="I44" s="16"/>
      <c r="J44" s="16"/>
      <c r="K44" s="84" t="s">
        <v>603</v>
      </c>
      <c r="L44" s="84"/>
    </row>
    <row r="45" spans="2:12" x14ac:dyDescent="0.25">
      <c r="B45" s="128"/>
      <c r="C45" s="15"/>
      <c r="D45" s="3" t="s">
        <v>338</v>
      </c>
      <c r="E45" s="79" t="s">
        <v>337</v>
      </c>
      <c r="F45" s="15" t="s">
        <v>230</v>
      </c>
      <c r="G45" s="16">
        <v>1.3</v>
      </c>
      <c r="H45" s="16">
        <v>1.3</v>
      </c>
      <c r="I45" s="16"/>
      <c r="J45" s="16"/>
      <c r="K45" s="54" t="s">
        <v>593</v>
      </c>
      <c r="L45" s="84">
        <v>8143166</v>
      </c>
    </row>
    <row r="46" spans="2:12" x14ac:dyDescent="0.25">
      <c r="B46" s="27"/>
      <c r="C46" s="27"/>
      <c r="D46" s="28"/>
      <c r="E46" s="27"/>
      <c r="F46" s="29" t="s">
        <v>193</v>
      </c>
      <c r="G46" s="30">
        <f>SUM(G18:G45)</f>
        <v>41.699999999999974</v>
      </c>
      <c r="H46" s="30">
        <f>SUM(H18:H45)</f>
        <v>41.699999999999974</v>
      </c>
      <c r="I46" s="30">
        <f>SUM(I18:I45)</f>
        <v>0</v>
      </c>
      <c r="J46" s="30">
        <f>SUM(J18:J45)</f>
        <v>0</v>
      </c>
    </row>
    <row r="47" spans="2:12" x14ac:dyDescent="0.25">
      <c r="B47" s="1"/>
      <c r="C47" s="1"/>
      <c r="F47" s="31"/>
      <c r="H47" s="32"/>
      <c r="I47" s="32"/>
      <c r="J47" s="32"/>
    </row>
    <row r="48" spans="2:12" x14ac:dyDescent="0.25">
      <c r="B48" s="140" t="s">
        <v>194</v>
      </c>
      <c r="C48" s="140"/>
      <c r="D48" s="140"/>
      <c r="E48" s="140"/>
      <c r="F48" s="140"/>
      <c r="G48" s="140"/>
      <c r="H48" s="140"/>
      <c r="I48" s="140"/>
      <c r="J48" s="140"/>
    </row>
    <row r="49" spans="2:12" x14ac:dyDescent="0.25">
      <c r="B49" s="23" t="s">
        <v>186</v>
      </c>
      <c r="C49" s="23" t="s">
        <v>187</v>
      </c>
      <c r="D49" s="23" t="s">
        <v>188</v>
      </c>
      <c r="E49" s="23" t="s">
        <v>189</v>
      </c>
      <c r="F49" s="24" t="s">
        <v>190</v>
      </c>
      <c r="G49" s="23" t="s">
        <v>15</v>
      </c>
      <c r="H49" s="23" t="s">
        <v>13</v>
      </c>
      <c r="I49" s="23" t="s">
        <v>14</v>
      </c>
      <c r="J49" s="23" t="s">
        <v>191</v>
      </c>
    </row>
    <row r="50" spans="2:12" x14ac:dyDescent="0.25">
      <c r="B50" s="26"/>
      <c r="C50" s="15">
        <v>1</v>
      </c>
      <c r="D50" s="3" t="s">
        <v>339</v>
      </c>
      <c r="E50" s="15" t="s">
        <v>195</v>
      </c>
      <c r="F50" s="15" t="s">
        <v>192</v>
      </c>
      <c r="G50" s="16">
        <v>1</v>
      </c>
      <c r="H50" s="16">
        <f t="shared" ref="H50:H52" si="0">G50</f>
        <v>1</v>
      </c>
      <c r="I50" s="16">
        <v>1.5</v>
      </c>
      <c r="J50" s="16"/>
    </row>
    <row r="51" spans="2:12" x14ac:dyDescent="0.25">
      <c r="B51" s="26"/>
      <c r="C51" s="15">
        <v>1</v>
      </c>
      <c r="D51" s="3" t="s">
        <v>604</v>
      </c>
      <c r="E51" s="15" t="s">
        <v>195</v>
      </c>
      <c r="F51" s="15" t="s">
        <v>192</v>
      </c>
      <c r="G51" s="16">
        <v>2</v>
      </c>
      <c r="H51" s="16">
        <f t="shared" ref="H51" si="1">G51</f>
        <v>2</v>
      </c>
      <c r="I51" s="16">
        <v>1.5</v>
      </c>
      <c r="J51" s="16"/>
    </row>
    <row r="52" spans="2:12" ht="30" x14ac:dyDescent="0.25">
      <c r="B52" s="26"/>
      <c r="C52" s="15">
        <v>2</v>
      </c>
      <c r="D52" s="80" t="s">
        <v>340</v>
      </c>
      <c r="E52" s="15" t="s">
        <v>196</v>
      </c>
      <c r="F52" s="15" t="s">
        <v>192</v>
      </c>
      <c r="G52" s="16">
        <v>3</v>
      </c>
      <c r="H52" s="16">
        <f t="shared" si="0"/>
        <v>3</v>
      </c>
      <c r="I52" s="16">
        <v>1.5</v>
      </c>
      <c r="J52" s="16"/>
    </row>
    <row r="53" spans="2:12" x14ac:dyDescent="0.25">
      <c r="B53" s="27"/>
      <c r="C53" s="27"/>
      <c r="D53" s="28"/>
      <c r="E53" s="27"/>
      <c r="F53" s="29" t="s">
        <v>193</v>
      </c>
      <c r="G53" s="30">
        <f>SUM(G50:G52)</f>
        <v>6</v>
      </c>
      <c r="H53" s="30">
        <f>SUM(H50:H52)</f>
        <v>6</v>
      </c>
      <c r="I53" s="30">
        <f>SUM(I50:I52)</f>
        <v>4.5</v>
      </c>
      <c r="J53" s="30">
        <f>SUM(J50:J52)</f>
        <v>0</v>
      </c>
    </row>
    <row r="55" spans="2:12" x14ac:dyDescent="0.25">
      <c r="B55" s="141"/>
      <c r="C55" s="142"/>
      <c r="D55" s="142"/>
      <c r="E55" s="142"/>
      <c r="F55" s="142"/>
      <c r="G55" s="143"/>
      <c r="H55" s="23" t="s">
        <v>13</v>
      </c>
      <c r="I55" s="23" t="s">
        <v>14</v>
      </c>
      <c r="J55" s="23" t="s">
        <v>191</v>
      </c>
    </row>
    <row r="56" spans="2:12" x14ac:dyDescent="0.25">
      <c r="B56" s="144" t="s">
        <v>197</v>
      </c>
      <c r="C56" s="145"/>
      <c r="D56" s="145"/>
      <c r="E56" s="145"/>
      <c r="F56" s="145"/>
      <c r="G56" s="146"/>
      <c r="H56" s="33">
        <f>SUM(H46,H53)</f>
        <v>47.699999999999974</v>
      </c>
      <c r="I56" s="33">
        <f>SUM(I46,I53)</f>
        <v>4.5</v>
      </c>
      <c r="J56" s="33">
        <f>SUM(J46,J53)</f>
        <v>0</v>
      </c>
    </row>
    <row r="57" spans="2:12" x14ac:dyDescent="0.25">
      <c r="B57" s="144" t="s">
        <v>198</v>
      </c>
      <c r="C57" s="145"/>
      <c r="D57" s="145"/>
      <c r="E57" s="145"/>
      <c r="F57" s="145"/>
      <c r="G57" s="146"/>
      <c r="H57" s="33">
        <f>H56*$D$13</f>
        <v>59.624999999999972</v>
      </c>
      <c r="I57" s="33">
        <f>I56*$D$13</f>
        <v>5.625</v>
      </c>
      <c r="J57" s="33">
        <f>J56*$D$13</f>
        <v>0</v>
      </c>
    </row>
    <row r="59" spans="2:12" x14ac:dyDescent="0.25">
      <c r="B59" s="147" t="s">
        <v>199</v>
      </c>
      <c r="C59" s="147"/>
      <c r="D59" s="147"/>
      <c r="E59" s="147"/>
      <c r="F59" s="147"/>
      <c r="G59" s="147"/>
      <c r="H59" s="147"/>
      <c r="I59" s="147"/>
      <c r="J59" s="147"/>
    </row>
    <row r="61" spans="2:12" x14ac:dyDescent="0.25">
      <c r="B61" s="3"/>
      <c r="C61" s="3"/>
      <c r="D61" s="82" t="s">
        <v>598</v>
      </c>
      <c r="E61" s="82"/>
      <c r="F61" s="82"/>
      <c r="G61" s="15"/>
      <c r="H61" s="15"/>
      <c r="I61" s="15"/>
      <c r="J61" s="15"/>
      <c r="K61" s="81">
        <v>8163946</v>
      </c>
      <c r="L61" s="81" t="s">
        <v>596</v>
      </c>
    </row>
    <row r="62" spans="2:12" x14ac:dyDescent="0.25">
      <c r="B62" s="3"/>
      <c r="C62" s="3"/>
      <c r="D62" s="82" t="s">
        <v>597</v>
      </c>
      <c r="E62" s="15"/>
      <c r="F62" s="15"/>
      <c r="G62" s="15"/>
      <c r="H62" s="15"/>
      <c r="I62" s="15"/>
      <c r="J62" s="15"/>
      <c r="K62" s="81">
        <v>8163946</v>
      </c>
      <c r="L62" s="81" t="s">
        <v>596</v>
      </c>
    </row>
  </sheetData>
  <mergeCells count="19">
    <mergeCell ref="B48:J48"/>
    <mergeCell ref="B55:G55"/>
    <mergeCell ref="B56:G56"/>
    <mergeCell ref="B57:G57"/>
    <mergeCell ref="B59:J59"/>
    <mergeCell ref="H2:J2"/>
    <mergeCell ref="B6:C6"/>
    <mergeCell ref="B18:B32"/>
    <mergeCell ref="B33:B39"/>
    <mergeCell ref="B40:B45"/>
    <mergeCell ref="B7:C7"/>
    <mergeCell ref="B8:C8"/>
    <mergeCell ref="B9:C9"/>
    <mergeCell ref="B10:C10"/>
    <mergeCell ref="B11:C11"/>
    <mergeCell ref="B12:C12"/>
    <mergeCell ref="B13:C13"/>
    <mergeCell ref="B14:C14"/>
    <mergeCell ref="B16:J16"/>
  </mergeCells>
  <phoneticPr fontId="3" type="noConversion"/>
  <dataValidations disablePrompts="1" count="5">
    <dataValidation type="decimal" operator="equal" allowBlank="1" showInputMessage="1" showErrorMessage="1" sqref="H49:H59">
      <formula1>G49</formula1>
    </dataValidation>
    <dataValidation type="decimal" operator="equal" allowBlank="1" showInputMessage="1" showErrorMessage="1" sqref="I43:I45 I36 I39 I49:I59">
      <formula1>H36/$E$5</formula1>
    </dataValidation>
    <dataValidation type="decimal" operator="equal" allowBlank="1" showInputMessage="1" showErrorMessage="1" sqref="J50:J51">
      <formula1>(G50*1000)/(1.73*$E$3)</formula1>
    </dataValidation>
    <dataValidation type="whole" allowBlank="1" showDropDown="1" showInputMessage="1" showErrorMessage="1" sqref="I12:I17">
      <formula1>H12/$E$5</formula1>
      <formula2>H12/$E$5</formula2>
    </dataValidation>
    <dataValidation type="list" allowBlank="1" showDropDown="1" showInputMessage="1" showErrorMessage="1" promptTitle="Calculation " sqref="H12:H17">
      <formula1>G12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topLeftCell="Y12" zoomScale="85" zoomScaleNormal="85" workbookViewId="0">
      <selection activeCell="BA2" sqref="BA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65"/>
  <sheetViews>
    <sheetView topLeftCell="A31" zoomScale="85" zoomScaleNormal="85" workbookViewId="0">
      <selection activeCell="D47" sqref="D47"/>
    </sheetView>
  </sheetViews>
  <sheetFormatPr defaultColWidth="9.42578125" defaultRowHeight="15" x14ac:dyDescent="0.25"/>
  <cols>
    <col min="1" max="2" width="9.42578125" style="5"/>
    <col min="3" max="3" width="6.28515625" style="4" bestFit="1" customWidth="1"/>
    <col min="4" max="4" width="36.42578125" style="4" bestFit="1" customWidth="1"/>
    <col min="5" max="5" width="17.5703125" style="4" bestFit="1" customWidth="1"/>
    <col min="6" max="7" width="13.5703125" style="5" bestFit="1" customWidth="1"/>
    <col min="8" max="8" width="9.42578125" style="5"/>
    <col min="9" max="9" width="30.7109375" style="5" customWidth="1"/>
    <col min="10" max="10" width="15.7109375" style="5" customWidth="1"/>
    <col min="11" max="11" width="20.7109375" style="6" customWidth="1"/>
    <col min="12" max="12" width="0.7109375" style="5" customWidth="1"/>
    <col min="13" max="13" width="30.7109375" style="5" customWidth="1"/>
    <col min="14" max="14" width="15.7109375" style="5" customWidth="1"/>
    <col min="15" max="15" width="20.7109375" style="6" customWidth="1"/>
    <col min="16" max="16384" width="9.42578125" style="5"/>
  </cols>
  <sheetData>
    <row r="2" spans="3:15" x14ac:dyDescent="0.25">
      <c r="F2" s="4"/>
      <c r="G2" s="4"/>
    </row>
    <row r="3" spans="3:15" x14ac:dyDescent="0.25">
      <c r="F3" s="4"/>
      <c r="G3" s="4"/>
      <c r="I3" s="148" t="s">
        <v>661</v>
      </c>
      <c r="J3" s="148"/>
      <c r="K3" s="148"/>
      <c r="L3" s="148"/>
      <c r="M3" s="148"/>
      <c r="N3" s="148"/>
      <c r="O3" s="148"/>
    </row>
    <row r="4" spans="3:15" x14ac:dyDescent="0.25">
      <c r="C4" s="7"/>
      <c r="D4" s="149" t="s">
        <v>105</v>
      </c>
      <c r="E4" s="149"/>
      <c r="F4" s="149"/>
      <c r="I4" s="148" t="s">
        <v>722</v>
      </c>
      <c r="J4" s="148"/>
      <c r="K4" s="148"/>
      <c r="L4" s="148"/>
      <c r="M4" s="148"/>
      <c r="N4" s="148"/>
      <c r="O4" s="148"/>
    </row>
    <row r="5" spans="3:15" ht="30" x14ac:dyDescent="0.25">
      <c r="C5" s="8" t="s">
        <v>106</v>
      </c>
      <c r="D5" s="8" t="s">
        <v>107</v>
      </c>
      <c r="E5" s="8" t="s">
        <v>108</v>
      </c>
      <c r="F5" s="8" t="s">
        <v>109</v>
      </c>
      <c r="G5" s="8" t="s">
        <v>109</v>
      </c>
      <c r="I5" s="8" t="s">
        <v>107</v>
      </c>
      <c r="J5" s="8" t="s">
        <v>108</v>
      </c>
      <c r="K5" s="8" t="s">
        <v>109</v>
      </c>
      <c r="M5" s="8" t="s">
        <v>107</v>
      </c>
      <c r="N5" s="8" t="s">
        <v>108</v>
      </c>
      <c r="O5" s="8" t="s">
        <v>109</v>
      </c>
    </row>
    <row r="6" spans="3:15" x14ac:dyDescent="0.25">
      <c r="C6" s="9">
        <v>1</v>
      </c>
      <c r="D6" s="10" t="s">
        <v>110</v>
      </c>
      <c r="E6" s="10" t="s">
        <v>111</v>
      </c>
      <c r="F6" s="9" t="s">
        <v>112</v>
      </c>
      <c r="G6" s="9" t="s">
        <v>662</v>
      </c>
      <c r="I6" s="10" t="str">
        <f t="shared" ref="I6:I31" si="0">D6</f>
        <v>PLC</v>
      </c>
      <c r="J6" s="10" t="str">
        <f t="shared" ref="J6:J31" si="1">E6</f>
        <v>PLC01</v>
      </c>
      <c r="K6" s="9" t="str">
        <f t="shared" ref="K6:K20" si="2">F6</f>
        <v>192.168.10.10</v>
      </c>
      <c r="M6" s="11" t="str">
        <f>D32</f>
        <v>Carton linear Servo 02</v>
      </c>
      <c r="N6" s="11" t="str">
        <f>E32</f>
        <v>CLS02</v>
      </c>
      <c r="O6" s="11" t="str">
        <f t="shared" ref="O6" si="3">F32</f>
        <v>192.168.10.36</v>
      </c>
    </row>
    <row r="7" spans="3:15" x14ac:dyDescent="0.25">
      <c r="C7" s="9">
        <v>2</v>
      </c>
      <c r="D7" s="10" t="s">
        <v>114</v>
      </c>
      <c r="E7" s="10" t="s">
        <v>609</v>
      </c>
      <c r="F7" s="9" t="s">
        <v>113</v>
      </c>
      <c r="G7" s="9" t="s">
        <v>663</v>
      </c>
      <c r="I7" s="10" t="str">
        <f t="shared" si="0"/>
        <v>SCADA</v>
      </c>
      <c r="J7" s="10" t="str">
        <f t="shared" si="1"/>
        <v>SCADA01</v>
      </c>
      <c r="K7" s="9" t="str">
        <f t="shared" si="2"/>
        <v>192.168.10.11</v>
      </c>
      <c r="M7" s="11" t="str">
        <f t="shared" ref="M7:M30" si="4">D33</f>
        <v>Carton Handling Conveyor 3</v>
      </c>
      <c r="N7" s="11" t="str">
        <f t="shared" ref="N7:N30" si="5">E33</f>
        <v>CHC02</v>
      </c>
      <c r="O7" s="11" t="str">
        <f t="shared" ref="O7:O30" si="6">F33</f>
        <v>192.168.10.37</v>
      </c>
    </row>
    <row r="8" spans="3:15" x14ac:dyDescent="0.25">
      <c r="C8" s="9">
        <v>3</v>
      </c>
      <c r="D8" s="10" t="s">
        <v>344</v>
      </c>
      <c r="E8" s="10" t="s">
        <v>610</v>
      </c>
      <c r="F8" s="9" t="s">
        <v>115</v>
      </c>
      <c r="G8" s="9" t="s">
        <v>664</v>
      </c>
      <c r="I8" s="10" t="str">
        <f t="shared" si="0"/>
        <v>HMI</v>
      </c>
      <c r="J8" s="10" t="str">
        <f t="shared" si="1"/>
        <v>HMI01</v>
      </c>
      <c r="K8" s="9" t="str">
        <f t="shared" si="2"/>
        <v>192.168.10.12</v>
      </c>
      <c r="M8" s="11" t="str">
        <f t="shared" si="4"/>
        <v>Carton Handling Conveyor 4</v>
      </c>
      <c r="N8" s="11" t="str">
        <f t="shared" si="5"/>
        <v>TMIC01</v>
      </c>
      <c r="O8" s="11" t="str">
        <f t="shared" si="6"/>
        <v>192.168.10.38</v>
      </c>
    </row>
    <row r="9" spans="3:15" x14ac:dyDescent="0.25">
      <c r="C9" s="9">
        <v>4</v>
      </c>
      <c r="D9" s="10" t="s">
        <v>200</v>
      </c>
      <c r="E9" s="10" t="s">
        <v>315</v>
      </c>
      <c r="F9" s="9" t="s">
        <v>116</v>
      </c>
      <c r="G9" s="9" t="s">
        <v>665</v>
      </c>
      <c r="I9" s="10" t="str">
        <f t="shared" si="0"/>
        <v>Infeed Conveyor</v>
      </c>
      <c r="J9" s="10" t="str">
        <f t="shared" si="1"/>
        <v>IFC01</v>
      </c>
      <c r="K9" s="9" t="str">
        <f t="shared" si="2"/>
        <v>192.168.10.13</v>
      </c>
      <c r="M9" s="11" t="str">
        <f t="shared" si="4"/>
        <v>Taping machine</v>
      </c>
      <c r="N9" s="11" t="str">
        <f t="shared" si="5"/>
        <v>TTM01</v>
      </c>
      <c r="O9" s="11" t="str">
        <f t="shared" si="6"/>
        <v>192.168.10.39</v>
      </c>
    </row>
    <row r="10" spans="3:15" x14ac:dyDescent="0.25">
      <c r="C10" s="9">
        <v>5</v>
      </c>
      <c r="D10" s="10" t="s">
        <v>202</v>
      </c>
      <c r="E10" s="10" t="s">
        <v>316</v>
      </c>
      <c r="F10" s="9" t="s">
        <v>117</v>
      </c>
      <c r="G10" s="9" t="s">
        <v>666</v>
      </c>
      <c r="I10" s="10" t="str">
        <f t="shared" si="0"/>
        <v>Offline Conveyor</v>
      </c>
      <c r="J10" s="10" t="str">
        <f t="shared" si="1"/>
        <v>OFC01</v>
      </c>
      <c r="K10" s="9" t="str">
        <f t="shared" si="2"/>
        <v>192.168.10.14</v>
      </c>
      <c r="M10" s="11" t="str">
        <f t="shared" si="4"/>
        <v>Palletiser Cobot</v>
      </c>
      <c r="N10" s="11" t="str">
        <f t="shared" si="5"/>
        <v>ROB04</v>
      </c>
      <c r="O10" s="11" t="str">
        <f t="shared" si="6"/>
        <v>192.168.10.40</v>
      </c>
    </row>
    <row r="11" spans="3:15" x14ac:dyDescent="0.25">
      <c r="C11" s="9">
        <v>6</v>
      </c>
      <c r="D11" s="10" t="s">
        <v>433</v>
      </c>
      <c r="E11" s="10" t="s">
        <v>432</v>
      </c>
      <c r="F11" s="9" t="s">
        <v>118</v>
      </c>
      <c r="G11" s="9" t="s">
        <v>667</v>
      </c>
      <c r="I11" s="10" t="str">
        <f t="shared" si="0"/>
        <v>Diverter Belt Conveyor</v>
      </c>
      <c r="J11" s="10" t="str">
        <f t="shared" si="1"/>
        <v>DBC01</v>
      </c>
      <c r="K11" s="9" t="str">
        <f t="shared" si="2"/>
        <v>192.168.10.15</v>
      </c>
      <c r="M11" s="11" t="str">
        <f t="shared" si="4"/>
        <v>Tapping Machine Infeed Conveyor 1</v>
      </c>
      <c r="N11" s="11" t="str">
        <f t="shared" si="5"/>
        <v>TMIC01</v>
      </c>
      <c r="O11" s="11" t="str">
        <f t="shared" si="6"/>
        <v>192.168.10.41</v>
      </c>
    </row>
    <row r="12" spans="3:15" x14ac:dyDescent="0.25">
      <c r="C12" s="9">
        <v>7</v>
      </c>
      <c r="D12" s="10" t="s">
        <v>422</v>
      </c>
      <c r="E12" s="10" t="s">
        <v>425</v>
      </c>
      <c r="F12" s="9" t="s">
        <v>119</v>
      </c>
      <c r="G12" s="9" t="s">
        <v>668</v>
      </c>
      <c r="I12" s="10" t="str">
        <f t="shared" si="0"/>
        <v>Vision system Conveyor 01</v>
      </c>
      <c r="J12" s="10" t="str">
        <f t="shared" si="1"/>
        <v>VSC01</v>
      </c>
      <c r="K12" s="9" t="str">
        <f t="shared" si="2"/>
        <v>192.168.10.16</v>
      </c>
      <c r="M12" s="11" t="str">
        <f t="shared" si="4"/>
        <v>Label Applicator Roller conveyor 1</v>
      </c>
      <c r="N12" s="11" t="str">
        <f t="shared" si="5"/>
        <v>LARC01</v>
      </c>
      <c r="O12" s="11" t="str">
        <f t="shared" si="6"/>
        <v>192.168.10.42</v>
      </c>
    </row>
    <row r="13" spans="3:15" x14ac:dyDescent="0.25">
      <c r="C13" s="9">
        <v>8</v>
      </c>
      <c r="D13" s="10" t="s">
        <v>421</v>
      </c>
      <c r="E13" s="10" t="s">
        <v>426</v>
      </c>
      <c r="F13" s="9" t="s">
        <v>120</v>
      </c>
      <c r="G13" s="9" t="s">
        <v>669</v>
      </c>
      <c r="I13" s="10" t="str">
        <f t="shared" si="0"/>
        <v>Vision system Conveyor 02</v>
      </c>
      <c r="J13" s="10" t="str">
        <f t="shared" si="1"/>
        <v>VSC02</v>
      </c>
      <c r="K13" s="9" t="str">
        <f t="shared" si="2"/>
        <v>192.168.10.17</v>
      </c>
      <c r="M13" s="11" t="str">
        <f t="shared" si="4"/>
        <v>Carton Referencing Servo</v>
      </c>
      <c r="N13" s="11" t="str">
        <f t="shared" si="5"/>
        <v>CRS01</v>
      </c>
      <c r="O13" s="11" t="str">
        <f t="shared" si="6"/>
        <v>192.168.10.43</v>
      </c>
    </row>
    <row r="14" spans="3:15" x14ac:dyDescent="0.25">
      <c r="C14" s="9">
        <v>9</v>
      </c>
      <c r="D14" s="10" t="s">
        <v>423</v>
      </c>
      <c r="E14" s="10" t="s">
        <v>427</v>
      </c>
      <c r="F14" s="9" t="s">
        <v>121</v>
      </c>
      <c r="G14" s="9" t="s">
        <v>670</v>
      </c>
      <c r="I14" s="10" t="str">
        <f t="shared" si="0"/>
        <v>Vision system Conveyor 03</v>
      </c>
      <c r="J14" s="10" t="str">
        <f t="shared" si="1"/>
        <v>VSC03</v>
      </c>
      <c r="K14" s="9" t="str">
        <f t="shared" si="2"/>
        <v>192.168.10.18</v>
      </c>
      <c r="M14" s="11" t="str">
        <f t="shared" si="4"/>
        <v>Vision 01</v>
      </c>
      <c r="N14" s="11" t="str">
        <f t="shared" si="5"/>
        <v>Spare</v>
      </c>
      <c r="O14" s="11" t="str">
        <f t="shared" si="6"/>
        <v>192.168.10.44</v>
      </c>
    </row>
    <row r="15" spans="3:15" x14ac:dyDescent="0.25">
      <c r="C15" s="9">
        <v>10</v>
      </c>
      <c r="D15" s="10" t="s">
        <v>424</v>
      </c>
      <c r="E15" s="10" t="s">
        <v>428</v>
      </c>
      <c r="F15" s="9" t="s">
        <v>122</v>
      </c>
      <c r="G15" s="9" t="s">
        <v>671</v>
      </c>
      <c r="I15" s="10" t="str">
        <f t="shared" si="0"/>
        <v>Vision system Vacuum Motor 01</v>
      </c>
      <c r="J15" s="10" t="str">
        <f t="shared" si="1"/>
        <v>VSVM01</v>
      </c>
      <c r="K15" s="9" t="str">
        <f t="shared" si="2"/>
        <v>192.168.10.19</v>
      </c>
      <c r="M15" s="11" t="str">
        <f t="shared" si="4"/>
        <v>Vision 02</v>
      </c>
      <c r="N15" s="11" t="str">
        <f t="shared" si="5"/>
        <v>Spare</v>
      </c>
      <c r="O15" s="11" t="str">
        <f t="shared" si="6"/>
        <v>192.168.10.45</v>
      </c>
    </row>
    <row r="16" spans="3:15" x14ac:dyDescent="0.25">
      <c r="C16" s="9">
        <v>11</v>
      </c>
      <c r="D16" s="10" t="s">
        <v>203</v>
      </c>
      <c r="E16" s="10" t="s">
        <v>317</v>
      </c>
      <c r="F16" s="9" t="s">
        <v>123</v>
      </c>
      <c r="G16" s="9" t="s">
        <v>672</v>
      </c>
      <c r="I16" s="10" t="str">
        <f t="shared" si="0"/>
        <v>Racetrack Conveyor-1</v>
      </c>
      <c r="J16" s="10" t="str">
        <f t="shared" si="1"/>
        <v>RTC01</v>
      </c>
      <c r="K16" s="9" t="str">
        <f t="shared" si="2"/>
        <v>192.168.10.20</v>
      </c>
      <c r="M16" s="11" t="str">
        <f t="shared" si="4"/>
        <v>Vision 03</v>
      </c>
      <c r="N16" s="11" t="str">
        <f t="shared" si="5"/>
        <v>Spare</v>
      </c>
      <c r="O16" s="11" t="str">
        <f t="shared" si="6"/>
        <v>192.168.10.46</v>
      </c>
    </row>
    <row r="17" spans="3:15" x14ac:dyDescent="0.25">
      <c r="C17" s="9">
        <v>12</v>
      </c>
      <c r="D17" s="10" t="s">
        <v>205</v>
      </c>
      <c r="E17" s="10" t="s">
        <v>318</v>
      </c>
      <c r="F17" s="9" t="s">
        <v>124</v>
      </c>
      <c r="G17" s="9" t="s">
        <v>673</v>
      </c>
      <c r="I17" s="10" t="str">
        <f t="shared" si="0"/>
        <v>Racetrack Conveyor-2</v>
      </c>
      <c r="J17" s="10" t="str">
        <f t="shared" si="1"/>
        <v>RTC02</v>
      </c>
      <c r="K17" s="9" t="str">
        <f t="shared" si="2"/>
        <v>192.168.10.21</v>
      </c>
      <c r="M17" s="11" t="str">
        <f t="shared" si="4"/>
        <v>Vision 04</v>
      </c>
      <c r="N17" s="11" t="str">
        <f t="shared" si="5"/>
        <v>Spare</v>
      </c>
      <c r="O17" s="11" t="str">
        <f t="shared" si="6"/>
        <v>192.168.10.47</v>
      </c>
    </row>
    <row r="18" spans="3:15" x14ac:dyDescent="0.25">
      <c r="C18" s="9">
        <v>13</v>
      </c>
      <c r="D18" s="10" t="s">
        <v>204</v>
      </c>
      <c r="E18" s="10" t="s">
        <v>321</v>
      </c>
      <c r="F18" s="9" t="s">
        <v>125</v>
      </c>
      <c r="G18" s="9" t="s">
        <v>674</v>
      </c>
      <c r="I18" s="10" t="str">
        <f t="shared" si="0"/>
        <v>Referencing Servo-1</v>
      </c>
      <c r="J18" s="10" t="str">
        <f t="shared" si="1"/>
        <v>REFS01</v>
      </c>
      <c r="K18" s="9" t="str">
        <f t="shared" si="2"/>
        <v>192.168.10.22</v>
      </c>
      <c r="M18" s="11" t="str">
        <f t="shared" si="4"/>
        <v>Vision 05</v>
      </c>
      <c r="N18" s="11" t="str">
        <f t="shared" si="5"/>
        <v>Spare</v>
      </c>
      <c r="O18" s="11" t="str">
        <f t="shared" si="6"/>
        <v>192.168.10.48</v>
      </c>
    </row>
    <row r="19" spans="3:15" x14ac:dyDescent="0.25">
      <c r="C19" s="9">
        <v>14</v>
      </c>
      <c r="D19" s="10" t="s">
        <v>235</v>
      </c>
      <c r="E19" s="10" t="s">
        <v>319</v>
      </c>
      <c r="F19" s="9" t="s">
        <v>126</v>
      </c>
      <c r="G19" s="9" t="s">
        <v>675</v>
      </c>
      <c r="I19" s="10" t="str">
        <f t="shared" si="0"/>
        <v>Robot 01</v>
      </c>
      <c r="J19" s="10" t="str">
        <f t="shared" si="1"/>
        <v>ROB01</v>
      </c>
      <c r="K19" s="9" t="str">
        <f t="shared" si="2"/>
        <v>192.168.10.23</v>
      </c>
      <c r="M19" s="11" t="str">
        <f t="shared" si="4"/>
        <v>Vision 06</v>
      </c>
      <c r="N19" s="11" t="str">
        <f t="shared" si="5"/>
        <v>Spare</v>
      </c>
      <c r="O19" s="11" t="str">
        <f t="shared" si="6"/>
        <v>192.168.10.49</v>
      </c>
    </row>
    <row r="20" spans="3:15" x14ac:dyDescent="0.25">
      <c r="C20" s="9">
        <v>15</v>
      </c>
      <c r="D20" s="10" t="s">
        <v>219</v>
      </c>
      <c r="E20" s="10" t="s">
        <v>320</v>
      </c>
      <c r="F20" s="9" t="s">
        <v>127</v>
      </c>
      <c r="G20" s="9" t="s">
        <v>676</v>
      </c>
      <c r="I20" s="10" t="str">
        <f t="shared" si="0"/>
        <v>Racetrack Conveyor-3</v>
      </c>
      <c r="J20" s="10" t="str">
        <f t="shared" si="1"/>
        <v>RTC03</v>
      </c>
      <c r="K20" s="9" t="str">
        <f t="shared" si="2"/>
        <v>192.168.10.24</v>
      </c>
      <c r="M20" s="11" t="str">
        <f t="shared" si="4"/>
        <v>Vision 07</v>
      </c>
      <c r="N20" s="11" t="str">
        <f t="shared" si="5"/>
        <v>Spare</v>
      </c>
      <c r="O20" s="11" t="str">
        <f t="shared" si="6"/>
        <v>192.168.10.50</v>
      </c>
    </row>
    <row r="21" spans="3:15" x14ac:dyDescent="0.25">
      <c r="C21" s="9">
        <v>16</v>
      </c>
      <c r="D21" s="10" t="s">
        <v>206</v>
      </c>
      <c r="E21" s="10" t="s">
        <v>321</v>
      </c>
      <c r="F21" s="9" t="s">
        <v>128</v>
      </c>
      <c r="G21" s="9" t="s">
        <v>677</v>
      </c>
      <c r="I21" s="10" t="str">
        <f t="shared" si="0"/>
        <v>Referencing Servo-2</v>
      </c>
      <c r="J21" s="10" t="str">
        <f t="shared" si="1"/>
        <v>REFS01</v>
      </c>
      <c r="K21" s="9" t="str">
        <f t="shared" ref="K21:K26" si="7">F21</f>
        <v>192.168.10.25</v>
      </c>
      <c r="M21" s="11" t="str">
        <f t="shared" si="4"/>
        <v>Vision 08</v>
      </c>
      <c r="N21" s="11" t="str">
        <f t="shared" si="5"/>
        <v>Spare</v>
      </c>
      <c r="O21" s="11" t="str">
        <f t="shared" si="6"/>
        <v>192.168.10.51</v>
      </c>
    </row>
    <row r="22" spans="3:15" x14ac:dyDescent="0.25">
      <c r="C22" s="9">
        <v>17</v>
      </c>
      <c r="D22" s="10" t="s">
        <v>343</v>
      </c>
      <c r="E22" s="10" t="s">
        <v>322</v>
      </c>
      <c r="F22" s="9" t="s">
        <v>129</v>
      </c>
      <c r="G22" s="9" t="s">
        <v>678</v>
      </c>
      <c r="I22" s="10" t="str">
        <f t="shared" si="0"/>
        <v>Referencing Servo-3</v>
      </c>
      <c r="J22" s="10" t="str">
        <f t="shared" si="1"/>
        <v>REFS02</v>
      </c>
      <c r="K22" s="9" t="str">
        <f t="shared" si="7"/>
        <v>192.168.10.26</v>
      </c>
      <c r="M22" s="11" t="str">
        <f t="shared" si="4"/>
        <v>Spare</v>
      </c>
      <c r="N22" s="11" t="str">
        <f t="shared" si="5"/>
        <v>Spare</v>
      </c>
      <c r="O22" s="11" t="str">
        <f t="shared" si="6"/>
        <v>192.168.10.52</v>
      </c>
    </row>
    <row r="23" spans="3:15" x14ac:dyDescent="0.25">
      <c r="C23" s="9">
        <v>18</v>
      </c>
      <c r="D23" s="10" t="s">
        <v>323</v>
      </c>
      <c r="E23" s="10" t="s">
        <v>325</v>
      </c>
      <c r="F23" s="9" t="s">
        <v>130</v>
      </c>
      <c r="G23" s="9" t="s">
        <v>679</v>
      </c>
      <c r="I23" s="10" t="str">
        <f t="shared" si="0"/>
        <v>Flap Over Assembly Servo Z</v>
      </c>
      <c r="J23" s="10" t="str">
        <f t="shared" si="1"/>
        <v>FOA_Z</v>
      </c>
      <c r="K23" s="9" t="str">
        <f t="shared" si="7"/>
        <v>192.168.10.27</v>
      </c>
      <c r="M23" s="11" t="str">
        <f t="shared" si="4"/>
        <v>Spare</v>
      </c>
      <c r="N23" s="11" t="str">
        <f t="shared" si="5"/>
        <v>Spare</v>
      </c>
      <c r="O23" s="11" t="str">
        <f t="shared" si="6"/>
        <v>192.168.10.53</v>
      </c>
    </row>
    <row r="24" spans="3:15" x14ac:dyDescent="0.25">
      <c r="C24" s="9">
        <v>19</v>
      </c>
      <c r="D24" s="10" t="s">
        <v>324</v>
      </c>
      <c r="E24" s="10" t="s">
        <v>326</v>
      </c>
      <c r="F24" s="9" t="s">
        <v>131</v>
      </c>
      <c r="G24" s="9" t="s">
        <v>680</v>
      </c>
      <c r="I24" s="10" t="str">
        <f t="shared" si="0"/>
        <v>Flap Over Assembly Servo Rotary</v>
      </c>
      <c r="J24" s="10" t="str">
        <f t="shared" si="1"/>
        <v>FOA_R</v>
      </c>
      <c r="K24" s="9" t="str">
        <f t="shared" si="7"/>
        <v>192.168.10.28</v>
      </c>
      <c r="M24" s="11" t="str">
        <f t="shared" si="4"/>
        <v>Spare</v>
      </c>
      <c r="N24" s="11" t="str">
        <f t="shared" si="5"/>
        <v>Spare</v>
      </c>
      <c r="O24" s="11" t="str">
        <f t="shared" si="6"/>
        <v>192.168.10.54</v>
      </c>
    </row>
    <row r="25" spans="3:15" x14ac:dyDescent="0.25">
      <c r="C25" s="9">
        <v>20</v>
      </c>
      <c r="D25" s="10" t="s">
        <v>465</v>
      </c>
      <c r="E25" s="10" t="s">
        <v>328</v>
      </c>
      <c r="F25" s="9" t="s">
        <v>132</v>
      </c>
      <c r="G25" s="9" t="s">
        <v>681</v>
      </c>
      <c r="I25" s="10" t="str">
        <f t="shared" si="0"/>
        <v>Carton Packer Robot</v>
      </c>
      <c r="J25" s="10" t="str">
        <f t="shared" si="1"/>
        <v>ROB02</v>
      </c>
      <c r="K25" s="9" t="str">
        <f t="shared" si="7"/>
        <v>192.168.10.29</v>
      </c>
      <c r="M25" s="11" t="str">
        <f t="shared" si="4"/>
        <v>Spare</v>
      </c>
      <c r="N25" s="11" t="str">
        <f t="shared" si="5"/>
        <v>Spare</v>
      </c>
      <c r="O25" s="11" t="str">
        <f t="shared" si="6"/>
        <v>192.168.10.55</v>
      </c>
    </row>
    <row r="26" spans="3:15" x14ac:dyDescent="0.25">
      <c r="C26" s="9">
        <v>21</v>
      </c>
      <c r="D26" s="10" t="s">
        <v>466</v>
      </c>
      <c r="E26" s="10" t="s">
        <v>327</v>
      </c>
      <c r="F26" s="9" t="s">
        <v>133</v>
      </c>
      <c r="G26" s="9" t="s">
        <v>682</v>
      </c>
      <c r="I26" s="11" t="str">
        <f t="shared" si="0"/>
        <v>Carton Cobot</v>
      </c>
      <c r="J26" s="11" t="str">
        <f t="shared" si="1"/>
        <v>ROB03</v>
      </c>
      <c r="K26" s="106" t="str">
        <f t="shared" si="7"/>
        <v>192.168.10.30</v>
      </c>
      <c r="M26" s="11" t="str">
        <f t="shared" si="4"/>
        <v>Spare</v>
      </c>
      <c r="N26" s="11" t="str">
        <f t="shared" si="5"/>
        <v>Spare</v>
      </c>
      <c r="O26" s="11" t="str">
        <f t="shared" si="6"/>
        <v>192.168.10.56</v>
      </c>
    </row>
    <row r="27" spans="3:15" x14ac:dyDescent="0.25">
      <c r="C27" s="9">
        <v>22</v>
      </c>
      <c r="D27" s="10" t="s">
        <v>467</v>
      </c>
      <c r="E27" s="10" t="s">
        <v>329</v>
      </c>
      <c r="F27" s="9" t="s">
        <v>134</v>
      </c>
      <c r="G27" s="9" t="s">
        <v>683</v>
      </c>
      <c r="I27" s="11" t="str">
        <f t="shared" si="0"/>
        <v>Carton Handling Conveyor 1</v>
      </c>
      <c r="J27" s="11" t="str">
        <f t="shared" si="1"/>
        <v>CHC01</v>
      </c>
      <c r="K27" s="106" t="str">
        <f t="shared" ref="K27:K31" si="8">F27</f>
        <v>192.168.10.31</v>
      </c>
      <c r="M27" s="11" t="str">
        <f t="shared" si="4"/>
        <v>Spare</v>
      </c>
      <c r="N27" s="11" t="str">
        <f t="shared" si="5"/>
        <v>Spare</v>
      </c>
      <c r="O27" s="11" t="str">
        <f t="shared" si="6"/>
        <v>192.168.10.57</v>
      </c>
    </row>
    <row r="28" spans="3:15" x14ac:dyDescent="0.25">
      <c r="C28" s="9">
        <v>23</v>
      </c>
      <c r="D28" s="10" t="s">
        <v>468</v>
      </c>
      <c r="E28" s="10" t="s">
        <v>330</v>
      </c>
      <c r="F28" s="9" t="s">
        <v>135</v>
      </c>
      <c r="G28" s="9" t="s">
        <v>684</v>
      </c>
      <c r="I28" s="11" t="str">
        <f t="shared" si="0"/>
        <v>Carton Handling Conveyor 2</v>
      </c>
      <c r="J28" s="11" t="str">
        <f t="shared" si="1"/>
        <v>CHC02</v>
      </c>
      <c r="K28" s="106" t="str">
        <f t="shared" si="8"/>
        <v>192.168.10.32</v>
      </c>
      <c r="M28" s="11" t="str">
        <f t="shared" si="4"/>
        <v>Spare</v>
      </c>
      <c r="N28" s="11" t="str">
        <f t="shared" si="5"/>
        <v>Spare</v>
      </c>
      <c r="O28" s="11" t="str">
        <f t="shared" si="6"/>
        <v>192.168.10.58</v>
      </c>
    </row>
    <row r="29" spans="3:15" x14ac:dyDescent="0.25">
      <c r="C29" s="9">
        <v>24</v>
      </c>
      <c r="D29" s="10" t="s">
        <v>469</v>
      </c>
      <c r="E29" s="10" t="s">
        <v>331</v>
      </c>
      <c r="F29" s="9" t="s">
        <v>136</v>
      </c>
      <c r="G29" s="9" t="s">
        <v>685</v>
      </c>
      <c r="I29" s="11" t="str">
        <f t="shared" si="0"/>
        <v>Carton Guide Z axis Servo Slide</v>
      </c>
      <c r="J29" s="11" t="str">
        <f t="shared" si="1"/>
        <v>CGS_Z</v>
      </c>
      <c r="K29" s="106" t="str">
        <f t="shared" si="8"/>
        <v>192.168.10.33</v>
      </c>
      <c r="M29" s="11" t="str">
        <f t="shared" si="4"/>
        <v>Spare</v>
      </c>
      <c r="N29" s="11" t="str">
        <f t="shared" si="5"/>
        <v>Spare</v>
      </c>
      <c r="O29" s="11" t="str">
        <f t="shared" si="6"/>
        <v>192.168.10.59</v>
      </c>
    </row>
    <row r="30" spans="3:15" x14ac:dyDescent="0.25">
      <c r="C30" s="9">
        <v>25</v>
      </c>
      <c r="D30" s="10" t="s">
        <v>470</v>
      </c>
      <c r="E30" s="10" t="s">
        <v>332</v>
      </c>
      <c r="F30" s="9" t="s">
        <v>137</v>
      </c>
      <c r="G30" s="9" t="s">
        <v>686</v>
      </c>
      <c r="I30" s="11" t="str">
        <f t="shared" si="0"/>
        <v>Carton Stopper Servo 1</v>
      </c>
      <c r="J30" s="11" t="str">
        <f t="shared" si="1"/>
        <v>CSS01</v>
      </c>
      <c r="K30" s="106" t="str">
        <f t="shared" si="8"/>
        <v>192.168.10.34</v>
      </c>
      <c r="M30" s="11" t="str">
        <f t="shared" si="4"/>
        <v>Spare</v>
      </c>
      <c r="N30" s="11" t="str">
        <f t="shared" si="5"/>
        <v>Spare</v>
      </c>
      <c r="O30" s="11" t="str">
        <f t="shared" si="6"/>
        <v>192.168.10.60</v>
      </c>
    </row>
    <row r="31" spans="3:15" x14ac:dyDescent="0.25">
      <c r="C31" s="9">
        <v>26</v>
      </c>
      <c r="D31" s="10" t="s">
        <v>473</v>
      </c>
      <c r="E31" s="10" t="s">
        <v>434</v>
      </c>
      <c r="F31" s="9" t="s">
        <v>138</v>
      </c>
      <c r="G31" s="9" t="s">
        <v>687</v>
      </c>
      <c r="I31" s="11" t="str">
        <f t="shared" si="0"/>
        <v>Carton linear Servo 01</v>
      </c>
      <c r="J31" s="11" t="str">
        <f t="shared" si="1"/>
        <v>CLS01</v>
      </c>
      <c r="K31" s="106" t="str">
        <f t="shared" si="8"/>
        <v>192.168.10.35</v>
      </c>
      <c r="M31" s="11"/>
      <c r="N31" s="11"/>
      <c r="O31" s="11"/>
    </row>
    <row r="32" spans="3:15" x14ac:dyDescent="0.25">
      <c r="C32" s="9">
        <v>27</v>
      </c>
      <c r="D32" s="10" t="s">
        <v>474</v>
      </c>
      <c r="E32" s="10" t="s">
        <v>435</v>
      </c>
      <c r="F32" s="9" t="s">
        <v>139</v>
      </c>
      <c r="G32" s="9" t="s">
        <v>688</v>
      </c>
    </row>
    <row r="33" spans="3:15" x14ac:dyDescent="0.25">
      <c r="C33" s="9">
        <v>28</v>
      </c>
      <c r="D33" s="10" t="s">
        <v>471</v>
      </c>
      <c r="E33" s="10" t="s">
        <v>330</v>
      </c>
      <c r="F33" s="9" t="s">
        <v>140</v>
      </c>
      <c r="G33" s="9" t="s">
        <v>689</v>
      </c>
    </row>
    <row r="34" spans="3:15" x14ac:dyDescent="0.25">
      <c r="C34" s="9">
        <v>29</v>
      </c>
      <c r="D34" s="10" t="s">
        <v>472</v>
      </c>
      <c r="E34" s="10" t="s">
        <v>335</v>
      </c>
      <c r="F34" s="9" t="s">
        <v>141</v>
      </c>
      <c r="G34" s="9" t="s">
        <v>690</v>
      </c>
      <c r="I34" s="148" t="s">
        <v>724</v>
      </c>
      <c r="J34" s="148"/>
      <c r="K34" s="148"/>
      <c r="L34" s="148"/>
      <c r="M34" s="148"/>
      <c r="N34" s="148"/>
      <c r="O34" s="148"/>
    </row>
    <row r="35" spans="3:15" x14ac:dyDescent="0.25">
      <c r="C35" s="9">
        <v>30</v>
      </c>
      <c r="D35" s="10" t="s">
        <v>221</v>
      </c>
      <c r="E35" s="10" t="s">
        <v>333</v>
      </c>
      <c r="F35" s="9" t="s">
        <v>142</v>
      </c>
      <c r="G35" s="9" t="s">
        <v>691</v>
      </c>
      <c r="I35" s="148" t="s">
        <v>723</v>
      </c>
      <c r="J35" s="148"/>
      <c r="K35" s="148"/>
      <c r="L35" s="148"/>
      <c r="M35" s="148"/>
      <c r="N35" s="148"/>
      <c r="O35" s="148"/>
    </row>
    <row r="36" spans="3:15" x14ac:dyDescent="0.25">
      <c r="C36" s="9">
        <v>31</v>
      </c>
      <c r="D36" s="10" t="s">
        <v>223</v>
      </c>
      <c r="E36" s="10" t="s">
        <v>334</v>
      </c>
      <c r="F36" s="9" t="s">
        <v>143</v>
      </c>
      <c r="G36" s="9" t="s">
        <v>692</v>
      </c>
      <c r="I36" s="8" t="s">
        <v>107</v>
      </c>
      <c r="J36" s="8" t="s">
        <v>108</v>
      </c>
      <c r="K36" s="8" t="s">
        <v>109</v>
      </c>
      <c r="M36" s="8" t="s">
        <v>107</v>
      </c>
      <c r="N36" s="8" t="s">
        <v>108</v>
      </c>
      <c r="O36" s="8" t="s">
        <v>109</v>
      </c>
    </row>
    <row r="37" spans="3:15" x14ac:dyDescent="0.25">
      <c r="C37" s="9">
        <v>32</v>
      </c>
      <c r="D37" s="10" t="s">
        <v>228</v>
      </c>
      <c r="E37" s="10" t="s">
        <v>335</v>
      </c>
      <c r="F37" s="9" t="s">
        <v>144</v>
      </c>
      <c r="G37" s="9" t="s">
        <v>693</v>
      </c>
      <c r="I37" s="10" t="str">
        <f>D6</f>
        <v>PLC</v>
      </c>
      <c r="J37" s="10" t="str">
        <f t="shared" ref="J37" si="9">E6</f>
        <v>PLC01</v>
      </c>
      <c r="K37" s="10" t="str">
        <f>G6</f>
        <v>192.168.10.110</v>
      </c>
      <c r="M37" s="10" t="str">
        <f>D32</f>
        <v>Carton linear Servo 02</v>
      </c>
      <c r="N37" s="10" t="str">
        <f t="shared" ref="N37" si="10">E32</f>
        <v>CLS02</v>
      </c>
      <c r="O37" s="10" t="str">
        <f>G32</f>
        <v>192.168.10.136</v>
      </c>
    </row>
    <row r="38" spans="3:15" x14ac:dyDescent="0.25">
      <c r="C38" s="9">
        <v>33</v>
      </c>
      <c r="D38" s="10" t="s">
        <v>225</v>
      </c>
      <c r="E38" s="10" t="s">
        <v>336</v>
      </c>
      <c r="F38" s="9" t="s">
        <v>145</v>
      </c>
      <c r="G38" s="9" t="s">
        <v>694</v>
      </c>
      <c r="I38" s="10" t="s">
        <v>86</v>
      </c>
      <c r="J38" s="10" t="s">
        <v>86</v>
      </c>
      <c r="K38" s="10" t="str">
        <f t="shared" ref="K38:K58" si="11">G7</f>
        <v>192.168.10.111</v>
      </c>
      <c r="M38" s="10" t="str">
        <f t="shared" ref="M38:M61" si="12">D33</f>
        <v>Carton Handling Conveyor 3</v>
      </c>
      <c r="N38" s="10" t="str">
        <f t="shared" ref="N38:N61" si="13">E33</f>
        <v>CHC02</v>
      </c>
      <c r="O38" s="10" t="str">
        <f t="shared" ref="O38:O61" si="14">G33</f>
        <v>192.168.10.137</v>
      </c>
    </row>
    <row r="39" spans="3:15" x14ac:dyDescent="0.25">
      <c r="C39" s="9">
        <v>34</v>
      </c>
      <c r="D39" s="10" t="s">
        <v>338</v>
      </c>
      <c r="E39" s="10" t="s">
        <v>337</v>
      </c>
      <c r="F39" s="9" t="s">
        <v>146</v>
      </c>
      <c r="G39" s="9" t="s">
        <v>695</v>
      </c>
      <c r="I39" s="10" t="str">
        <f t="shared" ref="I39:I58" si="15">D8</f>
        <v>HMI</v>
      </c>
      <c r="J39" s="10" t="str">
        <f t="shared" ref="J39:J59" si="16">E8</f>
        <v>HMI01</v>
      </c>
      <c r="K39" s="10" t="str">
        <f t="shared" si="11"/>
        <v>192.168.10.112</v>
      </c>
      <c r="M39" s="10" t="str">
        <f t="shared" si="12"/>
        <v>Carton Handling Conveyor 4</v>
      </c>
      <c r="N39" s="10" t="str">
        <f t="shared" si="13"/>
        <v>TMIC01</v>
      </c>
      <c r="O39" s="10" t="str">
        <f t="shared" si="14"/>
        <v>192.168.10.138</v>
      </c>
    </row>
    <row r="40" spans="3:15" x14ac:dyDescent="0.25">
      <c r="C40" s="9">
        <v>35</v>
      </c>
      <c r="D40" s="10" t="s">
        <v>634</v>
      </c>
      <c r="E40" s="10" t="s">
        <v>86</v>
      </c>
      <c r="F40" s="9" t="s">
        <v>147</v>
      </c>
      <c r="G40" s="9" t="s">
        <v>696</v>
      </c>
      <c r="I40" s="10" t="str">
        <f t="shared" si="15"/>
        <v>Infeed Conveyor</v>
      </c>
      <c r="J40" s="10" t="str">
        <f t="shared" si="16"/>
        <v>IFC01</v>
      </c>
      <c r="K40" s="10" t="str">
        <f t="shared" si="11"/>
        <v>192.168.10.113</v>
      </c>
      <c r="M40" s="10" t="str">
        <f t="shared" si="12"/>
        <v>Taping machine</v>
      </c>
      <c r="N40" s="10" t="str">
        <f t="shared" si="13"/>
        <v>TTM01</v>
      </c>
      <c r="O40" s="10" t="str">
        <f t="shared" si="14"/>
        <v>192.168.10.139</v>
      </c>
    </row>
    <row r="41" spans="3:15" x14ac:dyDescent="0.25">
      <c r="C41" s="9">
        <v>36</v>
      </c>
      <c r="D41" s="10" t="s">
        <v>635</v>
      </c>
      <c r="E41" s="10" t="s">
        <v>86</v>
      </c>
      <c r="F41" s="9" t="s">
        <v>148</v>
      </c>
      <c r="G41" s="9" t="s">
        <v>697</v>
      </c>
      <c r="I41" s="10" t="str">
        <f t="shared" si="15"/>
        <v>Offline Conveyor</v>
      </c>
      <c r="J41" s="10" t="str">
        <f t="shared" si="16"/>
        <v>OFC01</v>
      </c>
      <c r="K41" s="10" t="str">
        <f t="shared" si="11"/>
        <v>192.168.10.114</v>
      </c>
      <c r="M41" s="10" t="str">
        <f t="shared" si="12"/>
        <v>Palletiser Cobot</v>
      </c>
      <c r="N41" s="10" t="str">
        <f t="shared" si="13"/>
        <v>ROB04</v>
      </c>
      <c r="O41" s="10" t="str">
        <f t="shared" si="14"/>
        <v>192.168.10.140</v>
      </c>
    </row>
    <row r="42" spans="3:15" x14ac:dyDescent="0.25">
      <c r="C42" s="9">
        <v>37</v>
      </c>
      <c r="D42" s="10" t="s">
        <v>636</v>
      </c>
      <c r="E42" s="10" t="s">
        <v>86</v>
      </c>
      <c r="F42" s="9" t="s">
        <v>149</v>
      </c>
      <c r="G42" s="9" t="s">
        <v>698</v>
      </c>
      <c r="I42" s="10" t="str">
        <f t="shared" si="15"/>
        <v>Diverter Belt Conveyor</v>
      </c>
      <c r="J42" s="10" t="str">
        <f t="shared" si="16"/>
        <v>DBC01</v>
      </c>
      <c r="K42" s="10" t="str">
        <f t="shared" si="11"/>
        <v>192.168.10.115</v>
      </c>
      <c r="M42" s="10" t="str">
        <f t="shared" si="12"/>
        <v>Tapping Machine Infeed Conveyor 1</v>
      </c>
      <c r="N42" s="10" t="str">
        <f t="shared" si="13"/>
        <v>TMIC01</v>
      </c>
      <c r="O42" s="10" t="str">
        <f t="shared" si="14"/>
        <v>192.168.10.141</v>
      </c>
    </row>
    <row r="43" spans="3:15" x14ac:dyDescent="0.25">
      <c r="C43" s="9">
        <v>38</v>
      </c>
      <c r="D43" s="10" t="s">
        <v>637</v>
      </c>
      <c r="E43" s="10" t="s">
        <v>86</v>
      </c>
      <c r="F43" s="9" t="s">
        <v>150</v>
      </c>
      <c r="G43" s="9" t="s">
        <v>699</v>
      </c>
      <c r="I43" s="10" t="str">
        <f t="shared" si="15"/>
        <v>Vision system Conveyor 01</v>
      </c>
      <c r="J43" s="10" t="str">
        <f t="shared" si="16"/>
        <v>VSC01</v>
      </c>
      <c r="K43" s="10" t="str">
        <f t="shared" si="11"/>
        <v>192.168.10.116</v>
      </c>
      <c r="M43" s="10" t="str">
        <f t="shared" si="12"/>
        <v>Label Applicator Roller conveyor 1</v>
      </c>
      <c r="N43" s="10" t="str">
        <f t="shared" si="13"/>
        <v>LARC01</v>
      </c>
      <c r="O43" s="10" t="str">
        <f t="shared" si="14"/>
        <v>192.168.10.142</v>
      </c>
    </row>
    <row r="44" spans="3:15" x14ac:dyDescent="0.25">
      <c r="C44" s="9">
        <v>39</v>
      </c>
      <c r="D44" s="10" t="s">
        <v>638</v>
      </c>
      <c r="E44" s="10" t="s">
        <v>86</v>
      </c>
      <c r="F44" s="9" t="s">
        <v>151</v>
      </c>
      <c r="G44" s="9" t="s">
        <v>700</v>
      </c>
      <c r="I44" s="10" t="str">
        <f t="shared" si="15"/>
        <v>Vision system Conveyor 02</v>
      </c>
      <c r="J44" s="10" t="str">
        <f t="shared" si="16"/>
        <v>VSC02</v>
      </c>
      <c r="K44" s="10" t="str">
        <f t="shared" si="11"/>
        <v>192.168.10.117</v>
      </c>
      <c r="M44" s="10" t="str">
        <f t="shared" si="12"/>
        <v>Carton Referencing Servo</v>
      </c>
      <c r="N44" s="10" t="str">
        <f t="shared" si="13"/>
        <v>CRS01</v>
      </c>
      <c r="O44" s="10" t="str">
        <f t="shared" si="14"/>
        <v>192.168.10.143</v>
      </c>
    </row>
    <row r="45" spans="3:15" x14ac:dyDescent="0.25">
      <c r="C45" s="9">
        <v>40</v>
      </c>
      <c r="D45" s="10" t="s">
        <v>639</v>
      </c>
      <c r="E45" s="10" t="s">
        <v>86</v>
      </c>
      <c r="F45" s="9" t="s">
        <v>152</v>
      </c>
      <c r="G45" s="9" t="s">
        <v>701</v>
      </c>
      <c r="I45" s="10" t="str">
        <f t="shared" si="15"/>
        <v>Vision system Conveyor 03</v>
      </c>
      <c r="J45" s="10" t="str">
        <f t="shared" si="16"/>
        <v>VSC03</v>
      </c>
      <c r="K45" s="10" t="str">
        <f t="shared" si="11"/>
        <v>192.168.10.118</v>
      </c>
      <c r="M45" s="10" t="str">
        <f t="shared" si="12"/>
        <v>Vision 01</v>
      </c>
      <c r="N45" s="10" t="str">
        <f t="shared" si="13"/>
        <v>Spare</v>
      </c>
      <c r="O45" s="10" t="str">
        <f t="shared" si="14"/>
        <v>192.168.10.144</v>
      </c>
    </row>
    <row r="46" spans="3:15" x14ac:dyDescent="0.25">
      <c r="C46" s="9">
        <v>41</v>
      </c>
      <c r="D46" s="10" t="s">
        <v>640</v>
      </c>
      <c r="E46" s="10" t="s">
        <v>86</v>
      </c>
      <c r="F46" s="9" t="s">
        <v>153</v>
      </c>
      <c r="G46" s="9" t="s">
        <v>702</v>
      </c>
      <c r="I46" s="10" t="str">
        <f t="shared" si="15"/>
        <v>Vision system Vacuum Motor 01</v>
      </c>
      <c r="J46" s="10" t="str">
        <f t="shared" si="16"/>
        <v>VSVM01</v>
      </c>
      <c r="K46" s="10" t="str">
        <f t="shared" si="11"/>
        <v>192.168.10.119</v>
      </c>
      <c r="M46" s="10" t="str">
        <f t="shared" si="12"/>
        <v>Vision 02</v>
      </c>
      <c r="N46" s="10" t="str">
        <f t="shared" si="13"/>
        <v>Spare</v>
      </c>
      <c r="O46" s="10" t="str">
        <f t="shared" si="14"/>
        <v>192.168.10.145</v>
      </c>
    </row>
    <row r="47" spans="3:15" x14ac:dyDescent="0.25">
      <c r="C47" s="9">
        <v>42</v>
      </c>
      <c r="D47" s="10" t="s">
        <v>641</v>
      </c>
      <c r="E47" s="10" t="s">
        <v>86</v>
      </c>
      <c r="F47" s="9" t="s">
        <v>642</v>
      </c>
      <c r="G47" s="9" t="s">
        <v>703</v>
      </c>
      <c r="I47" s="10" t="str">
        <f t="shared" si="15"/>
        <v>Racetrack Conveyor-1</v>
      </c>
      <c r="J47" s="10" t="str">
        <f t="shared" si="16"/>
        <v>RTC01</v>
      </c>
      <c r="K47" s="10" t="str">
        <f t="shared" si="11"/>
        <v>192.168.10.120</v>
      </c>
      <c r="M47" s="10" t="str">
        <f t="shared" si="12"/>
        <v>Vision 03</v>
      </c>
      <c r="N47" s="10" t="str">
        <f t="shared" si="13"/>
        <v>Spare</v>
      </c>
      <c r="O47" s="10" t="str">
        <f t="shared" si="14"/>
        <v>192.168.10.146</v>
      </c>
    </row>
    <row r="48" spans="3:15" x14ac:dyDescent="0.25">
      <c r="C48" s="9">
        <v>43</v>
      </c>
      <c r="D48" s="10" t="s">
        <v>86</v>
      </c>
      <c r="E48" s="10" t="s">
        <v>86</v>
      </c>
      <c r="F48" s="9" t="s">
        <v>643</v>
      </c>
      <c r="G48" s="9" t="s">
        <v>704</v>
      </c>
      <c r="I48" s="10" t="str">
        <f t="shared" si="15"/>
        <v>Racetrack Conveyor-2</v>
      </c>
      <c r="J48" s="10" t="str">
        <f t="shared" si="16"/>
        <v>RTC02</v>
      </c>
      <c r="K48" s="10" t="str">
        <f t="shared" si="11"/>
        <v>192.168.10.121</v>
      </c>
      <c r="M48" s="10" t="str">
        <f t="shared" si="12"/>
        <v>Vision 04</v>
      </c>
      <c r="N48" s="10" t="str">
        <f t="shared" si="13"/>
        <v>Spare</v>
      </c>
      <c r="O48" s="10" t="str">
        <f t="shared" si="14"/>
        <v>192.168.10.147</v>
      </c>
    </row>
    <row r="49" spans="3:15" x14ac:dyDescent="0.25">
      <c r="C49" s="9">
        <v>44</v>
      </c>
      <c r="D49" s="10" t="s">
        <v>86</v>
      </c>
      <c r="E49" s="10" t="s">
        <v>86</v>
      </c>
      <c r="F49" s="9" t="s">
        <v>644</v>
      </c>
      <c r="G49" s="9" t="s">
        <v>705</v>
      </c>
      <c r="I49" s="10" t="str">
        <f t="shared" si="15"/>
        <v>Referencing Servo-1</v>
      </c>
      <c r="J49" s="10" t="str">
        <f t="shared" si="16"/>
        <v>REFS01</v>
      </c>
      <c r="K49" s="10" t="str">
        <f t="shared" si="11"/>
        <v>192.168.10.122</v>
      </c>
      <c r="M49" s="10" t="str">
        <f t="shared" si="12"/>
        <v>Vision 05</v>
      </c>
      <c r="N49" s="10" t="str">
        <f t="shared" si="13"/>
        <v>Spare</v>
      </c>
      <c r="O49" s="10" t="str">
        <f t="shared" si="14"/>
        <v>192.168.10.148</v>
      </c>
    </row>
    <row r="50" spans="3:15" x14ac:dyDescent="0.25">
      <c r="C50" s="9">
        <v>45</v>
      </c>
      <c r="D50" s="10" t="s">
        <v>86</v>
      </c>
      <c r="E50" s="10" t="s">
        <v>86</v>
      </c>
      <c r="F50" s="9" t="s">
        <v>645</v>
      </c>
      <c r="G50" s="9" t="s">
        <v>706</v>
      </c>
      <c r="I50" s="10" t="str">
        <f t="shared" si="15"/>
        <v>Robot 01</v>
      </c>
      <c r="J50" s="10" t="str">
        <f t="shared" si="16"/>
        <v>ROB01</v>
      </c>
      <c r="K50" s="10" t="str">
        <f t="shared" si="11"/>
        <v>192.168.10.123</v>
      </c>
      <c r="M50" s="10" t="str">
        <f t="shared" si="12"/>
        <v>Vision 06</v>
      </c>
      <c r="N50" s="10" t="str">
        <f t="shared" si="13"/>
        <v>Spare</v>
      </c>
      <c r="O50" s="10" t="str">
        <f t="shared" si="14"/>
        <v>192.168.10.149</v>
      </c>
    </row>
    <row r="51" spans="3:15" x14ac:dyDescent="0.25">
      <c r="C51" s="9">
        <v>46</v>
      </c>
      <c r="D51" s="10" t="s">
        <v>86</v>
      </c>
      <c r="E51" s="10" t="s">
        <v>86</v>
      </c>
      <c r="F51" s="9" t="s">
        <v>646</v>
      </c>
      <c r="G51" s="9" t="s">
        <v>707</v>
      </c>
      <c r="I51" s="10" t="str">
        <f t="shared" si="15"/>
        <v>Racetrack Conveyor-3</v>
      </c>
      <c r="J51" s="10" t="str">
        <f t="shared" si="16"/>
        <v>RTC03</v>
      </c>
      <c r="K51" s="10" t="str">
        <f t="shared" si="11"/>
        <v>192.168.10.124</v>
      </c>
      <c r="M51" s="10" t="str">
        <f t="shared" si="12"/>
        <v>Vision 07</v>
      </c>
      <c r="N51" s="10" t="str">
        <f t="shared" si="13"/>
        <v>Spare</v>
      </c>
      <c r="O51" s="10" t="str">
        <f t="shared" si="14"/>
        <v>192.168.10.150</v>
      </c>
    </row>
    <row r="52" spans="3:15" x14ac:dyDescent="0.25">
      <c r="C52" s="9">
        <v>47</v>
      </c>
      <c r="D52" s="10" t="s">
        <v>86</v>
      </c>
      <c r="E52" s="10" t="s">
        <v>86</v>
      </c>
      <c r="F52" s="9" t="s">
        <v>647</v>
      </c>
      <c r="G52" s="9" t="s">
        <v>708</v>
      </c>
      <c r="I52" s="10" t="str">
        <f t="shared" si="15"/>
        <v>Referencing Servo-2</v>
      </c>
      <c r="J52" s="10" t="str">
        <f t="shared" si="16"/>
        <v>REFS01</v>
      </c>
      <c r="K52" s="10" t="str">
        <f t="shared" si="11"/>
        <v>192.168.10.125</v>
      </c>
      <c r="M52" s="10" t="str">
        <f t="shared" si="12"/>
        <v>Vision 08</v>
      </c>
      <c r="N52" s="10" t="str">
        <f t="shared" si="13"/>
        <v>Spare</v>
      </c>
      <c r="O52" s="10" t="str">
        <f t="shared" si="14"/>
        <v>192.168.10.151</v>
      </c>
    </row>
    <row r="53" spans="3:15" x14ac:dyDescent="0.25">
      <c r="C53" s="9">
        <v>48</v>
      </c>
      <c r="D53" s="10" t="s">
        <v>86</v>
      </c>
      <c r="E53" s="10" t="s">
        <v>86</v>
      </c>
      <c r="F53" s="9" t="s">
        <v>648</v>
      </c>
      <c r="G53" s="9" t="s">
        <v>709</v>
      </c>
      <c r="I53" s="10" t="str">
        <f t="shared" si="15"/>
        <v>Referencing Servo-3</v>
      </c>
      <c r="J53" s="10" t="str">
        <f t="shared" si="16"/>
        <v>REFS02</v>
      </c>
      <c r="K53" s="10" t="str">
        <f t="shared" si="11"/>
        <v>192.168.10.126</v>
      </c>
      <c r="M53" s="10" t="str">
        <f t="shared" si="12"/>
        <v>Spare</v>
      </c>
      <c r="N53" s="10" t="str">
        <f t="shared" si="13"/>
        <v>Spare</v>
      </c>
      <c r="O53" s="10" t="str">
        <f t="shared" si="14"/>
        <v>192.168.10.152</v>
      </c>
    </row>
    <row r="54" spans="3:15" x14ac:dyDescent="0.25">
      <c r="C54" s="9">
        <v>49</v>
      </c>
      <c r="D54" s="10" t="s">
        <v>86</v>
      </c>
      <c r="E54" s="10" t="s">
        <v>86</v>
      </c>
      <c r="F54" s="9" t="s">
        <v>649</v>
      </c>
      <c r="G54" s="9" t="s">
        <v>710</v>
      </c>
      <c r="I54" s="10" t="str">
        <f t="shared" si="15"/>
        <v>Flap Over Assembly Servo Z</v>
      </c>
      <c r="J54" s="10" t="str">
        <f t="shared" si="16"/>
        <v>FOA_Z</v>
      </c>
      <c r="K54" s="10" t="str">
        <f t="shared" si="11"/>
        <v>192.168.10.127</v>
      </c>
      <c r="M54" s="10" t="str">
        <f t="shared" si="12"/>
        <v>Spare</v>
      </c>
      <c r="N54" s="10" t="str">
        <f t="shared" si="13"/>
        <v>Spare</v>
      </c>
      <c r="O54" s="10" t="str">
        <f t="shared" si="14"/>
        <v>192.168.10.153</v>
      </c>
    </row>
    <row r="55" spans="3:15" x14ac:dyDescent="0.25">
      <c r="C55" s="9">
        <v>50</v>
      </c>
      <c r="D55" s="10" t="s">
        <v>86</v>
      </c>
      <c r="E55" s="10" t="s">
        <v>86</v>
      </c>
      <c r="F55" s="9" t="s">
        <v>650</v>
      </c>
      <c r="G55" s="9" t="s">
        <v>711</v>
      </c>
      <c r="I55" s="10" t="str">
        <f t="shared" si="15"/>
        <v>Flap Over Assembly Servo Rotary</v>
      </c>
      <c r="J55" s="10" t="str">
        <f t="shared" si="16"/>
        <v>FOA_R</v>
      </c>
      <c r="K55" s="10" t="str">
        <f t="shared" si="11"/>
        <v>192.168.10.128</v>
      </c>
      <c r="M55" s="10" t="str">
        <f t="shared" si="12"/>
        <v>Spare</v>
      </c>
      <c r="N55" s="10" t="str">
        <f t="shared" si="13"/>
        <v>Spare</v>
      </c>
      <c r="O55" s="10" t="str">
        <f t="shared" si="14"/>
        <v>192.168.10.154</v>
      </c>
    </row>
    <row r="56" spans="3:15" x14ac:dyDescent="0.25">
      <c r="C56" s="9">
        <v>51</v>
      </c>
      <c r="D56" s="10" t="s">
        <v>86</v>
      </c>
      <c r="E56" s="10" t="s">
        <v>86</v>
      </c>
      <c r="F56" s="9" t="s">
        <v>651</v>
      </c>
      <c r="G56" s="9" t="s">
        <v>712</v>
      </c>
      <c r="I56" s="10" t="str">
        <f t="shared" si="15"/>
        <v>Carton Packer Robot</v>
      </c>
      <c r="J56" s="10" t="str">
        <f t="shared" si="16"/>
        <v>ROB02</v>
      </c>
      <c r="K56" s="10" t="str">
        <f t="shared" si="11"/>
        <v>192.168.10.129</v>
      </c>
      <c r="M56" s="10" t="str">
        <f t="shared" si="12"/>
        <v>Spare</v>
      </c>
      <c r="N56" s="10" t="str">
        <f t="shared" si="13"/>
        <v>Spare</v>
      </c>
      <c r="O56" s="10" t="str">
        <f t="shared" si="14"/>
        <v>192.168.10.155</v>
      </c>
    </row>
    <row r="57" spans="3:15" x14ac:dyDescent="0.25">
      <c r="C57" s="9">
        <v>52</v>
      </c>
      <c r="D57" s="10" t="s">
        <v>86</v>
      </c>
      <c r="E57" s="10" t="s">
        <v>86</v>
      </c>
      <c r="F57" s="9" t="s">
        <v>652</v>
      </c>
      <c r="G57" s="9" t="s">
        <v>713</v>
      </c>
      <c r="I57" s="10" t="str">
        <f t="shared" si="15"/>
        <v>Carton Cobot</v>
      </c>
      <c r="J57" s="10" t="str">
        <f t="shared" si="16"/>
        <v>ROB03</v>
      </c>
      <c r="K57" s="10" t="str">
        <f t="shared" si="11"/>
        <v>192.168.10.130</v>
      </c>
      <c r="M57" s="10" t="str">
        <f t="shared" si="12"/>
        <v>Spare</v>
      </c>
      <c r="N57" s="10" t="str">
        <f t="shared" si="13"/>
        <v>Spare</v>
      </c>
      <c r="O57" s="10" t="str">
        <f t="shared" si="14"/>
        <v>192.168.10.156</v>
      </c>
    </row>
    <row r="58" spans="3:15" x14ac:dyDescent="0.25">
      <c r="C58" s="9">
        <v>53</v>
      </c>
      <c r="D58" s="10" t="s">
        <v>86</v>
      </c>
      <c r="E58" s="10" t="s">
        <v>86</v>
      </c>
      <c r="F58" s="9" t="s">
        <v>653</v>
      </c>
      <c r="G58" s="9" t="s">
        <v>714</v>
      </c>
      <c r="I58" s="10" t="str">
        <f t="shared" si="15"/>
        <v>Carton Handling Conveyor 1</v>
      </c>
      <c r="J58" s="10" t="str">
        <f t="shared" si="16"/>
        <v>CHC01</v>
      </c>
      <c r="K58" s="10" t="str">
        <f t="shared" si="11"/>
        <v>192.168.10.131</v>
      </c>
      <c r="M58" s="10" t="str">
        <f t="shared" si="12"/>
        <v>Spare</v>
      </c>
      <c r="N58" s="10" t="str">
        <f t="shared" si="13"/>
        <v>Spare</v>
      </c>
      <c r="O58" s="10" t="str">
        <f t="shared" si="14"/>
        <v>192.168.10.157</v>
      </c>
    </row>
    <row r="59" spans="3:15" x14ac:dyDescent="0.25">
      <c r="C59" s="9">
        <v>54</v>
      </c>
      <c r="D59" s="10" t="s">
        <v>86</v>
      </c>
      <c r="E59" s="10" t="s">
        <v>86</v>
      </c>
      <c r="F59" s="9" t="s">
        <v>654</v>
      </c>
      <c r="G59" s="9" t="s">
        <v>715</v>
      </c>
      <c r="I59" s="10" t="str">
        <f>D28</f>
        <v>Carton Handling Conveyor 2</v>
      </c>
      <c r="J59" s="10" t="str">
        <f t="shared" si="16"/>
        <v>CHC02</v>
      </c>
      <c r="K59" s="10" t="str">
        <f>G28</f>
        <v>192.168.10.132</v>
      </c>
      <c r="M59" s="10" t="str">
        <f t="shared" si="12"/>
        <v>Spare</v>
      </c>
      <c r="N59" s="10" t="str">
        <f t="shared" si="13"/>
        <v>Spare</v>
      </c>
      <c r="O59" s="10" t="str">
        <f t="shared" si="14"/>
        <v>192.168.10.158</v>
      </c>
    </row>
    <row r="60" spans="3:15" x14ac:dyDescent="0.25">
      <c r="C60" s="9">
        <v>55</v>
      </c>
      <c r="D60" s="10" t="s">
        <v>86</v>
      </c>
      <c r="E60" s="10" t="s">
        <v>86</v>
      </c>
      <c r="F60" s="9" t="s">
        <v>655</v>
      </c>
      <c r="G60" s="9" t="s">
        <v>716</v>
      </c>
      <c r="I60" s="10" t="str">
        <f t="shared" ref="I60:I62" si="17">D29</f>
        <v>Carton Guide Z axis Servo Slide</v>
      </c>
      <c r="J60" s="10" t="str">
        <f t="shared" ref="J60:J62" si="18">E29</f>
        <v>CGS_Z</v>
      </c>
      <c r="K60" s="10" t="str">
        <f t="shared" ref="K60:K62" si="19">G29</f>
        <v>192.168.10.133</v>
      </c>
      <c r="M60" s="10" t="str">
        <f t="shared" si="12"/>
        <v>Spare</v>
      </c>
      <c r="N60" s="10" t="str">
        <f t="shared" si="13"/>
        <v>Spare</v>
      </c>
      <c r="O60" s="10" t="str">
        <f t="shared" si="14"/>
        <v>192.168.10.159</v>
      </c>
    </row>
    <row r="61" spans="3:15" x14ac:dyDescent="0.25">
      <c r="C61" s="9">
        <v>56</v>
      </c>
      <c r="D61" s="10" t="s">
        <v>86</v>
      </c>
      <c r="E61" s="10" t="s">
        <v>86</v>
      </c>
      <c r="F61" s="9" t="s">
        <v>656</v>
      </c>
      <c r="G61" s="9" t="s">
        <v>717</v>
      </c>
      <c r="I61" s="10" t="str">
        <f t="shared" si="17"/>
        <v>Carton Stopper Servo 1</v>
      </c>
      <c r="J61" s="10" t="str">
        <f t="shared" si="18"/>
        <v>CSS01</v>
      </c>
      <c r="K61" s="10" t="str">
        <f t="shared" si="19"/>
        <v>192.168.10.134</v>
      </c>
      <c r="M61" s="10" t="str">
        <f t="shared" si="12"/>
        <v>Spare</v>
      </c>
      <c r="N61" s="10" t="str">
        <f t="shared" si="13"/>
        <v>Spare</v>
      </c>
      <c r="O61" s="10" t="str">
        <f t="shared" si="14"/>
        <v>192.168.10.160</v>
      </c>
    </row>
    <row r="62" spans="3:15" x14ac:dyDescent="0.25">
      <c r="C62" s="9">
        <v>57</v>
      </c>
      <c r="D62" s="10" t="s">
        <v>86</v>
      </c>
      <c r="E62" s="10" t="s">
        <v>86</v>
      </c>
      <c r="F62" s="9" t="s">
        <v>657</v>
      </c>
      <c r="G62" s="9" t="s">
        <v>718</v>
      </c>
      <c r="I62" s="10" t="str">
        <f t="shared" si="17"/>
        <v>Carton linear Servo 01</v>
      </c>
      <c r="J62" s="10" t="str">
        <f t="shared" si="18"/>
        <v>CLS01</v>
      </c>
      <c r="K62" s="10" t="str">
        <f t="shared" si="19"/>
        <v>192.168.10.135</v>
      </c>
      <c r="M62" s="10"/>
      <c r="N62" s="10"/>
      <c r="O62" s="10"/>
    </row>
    <row r="63" spans="3:15" x14ac:dyDescent="0.25">
      <c r="C63" s="9">
        <v>58</v>
      </c>
      <c r="D63" s="10" t="s">
        <v>86</v>
      </c>
      <c r="E63" s="10" t="s">
        <v>86</v>
      </c>
      <c r="F63" s="9" t="s">
        <v>658</v>
      </c>
      <c r="G63" s="9" t="s">
        <v>719</v>
      </c>
    </row>
    <row r="64" spans="3:15" x14ac:dyDescent="0.25">
      <c r="C64" s="9">
        <v>59</v>
      </c>
      <c r="D64" s="10" t="s">
        <v>86</v>
      </c>
      <c r="E64" s="10" t="s">
        <v>86</v>
      </c>
      <c r="F64" s="9" t="s">
        <v>659</v>
      </c>
      <c r="G64" s="9" t="s">
        <v>720</v>
      </c>
    </row>
    <row r="65" spans="3:7" x14ac:dyDescent="0.25">
      <c r="C65" s="9">
        <v>60</v>
      </c>
      <c r="D65" s="10" t="s">
        <v>86</v>
      </c>
      <c r="E65" s="10" t="s">
        <v>86</v>
      </c>
      <c r="F65" s="9" t="s">
        <v>660</v>
      </c>
      <c r="G65" s="9" t="s">
        <v>721</v>
      </c>
    </row>
  </sheetData>
  <mergeCells count="5">
    <mergeCell ref="I3:O3"/>
    <mergeCell ref="D4:F4"/>
    <mergeCell ref="I4:O4"/>
    <mergeCell ref="I34:O34"/>
    <mergeCell ref="I35:O35"/>
  </mergeCells>
  <phoneticPr fontId="3" type="noConversion"/>
  <conditionalFormatting sqref="C6:E65">
    <cfRule type="cellIs" dxfId="84" priority="4" operator="equal">
      <formula>"Pending"</formula>
    </cfRule>
  </conditionalFormatting>
  <conditionalFormatting sqref="I6:K31">
    <cfRule type="cellIs" dxfId="83" priority="1" operator="equal">
      <formula>"Pending"</formula>
    </cfRule>
  </conditionalFormatting>
  <conditionalFormatting sqref="M6:O31">
    <cfRule type="cellIs" dxfId="82" priority="2" operator="equal">
      <formula>"Pending"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00"/>
  <sheetViews>
    <sheetView zoomScale="70" zoomScaleNormal="70" workbookViewId="0">
      <pane ySplit="4" topLeftCell="A177" activePane="bottomLeft" state="frozen"/>
      <selection activeCell="G1" sqref="G1"/>
      <selection pane="bottomLeft" activeCell="G335" sqref="G335:G350"/>
    </sheetView>
  </sheetViews>
  <sheetFormatPr defaultRowHeight="15" x14ac:dyDescent="0.25"/>
  <cols>
    <col min="2" max="2" width="6" style="1" customWidth="1"/>
    <col min="3" max="3" width="12.28515625" style="1" bestFit="1" customWidth="1"/>
    <col min="4" max="4" width="7.42578125" style="1" customWidth="1"/>
    <col min="5" max="5" width="7.140625" style="1" customWidth="1"/>
    <col min="6" max="6" width="36.7109375" style="1" bestFit="1" customWidth="1"/>
    <col min="7" max="7" width="15.5703125" bestFit="1" customWidth="1"/>
    <col min="8" max="8" width="16.28515625" bestFit="1" customWidth="1"/>
    <col min="9" max="9" width="15.5703125" customWidth="1"/>
    <col min="10" max="10" width="12.7109375" style="1" customWidth="1"/>
    <col min="11" max="11" width="57.28515625" bestFit="1" customWidth="1"/>
    <col min="12" max="12" width="62.42578125" bestFit="1" customWidth="1"/>
    <col min="13" max="13" width="23" style="1" bestFit="1" customWidth="1"/>
    <col min="14" max="14" width="70.42578125" style="1" customWidth="1"/>
    <col min="15" max="15" width="35.85546875" style="1" customWidth="1"/>
    <col min="16" max="16" width="12.85546875" style="1" bestFit="1" customWidth="1"/>
    <col min="17" max="17" width="23.42578125" style="1" bestFit="1" customWidth="1"/>
    <col min="18" max="18" width="33.28515625" bestFit="1" customWidth="1"/>
    <col min="19" max="19" width="12.85546875" customWidth="1"/>
  </cols>
  <sheetData>
    <row r="1" spans="2:19" ht="15.75" thickBot="1" x14ac:dyDescent="0.3"/>
    <row r="2" spans="2:19" ht="19.5" thickBot="1" x14ac:dyDescent="0.35">
      <c r="B2" s="157" t="s">
        <v>553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9"/>
    </row>
    <row r="4" spans="2:19" s="108" customFormat="1" ht="23.25" customHeight="1" x14ac:dyDescent="0.25">
      <c r="B4" s="107" t="s">
        <v>106</v>
      </c>
      <c r="C4" s="107" t="s">
        <v>154</v>
      </c>
      <c r="D4" s="107"/>
      <c r="E4" s="107"/>
      <c r="F4" s="107" t="s">
        <v>558</v>
      </c>
      <c r="G4" s="107" t="s">
        <v>155</v>
      </c>
      <c r="H4" s="107" t="s">
        <v>155</v>
      </c>
      <c r="I4" s="107" t="s">
        <v>156</v>
      </c>
      <c r="J4" s="107" t="s">
        <v>18</v>
      </c>
      <c r="K4" s="107" t="s">
        <v>16</v>
      </c>
      <c r="L4" s="107" t="s">
        <v>157</v>
      </c>
      <c r="M4" s="107" t="s">
        <v>12</v>
      </c>
      <c r="N4" s="107" t="s">
        <v>768</v>
      </c>
      <c r="O4" s="107" t="s">
        <v>158</v>
      </c>
      <c r="P4" s="107" t="s">
        <v>159</v>
      </c>
      <c r="Q4" s="107" t="s">
        <v>160</v>
      </c>
      <c r="R4" s="107" t="s">
        <v>161</v>
      </c>
      <c r="S4" s="107" t="s">
        <v>162</v>
      </c>
    </row>
    <row r="5" spans="2:19" ht="15.75" x14ac:dyDescent="0.25">
      <c r="B5" s="15">
        <v>1</v>
      </c>
      <c r="C5" s="15" t="s">
        <v>19</v>
      </c>
      <c r="D5" s="3" t="s">
        <v>20</v>
      </c>
      <c r="E5" s="3" t="s">
        <v>163</v>
      </c>
      <c r="F5" s="15"/>
      <c r="G5" s="150" t="s">
        <v>19</v>
      </c>
      <c r="H5" s="150" t="s">
        <v>164</v>
      </c>
      <c r="I5" s="109"/>
      <c r="J5" s="110" t="s">
        <v>780</v>
      </c>
      <c r="K5" s="3" t="s">
        <v>345</v>
      </c>
      <c r="L5" s="3" t="str">
        <f t="shared" ref="L5:L100" si="0">CONCATENATE(C5,D5,K5)</f>
        <v>SDI01_E01 HMI E Stop 1/1</v>
      </c>
      <c r="M5" s="15" t="s">
        <v>165</v>
      </c>
      <c r="N5" s="15"/>
      <c r="O5" s="15"/>
      <c r="P5" s="15"/>
      <c r="Q5" s="15"/>
      <c r="R5" s="3"/>
      <c r="S5" s="15"/>
    </row>
    <row r="6" spans="2:19" ht="15.75" x14ac:dyDescent="0.25">
      <c r="B6" s="15">
        <v>2</v>
      </c>
      <c r="C6" s="15" t="s">
        <v>22</v>
      </c>
      <c r="D6" s="3" t="s">
        <v>20</v>
      </c>
      <c r="E6" s="3" t="s">
        <v>163</v>
      </c>
      <c r="F6" s="15"/>
      <c r="G6" s="150"/>
      <c r="H6" s="150"/>
      <c r="I6" s="109"/>
      <c r="J6" s="110" t="s">
        <v>781</v>
      </c>
      <c r="K6" s="3" t="s">
        <v>346</v>
      </c>
      <c r="L6" s="3" t="str">
        <f t="shared" si="0"/>
        <v>SDI02_E01 HMI E Stop 1/2</v>
      </c>
      <c r="M6" s="15" t="s">
        <v>165</v>
      </c>
      <c r="N6" s="15"/>
      <c r="O6" s="15"/>
      <c r="P6" s="15"/>
      <c r="Q6" s="15"/>
      <c r="R6" s="3"/>
      <c r="S6" s="15"/>
    </row>
    <row r="7" spans="2:19" ht="15.75" x14ac:dyDescent="0.25">
      <c r="B7" s="15">
        <v>3</v>
      </c>
      <c r="C7" s="15" t="s">
        <v>24</v>
      </c>
      <c r="D7" s="3" t="s">
        <v>20</v>
      </c>
      <c r="E7" s="3" t="s">
        <v>163</v>
      </c>
      <c r="F7" s="15"/>
      <c r="G7" s="150"/>
      <c r="H7" s="150"/>
      <c r="I7" s="109"/>
      <c r="J7" s="110" t="s">
        <v>782</v>
      </c>
      <c r="K7" s="3" t="s">
        <v>347</v>
      </c>
      <c r="L7" s="3" t="str">
        <f t="shared" si="0"/>
        <v>SDI03_E02 IFC01 E Stop 1/1</v>
      </c>
      <c r="M7" s="15" t="s">
        <v>165</v>
      </c>
      <c r="N7" s="15"/>
      <c r="O7" s="15"/>
      <c r="P7" s="15"/>
      <c r="Q7" s="15"/>
      <c r="R7" s="3"/>
      <c r="S7" s="15"/>
    </row>
    <row r="8" spans="2:19" ht="15.75" x14ac:dyDescent="0.25">
      <c r="B8" s="15">
        <v>4</v>
      </c>
      <c r="C8" s="15" t="s">
        <v>26</v>
      </c>
      <c r="D8" s="3" t="s">
        <v>20</v>
      </c>
      <c r="E8" s="3" t="s">
        <v>163</v>
      </c>
      <c r="F8" s="15"/>
      <c r="G8" s="150"/>
      <c r="H8" s="150"/>
      <c r="I8" s="109"/>
      <c r="J8" s="110" t="s">
        <v>783</v>
      </c>
      <c r="K8" s="3" t="s">
        <v>348</v>
      </c>
      <c r="L8" s="3" t="str">
        <f t="shared" si="0"/>
        <v>SDI04_E02 IFC01 E Stop 1/2</v>
      </c>
      <c r="M8" s="15" t="s">
        <v>165</v>
      </c>
      <c r="N8" s="15"/>
      <c r="O8" s="15"/>
      <c r="P8" s="15"/>
      <c r="Q8" s="15"/>
      <c r="R8" s="3"/>
      <c r="S8" s="15"/>
    </row>
    <row r="9" spans="2:19" ht="15.75" x14ac:dyDescent="0.25">
      <c r="B9" s="15">
        <v>5</v>
      </c>
      <c r="C9" s="15" t="s">
        <v>28</v>
      </c>
      <c r="D9" s="3" t="s">
        <v>20</v>
      </c>
      <c r="E9" s="3" t="s">
        <v>163</v>
      </c>
      <c r="F9" s="15"/>
      <c r="G9" s="150"/>
      <c r="H9" s="150"/>
      <c r="I9" s="109"/>
      <c r="J9" s="110" t="s">
        <v>784</v>
      </c>
      <c r="K9" s="3" t="s">
        <v>349</v>
      </c>
      <c r="L9" s="3" t="str">
        <f t="shared" si="0"/>
        <v>SDI05_E03 RTC03 E Stop 1/1</v>
      </c>
      <c r="M9" s="15" t="s">
        <v>165</v>
      </c>
      <c r="N9" s="15"/>
      <c r="O9" s="15"/>
      <c r="P9" s="15"/>
      <c r="Q9" s="15"/>
      <c r="R9" s="3"/>
      <c r="S9" s="15"/>
    </row>
    <row r="10" spans="2:19" ht="15.75" x14ac:dyDescent="0.25">
      <c r="B10" s="15">
        <v>6</v>
      </c>
      <c r="C10" s="15" t="s">
        <v>30</v>
      </c>
      <c r="D10" s="3" t="s">
        <v>20</v>
      </c>
      <c r="E10" s="3" t="s">
        <v>163</v>
      </c>
      <c r="F10" s="15"/>
      <c r="G10" s="150"/>
      <c r="H10" s="150"/>
      <c r="I10" s="109"/>
      <c r="J10" s="110" t="s">
        <v>785</v>
      </c>
      <c r="K10" s="3" t="s">
        <v>350</v>
      </c>
      <c r="L10" s="3" t="str">
        <f t="shared" si="0"/>
        <v>SDI06_E03 RTC03 E Stop 1/2</v>
      </c>
      <c r="M10" s="15" t="s">
        <v>165</v>
      </c>
      <c r="N10" s="15"/>
      <c r="O10" s="15"/>
      <c r="P10" s="15"/>
      <c r="Q10" s="15"/>
      <c r="R10" s="3"/>
      <c r="S10" s="15"/>
    </row>
    <row r="11" spans="2:19" ht="15.75" x14ac:dyDescent="0.25">
      <c r="B11" s="15">
        <v>7</v>
      </c>
      <c r="C11" s="15" t="s">
        <v>32</v>
      </c>
      <c r="D11" s="3" t="s">
        <v>20</v>
      </c>
      <c r="E11" s="3" t="s">
        <v>163</v>
      </c>
      <c r="F11" s="15"/>
      <c r="G11" s="150"/>
      <c r="H11" s="150"/>
      <c r="I11" s="109"/>
      <c r="J11" s="110" t="s">
        <v>786</v>
      </c>
      <c r="K11" s="3" t="s">
        <v>373</v>
      </c>
      <c r="L11" s="3" t="str">
        <f t="shared" si="0"/>
        <v>SDI07_E04 ROB03 E Stop 1/1</v>
      </c>
      <c r="M11" s="15" t="s">
        <v>165</v>
      </c>
      <c r="N11" s="15"/>
      <c r="O11" s="15"/>
      <c r="P11" s="15"/>
      <c r="Q11" s="15"/>
      <c r="R11" s="3"/>
      <c r="S11" s="15"/>
    </row>
    <row r="12" spans="2:19" ht="15.75" x14ac:dyDescent="0.25">
      <c r="B12" s="15">
        <v>8</v>
      </c>
      <c r="C12" s="15" t="s">
        <v>34</v>
      </c>
      <c r="D12" s="3" t="s">
        <v>20</v>
      </c>
      <c r="E12" s="3" t="s">
        <v>163</v>
      </c>
      <c r="F12" s="15"/>
      <c r="G12" s="150"/>
      <c r="H12" s="150"/>
      <c r="I12" s="109"/>
      <c r="J12" s="110" t="s">
        <v>787</v>
      </c>
      <c r="K12" s="3" t="s">
        <v>374</v>
      </c>
      <c r="L12" s="3" t="str">
        <f t="shared" si="0"/>
        <v>SDI08_E04 ROB03 E Stop 1/2</v>
      </c>
      <c r="M12" s="15" t="s">
        <v>165</v>
      </c>
      <c r="N12" s="15"/>
      <c r="O12" s="15"/>
      <c r="P12" s="15"/>
      <c r="Q12" s="15"/>
      <c r="R12" s="3"/>
      <c r="S12" s="15"/>
    </row>
    <row r="13" spans="2:19" ht="15.75" x14ac:dyDescent="0.25">
      <c r="B13" s="15">
        <v>9</v>
      </c>
      <c r="C13" s="15" t="s">
        <v>36</v>
      </c>
      <c r="D13" s="3" t="s">
        <v>20</v>
      </c>
      <c r="E13" s="3" t="s">
        <v>163</v>
      </c>
      <c r="F13" s="15"/>
      <c r="G13" s="150" t="s">
        <v>22</v>
      </c>
      <c r="H13" s="150" t="s">
        <v>164</v>
      </c>
      <c r="I13" s="109"/>
      <c r="J13" s="110" t="s">
        <v>788</v>
      </c>
      <c r="K13" s="3" t="s">
        <v>351</v>
      </c>
      <c r="L13" s="3" t="str">
        <f t="shared" si="0"/>
        <v>SDI09_E05 CHC02 E Stop 1/1</v>
      </c>
      <c r="M13" s="15" t="s">
        <v>165</v>
      </c>
      <c r="N13" s="15"/>
      <c r="O13" s="15"/>
      <c r="P13" s="15"/>
      <c r="Q13" s="15"/>
      <c r="R13" s="3"/>
      <c r="S13" s="15"/>
    </row>
    <row r="14" spans="2:19" ht="15.75" x14ac:dyDescent="0.25">
      <c r="B14" s="15">
        <v>10</v>
      </c>
      <c r="C14" s="15" t="s">
        <v>38</v>
      </c>
      <c r="D14" s="3" t="s">
        <v>20</v>
      </c>
      <c r="E14" s="3" t="s">
        <v>163</v>
      </c>
      <c r="F14" s="15"/>
      <c r="G14" s="150"/>
      <c r="H14" s="150"/>
      <c r="I14" s="109"/>
      <c r="J14" s="110" t="s">
        <v>789</v>
      </c>
      <c r="K14" s="3" t="s">
        <v>352</v>
      </c>
      <c r="L14" s="3" t="str">
        <f t="shared" si="0"/>
        <v>SDI10_E05 CHC02 E Stop 1/2</v>
      </c>
      <c r="M14" s="15" t="s">
        <v>165</v>
      </c>
      <c r="N14" s="15"/>
      <c r="O14" s="15"/>
      <c r="P14" s="15"/>
      <c r="Q14" s="15"/>
      <c r="R14" s="3"/>
      <c r="S14" s="15"/>
    </row>
    <row r="15" spans="2:19" ht="15.75" x14ac:dyDescent="0.25">
      <c r="B15" s="15">
        <v>11</v>
      </c>
      <c r="C15" s="15" t="s">
        <v>40</v>
      </c>
      <c r="D15" s="3" t="s">
        <v>20</v>
      </c>
      <c r="E15" s="3" t="s">
        <v>163</v>
      </c>
      <c r="F15" s="15"/>
      <c r="G15" s="150"/>
      <c r="H15" s="150"/>
      <c r="I15" s="109"/>
      <c r="J15" s="110" t="s">
        <v>790</v>
      </c>
      <c r="K15" s="3" t="s">
        <v>353</v>
      </c>
      <c r="L15" s="3" t="str">
        <f t="shared" si="0"/>
        <v>SDI11_E06 CHC04 E Stop 1/1</v>
      </c>
      <c r="M15" s="15" t="s">
        <v>165</v>
      </c>
      <c r="N15" s="15"/>
      <c r="O15" s="15"/>
      <c r="P15" s="15"/>
      <c r="Q15" s="15"/>
      <c r="R15" s="3"/>
      <c r="S15" s="15"/>
    </row>
    <row r="16" spans="2:19" ht="15.75" x14ac:dyDescent="0.25">
      <c r="B16" s="15">
        <v>12</v>
      </c>
      <c r="C16" s="15" t="s">
        <v>42</v>
      </c>
      <c r="D16" s="3" t="s">
        <v>20</v>
      </c>
      <c r="E16" s="3" t="s">
        <v>163</v>
      </c>
      <c r="F16" s="15"/>
      <c r="G16" s="150"/>
      <c r="H16" s="150"/>
      <c r="I16" s="109"/>
      <c r="J16" s="110" t="s">
        <v>791</v>
      </c>
      <c r="K16" s="3" t="s">
        <v>354</v>
      </c>
      <c r="L16" s="3" t="str">
        <f t="shared" si="0"/>
        <v>SDI12_E06 CHC04 E Stop 1/2</v>
      </c>
      <c r="M16" s="15" t="s">
        <v>165</v>
      </c>
      <c r="N16" s="15"/>
      <c r="O16" s="15"/>
      <c r="P16" s="15"/>
      <c r="Q16" s="15"/>
      <c r="R16" s="3"/>
      <c r="S16" s="15"/>
    </row>
    <row r="17" spans="2:19" ht="15.75" x14ac:dyDescent="0.25">
      <c r="B17" s="15">
        <v>13</v>
      </c>
      <c r="C17" s="15" t="s">
        <v>44</v>
      </c>
      <c r="D17" s="3" t="s">
        <v>20</v>
      </c>
      <c r="E17" s="3" t="s">
        <v>163</v>
      </c>
      <c r="F17" s="15"/>
      <c r="G17" s="150"/>
      <c r="H17" s="150"/>
      <c r="I17" s="109"/>
      <c r="J17" s="110" t="s">
        <v>792</v>
      </c>
      <c r="K17" s="3" t="s">
        <v>355</v>
      </c>
      <c r="L17" s="3" t="str">
        <f t="shared" si="0"/>
        <v>SDI13_E07 TTM01 E Stop 1/1</v>
      </c>
      <c r="M17" s="15" t="s">
        <v>165</v>
      </c>
      <c r="N17" s="15"/>
      <c r="O17" s="15"/>
      <c r="P17" s="15"/>
      <c r="Q17" s="15"/>
      <c r="R17" s="3"/>
      <c r="S17" s="15"/>
    </row>
    <row r="18" spans="2:19" ht="15.75" x14ac:dyDescent="0.25">
      <c r="B18" s="15">
        <v>14</v>
      </c>
      <c r="C18" s="15" t="s">
        <v>46</v>
      </c>
      <c r="D18" s="3" t="s">
        <v>20</v>
      </c>
      <c r="E18" s="3" t="s">
        <v>163</v>
      </c>
      <c r="F18" s="15"/>
      <c r="G18" s="150"/>
      <c r="H18" s="150"/>
      <c r="I18" s="109"/>
      <c r="J18" s="110" t="s">
        <v>793</v>
      </c>
      <c r="K18" s="3" t="s">
        <v>356</v>
      </c>
      <c r="L18" s="3" t="str">
        <f t="shared" si="0"/>
        <v>SDI14_E07 TTM01 E Stop 1/2</v>
      </c>
      <c r="M18" s="15" t="s">
        <v>165</v>
      </c>
      <c r="N18" s="15"/>
      <c r="O18" s="15"/>
      <c r="P18" s="15"/>
      <c r="Q18" s="15"/>
      <c r="R18" s="3"/>
      <c r="S18" s="15"/>
    </row>
    <row r="19" spans="2:19" ht="15.75" x14ac:dyDescent="0.25">
      <c r="B19" s="15">
        <v>15</v>
      </c>
      <c r="C19" s="15" t="s">
        <v>48</v>
      </c>
      <c r="D19" s="3" t="s">
        <v>20</v>
      </c>
      <c r="E19" s="3" t="s">
        <v>163</v>
      </c>
      <c r="F19" s="15"/>
      <c r="G19" s="150"/>
      <c r="H19" s="150"/>
      <c r="I19" s="109"/>
      <c r="J19" s="110" t="s">
        <v>794</v>
      </c>
      <c r="K19" s="3" t="s">
        <v>357</v>
      </c>
      <c r="L19" s="3" t="str">
        <f t="shared" si="0"/>
        <v>SDI15_E08 LARC01 E Stop 1/1</v>
      </c>
      <c r="M19" s="15" t="s">
        <v>165</v>
      </c>
      <c r="N19" s="15"/>
      <c r="O19" s="15"/>
      <c r="P19" s="15"/>
      <c r="Q19" s="15"/>
      <c r="R19" s="3"/>
      <c r="S19" s="15"/>
    </row>
    <row r="20" spans="2:19" ht="15.75" x14ac:dyDescent="0.25">
      <c r="B20" s="15">
        <v>16</v>
      </c>
      <c r="C20" s="15" t="s">
        <v>50</v>
      </c>
      <c r="D20" s="3" t="s">
        <v>20</v>
      </c>
      <c r="E20" s="3" t="s">
        <v>163</v>
      </c>
      <c r="F20" s="15"/>
      <c r="G20" s="150"/>
      <c r="H20" s="150"/>
      <c r="I20" s="109"/>
      <c r="J20" s="110" t="s">
        <v>795</v>
      </c>
      <c r="K20" s="3" t="s">
        <v>358</v>
      </c>
      <c r="L20" s="3" t="str">
        <f t="shared" si="0"/>
        <v>SDI16_E08 LARC01 E Stop 1/2</v>
      </c>
      <c r="M20" s="15" t="s">
        <v>165</v>
      </c>
      <c r="N20" s="15"/>
      <c r="O20" s="15"/>
      <c r="P20" s="15"/>
      <c r="Q20" s="15"/>
      <c r="R20" s="3"/>
      <c r="S20" s="15"/>
    </row>
    <row r="21" spans="2:19" ht="15.75" x14ac:dyDescent="0.25">
      <c r="B21" s="15">
        <v>17</v>
      </c>
      <c r="C21" s="15" t="s">
        <v>167</v>
      </c>
      <c r="D21" s="3" t="s">
        <v>20</v>
      </c>
      <c r="E21" s="3" t="s">
        <v>163</v>
      </c>
      <c r="F21" s="15"/>
      <c r="G21" s="150" t="s">
        <v>24</v>
      </c>
      <c r="H21" s="150" t="s">
        <v>164</v>
      </c>
      <c r="I21" s="109"/>
      <c r="J21" s="110" t="s">
        <v>796</v>
      </c>
      <c r="K21" s="3" t="s">
        <v>359</v>
      </c>
      <c r="L21" s="3" t="str">
        <f t="shared" si="0"/>
        <v>SDI17_E09 ROB04 E Stop 1/1</v>
      </c>
      <c r="M21" s="15" t="s">
        <v>165</v>
      </c>
      <c r="N21" s="15"/>
      <c r="O21" s="15"/>
      <c r="P21" s="15"/>
      <c r="Q21" s="15"/>
      <c r="R21" s="3"/>
      <c r="S21" s="15"/>
    </row>
    <row r="22" spans="2:19" ht="15.75" x14ac:dyDescent="0.25">
      <c r="B22" s="15">
        <v>18</v>
      </c>
      <c r="C22" s="15" t="s">
        <v>168</v>
      </c>
      <c r="D22" s="3" t="s">
        <v>20</v>
      </c>
      <c r="E22" s="3" t="s">
        <v>163</v>
      </c>
      <c r="F22" s="15"/>
      <c r="G22" s="150"/>
      <c r="H22" s="150"/>
      <c r="I22" s="109"/>
      <c r="J22" s="110" t="s">
        <v>797</v>
      </c>
      <c r="K22" s="3" t="s">
        <v>360</v>
      </c>
      <c r="L22" s="3" t="str">
        <f t="shared" si="0"/>
        <v>SDI18_E09 ROB04 E Stop 1/2</v>
      </c>
      <c r="M22" s="15" t="s">
        <v>165</v>
      </c>
      <c r="N22" s="15"/>
      <c r="O22" s="15"/>
      <c r="P22" s="15"/>
      <c r="Q22" s="15"/>
      <c r="R22" s="3"/>
      <c r="S22" s="15"/>
    </row>
    <row r="23" spans="2:19" ht="15.75" x14ac:dyDescent="0.25">
      <c r="B23" s="15">
        <v>19</v>
      </c>
      <c r="C23" s="15" t="s">
        <v>169</v>
      </c>
      <c r="D23" s="3" t="s">
        <v>20</v>
      </c>
      <c r="E23" s="3" t="s">
        <v>163</v>
      </c>
      <c r="F23" s="15"/>
      <c r="G23" s="150"/>
      <c r="H23" s="150"/>
      <c r="I23" s="109"/>
      <c r="J23" s="110" t="s">
        <v>798</v>
      </c>
      <c r="K23" s="3" t="s">
        <v>86</v>
      </c>
      <c r="L23" s="3" t="str">
        <f t="shared" si="0"/>
        <v>SDI19_Spare</v>
      </c>
      <c r="M23" s="111" t="s">
        <v>170</v>
      </c>
      <c r="N23" s="15"/>
      <c r="O23" s="15"/>
      <c r="P23" s="111"/>
      <c r="Q23" s="15"/>
      <c r="R23" s="3"/>
      <c r="S23" s="15"/>
    </row>
    <row r="24" spans="2:19" ht="15.75" x14ac:dyDescent="0.25">
      <c r="B24" s="15">
        <v>20</v>
      </c>
      <c r="C24" s="15" t="s">
        <v>171</v>
      </c>
      <c r="D24" s="3" t="s">
        <v>20</v>
      </c>
      <c r="E24" s="3" t="s">
        <v>163</v>
      </c>
      <c r="F24" s="15"/>
      <c r="G24" s="150"/>
      <c r="H24" s="150"/>
      <c r="I24" s="109"/>
      <c r="J24" s="110" t="s">
        <v>799</v>
      </c>
      <c r="K24" s="3" t="s">
        <v>86</v>
      </c>
      <c r="L24" s="3" t="str">
        <f t="shared" si="0"/>
        <v>SDI20_Spare</v>
      </c>
      <c r="M24" s="111" t="s">
        <v>170</v>
      </c>
      <c r="N24" s="15"/>
      <c r="O24" s="15"/>
      <c r="P24" s="111"/>
      <c r="Q24" s="15"/>
      <c r="R24" s="3"/>
      <c r="S24" s="15"/>
    </row>
    <row r="25" spans="2:19" ht="15.75" x14ac:dyDescent="0.25">
      <c r="B25" s="15">
        <v>21</v>
      </c>
      <c r="C25" s="15" t="s">
        <v>172</v>
      </c>
      <c r="D25" s="3" t="s">
        <v>20</v>
      </c>
      <c r="E25" s="3" t="s">
        <v>163</v>
      </c>
      <c r="F25" s="15"/>
      <c r="G25" s="150"/>
      <c r="H25" s="150"/>
      <c r="I25" s="109"/>
      <c r="J25" s="110" t="s">
        <v>800</v>
      </c>
      <c r="K25" s="3" t="s">
        <v>361</v>
      </c>
      <c r="L25" s="3" t="str">
        <f t="shared" si="0"/>
        <v>SDI21_Door01 Close FB 1/1</v>
      </c>
      <c r="M25" s="15" t="s">
        <v>166</v>
      </c>
      <c r="N25" s="15"/>
      <c r="O25" s="15"/>
      <c r="P25" s="111"/>
      <c r="Q25" s="15"/>
      <c r="R25" s="3"/>
      <c r="S25" s="15"/>
    </row>
    <row r="26" spans="2:19" ht="15.75" x14ac:dyDescent="0.25">
      <c r="B26" s="15">
        <v>22</v>
      </c>
      <c r="C26" s="15" t="s">
        <v>173</v>
      </c>
      <c r="D26" s="3" t="s">
        <v>20</v>
      </c>
      <c r="E26" s="3" t="s">
        <v>163</v>
      </c>
      <c r="F26" s="15"/>
      <c r="G26" s="150"/>
      <c r="H26" s="150"/>
      <c r="I26" s="109"/>
      <c r="J26" s="110" t="s">
        <v>801</v>
      </c>
      <c r="K26" s="3" t="s">
        <v>362</v>
      </c>
      <c r="L26" s="3" t="str">
        <f t="shared" si="0"/>
        <v>SDI22_Door01 Close FB 1/2</v>
      </c>
      <c r="M26" s="15" t="s">
        <v>166</v>
      </c>
      <c r="N26" s="15"/>
      <c r="O26" s="15"/>
      <c r="P26" s="111"/>
      <c r="Q26" s="15"/>
      <c r="R26" s="3"/>
      <c r="S26" s="15"/>
    </row>
    <row r="27" spans="2:19" ht="15.75" x14ac:dyDescent="0.25">
      <c r="B27" s="15">
        <v>23</v>
      </c>
      <c r="C27" s="15" t="s">
        <v>174</v>
      </c>
      <c r="D27" s="3" t="s">
        <v>20</v>
      </c>
      <c r="E27" s="3" t="s">
        <v>163</v>
      </c>
      <c r="F27" s="15"/>
      <c r="G27" s="150"/>
      <c r="H27" s="150"/>
      <c r="I27" s="109"/>
      <c r="J27" s="110" t="s">
        <v>802</v>
      </c>
      <c r="K27" s="3" t="s">
        <v>363</v>
      </c>
      <c r="L27" s="3" t="str">
        <f t="shared" si="0"/>
        <v>SDI23_Door02 Close FB 1/1</v>
      </c>
      <c r="M27" s="15" t="s">
        <v>166</v>
      </c>
      <c r="N27" s="15"/>
      <c r="O27" s="15"/>
      <c r="P27" s="111"/>
      <c r="Q27" s="15"/>
      <c r="R27" s="3"/>
      <c r="S27" s="15"/>
    </row>
    <row r="28" spans="2:19" ht="15.75" x14ac:dyDescent="0.25">
      <c r="B28" s="15">
        <v>24</v>
      </c>
      <c r="C28" s="15" t="s">
        <v>175</v>
      </c>
      <c r="D28" s="3" t="s">
        <v>20</v>
      </c>
      <c r="E28" s="3" t="s">
        <v>163</v>
      </c>
      <c r="F28" s="15"/>
      <c r="G28" s="150"/>
      <c r="H28" s="150"/>
      <c r="I28" s="109"/>
      <c r="J28" s="110" t="s">
        <v>803</v>
      </c>
      <c r="K28" s="3" t="s">
        <v>364</v>
      </c>
      <c r="L28" s="3" t="str">
        <f t="shared" si="0"/>
        <v>SDI24_Door02 Close FB 1/2</v>
      </c>
      <c r="M28" s="15" t="s">
        <v>166</v>
      </c>
      <c r="N28" s="15"/>
      <c r="O28" s="15"/>
      <c r="P28" s="111"/>
      <c r="Q28" s="15"/>
      <c r="R28" s="3"/>
      <c r="S28" s="15"/>
    </row>
    <row r="29" spans="2:19" ht="15.75" x14ac:dyDescent="0.25">
      <c r="B29" s="15">
        <v>25</v>
      </c>
      <c r="C29" s="15" t="s">
        <v>515</v>
      </c>
      <c r="D29" s="3" t="s">
        <v>20</v>
      </c>
      <c r="E29" s="3" t="s">
        <v>163</v>
      </c>
      <c r="F29" s="15"/>
      <c r="G29" s="150" t="s">
        <v>26</v>
      </c>
      <c r="H29" s="150" t="s">
        <v>164</v>
      </c>
      <c r="I29" s="109"/>
      <c r="J29" s="110" t="s">
        <v>804</v>
      </c>
      <c r="K29" s="3" t="s">
        <v>365</v>
      </c>
      <c r="L29" s="3" t="str">
        <f t="shared" si="0"/>
        <v>SDI25_Door03 Close FB 1/1</v>
      </c>
      <c r="M29" s="15" t="s">
        <v>166</v>
      </c>
      <c r="N29" s="15"/>
      <c r="O29" s="15"/>
      <c r="P29" s="15"/>
      <c r="Q29" s="15"/>
      <c r="R29" s="3"/>
      <c r="S29" s="15"/>
    </row>
    <row r="30" spans="2:19" ht="15.75" x14ac:dyDescent="0.25">
      <c r="B30" s="15">
        <v>26</v>
      </c>
      <c r="C30" s="15" t="s">
        <v>516</v>
      </c>
      <c r="D30" s="3" t="s">
        <v>20</v>
      </c>
      <c r="E30" s="3" t="s">
        <v>163</v>
      </c>
      <c r="F30" s="15"/>
      <c r="G30" s="150"/>
      <c r="H30" s="150"/>
      <c r="I30" s="109"/>
      <c r="J30" s="110" t="s">
        <v>805</v>
      </c>
      <c r="K30" s="3" t="s">
        <v>367</v>
      </c>
      <c r="L30" s="3" t="str">
        <f t="shared" si="0"/>
        <v>SDI26_Door03 Close FB 1/2</v>
      </c>
      <c r="M30" s="15" t="s">
        <v>166</v>
      </c>
      <c r="N30" s="15"/>
      <c r="O30" s="15"/>
      <c r="P30" s="15"/>
      <c r="Q30" s="15"/>
      <c r="R30" s="3"/>
      <c r="S30" s="15"/>
    </row>
    <row r="31" spans="2:19" ht="15.75" x14ac:dyDescent="0.25">
      <c r="B31" s="15">
        <v>27</v>
      </c>
      <c r="C31" s="15" t="s">
        <v>517</v>
      </c>
      <c r="D31" s="3" t="s">
        <v>20</v>
      </c>
      <c r="E31" s="3" t="s">
        <v>163</v>
      </c>
      <c r="F31" s="15"/>
      <c r="G31" s="150"/>
      <c r="H31" s="150"/>
      <c r="I31" s="109"/>
      <c r="J31" s="110" t="s">
        <v>806</v>
      </c>
      <c r="K31" s="3" t="s">
        <v>368</v>
      </c>
      <c r="L31" s="3" t="str">
        <f t="shared" si="0"/>
        <v>SDI27_Door04 Close FB 1/1</v>
      </c>
      <c r="M31" s="15" t="s">
        <v>166</v>
      </c>
      <c r="N31" s="15"/>
      <c r="O31" s="15"/>
      <c r="P31" s="111"/>
      <c r="Q31" s="15"/>
      <c r="R31" s="3"/>
      <c r="S31" s="15"/>
    </row>
    <row r="32" spans="2:19" ht="15.75" x14ac:dyDescent="0.25">
      <c r="B32" s="15">
        <v>28</v>
      </c>
      <c r="C32" s="15" t="s">
        <v>518</v>
      </c>
      <c r="D32" s="3" t="s">
        <v>20</v>
      </c>
      <c r="E32" s="3" t="s">
        <v>163</v>
      </c>
      <c r="F32" s="15"/>
      <c r="G32" s="150"/>
      <c r="H32" s="150"/>
      <c r="I32" s="109"/>
      <c r="J32" s="110" t="s">
        <v>807</v>
      </c>
      <c r="K32" s="3" t="s">
        <v>366</v>
      </c>
      <c r="L32" s="3" t="str">
        <f t="shared" si="0"/>
        <v>SDI28_Door04 Close FB 1/2</v>
      </c>
      <c r="M32" s="15" t="s">
        <v>166</v>
      </c>
      <c r="N32" s="15"/>
      <c r="O32" s="15"/>
      <c r="P32" s="111"/>
      <c r="Q32" s="15"/>
      <c r="R32" s="3"/>
      <c r="S32" s="15"/>
    </row>
    <row r="33" spans="2:19" ht="15.75" x14ac:dyDescent="0.25">
      <c r="B33" s="15">
        <v>29</v>
      </c>
      <c r="C33" s="15" t="s">
        <v>519</v>
      </c>
      <c r="D33" s="3" t="s">
        <v>20</v>
      </c>
      <c r="E33" s="3" t="s">
        <v>163</v>
      </c>
      <c r="F33" s="15"/>
      <c r="G33" s="150"/>
      <c r="H33" s="150"/>
      <c r="I33" s="109"/>
      <c r="J33" s="110" t="s">
        <v>808</v>
      </c>
      <c r="K33" s="3" t="s">
        <v>369</v>
      </c>
      <c r="L33" s="3" t="str">
        <f t="shared" si="0"/>
        <v>SDI29_Door05 Close FB 1/1</v>
      </c>
      <c r="M33" s="15" t="s">
        <v>166</v>
      </c>
      <c r="N33" s="15"/>
      <c r="O33" s="15"/>
      <c r="P33" s="111"/>
      <c r="Q33" s="15"/>
      <c r="R33" s="3"/>
      <c r="S33" s="15"/>
    </row>
    <row r="34" spans="2:19" ht="15.75" x14ac:dyDescent="0.25">
      <c r="B34" s="15">
        <v>30</v>
      </c>
      <c r="C34" s="15" t="s">
        <v>520</v>
      </c>
      <c r="D34" s="3" t="s">
        <v>20</v>
      </c>
      <c r="E34" s="3" t="s">
        <v>163</v>
      </c>
      <c r="F34" s="15"/>
      <c r="G34" s="150"/>
      <c r="H34" s="150"/>
      <c r="I34" s="109"/>
      <c r="J34" s="110" t="s">
        <v>809</v>
      </c>
      <c r="K34" s="3" t="s">
        <v>370</v>
      </c>
      <c r="L34" s="3" t="str">
        <f t="shared" si="0"/>
        <v>SDI30_Door05 Close FB 1/2</v>
      </c>
      <c r="M34" s="15" t="s">
        <v>166</v>
      </c>
      <c r="N34" s="15"/>
      <c r="O34" s="15"/>
      <c r="P34" s="111"/>
      <c r="Q34" s="15"/>
      <c r="R34" s="3"/>
      <c r="S34" s="15"/>
    </row>
    <row r="35" spans="2:19" ht="15.75" x14ac:dyDescent="0.25">
      <c r="B35" s="15">
        <v>31</v>
      </c>
      <c r="C35" s="15" t="s">
        <v>521</v>
      </c>
      <c r="D35" s="3" t="s">
        <v>20</v>
      </c>
      <c r="E35" s="3" t="s">
        <v>163</v>
      </c>
      <c r="F35" s="15"/>
      <c r="G35" s="150"/>
      <c r="H35" s="150"/>
      <c r="I35" s="109"/>
      <c r="J35" s="110" t="s">
        <v>810</v>
      </c>
      <c r="K35" s="3" t="s">
        <v>878</v>
      </c>
      <c r="L35" s="3" t="str">
        <f t="shared" si="0"/>
        <v>SDI31_Door06 Close FB 1/1</v>
      </c>
      <c r="M35" s="15" t="s">
        <v>166</v>
      </c>
      <c r="N35" s="15"/>
      <c r="O35" s="15"/>
      <c r="P35" s="111"/>
      <c r="Q35" s="15"/>
      <c r="R35" s="3"/>
      <c r="S35" s="15"/>
    </row>
    <row r="36" spans="2:19" ht="15.75" x14ac:dyDescent="0.25">
      <c r="B36" s="15">
        <v>32</v>
      </c>
      <c r="C36" s="15" t="s">
        <v>522</v>
      </c>
      <c r="D36" s="3" t="s">
        <v>20</v>
      </c>
      <c r="E36" s="3" t="s">
        <v>163</v>
      </c>
      <c r="F36" s="15"/>
      <c r="G36" s="150"/>
      <c r="H36" s="150"/>
      <c r="I36" s="109"/>
      <c r="J36" s="110" t="s">
        <v>811</v>
      </c>
      <c r="K36" s="3" t="s">
        <v>879</v>
      </c>
      <c r="L36" s="3" t="str">
        <f t="shared" si="0"/>
        <v>SDI32_Door06 Close FB 1/2</v>
      </c>
      <c r="M36" s="15" t="s">
        <v>166</v>
      </c>
      <c r="N36" s="15"/>
      <c r="O36" s="15"/>
      <c r="P36" s="111"/>
      <c r="Q36" s="15"/>
      <c r="R36" s="3"/>
      <c r="S36" s="15"/>
    </row>
    <row r="37" spans="2:19" ht="15.75" x14ac:dyDescent="0.25">
      <c r="B37" s="15">
        <v>33</v>
      </c>
      <c r="C37" s="15" t="s">
        <v>523</v>
      </c>
      <c r="D37" s="3" t="s">
        <v>20</v>
      </c>
      <c r="E37" s="3" t="s">
        <v>163</v>
      </c>
      <c r="F37" s="15"/>
      <c r="G37" s="150" t="s">
        <v>28</v>
      </c>
      <c r="H37" s="150" t="s">
        <v>164</v>
      </c>
      <c r="I37" s="109"/>
      <c r="J37" s="110" t="s">
        <v>812</v>
      </c>
      <c r="K37" s="3" t="s">
        <v>886</v>
      </c>
      <c r="L37" s="3" t="str">
        <f t="shared" si="0"/>
        <v>SDI33_Door07 Close FB 1/1</v>
      </c>
      <c r="M37" s="15" t="s">
        <v>166</v>
      </c>
      <c r="N37" s="15"/>
      <c r="O37" s="15"/>
      <c r="P37" s="15"/>
      <c r="Q37" s="15"/>
      <c r="R37" s="3"/>
      <c r="S37" s="15"/>
    </row>
    <row r="38" spans="2:19" ht="15.75" x14ac:dyDescent="0.25">
      <c r="B38" s="15">
        <v>34</v>
      </c>
      <c r="C38" s="15" t="s">
        <v>524</v>
      </c>
      <c r="D38" s="3" t="s">
        <v>20</v>
      </c>
      <c r="E38" s="3" t="s">
        <v>163</v>
      </c>
      <c r="F38" s="15"/>
      <c r="G38" s="150"/>
      <c r="H38" s="150"/>
      <c r="I38" s="109"/>
      <c r="J38" s="110" t="s">
        <v>813</v>
      </c>
      <c r="K38" s="3" t="s">
        <v>887</v>
      </c>
      <c r="L38" s="3" t="str">
        <f t="shared" si="0"/>
        <v>SDI34_Door07 Close FB 1/2</v>
      </c>
      <c r="M38" s="15" t="s">
        <v>166</v>
      </c>
      <c r="N38" s="15"/>
      <c r="O38" s="15"/>
      <c r="P38" s="15"/>
      <c r="Q38" s="15"/>
      <c r="R38" s="3"/>
      <c r="S38" s="15"/>
    </row>
    <row r="39" spans="2:19" ht="15.75" x14ac:dyDescent="0.25">
      <c r="B39" s="15">
        <v>35</v>
      </c>
      <c r="C39" s="15" t="s">
        <v>525</v>
      </c>
      <c r="D39" s="3" t="s">
        <v>20</v>
      </c>
      <c r="E39" s="3" t="s">
        <v>163</v>
      </c>
      <c r="F39" s="15"/>
      <c r="G39" s="150"/>
      <c r="H39" s="150"/>
      <c r="I39" s="109"/>
      <c r="J39" s="110" t="s">
        <v>814</v>
      </c>
      <c r="K39" s="3" t="s">
        <v>371</v>
      </c>
      <c r="L39" s="3" t="str">
        <f t="shared" si="0"/>
        <v>SDI35_LC01 Healthy FB01 1/1</v>
      </c>
      <c r="M39" s="111" t="s">
        <v>925</v>
      </c>
      <c r="N39" s="15"/>
      <c r="O39" s="15"/>
      <c r="P39" s="111"/>
      <c r="Q39" s="15"/>
      <c r="R39" s="3"/>
      <c r="S39" s="15"/>
    </row>
    <row r="40" spans="2:19" ht="15.75" x14ac:dyDescent="0.25">
      <c r="B40" s="15">
        <v>36</v>
      </c>
      <c r="C40" s="15" t="s">
        <v>526</v>
      </c>
      <c r="D40" s="3" t="s">
        <v>20</v>
      </c>
      <c r="E40" s="3" t="s">
        <v>163</v>
      </c>
      <c r="F40" s="15"/>
      <c r="G40" s="150"/>
      <c r="H40" s="150"/>
      <c r="I40" s="109"/>
      <c r="J40" s="110" t="s">
        <v>815</v>
      </c>
      <c r="K40" s="3" t="s">
        <v>372</v>
      </c>
      <c r="L40" s="3" t="str">
        <f t="shared" si="0"/>
        <v>SDI36_LC01 Healthy FB01 1/2</v>
      </c>
      <c r="M40" s="111" t="s">
        <v>925</v>
      </c>
      <c r="N40" s="15"/>
      <c r="O40" s="15"/>
      <c r="P40" s="111"/>
      <c r="Q40" s="15"/>
      <c r="R40" s="3"/>
      <c r="S40" s="15"/>
    </row>
    <row r="41" spans="2:19" ht="15.75" x14ac:dyDescent="0.25">
      <c r="B41" s="15">
        <v>37</v>
      </c>
      <c r="C41" s="15" t="s">
        <v>527</v>
      </c>
      <c r="D41" s="3" t="s">
        <v>20</v>
      </c>
      <c r="E41" s="3" t="s">
        <v>163</v>
      </c>
      <c r="F41" s="15"/>
      <c r="G41" s="150"/>
      <c r="H41" s="150"/>
      <c r="I41" s="109"/>
      <c r="J41" s="110" t="s">
        <v>816</v>
      </c>
      <c r="K41" s="3" t="s">
        <v>86</v>
      </c>
      <c r="L41" s="3" t="str">
        <f t="shared" si="0"/>
        <v>SDI37_Spare</v>
      </c>
      <c r="M41" s="111" t="s">
        <v>170</v>
      </c>
      <c r="N41" s="15"/>
      <c r="O41" s="15"/>
      <c r="P41" s="111"/>
      <c r="Q41" s="15"/>
      <c r="R41" s="3"/>
      <c r="S41" s="15"/>
    </row>
    <row r="42" spans="2:19" ht="15.75" x14ac:dyDescent="0.25">
      <c r="B42" s="15">
        <v>38</v>
      </c>
      <c r="C42" s="15" t="s">
        <v>528</v>
      </c>
      <c r="D42" s="3" t="s">
        <v>20</v>
      </c>
      <c r="E42" s="3" t="s">
        <v>163</v>
      </c>
      <c r="F42" s="15"/>
      <c r="G42" s="150"/>
      <c r="H42" s="150"/>
      <c r="I42" s="109"/>
      <c r="J42" s="110" t="s">
        <v>817</v>
      </c>
      <c r="K42" s="3" t="s">
        <v>86</v>
      </c>
      <c r="L42" s="3" t="str">
        <f t="shared" si="0"/>
        <v>SDI38_Spare</v>
      </c>
      <c r="M42" s="111" t="s">
        <v>170</v>
      </c>
      <c r="N42" s="15"/>
      <c r="O42" s="15"/>
      <c r="P42" s="111"/>
      <c r="Q42" s="15"/>
      <c r="R42" s="3"/>
      <c r="S42" s="15"/>
    </row>
    <row r="43" spans="2:19" ht="15.75" x14ac:dyDescent="0.25">
      <c r="B43" s="15">
        <v>39</v>
      </c>
      <c r="C43" s="15" t="s">
        <v>529</v>
      </c>
      <c r="D43" s="3" t="s">
        <v>20</v>
      </c>
      <c r="E43" s="3" t="s">
        <v>163</v>
      </c>
      <c r="F43" s="15"/>
      <c r="G43" s="150"/>
      <c r="H43" s="150"/>
      <c r="I43" s="109"/>
      <c r="J43" s="110" t="s">
        <v>818</v>
      </c>
      <c r="K43" s="3" t="s">
        <v>86</v>
      </c>
      <c r="L43" s="3" t="str">
        <f t="shared" si="0"/>
        <v>SDI39_Spare</v>
      </c>
      <c r="M43" s="111" t="s">
        <v>170</v>
      </c>
      <c r="N43" s="15"/>
      <c r="O43" s="15"/>
      <c r="P43" s="111"/>
      <c r="Q43" s="15"/>
      <c r="R43" s="3"/>
      <c r="S43" s="15"/>
    </row>
    <row r="44" spans="2:19" ht="15.75" x14ac:dyDescent="0.25">
      <c r="B44" s="15">
        <v>40</v>
      </c>
      <c r="C44" s="15" t="s">
        <v>530</v>
      </c>
      <c r="D44" s="3" t="s">
        <v>20</v>
      </c>
      <c r="E44" s="3" t="s">
        <v>163</v>
      </c>
      <c r="F44" s="15"/>
      <c r="G44" s="150"/>
      <c r="H44" s="150"/>
      <c r="I44" s="109"/>
      <c r="J44" s="110" t="s">
        <v>819</v>
      </c>
      <c r="K44" s="3" t="s">
        <v>86</v>
      </c>
      <c r="L44" s="3" t="str">
        <f t="shared" si="0"/>
        <v>SDI40_Spare</v>
      </c>
      <c r="M44" s="111" t="s">
        <v>170</v>
      </c>
      <c r="N44" s="15"/>
      <c r="O44" s="15"/>
      <c r="P44" s="111"/>
      <c r="Q44" s="15"/>
      <c r="R44" s="3"/>
      <c r="S44" s="15"/>
    </row>
    <row r="45" spans="2:19" ht="15.75" x14ac:dyDescent="0.25">
      <c r="B45" s="15">
        <v>41</v>
      </c>
      <c r="C45" s="15" t="s">
        <v>21</v>
      </c>
      <c r="D45" s="3" t="s">
        <v>20</v>
      </c>
      <c r="E45" s="3" t="s">
        <v>163</v>
      </c>
      <c r="F45" s="15"/>
      <c r="G45" s="150" t="s">
        <v>21</v>
      </c>
      <c r="H45" s="150" t="s">
        <v>176</v>
      </c>
      <c r="I45" s="109"/>
      <c r="J45" s="110" t="s">
        <v>820</v>
      </c>
      <c r="K45" s="3" t="s">
        <v>406</v>
      </c>
      <c r="L45" s="3" t="str">
        <f t="shared" si="0"/>
        <v>SDO01_Air Shut off Valve Healthy 1/1</v>
      </c>
      <c r="M45" s="15" t="s">
        <v>177</v>
      </c>
      <c r="N45" s="15"/>
      <c r="O45" s="15"/>
      <c r="P45" s="15"/>
      <c r="Q45" s="15"/>
      <c r="R45" s="3"/>
      <c r="S45" s="15"/>
    </row>
    <row r="46" spans="2:19" ht="15.75" x14ac:dyDescent="0.25">
      <c r="B46" s="15">
        <v>42</v>
      </c>
      <c r="C46" s="15" t="s">
        <v>23</v>
      </c>
      <c r="D46" s="3" t="s">
        <v>20</v>
      </c>
      <c r="E46" s="3" t="s">
        <v>163</v>
      </c>
      <c r="F46" s="15"/>
      <c r="G46" s="150"/>
      <c r="H46" s="150"/>
      <c r="I46" s="109"/>
      <c r="J46" s="110" t="s">
        <v>821</v>
      </c>
      <c r="K46" s="3" t="s">
        <v>407</v>
      </c>
      <c r="L46" s="3" t="str">
        <f t="shared" si="0"/>
        <v>SDO02_Air Shut off Valve Healthy 1/2</v>
      </c>
      <c r="M46" s="15" t="s">
        <v>177</v>
      </c>
      <c r="N46" s="15"/>
      <c r="O46" s="15"/>
      <c r="P46" s="15"/>
      <c r="Q46" s="15"/>
      <c r="R46" s="3"/>
      <c r="S46" s="15"/>
    </row>
    <row r="47" spans="2:19" ht="15.75" x14ac:dyDescent="0.25">
      <c r="B47" s="15">
        <v>43</v>
      </c>
      <c r="C47" s="15" t="s">
        <v>25</v>
      </c>
      <c r="D47" s="3" t="s">
        <v>20</v>
      </c>
      <c r="E47" s="3" t="s">
        <v>163</v>
      </c>
      <c r="F47" s="15"/>
      <c r="G47" s="150"/>
      <c r="H47" s="150"/>
      <c r="I47" s="109"/>
      <c r="J47" s="110" t="s">
        <v>822</v>
      </c>
      <c r="K47" s="3" t="s">
        <v>375</v>
      </c>
      <c r="L47" s="3" t="str">
        <f t="shared" si="0"/>
        <v>SDO03_ROB 01 E Stop 1/1</v>
      </c>
      <c r="M47" s="15" t="s">
        <v>554</v>
      </c>
      <c r="N47" s="15"/>
      <c r="O47" s="15"/>
      <c r="P47" s="15"/>
      <c r="Q47" s="15"/>
      <c r="R47" s="3"/>
      <c r="S47" s="15"/>
    </row>
    <row r="48" spans="2:19" ht="15.75" x14ac:dyDescent="0.25">
      <c r="B48" s="15">
        <v>44</v>
      </c>
      <c r="C48" s="15" t="s">
        <v>27</v>
      </c>
      <c r="D48" s="3" t="s">
        <v>20</v>
      </c>
      <c r="E48" s="3" t="s">
        <v>163</v>
      </c>
      <c r="F48" s="15"/>
      <c r="G48" s="150"/>
      <c r="H48" s="150"/>
      <c r="I48" s="109"/>
      <c r="J48" s="110" t="s">
        <v>823</v>
      </c>
      <c r="K48" s="3" t="s">
        <v>376</v>
      </c>
      <c r="L48" s="3" t="str">
        <f t="shared" si="0"/>
        <v>SDO04_ROB 01 E Stop 1/2</v>
      </c>
      <c r="M48" s="15" t="s">
        <v>554</v>
      </c>
      <c r="N48" s="15"/>
      <c r="O48" s="15"/>
      <c r="P48" s="15"/>
      <c r="Q48" s="15"/>
      <c r="R48" s="3"/>
      <c r="S48" s="15"/>
    </row>
    <row r="49" spans="2:19" ht="15.75" x14ac:dyDescent="0.25">
      <c r="B49" s="15">
        <v>45</v>
      </c>
      <c r="C49" s="15" t="s">
        <v>29</v>
      </c>
      <c r="D49" s="3" t="s">
        <v>20</v>
      </c>
      <c r="E49" s="3" t="s">
        <v>163</v>
      </c>
      <c r="F49" s="15"/>
      <c r="G49" s="150"/>
      <c r="H49" s="150"/>
      <c r="I49" s="109"/>
      <c r="J49" s="110" t="s">
        <v>824</v>
      </c>
      <c r="K49" s="3" t="s">
        <v>377</v>
      </c>
      <c r="L49" s="3" t="str">
        <f t="shared" si="0"/>
        <v>SDO05_ROB 01 Auto Stop 1/1</v>
      </c>
      <c r="M49" s="15" t="s">
        <v>554</v>
      </c>
      <c r="N49" s="15"/>
      <c r="O49" s="15"/>
      <c r="P49" s="15"/>
      <c r="Q49" s="15"/>
      <c r="R49" s="3"/>
      <c r="S49" s="15"/>
    </row>
    <row r="50" spans="2:19" ht="15.75" x14ac:dyDescent="0.25">
      <c r="B50" s="15">
        <v>46</v>
      </c>
      <c r="C50" s="15" t="s">
        <v>31</v>
      </c>
      <c r="D50" s="3" t="s">
        <v>20</v>
      </c>
      <c r="E50" s="3" t="s">
        <v>163</v>
      </c>
      <c r="F50" s="15"/>
      <c r="G50" s="150"/>
      <c r="H50" s="150"/>
      <c r="I50" s="109"/>
      <c r="J50" s="110" t="s">
        <v>825</v>
      </c>
      <c r="K50" s="3" t="s">
        <v>378</v>
      </c>
      <c r="L50" s="3" t="str">
        <f t="shared" si="0"/>
        <v>SDO06_ROB 01 Auto Stop 1/2</v>
      </c>
      <c r="M50" s="15" t="s">
        <v>554</v>
      </c>
      <c r="N50" s="15"/>
      <c r="O50" s="15"/>
      <c r="P50" s="15"/>
      <c r="Q50" s="15"/>
      <c r="R50" s="3"/>
      <c r="S50" s="15"/>
    </row>
    <row r="51" spans="2:19" ht="15.75" x14ac:dyDescent="0.25">
      <c r="B51" s="15">
        <v>47</v>
      </c>
      <c r="C51" s="15" t="s">
        <v>33</v>
      </c>
      <c r="D51" s="3" t="s">
        <v>20</v>
      </c>
      <c r="E51" s="3" t="s">
        <v>163</v>
      </c>
      <c r="F51" s="15"/>
      <c r="G51" s="150"/>
      <c r="H51" s="150"/>
      <c r="I51" s="109"/>
      <c r="J51" s="110" t="s">
        <v>826</v>
      </c>
      <c r="K51" s="3" t="s">
        <v>379</v>
      </c>
      <c r="L51" s="3" t="str">
        <f t="shared" si="0"/>
        <v>SDO07_ROB 02 E Stop 1/1</v>
      </c>
      <c r="M51" s="15" t="s">
        <v>554</v>
      </c>
      <c r="N51" s="15"/>
      <c r="O51" s="15"/>
      <c r="P51" s="111"/>
      <c r="Q51" s="15"/>
      <c r="R51" s="3"/>
      <c r="S51" s="15"/>
    </row>
    <row r="52" spans="2:19" ht="15.75" x14ac:dyDescent="0.25">
      <c r="B52" s="15">
        <v>48</v>
      </c>
      <c r="C52" s="15" t="s">
        <v>35</v>
      </c>
      <c r="D52" s="3" t="s">
        <v>20</v>
      </c>
      <c r="E52" s="3" t="s">
        <v>163</v>
      </c>
      <c r="F52" s="15"/>
      <c r="G52" s="150"/>
      <c r="H52" s="150"/>
      <c r="I52" s="109"/>
      <c r="J52" s="110" t="s">
        <v>827</v>
      </c>
      <c r="K52" s="3" t="s">
        <v>380</v>
      </c>
      <c r="L52" s="3" t="str">
        <f t="shared" si="0"/>
        <v>SDO08_ROB 02 E Stop 1/2</v>
      </c>
      <c r="M52" s="15" t="s">
        <v>554</v>
      </c>
      <c r="N52" s="15"/>
      <c r="O52" s="15"/>
      <c r="P52" s="111"/>
      <c r="Q52" s="15"/>
      <c r="R52" s="3"/>
      <c r="S52" s="15"/>
    </row>
    <row r="53" spans="2:19" ht="15.75" x14ac:dyDescent="0.25">
      <c r="B53" s="15">
        <v>49</v>
      </c>
      <c r="C53" s="15" t="s">
        <v>37</v>
      </c>
      <c r="D53" s="3" t="s">
        <v>20</v>
      </c>
      <c r="E53" s="3" t="s">
        <v>163</v>
      </c>
      <c r="F53" s="15"/>
      <c r="G53" s="150" t="s">
        <v>23</v>
      </c>
      <c r="H53" s="150" t="s">
        <v>176</v>
      </c>
      <c r="I53" s="109"/>
      <c r="J53" s="110" t="s">
        <v>828</v>
      </c>
      <c r="K53" s="3" t="s">
        <v>381</v>
      </c>
      <c r="L53" s="3" t="str">
        <f t="shared" si="0"/>
        <v>SDO09_ROB 02 Auto Stop 1/1</v>
      </c>
      <c r="M53" s="15" t="s">
        <v>554</v>
      </c>
      <c r="N53" s="15"/>
      <c r="O53" s="15"/>
      <c r="P53" s="15"/>
      <c r="Q53" s="15"/>
      <c r="R53" s="3"/>
      <c r="S53" s="15"/>
    </row>
    <row r="54" spans="2:19" ht="15.75" x14ac:dyDescent="0.25">
      <c r="B54" s="15">
        <v>50</v>
      </c>
      <c r="C54" s="15" t="s">
        <v>39</v>
      </c>
      <c r="D54" s="3" t="s">
        <v>20</v>
      </c>
      <c r="E54" s="3" t="s">
        <v>163</v>
      </c>
      <c r="F54" s="15"/>
      <c r="G54" s="150"/>
      <c r="H54" s="150"/>
      <c r="I54" s="109"/>
      <c r="J54" s="110" t="s">
        <v>829</v>
      </c>
      <c r="K54" s="3" t="s">
        <v>382</v>
      </c>
      <c r="L54" s="3" t="str">
        <f t="shared" si="0"/>
        <v>SDO10_ROB 02 Auto Stop 1/2</v>
      </c>
      <c r="M54" s="15" t="s">
        <v>554</v>
      </c>
      <c r="N54" s="15"/>
      <c r="O54" s="15"/>
      <c r="P54" s="15"/>
      <c r="Q54" s="15"/>
      <c r="R54" s="3"/>
      <c r="S54" s="15"/>
    </row>
    <row r="55" spans="2:19" ht="15.75" x14ac:dyDescent="0.25">
      <c r="B55" s="15">
        <v>51</v>
      </c>
      <c r="C55" s="15" t="s">
        <v>41</v>
      </c>
      <c r="D55" s="3" t="s">
        <v>20</v>
      </c>
      <c r="E55" s="3" t="s">
        <v>163</v>
      </c>
      <c r="F55" s="15"/>
      <c r="G55" s="150"/>
      <c r="H55" s="150"/>
      <c r="I55" s="109"/>
      <c r="J55" s="110" t="s">
        <v>830</v>
      </c>
      <c r="K55" s="3" t="s">
        <v>383</v>
      </c>
      <c r="L55" s="3" t="str">
        <f t="shared" si="0"/>
        <v>SDO11_ROB 03 E Stop 1/1</v>
      </c>
      <c r="M55" s="15" t="s">
        <v>554</v>
      </c>
      <c r="N55" s="15"/>
      <c r="O55" s="15"/>
      <c r="P55" s="111"/>
      <c r="Q55" s="15"/>
      <c r="R55" s="3"/>
      <c r="S55" s="15"/>
    </row>
    <row r="56" spans="2:19" ht="15.75" x14ac:dyDescent="0.25">
      <c r="B56" s="15">
        <v>52</v>
      </c>
      <c r="C56" s="15" t="s">
        <v>43</v>
      </c>
      <c r="D56" s="3" t="s">
        <v>20</v>
      </c>
      <c r="E56" s="3" t="s">
        <v>163</v>
      </c>
      <c r="F56" s="15"/>
      <c r="G56" s="150"/>
      <c r="H56" s="150"/>
      <c r="I56" s="109"/>
      <c r="J56" s="110" t="s">
        <v>831</v>
      </c>
      <c r="K56" s="3" t="s">
        <v>384</v>
      </c>
      <c r="L56" s="3" t="str">
        <f t="shared" si="0"/>
        <v>SDO12_ROB 03 E Stop 1/2</v>
      </c>
      <c r="M56" s="15" t="s">
        <v>554</v>
      </c>
      <c r="N56" s="15"/>
      <c r="O56" s="15"/>
      <c r="P56" s="111"/>
      <c r="Q56" s="15"/>
      <c r="R56" s="3"/>
      <c r="S56" s="15"/>
    </row>
    <row r="57" spans="2:19" ht="15.75" x14ac:dyDescent="0.25">
      <c r="B57" s="15">
        <v>53</v>
      </c>
      <c r="C57" s="15" t="s">
        <v>45</v>
      </c>
      <c r="D57" s="3" t="s">
        <v>20</v>
      </c>
      <c r="E57" s="3" t="s">
        <v>163</v>
      </c>
      <c r="F57" s="15"/>
      <c r="G57" s="150"/>
      <c r="H57" s="150"/>
      <c r="I57" s="109"/>
      <c r="J57" s="110" t="s">
        <v>832</v>
      </c>
      <c r="K57" s="3" t="s">
        <v>385</v>
      </c>
      <c r="L57" s="3" t="str">
        <f t="shared" si="0"/>
        <v>SDO13_ROB 04 E Stop 1/1</v>
      </c>
      <c r="M57" s="15" t="s">
        <v>554</v>
      </c>
      <c r="N57" s="15"/>
      <c r="O57" s="15"/>
      <c r="P57" s="111"/>
      <c r="Q57" s="15"/>
      <c r="R57" s="3"/>
      <c r="S57" s="15"/>
    </row>
    <row r="58" spans="2:19" ht="15.75" x14ac:dyDescent="0.25">
      <c r="B58" s="15">
        <v>54</v>
      </c>
      <c r="C58" s="15" t="s">
        <v>47</v>
      </c>
      <c r="D58" s="3" t="s">
        <v>20</v>
      </c>
      <c r="E58" s="3" t="s">
        <v>163</v>
      </c>
      <c r="F58" s="15"/>
      <c r="G58" s="150"/>
      <c r="H58" s="150"/>
      <c r="I58" s="109"/>
      <c r="J58" s="110" t="s">
        <v>833</v>
      </c>
      <c r="K58" s="3" t="s">
        <v>386</v>
      </c>
      <c r="L58" s="3" t="str">
        <f t="shared" si="0"/>
        <v>SDO14_ROB 04 E Stop 1/2</v>
      </c>
      <c r="M58" s="15" t="s">
        <v>554</v>
      </c>
      <c r="N58" s="15"/>
      <c r="O58" s="15"/>
      <c r="P58" s="111"/>
      <c r="Q58" s="15"/>
      <c r="R58" s="3"/>
      <c r="S58" s="15"/>
    </row>
    <row r="59" spans="2:19" ht="15.75" x14ac:dyDescent="0.25">
      <c r="B59" s="15">
        <v>55</v>
      </c>
      <c r="C59" s="15" t="s">
        <v>49</v>
      </c>
      <c r="D59" s="3" t="s">
        <v>20</v>
      </c>
      <c r="E59" s="3" t="s">
        <v>163</v>
      </c>
      <c r="F59" s="15"/>
      <c r="G59" s="150"/>
      <c r="H59" s="150"/>
      <c r="I59" s="109"/>
      <c r="J59" s="110" t="s">
        <v>834</v>
      </c>
      <c r="K59" s="3" t="s">
        <v>387</v>
      </c>
      <c r="L59" s="3" t="str">
        <f t="shared" si="0"/>
        <v>SDO15_Drive STO 01 1/1</v>
      </c>
      <c r="M59" s="111" t="s">
        <v>555</v>
      </c>
      <c r="N59" s="15"/>
      <c r="O59" s="15"/>
      <c r="P59" s="111"/>
      <c r="Q59" s="15"/>
      <c r="R59" s="3"/>
      <c r="S59" s="15"/>
    </row>
    <row r="60" spans="2:19" ht="15.75" x14ac:dyDescent="0.25">
      <c r="B60" s="15">
        <v>56</v>
      </c>
      <c r="C60" s="15" t="s">
        <v>51</v>
      </c>
      <c r="D60" s="3" t="s">
        <v>20</v>
      </c>
      <c r="E60" s="3" t="s">
        <v>163</v>
      </c>
      <c r="F60" s="15"/>
      <c r="G60" s="150"/>
      <c r="H60" s="150"/>
      <c r="I60" s="109"/>
      <c r="J60" s="110" t="s">
        <v>835</v>
      </c>
      <c r="K60" s="3" t="s">
        <v>388</v>
      </c>
      <c r="L60" s="3" t="str">
        <f t="shared" si="0"/>
        <v>SDO16_Drive STO 01 1/2</v>
      </c>
      <c r="M60" s="111" t="s">
        <v>555</v>
      </c>
      <c r="N60" s="15"/>
      <c r="O60" s="15"/>
      <c r="P60" s="111"/>
      <c r="Q60" s="15"/>
      <c r="R60" s="3"/>
      <c r="S60" s="15"/>
    </row>
    <row r="61" spans="2:19" ht="15.75" x14ac:dyDescent="0.25">
      <c r="B61" s="15">
        <v>57</v>
      </c>
      <c r="C61" s="15" t="s">
        <v>531</v>
      </c>
      <c r="D61" s="3" t="s">
        <v>20</v>
      </c>
      <c r="E61" s="3" t="s">
        <v>163</v>
      </c>
      <c r="F61" s="15"/>
      <c r="G61" s="150" t="s">
        <v>25</v>
      </c>
      <c r="H61" s="150" t="s">
        <v>176</v>
      </c>
      <c r="I61" s="109"/>
      <c r="J61" s="110" t="s">
        <v>836</v>
      </c>
      <c r="K61" s="3" t="s">
        <v>389</v>
      </c>
      <c r="L61" s="3" t="str">
        <f t="shared" si="0"/>
        <v>SDO17_Drive STO 02 1/1</v>
      </c>
      <c r="M61" s="111" t="s">
        <v>555</v>
      </c>
      <c r="N61" s="15"/>
      <c r="O61" s="15"/>
      <c r="P61" s="15"/>
      <c r="Q61" s="15"/>
      <c r="R61" s="3"/>
      <c r="S61" s="15"/>
    </row>
    <row r="62" spans="2:19" ht="15.75" x14ac:dyDescent="0.25">
      <c r="B62" s="15">
        <v>58</v>
      </c>
      <c r="C62" s="15" t="s">
        <v>532</v>
      </c>
      <c r="D62" s="3" t="s">
        <v>20</v>
      </c>
      <c r="E62" s="3" t="s">
        <v>163</v>
      </c>
      <c r="F62" s="15"/>
      <c r="G62" s="150"/>
      <c r="H62" s="150"/>
      <c r="I62" s="109"/>
      <c r="J62" s="110" t="s">
        <v>837</v>
      </c>
      <c r="K62" s="3" t="s">
        <v>390</v>
      </c>
      <c r="L62" s="3" t="str">
        <f>CONCATENATE(C62,D62,K62)</f>
        <v>SDO18_Drive STO 02 1/2</v>
      </c>
      <c r="M62" s="111" t="s">
        <v>555</v>
      </c>
      <c r="N62" s="15"/>
      <c r="O62" s="15"/>
      <c r="P62" s="15"/>
      <c r="Q62" s="15"/>
      <c r="R62" s="3"/>
      <c r="S62" s="15"/>
    </row>
    <row r="63" spans="2:19" ht="15.75" x14ac:dyDescent="0.25">
      <c r="B63" s="15">
        <v>59</v>
      </c>
      <c r="C63" s="15" t="s">
        <v>533</v>
      </c>
      <c r="D63" s="3" t="s">
        <v>20</v>
      </c>
      <c r="E63" s="3" t="s">
        <v>163</v>
      </c>
      <c r="F63" s="15"/>
      <c r="G63" s="150"/>
      <c r="H63" s="150"/>
      <c r="I63" s="109"/>
      <c r="J63" s="110" t="s">
        <v>838</v>
      </c>
      <c r="K63" s="3" t="s">
        <v>874</v>
      </c>
      <c r="L63" s="3" t="str">
        <f t="shared" si="0"/>
        <v>SDO19_Drive STO 03 1/1</v>
      </c>
      <c r="M63" s="111" t="s">
        <v>555</v>
      </c>
      <c r="N63" s="15"/>
      <c r="O63" s="15"/>
      <c r="P63" s="111"/>
      <c r="Q63" s="15"/>
      <c r="R63" s="3"/>
      <c r="S63" s="15"/>
    </row>
    <row r="64" spans="2:19" ht="15.75" x14ac:dyDescent="0.25">
      <c r="B64" s="15">
        <v>60</v>
      </c>
      <c r="C64" s="15" t="s">
        <v>534</v>
      </c>
      <c r="D64" s="3" t="s">
        <v>20</v>
      </c>
      <c r="E64" s="3" t="s">
        <v>163</v>
      </c>
      <c r="F64" s="15"/>
      <c r="G64" s="150"/>
      <c r="H64" s="150"/>
      <c r="I64" s="109"/>
      <c r="J64" s="110" t="s">
        <v>839</v>
      </c>
      <c r="K64" s="3" t="s">
        <v>875</v>
      </c>
      <c r="L64" s="3" t="str">
        <f t="shared" si="0"/>
        <v>SDO20_Drive STO 03 1/2</v>
      </c>
      <c r="M64" s="111" t="s">
        <v>555</v>
      </c>
      <c r="N64" s="15"/>
      <c r="O64" s="15"/>
      <c r="P64" s="111"/>
      <c r="Q64" s="15"/>
      <c r="R64" s="3"/>
      <c r="S64" s="15"/>
    </row>
    <row r="65" spans="2:19" ht="15.75" x14ac:dyDescent="0.25">
      <c r="B65" s="15">
        <v>61</v>
      </c>
      <c r="C65" s="15" t="s">
        <v>535</v>
      </c>
      <c r="D65" s="3" t="s">
        <v>20</v>
      </c>
      <c r="E65" s="3" t="s">
        <v>163</v>
      </c>
      <c r="F65" s="15"/>
      <c r="G65" s="150"/>
      <c r="H65" s="150"/>
      <c r="I65" s="109"/>
      <c r="J65" s="110" t="s">
        <v>840</v>
      </c>
      <c r="K65" s="3" t="s">
        <v>393</v>
      </c>
      <c r="L65" s="3" t="str">
        <f t="shared" si="0"/>
        <v>SDO21_Servo STO 01 1/1</v>
      </c>
      <c r="M65" s="111" t="s">
        <v>555</v>
      </c>
      <c r="N65" s="15"/>
      <c r="O65" s="15"/>
      <c r="P65" s="111"/>
      <c r="Q65" s="15"/>
      <c r="R65" s="3"/>
      <c r="S65" s="15"/>
    </row>
    <row r="66" spans="2:19" ht="15.75" x14ac:dyDescent="0.25">
      <c r="B66" s="15">
        <v>62</v>
      </c>
      <c r="C66" s="15" t="s">
        <v>536</v>
      </c>
      <c r="D66" s="3" t="s">
        <v>20</v>
      </c>
      <c r="E66" s="3" t="s">
        <v>163</v>
      </c>
      <c r="F66" s="15"/>
      <c r="G66" s="150"/>
      <c r="H66" s="150"/>
      <c r="I66" s="109"/>
      <c r="J66" s="110" t="s">
        <v>841</v>
      </c>
      <c r="K66" s="3" t="s">
        <v>394</v>
      </c>
      <c r="L66" s="3" t="str">
        <f t="shared" si="0"/>
        <v>SDO22_Servo STO 01 1/2</v>
      </c>
      <c r="M66" s="111" t="s">
        <v>555</v>
      </c>
      <c r="N66" s="15"/>
      <c r="O66" s="15"/>
      <c r="P66" s="111"/>
      <c r="Q66" s="15"/>
      <c r="R66" s="3"/>
      <c r="S66" s="15"/>
    </row>
    <row r="67" spans="2:19" ht="15.75" x14ac:dyDescent="0.25">
      <c r="B67" s="15">
        <v>63</v>
      </c>
      <c r="C67" s="15" t="s">
        <v>537</v>
      </c>
      <c r="D67" s="3" t="s">
        <v>20</v>
      </c>
      <c r="E67" s="3" t="s">
        <v>163</v>
      </c>
      <c r="F67" s="15"/>
      <c r="G67" s="150"/>
      <c r="H67" s="150"/>
      <c r="I67" s="109"/>
      <c r="J67" s="110" t="s">
        <v>842</v>
      </c>
      <c r="K67" s="3" t="s">
        <v>391</v>
      </c>
      <c r="L67" s="3" t="str">
        <f t="shared" si="0"/>
        <v>SDO23_Servo STO 02 1/1</v>
      </c>
      <c r="M67" s="111" t="s">
        <v>555</v>
      </c>
      <c r="N67" s="15"/>
      <c r="O67" s="15"/>
      <c r="P67" s="111"/>
      <c r="Q67" s="15"/>
      <c r="R67" s="3"/>
      <c r="S67" s="15"/>
    </row>
    <row r="68" spans="2:19" ht="15.75" x14ac:dyDescent="0.25">
      <c r="B68" s="15">
        <v>64</v>
      </c>
      <c r="C68" s="15" t="s">
        <v>538</v>
      </c>
      <c r="D68" s="3" t="s">
        <v>20</v>
      </c>
      <c r="E68" s="3" t="s">
        <v>163</v>
      </c>
      <c r="F68" s="15"/>
      <c r="G68" s="150"/>
      <c r="H68" s="150"/>
      <c r="I68" s="109"/>
      <c r="J68" s="110" t="s">
        <v>843</v>
      </c>
      <c r="K68" s="3" t="s">
        <v>392</v>
      </c>
      <c r="L68" s="3" t="str">
        <f t="shared" si="0"/>
        <v>SDO24_Servo STO 02 1/2</v>
      </c>
      <c r="M68" s="111" t="s">
        <v>555</v>
      </c>
      <c r="N68" s="15"/>
      <c r="O68" s="15"/>
      <c r="P68" s="111"/>
      <c r="Q68" s="15"/>
      <c r="R68" s="3"/>
      <c r="S68" s="15"/>
    </row>
    <row r="69" spans="2:19" ht="15.75" x14ac:dyDescent="0.25">
      <c r="B69" s="15">
        <v>65</v>
      </c>
      <c r="C69" s="15" t="s">
        <v>539</v>
      </c>
      <c r="D69" s="3" t="s">
        <v>20</v>
      </c>
      <c r="E69" s="3" t="s">
        <v>163</v>
      </c>
      <c r="F69" s="15"/>
      <c r="G69" s="150" t="s">
        <v>27</v>
      </c>
      <c r="H69" s="150" t="s">
        <v>176</v>
      </c>
      <c r="I69" s="109"/>
      <c r="J69" s="110" t="s">
        <v>844</v>
      </c>
      <c r="K69" s="3" t="s">
        <v>876</v>
      </c>
      <c r="L69" s="3" t="str">
        <f t="shared" si="0"/>
        <v>SDO25_Servo STO 03 1/1</v>
      </c>
      <c r="M69" s="111" t="s">
        <v>555</v>
      </c>
      <c r="N69" s="15"/>
      <c r="O69" s="15"/>
      <c r="P69" s="15"/>
      <c r="Q69" s="15"/>
      <c r="R69" s="3"/>
      <c r="S69" s="15"/>
    </row>
    <row r="70" spans="2:19" ht="15.75" x14ac:dyDescent="0.25">
      <c r="B70" s="15">
        <v>66</v>
      </c>
      <c r="C70" s="15" t="s">
        <v>540</v>
      </c>
      <c r="D70" s="3" t="s">
        <v>20</v>
      </c>
      <c r="E70" s="3" t="s">
        <v>163</v>
      </c>
      <c r="F70" s="15"/>
      <c r="G70" s="150"/>
      <c r="H70" s="150"/>
      <c r="I70" s="109"/>
      <c r="J70" s="110" t="s">
        <v>845</v>
      </c>
      <c r="K70" s="3" t="s">
        <v>877</v>
      </c>
      <c r="L70" s="3" t="str">
        <f t="shared" si="0"/>
        <v>SDO26_Servo STO 03 1/2</v>
      </c>
      <c r="M70" s="111" t="s">
        <v>555</v>
      </c>
      <c r="N70" s="15"/>
      <c r="O70" s="15"/>
      <c r="P70" s="15"/>
      <c r="Q70" s="15"/>
      <c r="R70" s="3"/>
      <c r="S70" s="15"/>
    </row>
    <row r="71" spans="2:19" ht="15.75" x14ac:dyDescent="0.25">
      <c r="B71" s="15">
        <v>67</v>
      </c>
      <c r="C71" s="15" t="s">
        <v>541</v>
      </c>
      <c r="D71" s="3" t="s">
        <v>20</v>
      </c>
      <c r="E71" s="3" t="s">
        <v>163</v>
      </c>
      <c r="F71" s="15"/>
      <c r="G71" s="150"/>
      <c r="H71" s="150"/>
      <c r="I71" s="109"/>
      <c r="J71" s="110" t="s">
        <v>846</v>
      </c>
      <c r="K71" s="3" t="s">
        <v>880</v>
      </c>
      <c r="L71" s="3" t="str">
        <f t="shared" si="0"/>
        <v>SDO27_Door Switch_1 Close Coil</v>
      </c>
      <c r="M71" s="111" t="s">
        <v>170</v>
      </c>
      <c r="N71" s="15"/>
      <c r="O71" s="15"/>
      <c r="P71" s="111"/>
      <c r="Q71" s="15"/>
      <c r="R71" s="3"/>
      <c r="S71" s="15"/>
    </row>
    <row r="72" spans="2:19" ht="15.75" x14ac:dyDescent="0.25">
      <c r="B72" s="15">
        <v>68</v>
      </c>
      <c r="C72" s="15" t="s">
        <v>542</v>
      </c>
      <c r="D72" s="3" t="s">
        <v>20</v>
      </c>
      <c r="E72" s="3" t="s">
        <v>163</v>
      </c>
      <c r="F72" s="15"/>
      <c r="G72" s="150"/>
      <c r="H72" s="150"/>
      <c r="I72" s="109"/>
      <c r="J72" s="110" t="s">
        <v>847</v>
      </c>
      <c r="K72" s="3" t="s">
        <v>881</v>
      </c>
      <c r="L72" s="3" t="str">
        <f t="shared" si="0"/>
        <v>SDO28_Door Switch_2 Close Coil</v>
      </c>
      <c r="M72" s="111" t="s">
        <v>170</v>
      </c>
      <c r="N72" s="15"/>
      <c r="O72" s="15"/>
      <c r="P72" s="111"/>
      <c r="Q72" s="15"/>
      <c r="R72" s="3"/>
      <c r="S72" s="15"/>
    </row>
    <row r="73" spans="2:19" ht="15.75" x14ac:dyDescent="0.25">
      <c r="B73" s="15">
        <v>69</v>
      </c>
      <c r="C73" s="15" t="s">
        <v>543</v>
      </c>
      <c r="D73" s="3" t="s">
        <v>20</v>
      </c>
      <c r="E73" s="3" t="s">
        <v>163</v>
      </c>
      <c r="F73" s="15"/>
      <c r="G73" s="150"/>
      <c r="H73" s="150"/>
      <c r="I73" s="109"/>
      <c r="J73" s="110" t="s">
        <v>848</v>
      </c>
      <c r="K73" s="3" t="s">
        <v>882</v>
      </c>
      <c r="L73" s="3" t="str">
        <f t="shared" si="0"/>
        <v>SDO29_Door Switch_3 Close Coil</v>
      </c>
      <c r="M73" s="111" t="s">
        <v>170</v>
      </c>
      <c r="N73" s="15"/>
      <c r="O73" s="15"/>
      <c r="P73" s="111"/>
      <c r="Q73" s="15"/>
      <c r="R73" s="3"/>
      <c r="S73" s="15"/>
    </row>
    <row r="74" spans="2:19" ht="15.75" x14ac:dyDescent="0.25">
      <c r="B74" s="15">
        <v>70</v>
      </c>
      <c r="C74" s="15" t="s">
        <v>544</v>
      </c>
      <c r="D74" s="3" t="s">
        <v>20</v>
      </c>
      <c r="E74" s="3" t="s">
        <v>163</v>
      </c>
      <c r="F74" s="15"/>
      <c r="G74" s="150"/>
      <c r="H74" s="150"/>
      <c r="I74" s="109"/>
      <c r="J74" s="110" t="s">
        <v>849</v>
      </c>
      <c r="K74" s="3" t="s">
        <v>883</v>
      </c>
      <c r="L74" s="3" t="str">
        <f t="shared" si="0"/>
        <v>SDO30_Door Switch_4 Close Coil</v>
      </c>
      <c r="M74" s="111" t="s">
        <v>170</v>
      </c>
      <c r="N74" s="15"/>
      <c r="O74" s="15"/>
      <c r="P74" s="111"/>
      <c r="Q74" s="15"/>
      <c r="R74" s="3"/>
      <c r="S74" s="15"/>
    </row>
    <row r="75" spans="2:19" ht="15.75" x14ac:dyDescent="0.25">
      <c r="B75" s="15">
        <v>71</v>
      </c>
      <c r="C75" s="15" t="s">
        <v>545</v>
      </c>
      <c r="D75" s="3" t="s">
        <v>20</v>
      </c>
      <c r="E75" s="3" t="s">
        <v>163</v>
      </c>
      <c r="F75" s="15"/>
      <c r="G75" s="150"/>
      <c r="H75" s="150"/>
      <c r="I75" s="109"/>
      <c r="J75" s="110" t="s">
        <v>850</v>
      </c>
      <c r="K75" s="3" t="s">
        <v>884</v>
      </c>
      <c r="L75" s="3" t="str">
        <f>CONCATENATE(C75,D75,K75)</f>
        <v>SDO31_Door Switch_5 Close Coil</v>
      </c>
      <c r="M75" s="111" t="s">
        <v>170</v>
      </c>
      <c r="N75" s="15"/>
      <c r="O75" s="15"/>
      <c r="P75" s="111"/>
      <c r="Q75" s="15"/>
      <c r="R75" s="3"/>
      <c r="S75" s="15"/>
    </row>
    <row r="76" spans="2:19" ht="15.75" x14ac:dyDescent="0.25">
      <c r="B76" s="15">
        <v>72</v>
      </c>
      <c r="C76" s="15" t="s">
        <v>546</v>
      </c>
      <c r="D76" s="3" t="s">
        <v>20</v>
      </c>
      <c r="E76" s="3" t="s">
        <v>163</v>
      </c>
      <c r="F76" s="15"/>
      <c r="G76" s="150"/>
      <c r="H76" s="150"/>
      <c r="I76" s="109"/>
      <c r="J76" s="110" t="s">
        <v>851</v>
      </c>
      <c r="K76" s="3" t="s">
        <v>885</v>
      </c>
      <c r="L76" s="3" t="str">
        <f>CONCATENATE(C76,D76,K76)</f>
        <v>SDO32_Door Switch_6 Close Coil</v>
      </c>
      <c r="M76" s="111" t="s">
        <v>170</v>
      </c>
      <c r="N76" s="15"/>
      <c r="O76" s="15"/>
      <c r="P76" s="111"/>
      <c r="Q76" s="15"/>
      <c r="R76" s="3"/>
      <c r="S76" s="15"/>
    </row>
    <row r="77" spans="2:19" ht="15.75" x14ac:dyDescent="0.25">
      <c r="B77" s="15">
        <v>73</v>
      </c>
      <c r="C77" s="15" t="s">
        <v>917</v>
      </c>
      <c r="D77" s="3" t="s">
        <v>20</v>
      </c>
      <c r="E77" s="3" t="s">
        <v>163</v>
      </c>
      <c r="F77" s="15"/>
      <c r="G77" s="150" t="s">
        <v>29</v>
      </c>
      <c r="H77" s="150" t="s">
        <v>176</v>
      </c>
      <c r="I77" s="109"/>
      <c r="J77" s="110" t="s">
        <v>888</v>
      </c>
      <c r="K77" s="3" t="s">
        <v>896</v>
      </c>
      <c r="L77" s="3" t="str">
        <f>CONCATENATE(C77,D77,K77)</f>
        <v>SDO33_Door Switch_7 Close Coil</v>
      </c>
      <c r="M77" s="111"/>
      <c r="N77" s="15"/>
      <c r="O77" s="15"/>
      <c r="P77" s="111"/>
      <c r="Q77" s="15"/>
      <c r="R77" s="3"/>
      <c r="S77" s="15"/>
    </row>
    <row r="78" spans="2:19" ht="15.75" x14ac:dyDescent="0.25">
      <c r="B78" s="15">
        <v>74</v>
      </c>
      <c r="C78" s="15" t="s">
        <v>918</v>
      </c>
      <c r="D78" s="3" t="s">
        <v>20</v>
      </c>
      <c r="E78" s="3" t="s">
        <v>163</v>
      </c>
      <c r="F78" s="15"/>
      <c r="G78" s="150"/>
      <c r="H78" s="150"/>
      <c r="I78" s="109"/>
      <c r="J78" s="110" t="s">
        <v>889</v>
      </c>
      <c r="K78" s="3" t="s">
        <v>86</v>
      </c>
      <c r="L78" s="3" t="str">
        <f t="shared" ref="L78:L84" si="1">CONCATENATE(C78,D78,K78)</f>
        <v>SDO34_Spare</v>
      </c>
      <c r="M78" s="111"/>
      <c r="N78" s="15"/>
      <c r="O78" s="15"/>
      <c r="P78" s="111"/>
      <c r="Q78" s="15"/>
      <c r="R78" s="3"/>
      <c r="S78" s="15"/>
    </row>
    <row r="79" spans="2:19" ht="15.75" x14ac:dyDescent="0.25">
      <c r="B79" s="15">
        <v>75</v>
      </c>
      <c r="C79" s="15" t="s">
        <v>919</v>
      </c>
      <c r="D79" s="3" t="s">
        <v>20</v>
      </c>
      <c r="E79" s="3" t="s">
        <v>163</v>
      </c>
      <c r="F79" s="15"/>
      <c r="G79" s="150"/>
      <c r="H79" s="150"/>
      <c r="I79" s="109"/>
      <c r="J79" s="110" t="s">
        <v>890</v>
      </c>
      <c r="K79" s="3" t="s">
        <v>86</v>
      </c>
      <c r="L79" s="3" t="str">
        <f t="shared" si="1"/>
        <v>SDO35_Spare</v>
      </c>
      <c r="M79" s="111"/>
      <c r="N79" s="15"/>
      <c r="O79" s="15"/>
      <c r="P79" s="111"/>
      <c r="Q79" s="15"/>
      <c r="R79" s="3"/>
      <c r="S79" s="15"/>
    </row>
    <row r="80" spans="2:19" ht="15.75" x14ac:dyDescent="0.25">
      <c r="B80" s="15">
        <v>76</v>
      </c>
      <c r="C80" s="15" t="s">
        <v>920</v>
      </c>
      <c r="D80" s="3" t="s">
        <v>20</v>
      </c>
      <c r="E80" s="3" t="s">
        <v>163</v>
      </c>
      <c r="F80" s="15"/>
      <c r="G80" s="150"/>
      <c r="H80" s="150"/>
      <c r="I80" s="109"/>
      <c r="J80" s="110" t="s">
        <v>891</v>
      </c>
      <c r="K80" s="3" t="s">
        <v>86</v>
      </c>
      <c r="L80" s="3" t="str">
        <f t="shared" si="1"/>
        <v>SDO36_Spare</v>
      </c>
      <c r="M80" s="111"/>
      <c r="N80" s="15"/>
      <c r="O80" s="15"/>
      <c r="P80" s="111"/>
      <c r="Q80" s="15"/>
      <c r="R80" s="3"/>
      <c r="S80" s="15"/>
    </row>
    <row r="81" spans="2:19" ht="15.75" x14ac:dyDescent="0.25">
      <c r="B81" s="15">
        <v>77</v>
      </c>
      <c r="C81" s="15" t="s">
        <v>921</v>
      </c>
      <c r="D81" s="3" t="s">
        <v>20</v>
      </c>
      <c r="E81" s="3" t="s">
        <v>163</v>
      </c>
      <c r="F81" s="15"/>
      <c r="G81" s="150"/>
      <c r="H81" s="150"/>
      <c r="I81" s="109"/>
      <c r="J81" s="110" t="s">
        <v>892</v>
      </c>
      <c r="K81" s="3" t="s">
        <v>86</v>
      </c>
      <c r="L81" s="3" t="str">
        <f t="shared" si="1"/>
        <v>SDO37_Spare</v>
      </c>
      <c r="M81" s="111"/>
      <c r="N81" s="15"/>
      <c r="O81" s="15"/>
      <c r="P81" s="111"/>
      <c r="Q81" s="15"/>
      <c r="R81" s="3"/>
      <c r="S81" s="15"/>
    </row>
    <row r="82" spans="2:19" ht="15.75" x14ac:dyDescent="0.25">
      <c r="B82" s="15">
        <v>78</v>
      </c>
      <c r="C82" s="15" t="s">
        <v>922</v>
      </c>
      <c r="D82" s="3" t="s">
        <v>20</v>
      </c>
      <c r="E82" s="3" t="s">
        <v>163</v>
      </c>
      <c r="F82" s="15"/>
      <c r="G82" s="150"/>
      <c r="H82" s="150"/>
      <c r="I82" s="109"/>
      <c r="J82" s="110" t="s">
        <v>893</v>
      </c>
      <c r="K82" s="3" t="s">
        <v>86</v>
      </c>
      <c r="L82" s="3" t="str">
        <f t="shared" si="1"/>
        <v>SDO38_Spare</v>
      </c>
      <c r="M82" s="111"/>
      <c r="N82" s="15"/>
      <c r="O82" s="15"/>
      <c r="P82" s="111"/>
      <c r="Q82" s="15"/>
      <c r="R82" s="3"/>
      <c r="S82" s="15"/>
    </row>
    <row r="83" spans="2:19" ht="15.75" x14ac:dyDescent="0.25">
      <c r="B83" s="15">
        <v>79</v>
      </c>
      <c r="C83" s="15" t="s">
        <v>923</v>
      </c>
      <c r="D83" s="3" t="s">
        <v>20</v>
      </c>
      <c r="E83" s="3" t="s">
        <v>163</v>
      </c>
      <c r="F83" s="15"/>
      <c r="G83" s="150"/>
      <c r="H83" s="150"/>
      <c r="I83" s="109"/>
      <c r="J83" s="110" t="s">
        <v>894</v>
      </c>
      <c r="K83" s="3" t="s">
        <v>86</v>
      </c>
      <c r="L83" s="3" t="str">
        <f t="shared" si="1"/>
        <v>SDO39_Spare</v>
      </c>
      <c r="M83" s="111"/>
      <c r="N83" s="15"/>
      <c r="O83" s="15"/>
      <c r="P83" s="111"/>
      <c r="Q83" s="15"/>
      <c r="R83" s="3"/>
      <c r="S83" s="15"/>
    </row>
    <row r="84" spans="2:19" ht="15.75" x14ac:dyDescent="0.25">
      <c r="B84" s="15">
        <v>80</v>
      </c>
      <c r="C84" s="15" t="s">
        <v>924</v>
      </c>
      <c r="D84" s="3" t="s">
        <v>20</v>
      </c>
      <c r="E84" s="3" t="s">
        <v>163</v>
      </c>
      <c r="F84" s="15"/>
      <c r="G84" s="150"/>
      <c r="H84" s="150"/>
      <c r="I84" s="109"/>
      <c r="J84" s="110" t="s">
        <v>895</v>
      </c>
      <c r="K84" s="3" t="s">
        <v>86</v>
      </c>
      <c r="L84" s="3" t="str">
        <f t="shared" si="1"/>
        <v>SDO40_Spare</v>
      </c>
      <c r="M84" s="111"/>
      <c r="N84" s="15"/>
      <c r="O84" s="15"/>
      <c r="P84" s="111"/>
      <c r="Q84" s="15"/>
      <c r="R84" s="3"/>
      <c r="S84" s="15"/>
    </row>
    <row r="85" spans="2:19" ht="15.75" x14ac:dyDescent="0.25">
      <c r="B85" s="15">
        <v>81</v>
      </c>
      <c r="C85" s="15" t="s">
        <v>52</v>
      </c>
      <c r="D85" s="3" t="s">
        <v>20</v>
      </c>
      <c r="E85" s="3" t="s">
        <v>163</v>
      </c>
      <c r="F85" s="15"/>
      <c r="G85" s="150" t="s">
        <v>52</v>
      </c>
      <c r="H85" s="150" t="s">
        <v>178</v>
      </c>
      <c r="I85" s="109"/>
      <c r="J85" s="110" t="s">
        <v>852</v>
      </c>
      <c r="K85" s="3" t="s">
        <v>770</v>
      </c>
      <c r="L85" s="3" t="str">
        <f>CONCATENATE(C85,D85,K85)</f>
        <v>DI01_Taping Machine Healty Signal</v>
      </c>
      <c r="M85" s="111"/>
      <c r="N85" s="15"/>
      <c r="O85" s="15"/>
      <c r="P85" s="15"/>
      <c r="Q85" s="15"/>
      <c r="R85" s="3"/>
      <c r="S85" s="15"/>
    </row>
    <row r="86" spans="2:19" ht="15.75" x14ac:dyDescent="0.25">
      <c r="B86" s="15">
        <v>82</v>
      </c>
      <c r="C86" s="15" t="s">
        <v>54</v>
      </c>
      <c r="D86" s="3" t="s">
        <v>20</v>
      </c>
      <c r="E86" s="3" t="s">
        <v>163</v>
      </c>
      <c r="F86" s="15"/>
      <c r="G86" s="150"/>
      <c r="H86" s="150"/>
      <c r="I86" s="109"/>
      <c r="J86" s="110" t="s">
        <v>853</v>
      </c>
      <c r="K86" s="3" t="s">
        <v>771</v>
      </c>
      <c r="L86" s="3" t="str">
        <f t="shared" si="0"/>
        <v>DI02_Taping Machine Auto Running Signal</v>
      </c>
      <c r="M86" s="111"/>
      <c r="N86" s="15"/>
      <c r="O86" s="15"/>
      <c r="P86" s="112"/>
      <c r="Q86" s="15"/>
      <c r="R86" s="3"/>
      <c r="S86" s="15"/>
    </row>
    <row r="87" spans="2:19" ht="15.75" x14ac:dyDescent="0.25">
      <c r="B87" s="15">
        <v>83</v>
      </c>
      <c r="C87" s="15" t="s">
        <v>56</v>
      </c>
      <c r="D87" s="3" t="s">
        <v>20</v>
      </c>
      <c r="E87" s="3" t="s">
        <v>163</v>
      </c>
      <c r="F87" s="15"/>
      <c r="G87" s="150"/>
      <c r="H87" s="150"/>
      <c r="I87" s="109"/>
      <c r="J87" s="110" t="s">
        <v>854</v>
      </c>
      <c r="K87" s="3" t="s">
        <v>772</v>
      </c>
      <c r="L87" s="3" t="str">
        <f t="shared" si="0"/>
        <v>DI03_Taping Machine Busy signal</v>
      </c>
      <c r="M87" s="111"/>
      <c r="N87" s="15"/>
      <c r="O87" s="15"/>
      <c r="P87" s="15"/>
      <c r="Q87" s="15"/>
      <c r="R87" s="3"/>
      <c r="S87" s="15"/>
    </row>
    <row r="88" spans="2:19" ht="15.75" x14ac:dyDescent="0.25">
      <c r="B88" s="15">
        <v>84</v>
      </c>
      <c r="C88" s="15" t="s">
        <v>58</v>
      </c>
      <c r="D88" s="3" t="s">
        <v>20</v>
      </c>
      <c r="E88" s="3" t="s">
        <v>163</v>
      </c>
      <c r="F88" s="15"/>
      <c r="G88" s="150"/>
      <c r="H88" s="150"/>
      <c r="I88" s="109"/>
      <c r="J88" s="110" t="s">
        <v>855</v>
      </c>
      <c r="K88" s="3" t="s">
        <v>773</v>
      </c>
      <c r="L88" s="3" t="str">
        <f t="shared" si="0"/>
        <v>DI04_Taping Machine Tap Empty Warning Sensor</v>
      </c>
      <c r="M88" s="111"/>
      <c r="N88" s="15"/>
      <c r="O88" s="15"/>
      <c r="P88" s="15"/>
      <c r="Q88" s="15"/>
      <c r="R88" s="3"/>
      <c r="S88" s="15"/>
    </row>
    <row r="89" spans="2:19" ht="15.75" x14ac:dyDescent="0.25">
      <c r="B89" s="15">
        <v>85</v>
      </c>
      <c r="C89" s="15" t="s">
        <v>60</v>
      </c>
      <c r="D89" s="3" t="s">
        <v>20</v>
      </c>
      <c r="E89" s="3" t="s">
        <v>163</v>
      </c>
      <c r="F89" s="15"/>
      <c r="G89" s="150"/>
      <c r="H89" s="150"/>
      <c r="I89" s="109"/>
      <c r="J89" s="110" t="s">
        <v>856</v>
      </c>
      <c r="K89" s="3" t="s">
        <v>774</v>
      </c>
      <c r="L89" s="3" t="str">
        <f t="shared" si="0"/>
        <v>DI05_Taping Machine Top Tape Present Sensor01</v>
      </c>
      <c r="M89" s="111"/>
      <c r="N89" s="15"/>
      <c r="O89" s="15"/>
      <c r="P89" s="15"/>
      <c r="Q89" s="15"/>
      <c r="R89" s="3"/>
      <c r="S89" s="15"/>
    </row>
    <row r="90" spans="2:19" ht="15.75" x14ac:dyDescent="0.25">
      <c r="B90" s="15">
        <v>86</v>
      </c>
      <c r="C90" s="15" t="s">
        <v>62</v>
      </c>
      <c r="D90" s="3" t="s">
        <v>20</v>
      </c>
      <c r="E90" s="3" t="s">
        <v>163</v>
      </c>
      <c r="F90" s="15"/>
      <c r="G90" s="150"/>
      <c r="H90" s="150"/>
      <c r="I90" s="109"/>
      <c r="J90" s="110" t="s">
        <v>857</v>
      </c>
      <c r="K90" s="3" t="s">
        <v>86</v>
      </c>
      <c r="L90" s="3" t="str">
        <f t="shared" si="0"/>
        <v>DI06_Spare</v>
      </c>
      <c r="M90" s="111"/>
      <c r="N90" s="15"/>
      <c r="O90" s="15"/>
      <c r="P90" s="111"/>
      <c r="Q90" s="15"/>
      <c r="R90" s="3"/>
      <c r="S90" s="15"/>
    </row>
    <row r="91" spans="2:19" ht="15.75" x14ac:dyDescent="0.25">
      <c r="B91" s="15">
        <v>87</v>
      </c>
      <c r="C91" s="15" t="s">
        <v>64</v>
      </c>
      <c r="D91" s="3" t="s">
        <v>20</v>
      </c>
      <c r="E91" s="3" t="s">
        <v>163</v>
      </c>
      <c r="F91" s="15"/>
      <c r="G91" s="150"/>
      <c r="H91" s="150"/>
      <c r="I91" s="109"/>
      <c r="J91" s="110" t="s">
        <v>858</v>
      </c>
      <c r="K91" s="3" t="s">
        <v>942</v>
      </c>
      <c r="L91" s="3" t="str">
        <f t="shared" ref="L91:L96" si="2">CONCATENATE(C91,D91,K91)</f>
        <v>DI07_Case Bottom Flap Cylinder Close RS</v>
      </c>
      <c r="M91" s="111"/>
      <c r="N91" s="15"/>
      <c r="O91" s="15"/>
      <c r="P91" s="111"/>
      <c r="Q91" s="15"/>
      <c r="R91" s="3"/>
      <c r="S91" s="15"/>
    </row>
    <row r="92" spans="2:19" ht="15.75" x14ac:dyDescent="0.25">
      <c r="B92" s="15">
        <v>88</v>
      </c>
      <c r="C92" s="15" t="s">
        <v>66</v>
      </c>
      <c r="D92" s="3" t="s">
        <v>20</v>
      </c>
      <c r="E92" s="3" t="s">
        <v>163</v>
      </c>
      <c r="F92" s="15"/>
      <c r="G92" s="150"/>
      <c r="H92" s="150"/>
      <c r="I92" s="109"/>
      <c r="J92" s="110" t="s">
        <v>859</v>
      </c>
      <c r="K92" s="3" t="s">
        <v>941</v>
      </c>
      <c r="L92" s="3" t="str">
        <f t="shared" si="2"/>
        <v>DI08_Case Bottom Flap Cylinder Open RS</v>
      </c>
      <c r="M92" s="111"/>
      <c r="N92" s="15"/>
      <c r="O92" s="15"/>
      <c r="P92" s="111"/>
      <c r="Q92" s="15"/>
      <c r="R92" s="3"/>
      <c r="S92" s="15"/>
    </row>
    <row r="93" spans="2:19" ht="15.75" x14ac:dyDescent="0.25">
      <c r="B93" s="15">
        <v>89</v>
      </c>
      <c r="C93" s="15" t="s">
        <v>68</v>
      </c>
      <c r="D93" s="3" t="s">
        <v>20</v>
      </c>
      <c r="E93" s="3" t="s">
        <v>163</v>
      </c>
      <c r="F93" s="15"/>
      <c r="G93" s="150" t="s">
        <v>54</v>
      </c>
      <c r="H93" s="150" t="s">
        <v>178</v>
      </c>
      <c r="I93" s="109"/>
      <c r="J93" s="110" t="s">
        <v>897</v>
      </c>
      <c r="K93" s="3" t="s">
        <v>950</v>
      </c>
      <c r="L93" s="3" t="str">
        <f t="shared" si="2"/>
        <v>DI09_ROB03 Flap Close FB</v>
      </c>
      <c r="M93" s="111"/>
      <c r="N93" s="15"/>
      <c r="O93" s="15"/>
      <c r="P93" s="15"/>
      <c r="Q93" s="15"/>
      <c r="R93" s="3"/>
      <c r="S93" s="15"/>
    </row>
    <row r="94" spans="2:19" ht="15.75" x14ac:dyDescent="0.25">
      <c r="B94" s="15">
        <v>90</v>
      </c>
      <c r="C94" s="15" t="s">
        <v>71</v>
      </c>
      <c r="D94" s="3" t="s">
        <v>20</v>
      </c>
      <c r="E94" s="3" t="s">
        <v>163</v>
      </c>
      <c r="F94" s="15"/>
      <c r="G94" s="150"/>
      <c r="H94" s="150"/>
      <c r="I94" s="109"/>
      <c r="J94" s="110" t="s">
        <v>898</v>
      </c>
      <c r="K94" s="3" t="s">
        <v>951</v>
      </c>
      <c r="L94" s="3" t="str">
        <f t="shared" si="2"/>
        <v>DI10_ROB03 Flap Open FB</v>
      </c>
      <c r="M94" s="111"/>
      <c r="N94" s="15"/>
      <c r="O94" s="15"/>
      <c r="P94" s="15"/>
      <c r="Q94" s="15"/>
      <c r="R94" s="3"/>
      <c r="S94" s="15"/>
    </row>
    <row r="95" spans="2:19" ht="15.75" x14ac:dyDescent="0.25">
      <c r="B95" s="15">
        <v>91</v>
      </c>
      <c r="C95" s="15" t="s">
        <v>73</v>
      </c>
      <c r="D95" s="3" t="s">
        <v>20</v>
      </c>
      <c r="E95" s="3" t="s">
        <v>163</v>
      </c>
      <c r="F95" s="15"/>
      <c r="G95" s="150"/>
      <c r="H95" s="150"/>
      <c r="I95" s="109"/>
      <c r="J95" s="110" t="s">
        <v>899</v>
      </c>
      <c r="K95" s="3" t="s">
        <v>952</v>
      </c>
      <c r="L95" s="3" t="str">
        <f t="shared" si="2"/>
        <v>DI11_ROB03 Flap Vacuum Ok FB</v>
      </c>
      <c r="M95" s="111"/>
      <c r="N95" s="15"/>
      <c r="O95" s="15"/>
      <c r="P95" s="15"/>
      <c r="Q95" s="15"/>
      <c r="R95" s="3"/>
      <c r="S95" s="15"/>
    </row>
    <row r="96" spans="2:19" ht="15.75" x14ac:dyDescent="0.25">
      <c r="B96" s="15">
        <v>92</v>
      </c>
      <c r="C96" s="15" t="s">
        <v>75</v>
      </c>
      <c r="D96" s="3" t="s">
        <v>20</v>
      </c>
      <c r="E96" s="3" t="s">
        <v>163</v>
      </c>
      <c r="F96" s="15"/>
      <c r="G96" s="150"/>
      <c r="H96" s="150"/>
      <c r="I96" s="109"/>
      <c r="J96" s="110" t="s">
        <v>900</v>
      </c>
      <c r="K96" s="3" t="s">
        <v>949</v>
      </c>
      <c r="L96" s="3" t="str">
        <f t="shared" si="2"/>
        <v xml:space="preserve">DI12_ROB03 Vacuum Pad 02 Vacuum OK FB </v>
      </c>
      <c r="M96" s="111"/>
      <c r="N96" s="15"/>
      <c r="O96" s="15"/>
      <c r="P96" s="15"/>
      <c r="Q96" s="15"/>
      <c r="R96" s="3"/>
      <c r="S96" s="15"/>
    </row>
    <row r="97" spans="2:19" ht="15.75" x14ac:dyDescent="0.25">
      <c r="B97" s="15">
        <v>93</v>
      </c>
      <c r="C97" s="15" t="s">
        <v>77</v>
      </c>
      <c r="D97" s="3" t="s">
        <v>20</v>
      </c>
      <c r="E97" s="3" t="s">
        <v>163</v>
      </c>
      <c r="F97" s="15"/>
      <c r="G97" s="150"/>
      <c r="H97" s="150"/>
      <c r="I97" s="109"/>
      <c r="J97" s="110" t="s">
        <v>901</v>
      </c>
      <c r="K97" s="3" t="s">
        <v>960</v>
      </c>
      <c r="L97" s="3" t="str">
        <f t="shared" ref="L97:L98" si="3">CONCATENATE(C97,D97,K97)</f>
        <v xml:space="preserve">DI13_ROB04 Vacuum Pad 01 Vacuum OK FB </v>
      </c>
      <c r="M97" s="111"/>
      <c r="N97" s="15"/>
      <c r="O97" s="15"/>
      <c r="P97" s="15"/>
      <c r="Q97" s="15"/>
      <c r="R97" s="3"/>
      <c r="S97" s="15"/>
    </row>
    <row r="98" spans="2:19" ht="15.75" x14ac:dyDescent="0.25">
      <c r="B98" s="15">
        <v>94</v>
      </c>
      <c r="C98" s="15" t="s">
        <v>79</v>
      </c>
      <c r="D98" s="3" t="s">
        <v>20</v>
      </c>
      <c r="E98" s="3" t="s">
        <v>163</v>
      </c>
      <c r="F98" s="15"/>
      <c r="G98" s="150"/>
      <c r="H98" s="150"/>
      <c r="I98" s="109"/>
      <c r="J98" s="110" t="s">
        <v>902</v>
      </c>
      <c r="K98" s="3" t="s">
        <v>959</v>
      </c>
      <c r="L98" s="3" t="str">
        <f t="shared" si="3"/>
        <v xml:space="preserve">DI14_ROB04 Vacuum Pad 02 Vacuum OK FB </v>
      </c>
      <c r="M98" s="111"/>
      <c r="N98" s="15"/>
      <c r="O98" s="15"/>
      <c r="P98" s="15"/>
      <c r="Q98" s="15"/>
      <c r="R98" s="3"/>
      <c r="S98" s="15"/>
    </row>
    <row r="99" spans="2:19" ht="15.75" x14ac:dyDescent="0.25">
      <c r="B99" s="15">
        <v>95</v>
      </c>
      <c r="C99" s="15" t="s">
        <v>81</v>
      </c>
      <c r="D99" s="3" t="s">
        <v>20</v>
      </c>
      <c r="E99" s="3" t="s">
        <v>163</v>
      </c>
      <c r="F99" s="15"/>
      <c r="G99" s="150"/>
      <c r="H99" s="150"/>
      <c r="I99" s="109"/>
      <c r="J99" s="110" t="s">
        <v>903</v>
      </c>
      <c r="K99" s="3" t="s">
        <v>86</v>
      </c>
      <c r="L99" s="3" t="s">
        <v>86</v>
      </c>
      <c r="M99" s="111"/>
      <c r="N99" s="15"/>
      <c r="O99" s="15"/>
      <c r="P99" s="112"/>
      <c r="Q99" s="15"/>
      <c r="R99" s="3"/>
      <c r="S99" s="15"/>
    </row>
    <row r="100" spans="2:19" ht="15.75" x14ac:dyDescent="0.25">
      <c r="B100" s="15">
        <v>96</v>
      </c>
      <c r="C100" s="15" t="s">
        <v>83</v>
      </c>
      <c r="D100" s="3" t="s">
        <v>20</v>
      </c>
      <c r="E100" s="3" t="s">
        <v>163</v>
      </c>
      <c r="F100" s="15"/>
      <c r="G100" s="150"/>
      <c r="H100" s="150"/>
      <c r="I100" s="109"/>
      <c r="J100" s="110" t="s">
        <v>904</v>
      </c>
      <c r="K100" s="3" t="s">
        <v>86</v>
      </c>
      <c r="L100" s="3" t="str">
        <f t="shared" si="0"/>
        <v>DI16_Spare</v>
      </c>
      <c r="M100" s="111"/>
      <c r="N100" s="15"/>
      <c r="O100" s="15"/>
      <c r="P100" s="112"/>
      <c r="Q100" s="15"/>
      <c r="R100" s="3"/>
      <c r="S100" s="15"/>
    </row>
    <row r="101" spans="2:19" ht="15.75" x14ac:dyDescent="0.25">
      <c r="B101" s="15">
        <v>97</v>
      </c>
      <c r="C101" s="15" t="s">
        <v>53</v>
      </c>
      <c r="D101" s="3" t="s">
        <v>20</v>
      </c>
      <c r="E101" s="3" t="s">
        <v>163</v>
      </c>
      <c r="F101" s="15"/>
      <c r="G101" s="150" t="s">
        <v>53</v>
      </c>
      <c r="H101" s="150" t="s">
        <v>179</v>
      </c>
      <c r="I101" s="109"/>
      <c r="J101" s="110" t="s">
        <v>860</v>
      </c>
      <c r="K101" s="3" t="s">
        <v>771</v>
      </c>
      <c r="L101" s="3" t="str">
        <f t="shared" ref="L101:L124" si="4">CONCATENATE(C101,D101,K101)</f>
        <v>DO01_Taping Machine Auto Running Signal</v>
      </c>
      <c r="M101" s="15"/>
      <c r="N101" s="15"/>
      <c r="O101" s="15"/>
      <c r="P101" s="111"/>
      <c r="Q101" s="15"/>
      <c r="R101" s="3"/>
      <c r="S101" s="15"/>
    </row>
    <row r="102" spans="2:19" ht="15.75" x14ac:dyDescent="0.25">
      <c r="B102" s="15">
        <v>98</v>
      </c>
      <c r="C102" s="15" t="s">
        <v>55</v>
      </c>
      <c r="D102" s="3" t="s">
        <v>20</v>
      </c>
      <c r="E102" s="3" t="s">
        <v>163</v>
      </c>
      <c r="F102" s="15"/>
      <c r="G102" s="150"/>
      <c r="H102" s="150"/>
      <c r="I102" s="109"/>
      <c r="J102" s="110" t="s">
        <v>861</v>
      </c>
      <c r="K102" s="3" t="s">
        <v>775</v>
      </c>
      <c r="L102" s="3" t="str">
        <f t="shared" si="4"/>
        <v>DO02_Taping Machine Stop Signal</v>
      </c>
      <c r="M102" s="15"/>
      <c r="N102" s="15"/>
      <c r="O102" s="15"/>
      <c r="P102" s="111"/>
      <c r="Q102" s="15"/>
      <c r="R102" s="3"/>
      <c r="S102" s="15"/>
    </row>
    <row r="103" spans="2:19" ht="15.75" x14ac:dyDescent="0.25">
      <c r="B103" s="15">
        <v>99</v>
      </c>
      <c r="C103" s="15" t="s">
        <v>57</v>
      </c>
      <c r="D103" s="3" t="s">
        <v>20</v>
      </c>
      <c r="E103" s="3" t="s">
        <v>163</v>
      </c>
      <c r="F103" s="15"/>
      <c r="G103" s="150"/>
      <c r="H103" s="150"/>
      <c r="I103" s="109"/>
      <c r="J103" s="110" t="s">
        <v>862</v>
      </c>
      <c r="K103" s="3" t="s">
        <v>86</v>
      </c>
      <c r="L103" s="3" t="str">
        <f t="shared" si="4"/>
        <v>DO03_Spare</v>
      </c>
      <c r="M103" s="15"/>
      <c r="N103" s="15"/>
      <c r="O103" s="15"/>
      <c r="P103" s="111"/>
      <c r="Q103" s="15"/>
      <c r="R103" s="3"/>
      <c r="S103" s="15"/>
    </row>
    <row r="104" spans="2:19" ht="15.75" x14ac:dyDescent="0.25">
      <c r="B104" s="15">
        <v>100</v>
      </c>
      <c r="C104" s="15" t="s">
        <v>59</v>
      </c>
      <c r="D104" s="3" t="s">
        <v>20</v>
      </c>
      <c r="E104" s="3" t="s">
        <v>163</v>
      </c>
      <c r="F104" s="15"/>
      <c r="G104" s="150"/>
      <c r="H104" s="150"/>
      <c r="I104" s="109"/>
      <c r="J104" s="110" t="s">
        <v>863</v>
      </c>
      <c r="K104" s="3" t="s">
        <v>86</v>
      </c>
      <c r="L104" s="3" t="str">
        <f t="shared" si="4"/>
        <v>DO04_Spare</v>
      </c>
      <c r="M104" s="15"/>
      <c r="N104" s="15"/>
      <c r="O104" s="15"/>
      <c r="P104" s="111"/>
      <c r="Q104" s="15"/>
      <c r="R104" s="3"/>
      <c r="S104" s="15"/>
    </row>
    <row r="105" spans="2:19" ht="15.75" x14ac:dyDescent="0.25">
      <c r="B105" s="15">
        <v>101</v>
      </c>
      <c r="C105" s="15" t="s">
        <v>61</v>
      </c>
      <c r="D105" s="3" t="s">
        <v>20</v>
      </c>
      <c r="E105" s="3" t="s">
        <v>163</v>
      </c>
      <c r="F105" s="15"/>
      <c r="G105" s="150"/>
      <c r="H105" s="150"/>
      <c r="I105" s="109"/>
      <c r="J105" s="110" t="s">
        <v>864</v>
      </c>
      <c r="K105" s="3" t="s">
        <v>943</v>
      </c>
      <c r="L105" s="3" t="str">
        <f t="shared" si="4"/>
        <v>DO05_Case Bottom Flap Cylinder Close SOL</v>
      </c>
      <c r="M105" s="15"/>
      <c r="N105" s="15"/>
      <c r="O105" s="15"/>
      <c r="P105" s="111"/>
      <c r="Q105" s="15"/>
      <c r="R105" s="3"/>
      <c r="S105" s="15"/>
    </row>
    <row r="106" spans="2:19" ht="15.75" x14ac:dyDescent="0.25">
      <c r="B106" s="15">
        <v>102</v>
      </c>
      <c r="C106" s="15" t="s">
        <v>63</v>
      </c>
      <c r="D106" s="3" t="s">
        <v>20</v>
      </c>
      <c r="E106" s="3" t="s">
        <v>163</v>
      </c>
      <c r="F106" s="15"/>
      <c r="G106" s="150"/>
      <c r="H106" s="150"/>
      <c r="I106" s="109"/>
      <c r="J106" s="110" t="s">
        <v>865</v>
      </c>
      <c r="K106" s="3" t="s">
        <v>944</v>
      </c>
      <c r="L106" s="3" t="str">
        <f t="shared" si="4"/>
        <v>DO06_Case Bottom Flap Cylinder Open SOL</v>
      </c>
      <c r="M106" s="15"/>
      <c r="N106" s="15"/>
      <c r="O106" s="15"/>
      <c r="P106" s="111"/>
      <c r="Q106" s="15"/>
      <c r="R106" s="3"/>
      <c r="S106" s="15"/>
    </row>
    <row r="107" spans="2:19" ht="15.75" x14ac:dyDescent="0.25">
      <c r="B107" s="15">
        <v>103</v>
      </c>
      <c r="C107" s="15" t="s">
        <v>65</v>
      </c>
      <c r="D107" s="3" t="s">
        <v>20</v>
      </c>
      <c r="E107" s="3" t="s">
        <v>163</v>
      </c>
      <c r="F107" s="15"/>
      <c r="G107" s="150"/>
      <c r="H107" s="150"/>
      <c r="I107" s="109"/>
      <c r="J107" s="110" t="s">
        <v>866</v>
      </c>
      <c r="K107" s="3" t="s">
        <v>946</v>
      </c>
      <c r="L107" s="3" t="str">
        <f t="shared" si="4"/>
        <v>DO07_ROB03 Flap Close SOL</v>
      </c>
      <c r="M107" s="15"/>
      <c r="N107" s="15"/>
      <c r="O107" s="15"/>
      <c r="P107" s="111"/>
      <c r="Q107" s="15"/>
      <c r="R107" s="3"/>
      <c r="S107" s="15"/>
    </row>
    <row r="108" spans="2:19" ht="15.75" x14ac:dyDescent="0.25">
      <c r="B108" s="15">
        <v>104</v>
      </c>
      <c r="C108" s="15" t="s">
        <v>67</v>
      </c>
      <c r="D108" s="3" t="s">
        <v>20</v>
      </c>
      <c r="E108" s="3" t="s">
        <v>163</v>
      </c>
      <c r="F108" s="15"/>
      <c r="G108" s="150"/>
      <c r="H108" s="150"/>
      <c r="I108" s="109"/>
      <c r="J108" s="110" t="s">
        <v>867</v>
      </c>
      <c r="K108" s="3" t="s">
        <v>945</v>
      </c>
      <c r="L108" s="3" t="str">
        <f t="shared" si="4"/>
        <v>DO08_ROB03 Flap Open SOL</v>
      </c>
      <c r="M108" s="15"/>
      <c r="N108" s="15"/>
      <c r="O108" s="15"/>
      <c r="P108" s="111"/>
      <c r="Q108" s="15"/>
      <c r="R108" s="3"/>
      <c r="S108" s="15"/>
    </row>
    <row r="109" spans="2:19" ht="15.75" x14ac:dyDescent="0.25">
      <c r="B109" s="15">
        <v>105</v>
      </c>
      <c r="C109" s="15" t="s">
        <v>70</v>
      </c>
      <c r="D109" s="3" t="s">
        <v>20</v>
      </c>
      <c r="E109" s="3" t="s">
        <v>163</v>
      </c>
      <c r="F109" s="15"/>
      <c r="G109" s="150" t="s">
        <v>55</v>
      </c>
      <c r="H109" s="150" t="s">
        <v>179</v>
      </c>
      <c r="I109" s="109"/>
      <c r="J109" s="110" t="s">
        <v>905</v>
      </c>
      <c r="K109" s="3" t="s">
        <v>947</v>
      </c>
      <c r="L109" s="3" t="str">
        <f t="shared" si="4"/>
        <v>DO09_ROB03 Flap Vacuum ON</v>
      </c>
      <c r="M109" s="15"/>
      <c r="N109" s="15"/>
      <c r="O109" s="15"/>
      <c r="P109" s="111"/>
      <c r="Q109" s="15"/>
      <c r="R109" s="3"/>
      <c r="S109" s="15"/>
    </row>
    <row r="110" spans="2:19" ht="15.75" x14ac:dyDescent="0.25">
      <c r="B110" s="15">
        <v>106</v>
      </c>
      <c r="C110" s="15" t="s">
        <v>72</v>
      </c>
      <c r="D110" s="3" t="s">
        <v>20</v>
      </c>
      <c r="E110" s="3" t="s">
        <v>163</v>
      </c>
      <c r="F110" s="15"/>
      <c r="G110" s="150"/>
      <c r="H110" s="150"/>
      <c r="I110" s="109"/>
      <c r="J110" s="110" t="s">
        <v>906</v>
      </c>
      <c r="K110" s="3" t="s">
        <v>948</v>
      </c>
      <c r="L110" s="3" t="str">
        <f t="shared" si="4"/>
        <v xml:space="preserve">DO10_ROB03 Vacuum Pad 01 Vacuum ON </v>
      </c>
      <c r="M110" s="15"/>
      <c r="N110" s="15"/>
      <c r="O110" s="15"/>
      <c r="P110" s="111"/>
      <c r="Q110" s="15"/>
      <c r="R110" s="3"/>
      <c r="S110" s="15"/>
    </row>
    <row r="111" spans="2:19" ht="15.75" x14ac:dyDescent="0.25">
      <c r="B111" s="15">
        <v>107</v>
      </c>
      <c r="C111" s="15" t="s">
        <v>74</v>
      </c>
      <c r="D111" s="3" t="s">
        <v>20</v>
      </c>
      <c r="E111" s="3" t="s">
        <v>163</v>
      </c>
      <c r="F111" s="15"/>
      <c r="G111" s="150"/>
      <c r="H111" s="150"/>
      <c r="I111" s="109"/>
      <c r="J111" s="110" t="s">
        <v>907</v>
      </c>
      <c r="K111" s="3" t="s">
        <v>961</v>
      </c>
      <c r="L111" s="3" t="str">
        <f t="shared" si="4"/>
        <v xml:space="preserve">DO11_ROB04 Vacuum Pad 01/02 Vacuum ON </v>
      </c>
      <c r="M111" s="15"/>
      <c r="N111" s="15"/>
      <c r="O111" s="15"/>
      <c r="P111" s="111"/>
      <c r="Q111" s="15"/>
      <c r="R111" s="3"/>
      <c r="S111" s="15"/>
    </row>
    <row r="112" spans="2:19" ht="15.75" x14ac:dyDescent="0.25">
      <c r="B112" s="15">
        <v>108</v>
      </c>
      <c r="C112" s="15" t="s">
        <v>76</v>
      </c>
      <c r="D112" s="3" t="s">
        <v>20</v>
      </c>
      <c r="E112" s="3" t="s">
        <v>163</v>
      </c>
      <c r="F112" s="15"/>
      <c r="G112" s="150"/>
      <c r="H112" s="150"/>
      <c r="I112" s="109"/>
      <c r="J112" s="110" t="s">
        <v>908</v>
      </c>
      <c r="K112" s="3" t="s">
        <v>86</v>
      </c>
      <c r="L112" s="3" t="str">
        <f t="shared" si="4"/>
        <v>DO12_Spare</v>
      </c>
      <c r="M112" s="15"/>
      <c r="N112" s="15"/>
      <c r="O112" s="15"/>
      <c r="P112" s="111"/>
      <c r="Q112" s="15"/>
      <c r="R112" s="3"/>
      <c r="S112" s="15"/>
    </row>
    <row r="113" spans="2:19" ht="15.75" x14ac:dyDescent="0.25">
      <c r="B113" s="15">
        <v>109</v>
      </c>
      <c r="C113" s="15" t="s">
        <v>78</v>
      </c>
      <c r="D113" s="3" t="s">
        <v>20</v>
      </c>
      <c r="E113" s="3" t="s">
        <v>163</v>
      </c>
      <c r="F113" s="15"/>
      <c r="G113" s="150"/>
      <c r="H113" s="150"/>
      <c r="I113" s="109"/>
      <c r="J113" s="110" t="s">
        <v>909</v>
      </c>
      <c r="K113" s="3" t="s">
        <v>86</v>
      </c>
      <c r="L113" s="3" t="str">
        <f t="shared" si="4"/>
        <v>DO13_Spare</v>
      </c>
      <c r="M113" s="110"/>
      <c r="N113" s="15"/>
      <c r="O113" s="15"/>
      <c r="P113" s="111"/>
      <c r="Q113" s="15"/>
      <c r="R113" s="3"/>
      <c r="S113" s="15"/>
    </row>
    <row r="114" spans="2:19" ht="15.75" x14ac:dyDescent="0.25">
      <c r="B114" s="15">
        <v>110</v>
      </c>
      <c r="C114" s="15" t="s">
        <v>80</v>
      </c>
      <c r="D114" s="3" t="s">
        <v>20</v>
      </c>
      <c r="E114" s="3" t="s">
        <v>163</v>
      </c>
      <c r="F114" s="15"/>
      <c r="G114" s="150"/>
      <c r="H114" s="150"/>
      <c r="I114" s="109"/>
      <c r="J114" s="110" t="s">
        <v>910</v>
      </c>
      <c r="K114" s="3" t="s">
        <v>86</v>
      </c>
      <c r="L114" s="3" t="str">
        <f t="shared" si="4"/>
        <v>DO14_Spare</v>
      </c>
      <c r="M114" s="110"/>
      <c r="N114" s="15"/>
      <c r="O114" s="15"/>
      <c r="P114" s="111"/>
      <c r="Q114" s="15"/>
      <c r="R114" s="3"/>
      <c r="S114" s="15"/>
    </row>
    <row r="115" spans="2:19" ht="15.75" x14ac:dyDescent="0.25">
      <c r="B115" s="15">
        <v>111</v>
      </c>
      <c r="C115" s="15" t="s">
        <v>82</v>
      </c>
      <c r="D115" s="3" t="s">
        <v>20</v>
      </c>
      <c r="E115" s="3" t="s">
        <v>163</v>
      </c>
      <c r="F115" s="15"/>
      <c r="G115" s="150"/>
      <c r="H115" s="150"/>
      <c r="I115" s="109"/>
      <c r="J115" s="110" t="s">
        <v>911</v>
      </c>
      <c r="K115" s="3" t="s">
        <v>86</v>
      </c>
      <c r="L115" s="3" t="str">
        <f t="shared" si="4"/>
        <v>DO15_Spare</v>
      </c>
      <c r="M115" s="110"/>
      <c r="N115" s="15"/>
      <c r="O115" s="15"/>
      <c r="P115" s="111"/>
      <c r="Q115" s="15"/>
      <c r="R115" s="3"/>
      <c r="S115" s="15"/>
    </row>
    <row r="116" spans="2:19" ht="15.75" x14ac:dyDescent="0.25">
      <c r="B116" s="15">
        <v>112</v>
      </c>
      <c r="C116" s="15" t="s">
        <v>84</v>
      </c>
      <c r="D116" s="3" t="s">
        <v>20</v>
      </c>
      <c r="E116" s="3" t="s">
        <v>163</v>
      </c>
      <c r="F116" s="15"/>
      <c r="G116" s="150"/>
      <c r="H116" s="150"/>
      <c r="I116" s="109"/>
      <c r="J116" s="110" t="s">
        <v>912</v>
      </c>
      <c r="K116" s="3" t="s">
        <v>86</v>
      </c>
      <c r="L116" s="3" t="str">
        <f t="shared" si="4"/>
        <v>DO16_Spare</v>
      </c>
      <c r="M116" s="110"/>
      <c r="N116" s="15"/>
      <c r="O116" s="15"/>
      <c r="P116" s="111"/>
      <c r="Q116" s="15"/>
      <c r="R116" s="3"/>
      <c r="S116" s="15"/>
    </row>
    <row r="117" spans="2:19" ht="15.75" x14ac:dyDescent="0.25">
      <c r="B117" s="15">
        <v>113</v>
      </c>
      <c r="C117" s="15" t="s">
        <v>70</v>
      </c>
      <c r="D117" s="3" t="s">
        <v>20</v>
      </c>
      <c r="E117" s="3" t="s">
        <v>163</v>
      </c>
      <c r="F117" s="15"/>
      <c r="G117" s="152" t="s">
        <v>573</v>
      </c>
      <c r="H117" s="152" t="s">
        <v>573</v>
      </c>
      <c r="I117" s="109"/>
      <c r="J117" s="110" t="s">
        <v>868</v>
      </c>
      <c r="K117" s="3" t="s">
        <v>578</v>
      </c>
      <c r="L117" s="3" t="str">
        <f t="shared" si="4"/>
        <v>DO09_AI_Vision_Z_Servo_JobHeight_Check</v>
      </c>
      <c r="M117" s="15"/>
      <c r="N117" s="15"/>
      <c r="O117" s="15"/>
      <c r="P117" s="111"/>
      <c r="Q117" s="15"/>
      <c r="R117" s="3"/>
      <c r="S117" s="15"/>
    </row>
    <row r="118" spans="2:19" ht="15.75" x14ac:dyDescent="0.25">
      <c r="B118" s="15">
        <v>114</v>
      </c>
      <c r="C118" s="15" t="s">
        <v>72</v>
      </c>
      <c r="D118" s="3" t="s">
        <v>20</v>
      </c>
      <c r="E118" s="3" t="s">
        <v>163</v>
      </c>
      <c r="F118" s="15"/>
      <c r="G118" s="153"/>
      <c r="H118" s="153"/>
      <c r="I118" s="109"/>
      <c r="J118" s="110" t="s">
        <v>869</v>
      </c>
      <c r="K118" s="3" t="s">
        <v>575</v>
      </c>
      <c r="L118" s="3" t="str">
        <f t="shared" si="4"/>
        <v>DO10_AI_ROB01_JobHeight_Check</v>
      </c>
      <c r="M118" s="15"/>
      <c r="N118" s="15"/>
      <c r="O118" s="15"/>
      <c r="P118" s="111"/>
      <c r="Q118" s="15"/>
      <c r="R118" s="3"/>
      <c r="S118" s="15"/>
    </row>
    <row r="119" spans="2:19" ht="15.75" x14ac:dyDescent="0.25">
      <c r="B119" s="15">
        <v>115</v>
      </c>
      <c r="C119" s="15" t="s">
        <v>74</v>
      </c>
      <c r="D119" s="3" t="s">
        <v>20</v>
      </c>
      <c r="E119" s="3" t="s">
        <v>163</v>
      </c>
      <c r="F119" s="15"/>
      <c r="G119" s="153"/>
      <c r="H119" s="153"/>
      <c r="I119" s="109"/>
      <c r="J119" s="110" t="s">
        <v>870</v>
      </c>
      <c r="K119" s="3" t="s">
        <v>577</v>
      </c>
      <c r="L119" s="3" t="str">
        <f t="shared" si="4"/>
        <v>DO11_AI_FlipServo_JobHeight_Check</v>
      </c>
      <c r="M119" s="15"/>
      <c r="N119" s="15"/>
      <c r="O119" s="15"/>
      <c r="P119" s="111"/>
      <c r="Q119" s="15"/>
      <c r="R119" s="3"/>
      <c r="S119" s="15"/>
    </row>
    <row r="120" spans="2:19" ht="15.75" x14ac:dyDescent="0.25">
      <c r="B120" s="15">
        <v>116</v>
      </c>
      <c r="C120" s="15" t="s">
        <v>76</v>
      </c>
      <c r="D120" s="3" t="s">
        <v>20</v>
      </c>
      <c r="E120" s="3" t="s">
        <v>163</v>
      </c>
      <c r="F120" s="15"/>
      <c r="G120" s="154"/>
      <c r="H120" s="154"/>
      <c r="I120" s="109"/>
      <c r="J120" s="110" t="s">
        <v>871</v>
      </c>
      <c r="K120" s="3" t="s">
        <v>576</v>
      </c>
      <c r="L120" s="3" t="str">
        <f t="shared" si="4"/>
        <v>DO12_AI_ROB02_JobHeight_Check</v>
      </c>
      <c r="M120" s="15"/>
      <c r="N120" s="15"/>
      <c r="O120" s="15"/>
      <c r="P120" s="111"/>
      <c r="Q120" s="15"/>
      <c r="R120" s="3"/>
      <c r="S120" s="15"/>
    </row>
    <row r="121" spans="2:19" ht="15.75" x14ac:dyDescent="0.25">
      <c r="B121" s="15">
        <v>117</v>
      </c>
      <c r="C121" s="15" t="s">
        <v>78</v>
      </c>
      <c r="D121" s="3" t="s">
        <v>20</v>
      </c>
      <c r="E121" s="3" t="s">
        <v>163</v>
      </c>
      <c r="F121" s="15"/>
      <c r="G121" s="152" t="s">
        <v>574</v>
      </c>
      <c r="H121" s="152" t="s">
        <v>574</v>
      </c>
      <c r="I121" s="109"/>
      <c r="J121" s="110" t="s">
        <v>913</v>
      </c>
      <c r="K121" s="3" t="s">
        <v>86</v>
      </c>
      <c r="L121" s="3" t="str">
        <f t="shared" si="4"/>
        <v>DO13_Spare</v>
      </c>
      <c r="M121" s="110"/>
      <c r="N121" s="15"/>
      <c r="O121" s="15"/>
      <c r="P121" s="111"/>
      <c r="Q121" s="15"/>
      <c r="R121" s="3"/>
      <c r="S121" s="15"/>
    </row>
    <row r="122" spans="2:19" ht="15.75" x14ac:dyDescent="0.25">
      <c r="B122" s="15">
        <v>118</v>
      </c>
      <c r="C122" s="15" t="s">
        <v>80</v>
      </c>
      <c r="D122" s="3" t="s">
        <v>20</v>
      </c>
      <c r="E122" s="3" t="s">
        <v>163</v>
      </c>
      <c r="F122" s="15"/>
      <c r="G122" s="153"/>
      <c r="H122" s="153"/>
      <c r="I122" s="109"/>
      <c r="J122" s="110" t="s">
        <v>914</v>
      </c>
      <c r="K122" s="3" t="s">
        <v>86</v>
      </c>
      <c r="L122" s="3" t="str">
        <f t="shared" si="4"/>
        <v>DO14_Spare</v>
      </c>
      <c r="M122" s="110"/>
      <c r="N122" s="15"/>
      <c r="O122" s="15"/>
      <c r="P122" s="111"/>
      <c r="Q122" s="15"/>
      <c r="R122" s="3"/>
      <c r="S122" s="15"/>
    </row>
    <row r="123" spans="2:19" ht="15.75" x14ac:dyDescent="0.25">
      <c r="B123" s="15">
        <v>119</v>
      </c>
      <c r="C123" s="15" t="s">
        <v>82</v>
      </c>
      <c r="D123" s="3" t="s">
        <v>20</v>
      </c>
      <c r="E123" s="3" t="s">
        <v>163</v>
      </c>
      <c r="F123" s="15"/>
      <c r="G123" s="153"/>
      <c r="H123" s="153"/>
      <c r="I123" s="109"/>
      <c r="J123" s="110" t="s">
        <v>915</v>
      </c>
      <c r="K123" s="3" t="s">
        <v>86</v>
      </c>
      <c r="L123" s="3" t="str">
        <f t="shared" si="4"/>
        <v>DO15_Spare</v>
      </c>
      <c r="M123" s="110"/>
      <c r="N123" s="15"/>
      <c r="O123" s="15"/>
      <c r="P123" s="111"/>
      <c r="Q123" s="15"/>
      <c r="R123" s="3"/>
      <c r="S123" s="15"/>
    </row>
    <row r="124" spans="2:19" ht="15.75" x14ac:dyDescent="0.25">
      <c r="B124" s="15">
        <v>120</v>
      </c>
      <c r="C124" s="15" t="s">
        <v>84</v>
      </c>
      <c r="D124" s="3" t="s">
        <v>20</v>
      </c>
      <c r="E124" s="3" t="s">
        <v>163</v>
      </c>
      <c r="F124" s="15"/>
      <c r="G124" s="154"/>
      <c r="H124" s="154"/>
      <c r="I124" s="109"/>
      <c r="J124" s="110" t="s">
        <v>916</v>
      </c>
      <c r="K124" s="3" t="s">
        <v>86</v>
      </c>
      <c r="L124" s="3" t="str">
        <f t="shared" si="4"/>
        <v>DO16_Spare</v>
      </c>
      <c r="M124" s="110"/>
      <c r="N124" s="15"/>
      <c r="O124" s="15"/>
      <c r="P124" s="111"/>
      <c r="Q124" s="15"/>
      <c r="R124" s="3"/>
      <c r="S124" s="15"/>
    </row>
    <row r="127" spans="2:19" ht="15.75" x14ac:dyDescent="0.25">
      <c r="B127" s="15"/>
      <c r="C127" s="15"/>
      <c r="D127" s="15"/>
      <c r="E127" s="15"/>
      <c r="F127" s="15" t="s">
        <v>579</v>
      </c>
      <c r="G127" s="150" t="s">
        <v>562</v>
      </c>
      <c r="H127" s="151" t="s">
        <v>746</v>
      </c>
      <c r="I127" s="109">
        <v>1</v>
      </c>
      <c r="J127" s="110"/>
      <c r="K127" s="3" t="s">
        <v>478</v>
      </c>
      <c r="L127" s="3" t="str">
        <f t="shared" ref="L127:L206" si="5">CONCATENATE(C127,D127,K127)</f>
        <v>Carton Handling Conveyor 3 MPCB Healthy Signal</v>
      </c>
      <c r="M127" s="110"/>
      <c r="N127" s="15" t="s">
        <v>69</v>
      </c>
      <c r="O127" s="15"/>
      <c r="P127" s="15"/>
      <c r="Q127" s="15"/>
      <c r="R127" s="3"/>
      <c r="S127" s="3"/>
    </row>
    <row r="128" spans="2:19" ht="15.75" x14ac:dyDescent="0.25">
      <c r="B128" s="15"/>
      <c r="C128" s="15"/>
      <c r="D128" s="15"/>
      <c r="E128" s="15"/>
      <c r="F128" s="15" t="s">
        <v>579</v>
      </c>
      <c r="G128" s="150"/>
      <c r="H128" s="151"/>
      <c r="I128" s="109">
        <v>2</v>
      </c>
      <c r="J128" s="110"/>
      <c r="K128" s="3" t="s">
        <v>479</v>
      </c>
      <c r="L128" s="3" t="str">
        <f t="shared" si="5"/>
        <v>Carton Handling Conveyor 4 MPCB Healthy Signal</v>
      </c>
      <c r="M128" s="110"/>
      <c r="N128" s="15" t="s">
        <v>69</v>
      </c>
      <c r="O128" s="15"/>
      <c r="P128" s="15"/>
      <c r="Q128" s="15"/>
      <c r="R128" s="3"/>
      <c r="S128" s="3"/>
    </row>
    <row r="129" spans="2:19" ht="15.75" x14ac:dyDescent="0.25">
      <c r="B129" s="15"/>
      <c r="C129" s="15"/>
      <c r="D129" s="15"/>
      <c r="E129" s="15"/>
      <c r="F129" s="15" t="s">
        <v>579</v>
      </c>
      <c r="G129" s="150"/>
      <c r="H129" s="151"/>
      <c r="I129" s="109">
        <v>3</v>
      </c>
      <c r="J129" s="110"/>
      <c r="K129" s="3" t="s">
        <v>410</v>
      </c>
      <c r="L129" s="3" t="str">
        <f t="shared" si="5"/>
        <v>Racetrack Conveyor-1 MPCB Healthy Signal</v>
      </c>
      <c r="M129" s="110"/>
      <c r="N129" s="15" t="s">
        <v>69</v>
      </c>
      <c r="O129" s="15"/>
      <c r="P129" s="15"/>
      <c r="Q129" s="15"/>
      <c r="R129" s="3"/>
      <c r="S129" s="3"/>
    </row>
    <row r="130" spans="2:19" ht="15.75" x14ac:dyDescent="0.25">
      <c r="B130" s="15"/>
      <c r="C130" s="15"/>
      <c r="D130" s="15"/>
      <c r="E130" s="15"/>
      <c r="F130" s="15" t="s">
        <v>579</v>
      </c>
      <c r="G130" s="150"/>
      <c r="H130" s="151"/>
      <c r="I130" s="109">
        <v>4</v>
      </c>
      <c r="J130" s="110"/>
      <c r="K130" s="3" t="s">
        <v>411</v>
      </c>
      <c r="L130" s="3" t="str">
        <f t="shared" si="5"/>
        <v>Racetrack Conveyor-2 MPCB Healthy Signal</v>
      </c>
      <c r="M130" s="110"/>
      <c r="N130" s="15" t="s">
        <v>69</v>
      </c>
      <c r="O130" s="15"/>
      <c r="P130" s="15"/>
      <c r="Q130" s="15"/>
      <c r="R130" s="3"/>
      <c r="S130" s="3"/>
    </row>
    <row r="131" spans="2:19" ht="15.75" x14ac:dyDescent="0.25">
      <c r="B131" s="15"/>
      <c r="C131" s="15"/>
      <c r="D131" s="15"/>
      <c r="E131" s="15"/>
      <c r="F131" s="15" t="s">
        <v>579</v>
      </c>
      <c r="G131" s="150"/>
      <c r="H131" s="151"/>
      <c r="I131" s="109">
        <v>5</v>
      </c>
      <c r="J131" s="110"/>
      <c r="K131" s="3" t="s">
        <v>412</v>
      </c>
      <c r="L131" s="3" t="str">
        <f t="shared" si="5"/>
        <v>Referencing Servo-1 MPCB Healthy Signal</v>
      </c>
      <c r="M131" s="110"/>
      <c r="N131" s="15" t="s">
        <v>69</v>
      </c>
      <c r="O131" s="15"/>
      <c r="P131" s="15"/>
      <c r="Q131" s="15"/>
      <c r="R131" s="3"/>
      <c r="S131" s="3"/>
    </row>
    <row r="132" spans="2:19" ht="15.75" x14ac:dyDescent="0.25">
      <c r="B132" s="15"/>
      <c r="C132" s="15"/>
      <c r="D132" s="15"/>
      <c r="E132" s="15"/>
      <c r="F132" s="15" t="s">
        <v>579</v>
      </c>
      <c r="G132" s="150"/>
      <c r="H132" s="151"/>
      <c r="I132" s="109">
        <v>6</v>
      </c>
      <c r="J132" s="110"/>
      <c r="K132" s="3" t="s">
        <v>416</v>
      </c>
      <c r="L132" s="3" t="str">
        <f t="shared" si="5"/>
        <v>Flap Over Assembly Servo Z MPCB Healthy Signal</v>
      </c>
      <c r="M132" s="111"/>
      <c r="N132" s="15" t="s">
        <v>69</v>
      </c>
      <c r="O132" s="15"/>
      <c r="P132" s="15"/>
      <c r="Q132" s="15"/>
      <c r="R132" s="3"/>
      <c r="S132" s="3"/>
    </row>
    <row r="133" spans="2:19" ht="15.75" x14ac:dyDescent="0.25">
      <c r="B133" s="15"/>
      <c r="C133" s="15"/>
      <c r="D133" s="15"/>
      <c r="E133" s="15"/>
      <c r="F133" s="15" t="s">
        <v>579</v>
      </c>
      <c r="G133" s="150"/>
      <c r="H133" s="151"/>
      <c r="I133" s="109">
        <v>7</v>
      </c>
      <c r="J133" s="110"/>
      <c r="K133" s="3" t="s">
        <v>417</v>
      </c>
      <c r="L133" s="3" t="str">
        <f t="shared" si="5"/>
        <v>Flap Over Assembly Servo Rotary MPCB Healthy Signal</v>
      </c>
      <c r="M133" s="111"/>
      <c r="N133" s="15" t="s">
        <v>69</v>
      </c>
      <c r="O133" s="15"/>
      <c r="P133" s="15"/>
      <c r="Q133" s="15"/>
      <c r="R133" s="3"/>
      <c r="S133" s="3"/>
    </row>
    <row r="134" spans="2:19" ht="15.75" x14ac:dyDescent="0.25">
      <c r="B134" s="15"/>
      <c r="C134" s="15"/>
      <c r="D134" s="15"/>
      <c r="E134" s="15"/>
      <c r="F134" s="15" t="s">
        <v>579</v>
      </c>
      <c r="G134" s="150"/>
      <c r="H134" s="151"/>
      <c r="I134" s="109">
        <v>8</v>
      </c>
      <c r="J134" s="110"/>
      <c r="K134" s="3" t="s">
        <v>413</v>
      </c>
      <c r="L134" s="3" t="str">
        <f t="shared" si="5"/>
        <v>Racetrack Conveyor-3 MPCB Healthy Signal</v>
      </c>
      <c r="M134" s="111"/>
      <c r="N134" s="15" t="s">
        <v>69</v>
      </c>
      <c r="O134" s="15"/>
      <c r="P134" s="15"/>
      <c r="Q134" s="15"/>
      <c r="R134" s="3"/>
      <c r="S134" s="3"/>
    </row>
    <row r="135" spans="2:19" ht="15.75" x14ac:dyDescent="0.25">
      <c r="B135" s="15"/>
      <c r="C135" s="15"/>
      <c r="D135" s="15"/>
      <c r="E135" s="15"/>
      <c r="F135" s="15" t="s">
        <v>579</v>
      </c>
      <c r="G135" s="150"/>
      <c r="H135" s="151"/>
      <c r="I135" s="109">
        <v>9</v>
      </c>
      <c r="J135" s="110"/>
      <c r="K135" s="3" t="s">
        <v>415</v>
      </c>
      <c r="L135" s="3" t="str">
        <f t="shared" si="5"/>
        <v>Referencing Servo-3 MPCB Healthy Signal</v>
      </c>
      <c r="M135" s="111"/>
      <c r="N135" s="15" t="s">
        <v>69</v>
      </c>
      <c r="O135" s="15"/>
      <c r="P135" s="15"/>
      <c r="Q135" s="15"/>
      <c r="R135" s="3"/>
      <c r="S135" s="3"/>
    </row>
    <row r="136" spans="2:19" ht="15.75" x14ac:dyDescent="0.25">
      <c r="B136" s="15"/>
      <c r="C136" s="15"/>
      <c r="D136" s="15"/>
      <c r="E136" s="15"/>
      <c r="F136" s="15" t="s">
        <v>579</v>
      </c>
      <c r="G136" s="150"/>
      <c r="H136" s="151"/>
      <c r="I136" s="109">
        <v>10</v>
      </c>
      <c r="J136" s="110"/>
      <c r="K136" s="3" t="s">
        <v>86</v>
      </c>
      <c r="L136" s="3" t="str">
        <f t="shared" si="5"/>
        <v>Spare</v>
      </c>
      <c r="M136" s="111"/>
      <c r="N136" s="15"/>
      <c r="O136" s="15"/>
      <c r="P136" s="15"/>
      <c r="Q136" s="15"/>
      <c r="R136" s="3"/>
      <c r="S136" s="3"/>
    </row>
    <row r="137" spans="2:19" ht="15.75" x14ac:dyDescent="0.25">
      <c r="B137" s="15"/>
      <c r="C137" s="15"/>
      <c r="D137" s="15"/>
      <c r="E137" s="15"/>
      <c r="F137" s="15" t="s">
        <v>579</v>
      </c>
      <c r="G137" s="150"/>
      <c r="H137" s="151"/>
      <c r="I137" s="109">
        <v>11</v>
      </c>
      <c r="J137" s="110"/>
      <c r="K137" s="3" t="s">
        <v>86</v>
      </c>
      <c r="L137" s="3" t="str">
        <f t="shared" si="5"/>
        <v>Spare</v>
      </c>
      <c r="M137" s="111"/>
      <c r="N137" s="15"/>
      <c r="O137" s="15"/>
      <c r="P137" s="15"/>
      <c r="Q137" s="15"/>
      <c r="R137" s="3"/>
      <c r="S137" s="3"/>
    </row>
    <row r="138" spans="2:19" ht="15.75" x14ac:dyDescent="0.25">
      <c r="B138" s="15"/>
      <c r="C138" s="15"/>
      <c r="D138" s="15"/>
      <c r="E138" s="15"/>
      <c r="F138" s="15" t="s">
        <v>579</v>
      </c>
      <c r="G138" s="150"/>
      <c r="H138" s="151"/>
      <c r="I138" s="109">
        <v>12</v>
      </c>
      <c r="J138" s="110"/>
      <c r="K138" s="3" t="s">
        <v>86</v>
      </c>
      <c r="L138" s="3" t="str">
        <f t="shared" si="5"/>
        <v>Spare</v>
      </c>
      <c r="M138" s="111"/>
      <c r="N138" s="15"/>
      <c r="O138" s="15"/>
      <c r="P138" s="15"/>
      <c r="Q138" s="15"/>
      <c r="R138" s="3"/>
      <c r="S138" s="3"/>
    </row>
    <row r="139" spans="2:19" ht="15.75" x14ac:dyDescent="0.25">
      <c r="B139" s="15"/>
      <c r="C139" s="15"/>
      <c r="D139" s="15"/>
      <c r="E139" s="15"/>
      <c r="F139" s="15" t="s">
        <v>579</v>
      </c>
      <c r="G139" s="150"/>
      <c r="H139" s="151"/>
      <c r="I139" s="109">
        <v>13</v>
      </c>
      <c r="J139" s="110"/>
      <c r="K139" s="3" t="s">
        <v>86</v>
      </c>
      <c r="L139" s="3" t="str">
        <f t="shared" si="5"/>
        <v>Spare</v>
      </c>
      <c r="M139" s="111"/>
      <c r="N139" s="15"/>
      <c r="O139" s="15"/>
      <c r="P139" s="15"/>
      <c r="Q139" s="15"/>
      <c r="R139" s="3"/>
      <c r="S139" s="3"/>
    </row>
    <row r="140" spans="2:19" ht="15.75" x14ac:dyDescent="0.25">
      <c r="B140" s="15"/>
      <c r="C140" s="15"/>
      <c r="D140" s="15"/>
      <c r="E140" s="15"/>
      <c r="F140" s="15" t="s">
        <v>579</v>
      </c>
      <c r="G140" s="150"/>
      <c r="H140" s="151"/>
      <c r="I140" s="109">
        <v>14</v>
      </c>
      <c r="J140" s="110"/>
      <c r="K140" s="3" t="s">
        <v>86</v>
      </c>
      <c r="L140" s="3" t="str">
        <f t="shared" si="5"/>
        <v>Spare</v>
      </c>
      <c r="M140" s="111"/>
      <c r="N140" s="15"/>
      <c r="O140" s="15"/>
      <c r="P140" s="15"/>
      <c r="Q140" s="15"/>
      <c r="R140" s="3"/>
      <c r="S140" s="3"/>
    </row>
    <row r="141" spans="2:19" ht="15.75" x14ac:dyDescent="0.25">
      <c r="B141" s="15"/>
      <c r="C141" s="15"/>
      <c r="D141" s="15"/>
      <c r="E141" s="15"/>
      <c r="F141" s="15" t="s">
        <v>579</v>
      </c>
      <c r="G141" s="150"/>
      <c r="H141" s="151"/>
      <c r="I141" s="109">
        <v>15</v>
      </c>
      <c r="J141" s="110"/>
      <c r="K141" s="3" t="s">
        <v>86</v>
      </c>
      <c r="L141" s="3" t="str">
        <f t="shared" si="5"/>
        <v>Spare</v>
      </c>
      <c r="M141" s="111"/>
      <c r="N141" s="15"/>
      <c r="O141" s="15"/>
      <c r="P141" s="15"/>
      <c r="Q141" s="15"/>
      <c r="R141" s="3"/>
      <c r="S141" s="3"/>
    </row>
    <row r="142" spans="2:19" ht="15.75" x14ac:dyDescent="0.25">
      <c r="B142" s="15"/>
      <c r="C142" s="15"/>
      <c r="D142" s="15"/>
      <c r="E142" s="15"/>
      <c r="F142" s="15" t="s">
        <v>579</v>
      </c>
      <c r="G142" s="150"/>
      <c r="H142" s="151"/>
      <c r="I142" s="109">
        <v>16</v>
      </c>
      <c r="J142" s="110"/>
      <c r="K142" s="3" t="s">
        <v>86</v>
      </c>
      <c r="L142" s="3" t="str">
        <f t="shared" ref="L142" si="6">CONCATENATE(C142,D142,K142)</f>
        <v>Spare</v>
      </c>
      <c r="M142" s="111"/>
      <c r="N142" s="15"/>
      <c r="O142" s="15"/>
      <c r="P142" s="15"/>
      <c r="Q142" s="15"/>
      <c r="R142" s="3"/>
      <c r="S142" s="3"/>
    </row>
    <row r="143" spans="2:19" ht="15.75" x14ac:dyDescent="0.25">
      <c r="B143" s="15"/>
      <c r="C143" s="15"/>
      <c r="D143" s="15"/>
      <c r="E143" s="15"/>
      <c r="F143" s="119" t="s">
        <v>580</v>
      </c>
      <c r="G143" s="156" t="s">
        <v>563</v>
      </c>
      <c r="H143" s="155" t="s">
        <v>746</v>
      </c>
      <c r="I143" s="120">
        <v>1</v>
      </c>
      <c r="J143" s="121"/>
      <c r="K143" s="122" t="s">
        <v>414</v>
      </c>
      <c r="L143" s="122" t="str">
        <f t="shared" si="5"/>
        <v>Referencing Servo-2 MPCB Healthy Signal</v>
      </c>
      <c r="M143" s="110"/>
      <c r="N143" s="15" t="s">
        <v>69</v>
      </c>
      <c r="O143" s="15"/>
      <c r="P143" s="15"/>
      <c r="Q143" s="15"/>
      <c r="R143" s="3"/>
      <c r="S143" s="3"/>
    </row>
    <row r="144" spans="2:19" ht="15.75" x14ac:dyDescent="0.25">
      <c r="B144" s="15"/>
      <c r="C144" s="15"/>
      <c r="D144" s="15"/>
      <c r="E144" s="15"/>
      <c r="F144" s="119" t="s">
        <v>580</v>
      </c>
      <c r="G144" s="156"/>
      <c r="H144" s="155"/>
      <c r="I144" s="120">
        <v>2</v>
      </c>
      <c r="J144" s="121"/>
      <c r="K144" s="122" t="s">
        <v>475</v>
      </c>
      <c r="L144" s="122" t="str">
        <f t="shared" si="5"/>
        <v>Carton Handling Conveyor 1 MPCB Healthy Signal</v>
      </c>
      <c r="M144" s="110"/>
      <c r="N144" s="15" t="s">
        <v>69</v>
      </c>
      <c r="O144" s="15"/>
      <c r="P144" s="15"/>
      <c r="Q144" s="15"/>
      <c r="R144" s="3"/>
      <c r="S144" s="3"/>
    </row>
    <row r="145" spans="2:19" ht="15.75" x14ac:dyDescent="0.25">
      <c r="B145" s="15"/>
      <c r="C145" s="15"/>
      <c r="D145" s="15"/>
      <c r="E145" s="15"/>
      <c r="F145" s="119" t="s">
        <v>580</v>
      </c>
      <c r="G145" s="156"/>
      <c r="H145" s="155"/>
      <c r="I145" s="120">
        <v>3</v>
      </c>
      <c r="J145" s="121"/>
      <c r="K145" s="122" t="s">
        <v>476</v>
      </c>
      <c r="L145" s="122" t="str">
        <f t="shared" si="5"/>
        <v>Carton Handling Conveyor 2 MPCB Healthy Signal</v>
      </c>
      <c r="M145" s="110"/>
      <c r="N145" s="15" t="s">
        <v>69</v>
      </c>
      <c r="O145" s="15"/>
      <c r="P145" s="15"/>
      <c r="Q145" s="15"/>
      <c r="R145" s="3"/>
      <c r="S145" s="3"/>
    </row>
    <row r="146" spans="2:19" ht="15.75" x14ac:dyDescent="0.25">
      <c r="B146" s="15"/>
      <c r="C146" s="15"/>
      <c r="D146" s="15"/>
      <c r="E146" s="15"/>
      <c r="F146" s="119" t="s">
        <v>580</v>
      </c>
      <c r="G146" s="156"/>
      <c r="H146" s="155"/>
      <c r="I146" s="120">
        <v>4</v>
      </c>
      <c r="J146" s="121"/>
      <c r="K146" s="122" t="s">
        <v>582</v>
      </c>
      <c r="L146" s="122" t="str">
        <f t="shared" si="5"/>
        <v>Carton Guide Z axis Servo Slide MPCB Healthy Signal</v>
      </c>
      <c r="M146" s="110"/>
      <c r="N146" s="15" t="s">
        <v>69</v>
      </c>
      <c r="O146" s="15"/>
      <c r="P146" s="15"/>
      <c r="Q146" s="15"/>
      <c r="R146" s="3"/>
      <c r="S146" s="3"/>
    </row>
    <row r="147" spans="2:19" ht="15.75" x14ac:dyDescent="0.25">
      <c r="B147" s="15"/>
      <c r="C147" s="15"/>
      <c r="D147" s="15"/>
      <c r="E147" s="15"/>
      <c r="F147" s="119" t="s">
        <v>580</v>
      </c>
      <c r="G147" s="156"/>
      <c r="H147" s="155"/>
      <c r="I147" s="120">
        <v>5</v>
      </c>
      <c r="J147" s="121"/>
      <c r="K147" s="122" t="s">
        <v>477</v>
      </c>
      <c r="L147" s="122" t="str">
        <f t="shared" si="5"/>
        <v>Carton Stopper Servo 1 MPCB Healthy Signal</v>
      </c>
      <c r="M147" s="110"/>
      <c r="N147" s="15" t="s">
        <v>69</v>
      </c>
      <c r="O147" s="15"/>
      <c r="P147" s="15"/>
      <c r="Q147" s="15"/>
      <c r="R147" s="3"/>
      <c r="S147" s="3"/>
    </row>
    <row r="148" spans="2:19" ht="15.75" x14ac:dyDescent="0.25">
      <c r="B148" s="15"/>
      <c r="C148" s="15"/>
      <c r="D148" s="15"/>
      <c r="E148" s="15"/>
      <c r="F148" s="119" t="s">
        <v>580</v>
      </c>
      <c r="G148" s="156"/>
      <c r="H148" s="155"/>
      <c r="I148" s="120">
        <v>6</v>
      </c>
      <c r="J148" s="121"/>
      <c r="K148" s="122" t="s">
        <v>419</v>
      </c>
      <c r="L148" s="122" t="str">
        <f t="shared" si="5"/>
        <v>Carton Referencing Servo MPCB Healthy Signal</v>
      </c>
      <c r="M148" s="111"/>
      <c r="N148" s="15" t="s">
        <v>69</v>
      </c>
      <c r="O148" s="15"/>
      <c r="P148" s="15"/>
      <c r="Q148" s="15"/>
      <c r="R148" s="3"/>
      <c r="S148" s="3"/>
    </row>
    <row r="149" spans="2:19" ht="15.75" x14ac:dyDescent="0.25">
      <c r="B149" s="15"/>
      <c r="C149" s="15"/>
      <c r="D149" s="15"/>
      <c r="E149" s="15"/>
      <c r="F149" s="119" t="s">
        <v>580</v>
      </c>
      <c r="G149" s="156"/>
      <c r="H149" s="155"/>
      <c r="I149" s="120">
        <v>7</v>
      </c>
      <c r="J149" s="121"/>
      <c r="K149" s="122" t="s">
        <v>776</v>
      </c>
      <c r="L149" s="122" t="str">
        <f t="shared" si="5"/>
        <v>Taping Machine Infeed Conveyor 1 MPCB Healthy Signal</v>
      </c>
      <c r="M149" s="111"/>
      <c r="N149" s="15" t="s">
        <v>69</v>
      </c>
      <c r="O149" s="15"/>
      <c r="P149" s="15"/>
      <c r="Q149" s="15"/>
      <c r="R149" s="3"/>
      <c r="S149" s="3"/>
    </row>
    <row r="150" spans="2:19" ht="15.75" x14ac:dyDescent="0.25">
      <c r="B150" s="15"/>
      <c r="C150" s="15"/>
      <c r="D150" s="15"/>
      <c r="E150" s="15"/>
      <c r="F150" s="119" t="s">
        <v>580</v>
      </c>
      <c r="G150" s="156"/>
      <c r="H150" s="155"/>
      <c r="I150" s="120">
        <v>8</v>
      </c>
      <c r="J150" s="121"/>
      <c r="K150" s="122" t="s">
        <v>418</v>
      </c>
      <c r="L150" s="122" t="str">
        <f t="shared" si="5"/>
        <v>Label Applicator Roller conveyor 1 MPCB Healthy Signal</v>
      </c>
      <c r="M150" s="111"/>
      <c r="N150" s="15" t="s">
        <v>69</v>
      </c>
      <c r="O150" s="15"/>
      <c r="P150" s="15"/>
      <c r="Q150" s="15"/>
      <c r="R150" s="3"/>
      <c r="S150" s="3"/>
    </row>
    <row r="151" spans="2:19" ht="15.75" x14ac:dyDescent="0.25">
      <c r="B151" s="15"/>
      <c r="C151" s="15"/>
      <c r="D151" s="15"/>
      <c r="E151" s="15"/>
      <c r="F151" s="119" t="s">
        <v>580</v>
      </c>
      <c r="G151" s="156"/>
      <c r="H151" s="155"/>
      <c r="I151" s="120">
        <v>9</v>
      </c>
      <c r="J151" s="121"/>
      <c r="K151" s="122" t="s">
        <v>953</v>
      </c>
      <c r="L151" s="122" t="str">
        <f t="shared" si="5"/>
        <v>Robot 1 MPCB Healthy Signal</v>
      </c>
      <c r="M151" s="111"/>
      <c r="N151" s="15" t="s">
        <v>69</v>
      </c>
      <c r="O151" s="15"/>
      <c r="P151" s="15"/>
      <c r="Q151" s="15"/>
      <c r="R151" s="3"/>
      <c r="S151" s="3"/>
    </row>
    <row r="152" spans="2:19" ht="15.75" x14ac:dyDescent="0.25">
      <c r="B152" s="15"/>
      <c r="C152" s="15"/>
      <c r="D152" s="15"/>
      <c r="E152" s="15"/>
      <c r="F152" s="119" t="s">
        <v>580</v>
      </c>
      <c r="G152" s="156"/>
      <c r="H152" s="155"/>
      <c r="I152" s="120">
        <v>10</v>
      </c>
      <c r="J152" s="121"/>
      <c r="K152" s="122" t="s">
        <v>583</v>
      </c>
      <c r="L152" s="122" t="str">
        <f t="shared" si="5"/>
        <v>Robot 2 MPCB Healthy Signal</v>
      </c>
      <c r="M152" s="111"/>
      <c r="N152" s="15" t="s">
        <v>69</v>
      </c>
      <c r="O152" s="15"/>
      <c r="P152" s="15"/>
      <c r="Q152" s="15"/>
      <c r="R152" s="3"/>
      <c r="S152" s="3"/>
    </row>
    <row r="153" spans="2:19" ht="15.75" x14ac:dyDescent="0.25">
      <c r="B153" s="15"/>
      <c r="C153" s="15"/>
      <c r="D153" s="15"/>
      <c r="E153" s="15"/>
      <c r="F153" s="119" t="s">
        <v>580</v>
      </c>
      <c r="G153" s="156"/>
      <c r="H153" s="155"/>
      <c r="I153" s="120">
        <v>11</v>
      </c>
      <c r="J153" s="121"/>
      <c r="K153" s="122" t="s">
        <v>86</v>
      </c>
      <c r="L153" s="122" t="str">
        <f t="shared" si="5"/>
        <v>Spare</v>
      </c>
      <c r="M153" s="111"/>
      <c r="N153" s="15"/>
      <c r="O153" s="15"/>
      <c r="P153" s="15"/>
      <c r="Q153" s="15"/>
      <c r="R153" s="3"/>
      <c r="S153" s="3"/>
    </row>
    <row r="154" spans="2:19" ht="15.75" x14ac:dyDescent="0.25">
      <c r="B154" s="15"/>
      <c r="C154" s="15"/>
      <c r="D154" s="15"/>
      <c r="E154" s="15"/>
      <c r="F154" s="119" t="s">
        <v>580</v>
      </c>
      <c r="G154" s="156"/>
      <c r="H154" s="155"/>
      <c r="I154" s="120">
        <v>12</v>
      </c>
      <c r="J154" s="121"/>
      <c r="K154" s="122" t="s">
        <v>86</v>
      </c>
      <c r="L154" s="122" t="str">
        <f t="shared" si="5"/>
        <v>Spare</v>
      </c>
      <c r="M154" s="111"/>
      <c r="N154" s="15"/>
      <c r="O154" s="15"/>
      <c r="P154" s="15"/>
      <c r="Q154" s="15"/>
      <c r="R154" s="3"/>
      <c r="S154" s="3"/>
    </row>
    <row r="155" spans="2:19" ht="15.75" x14ac:dyDescent="0.25">
      <c r="B155" s="15"/>
      <c r="C155" s="15"/>
      <c r="D155" s="15"/>
      <c r="E155" s="15"/>
      <c r="F155" s="119" t="s">
        <v>580</v>
      </c>
      <c r="G155" s="156"/>
      <c r="H155" s="155"/>
      <c r="I155" s="120">
        <v>13</v>
      </c>
      <c r="J155" s="121"/>
      <c r="K155" s="122" t="s">
        <v>86</v>
      </c>
      <c r="L155" s="122" t="str">
        <f t="shared" si="5"/>
        <v>Spare</v>
      </c>
      <c r="M155" s="111"/>
      <c r="N155" s="15"/>
      <c r="O155" s="15"/>
      <c r="P155" s="15"/>
      <c r="Q155" s="15"/>
      <c r="R155" s="3"/>
      <c r="S155" s="3"/>
    </row>
    <row r="156" spans="2:19" ht="15.75" x14ac:dyDescent="0.25">
      <c r="B156" s="15"/>
      <c r="C156" s="15"/>
      <c r="D156" s="15"/>
      <c r="E156" s="15"/>
      <c r="F156" s="119" t="s">
        <v>580</v>
      </c>
      <c r="G156" s="156"/>
      <c r="H156" s="155"/>
      <c r="I156" s="120">
        <v>14</v>
      </c>
      <c r="J156" s="121"/>
      <c r="K156" s="122" t="s">
        <v>86</v>
      </c>
      <c r="L156" s="122" t="str">
        <f t="shared" si="5"/>
        <v>Spare</v>
      </c>
      <c r="M156" s="111"/>
      <c r="N156" s="15"/>
      <c r="O156" s="15"/>
      <c r="P156" s="15"/>
      <c r="Q156" s="15"/>
      <c r="R156" s="3"/>
      <c r="S156" s="3"/>
    </row>
    <row r="157" spans="2:19" ht="15.75" x14ac:dyDescent="0.25">
      <c r="B157" s="15"/>
      <c r="C157" s="15"/>
      <c r="D157" s="15"/>
      <c r="E157" s="15"/>
      <c r="F157" s="119" t="s">
        <v>580</v>
      </c>
      <c r="G157" s="156"/>
      <c r="H157" s="155"/>
      <c r="I157" s="120">
        <v>15</v>
      </c>
      <c r="J157" s="121"/>
      <c r="K157" s="122" t="s">
        <v>86</v>
      </c>
      <c r="L157" s="122" t="str">
        <f t="shared" si="5"/>
        <v>Spare</v>
      </c>
      <c r="M157" s="111"/>
      <c r="N157" s="15"/>
      <c r="O157" s="15"/>
      <c r="P157" s="15"/>
      <c r="Q157" s="15"/>
      <c r="R157" s="3"/>
      <c r="S157" s="3"/>
    </row>
    <row r="158" spans="2:19" ht="15.75" x14ac:dyDescent="0.25">
      <c r="B158" s="15"/>
      <c r="C158" s="15"/>
      <c r="D158" s="15"/>
      <c r="E158" s="15"/>
      <c r="F158" s="119" t="s">
        <v>580</v>
      </c>
      <c r="G158" s="156"/>
      <c r="H158" s="155"/>
      <c r="I158" s="120">
        <v>16</v>
      </c>
      <c r="J158" s="121"/>
      <c r="K158" s="122" t="s">
        <v>86</v>
      </c>
      <c r="L158" s="122" t="str">
        <f t="shared" si="5"/>
        <v>Spare</v>
      </c>
      <c r="M158" s="111"/>
      <c r="N158" s="15"/>
      <c r="O158" s="15"/>
      <c r="P158" s="15"/>
      <c r="Q158" s="15"/>
      <c r="R158" s="3"/>
      <c r="S158" s="3"/>
    </row>
    <row r="159" spans="2:19" ht="15.75" x14ac:dyDescent="0.25">
      <c r="B159" s="15"/>
      <c r="C159" s="15"/>
      <c r="D159" s="15"/>
      <c r="E159" s="15"/>
      <c r="F159" s="15" t="s">
        <v>581</v>
      </c>
      <c r="G159" s="150" t="s">
        <v>564</v>
      </c>
      <c r="H159" s="151" t="s">
        <v>746</v>
      </c>
      <c r="I159" s="109">
        <v>1</v>
      </c>
      <c r="J159" s="110"/>
      <c r="K159" s="3" t="s">
        <v>408</v>
      </c>
      <c r="L159" s="3" t="str">
        <f t="shared" si="5"/>
        <v>Infeed Conveyor MPCB Healthy Signal</v>
      </c>
      <c r="M159" s="110"/>
      <c r="N159" s="15" t="s">
        <v>69</v>
      </c>
      <c r="O159" s="15"/>
      <c r="P159" s="15"/>
      <c r="Q159" s="15"/>
      <c r="R159" s="3"/>
      <c r="S159" s="3"/>
    </row>
    <row r="160" spans="2:19" ht="15.75" x14ac:dyDescent="0.25">
      <c r="B160" s="15"/>
      <c r="C160" s="15"/>
      <c r="D160" s="15"/>
      <c r="E160" s="15"/>
      <c r="F160" s="15" t="s">
        <v>581</v>
      </c>
      <c r="G160" s="150"/>
      <c r="H160" s="151"/>
      <c r="I160" s="109">
        <v>2</v>
      </c>
      <c r="J160" s="110"/>
      <c r="K160" s="3" t="s">
        <v>409</v>
      </c>
      <c r="L160" s="3" t="str">
        <f t="shared" si="5"/>
        <v>Offline Conveyor MPCB Healthy Signal</v>
      </c>
      <c r="M160" s="110"/>
      <c r="N160" s="15" t="s">
        <v>69</v>
      </c>
      <c r="O160" s="15"/>
      <c r="P160" s="15"/>
      <c r="Q160" s="15"/>
      <c r="R160" s="3"/>
      <c r="S160" s="3"/>
    </row>
    <row r="161" spans="2:19" ht="15.75" x14ac:dyDescent="0.25">
      <c r="B161" s="15"/>
      <c r="C161" s="15"/>
      <c r="D161" s="15"/>
      <c r="E161" s="15"/>
      <c r="F161" s="15" t="s">
        <v>581</v>
      </c>
      <c r="G161" s="150"/>
      <c r="H161" s="151"/>
      <c r="I161" s="109">
        <v>3</v>
      </c>
      <c r="J161" s="110"/>
      <c r="K161" s="3" t="s">
        <v>429</v>
      </c>
      <c r="L161" s="3" t="str">
        <f t="shared" si="5"/>
        <v>Vision system Vacuum Motor 01 MPCB Healthy Signal</v>
      </c>
      <c r="M161" s="110"/>
      <c r="N161" s="15" t="s">
        <v>69</v>
      </c>
      <c r="O161" s="15"/>
      <c r="P161" s="15"/>
      <c r="Q161" s="15"/>
      <c r="R161" s="3"/>
      <c r="S161" s="3"/>
    </row>
    <row r="162" spans="2:19" ht="15.75" x14ac:dyDescent="0.25">
      <c r="B162" s="15"/>
      <c r="C162" s="15"/>
      <c r="D162" s="15"/>
      <c r="E162" s="15"/>
      <c r="F162" s="15" t="s">
        <v>581</v>
      </c>
      <c r="G162" s="150"/>
      <c r="H162" s="151"/>
      <c r="I162" s="109">
        <v>4</v>
      </c>
      <c r="J162" s="110"/>
      <c r="K162" s="3" t="s">
        <v>733</v>
      </c>
      <c r="L162" s="3" t="str">
        <f t="shared" si="5"/>
        <v>Vision system 01 conveyor 01 Sensor</v>
      </c>
      <c r="M162" s="110"/>
      <c r="N162" s="15" t="s">
        <v>763</v>
      </c>
      <c r="O162" s="15"/>
      <c r="P162" s="15"/>
      <c r="Q162" s="15"/>
      <c r="R162" s="3"/>
      <c r="S162" s="3"/>
    </row>
    <row r="163" spans="2:19" ht="15.75" x14ac:dyDescent="0.25">
      <c r="B163" s="15"/>
      <c r="C163" s="15"/>
      <c r="D163" s="15"/>
      <c r="E163" s="15"/>
      <c r="F163" s="15" t="s">
        <v>581</v>
      </c>
      <c r="G163" s="150"/>
      <c r="H163" s="151"/>
      <c r="I163" s="109">
        <v>5</v>
      </c>
      <c r="J163" s="110"/>
      <c r="K163" s="3" t="s">
        <v>732</v>
      </c>
      <c r="L163" s="3" t="str">
        <f t="shared" si="5"/>
        <v>Vision system 02 03 04 conveyor 01 Sensor</v>
      </c>
      <c r="M163" s="110"/>
      <c r="N163" s="15" t="s">
        <v>763</v>
      </c>
      <c r="O163" s="15"/>
      <c r="P163" s="15"/>
      <c r="Q163" s="15"/>
      <c r="R163" s="3"/>
      <c r="S163" s="3"/>
    </row>
    <row r="164" spans="2:19" ht="15.75" x14ac:dyDescent="0.25">
      <c r="B164" s="15"/>
      <c r="C164" s="15"/>
      <c r="D164" s="15"/>
      <c r="E164" s="15"/>
      <c r="F164" s="15" t="s">
        <v>581</v>
      </c>
      <c r="G164" s="150"/>
      <c r="H164" s="151"/>
      <c r="I164" s="109">
        <v>6</v>
      </c>
      <c r="J164" s="110"/>
      <c r="K164" s="3" t="s">
        <v>735</v>
      </c>
      <c r="L164" s="3" t="str">
        <f t="shared" si="5"/>
        <v>Vision system 05 conveyor 01 Sensor</v>
      </c>
      <c r="M164" s="111"/>
      <c r="N164" s="15" t="s">
        <v>763</v>
      </c>
      <c r="O164" s="15"/>
      <c r="P164" s="15"/>
      <c r="Q164" s="15"/>
      <c r="R164" s="3"/>
      <c r="S164" s="3"/>
    </row>
    <row r="165" spans="2:19" ht="15.75" x14ac:dyDescent="0.25">
      <c r="B165" s="15"/>
      <c r="C165" s="15"/>
      <c r="D165" s="15"/>
      <c r="E165" s="15"/>
      <c r="F165" s="15" t="s">
        <v>581</v>
      </c>
      <c r="G165" s="150"/>
      <c r="H165" s="151"/>
      <c r="I165" s="109">
        <v>7</v>
      </c>
      <c r="J165" s="110"/>
      <c r="K165" s="3" t="s">
        <v>727</v>
      </c>
      <c r="L165" s="3" t="str">
        <f t="shared" si="5"/>
        <v>Vision system conveyor 01 Exit Sensor</v>
      </c>
      <c r="M165" s="111"/>
      <c r="N165" s="15" t="s">
        <v>763</v>
      </c>
      <c r="O165" s="15"/>
      <c r="P165" s="15"/>
      <c r="Q165" s="15"/>
      <c r="R165" s="3"/>
      <c r="S165" s="3"/>
    </row>
    <row r="166" spans="2:19" ht="15.75" x14ac:dyDescent="0.25">
      <c r="B166" s="15"/>
      <c r="C166" s="15"/>
      <c r="D166" s="15"/>
      <c r="E166" s="15"/>
      <c r="F166" s="15" t="s">
        <v>581</v>
      </c>
      <c r="G166" s="150"/>
      <c r="H166" s="151"/>
      <c r="I166" s="109">
        <v>8</v>
      </c>
      <c r="J166" s="110"/>
      <c r="K166" s="3" t="s">
        <v>734</v>
      </c>
      <c r="L166" s="3" t="str">
        <f t="shared" si="5"/>
        <v>Vision system 06 07 conveyor 02 Sensor</v>
      </c>
      <c r="M166" s="111"/>
      <c r="N166" s="15" t="s">
        <v>763</v>
      </c>
      <c r="O166" s="15"/>
      <c r="P166" s="15"/>
      <c r="Q166" s="15"/>
      <c r="R166" s="3"/>
      <c r="S166" s="3"/>
    </row>
    <row r="167" spans="2:19" ht="15.75" x14ac:dyDescent="0.25">
      <c r="B167" s="15"/>
      <c r="C167" s="15"/>
      <c r="D167" s="15"/>
      <c r="E167" s="15"/>
      <c r="F167" s="15" t="s">
        <v>581</v>
      </c>
      <c r="G167" s="150"/>
      <c r="H167" s="151"/>
      <c r="I167" s="109">
        <v>9</v>
      </c>
      <c r="J167" s="110"/>
      <c r="K167" s="3" t="s">
        <v>728</v>
      </c>
      <c r="L167" s="3" t="str">
        <f t="shared" si="5"/>
        <v xml:space="preserve">Vision system Rejection Present Sensor </v>
      </c>
      <c r="M167" s="111"/>
      <c r="N167" s="15" t="s">
        <v>763</v>
      </c>
      <c r="O167" s="15"/>
      <c r="P167" s="15"/>
      <c r="Q167" s="15"/>
      <c r="R167" s="3"/>
      <c r="S167" s="3"/>
    </row>
    <row r="168" spans="2:19" ht="15.75" x14ac:dyDescent="0.25">
      <c r="B168" s="15"/>
      <c r="C168" s="15"/>
      <c r="D168" s="15"/>
      <c r="E168" s="15"/>
      <c r="F168" s="15" t="s">
        <v>581</v>
      </c>
      <c r="G168" s="150"/>
      <c r="H168" s="151"/>
      <c r="I168" s="109">
        <v>10</v>
      </c>
      <c r="J168" s="110"/>
      <c r="K168" s="3" t="s">
        <v>559</v>
      </c>
      <c r="L168" s="3" t="str">
        <f t="shared" si="5"/>
        <v>Vision System Reject Pusher Forward Reed Switch</v>
      </c>
      <c r="M168" s="111"/>
      <c r="N168" s="15" t="s">
        <v>763</v>
      </c>
      <c r="O168" s="15"/>
      <c r="P168" s="15"/>
      <c r="Q168" s="15"/>
      <c r="R168" s="3"/>
      <c r="S168" s="3"/>
    </row>
    <row r="169" spans="2:19" ht="15.75" x14ac:dyDescent="0.25">
      <c r="B169" s="15"/>
      <c r="C169" s="15"/>
      <c r="D169" s="15"/>
      <c r="E169" s="15"/>
      <c r="F169" s="15" t="s">
        <v>581</v>
      </c>
      <c r="G169" s="150"/>
      <c r="H169" s="151"/>
      <c r="I169" s="109">
        <v>11</v>
      </c>
      <c r="J169" s="110"/>
      <c r="K169" s="3" t="s">
        <v>560</v>
      </c>
      <c r="L169" s="3" t="str">
        <f t="shared" si="5"/>
        <v>Vision System Reject Pusher Reverse Reed Switch</v>
      </c>
      <c r="M169" s="111"/>
      <c r="N169" s="15" t="s">
        <v>763</v>
      </c>
      <c r="O169" s="15"/>
      <c r="P169" s="15"/>
      <c r="Q169" s="15"/>
      <c r="R169" s="3"/>
      <c r="S169" s="3"/>
    </row>
    <row r="170" spans="2:19" ht="15.75" x14ac:dyDescent="0.25">
      <c r="B170" s="15"/>
      <c r="C170" s="15"/>
      <c r="D170" s="15"/>
      <c r="E170" s="15"/>
      <c r="F170" s="15" t="s">
        <v>581</v>
      </c>
      <c r="G170" s="150"/>
      <c r="H170" s="151"/>
      <c r="I170" s="109">
        <v>12</v>
      </c>
      <c r="J170" s="110"/>
      <c r="K170" s="3" t="s">
        <v>513</v>
      </c>
      <c r="L170" s="3" t="str">
        <f t="shared" si="5"/>
        <v xml:space="preserve">Vision system Rejection Bin Present Sensor </v>
      </c>
      <c r="M170" s="111"/>
      <c r="N170" s="15" t="s">
        <v>763</v>
      </c>
      <c r="O170" s="15"/>
      <c r="P170" s="15"/>
      <c r="Q170" s="15"/>
      <c r="R170" s="3"/>
      <c r="S170" s="3"/>
    </row>
    <row r="171" spans="2:19" ht="15.75" x14ac:dyDescent="0.25">
      <c r="B171" s="15"/>
      <c r="C171" s="15"/>
      <c r="D171" s="15"/>
      <c r="E171" s="15"/>
      <c r="F171" s="15" t="s">
        <v>581</v>
      </c>
      <c r="G171" s="150"/>
      <c r="H171" s="151"/>
      <c r="I171" s="109">
        <v>13</v>
      </c>
      <c r="J171" s="110"/>
      <c r="K171" s="3" t="s">
        <v>514</v>
      </c>
      <c r="L171" s="3" t="str">
        <f t="shared" si="5"/>
        <v>Vision system Rejection Bin Full sensor</v>
      </c>
      <c r="M171" s="111"/>
      <c r="N171" s="15" t="s">
        <v>763</v>
      </c>
      <c r="O171" s="15"/>
      <c r="P171" s="15"/>
      <c r="Q171" s="15"/>
      <c r="R171" s="3"/>
      <c r="S171" s="3"/>
    </row>
    <row r="172" spans="2:19" ht="15.75" x14ac:dyDescent="0.25">
      <c r="B172" s="15"/>
      <c r="C172" s="15"/>
      <c r="D172" s="15"/>
      <c r="E172" s="15"/>
      <c r="F172" s="15" t="s">
        <v>581</v>
      </c>
      <c r="G172" s="150"/>
      <c r="H172" s="151"/>
      <c r="I172" s="109">
        <v>14</v>
      </c>
      <c r="J172" s="110"/>
      <c r="K172" s="3" t="s">
        <v>86</v>
      </c>
      <c r="L172" s="3" t="str">
        <f t="shared" si="5"/>
        <v>Spare</v>
      </c>
      <c r="M172" s="111"/>
      <c r="N172" s="15"/>
      <c r="O172" s="15"/>
      <c r="P172" s="15"/>
      <c r="Q172" s="15"/>
      <c r="R172" s="3"/>
      <c r="S172" s="3"/>
    </row>
    <row r="173" spans="2:19" ht="15.75" x14ac:dyDescent="0.25">
      <c r="B173" s="15"/>
      <c r="C173" s="15"/>
      <c r="D173" s="15"/>
      <c r="E173" s="15"/>
      <c r="F173" s="15" t="s">
        <v>581</v>
      </c>
      <c r="G173" s="150"/>
      <c r="H173" s="151"/>
      <c r="I173" s="109">
        <v>15</v>
      </c>
      <c r="J173" s="110"/>
      <c r="K173" s="3" t="s">
        <v>86</v>
      </c>
      <c r="L173" s="3" t="str">
        <f t="shared" si="5"/>
        <v>Spare</v>
      </c>
      <c r="M173" s="111"/>
      <c r="N173" s="15"/>
      <c r="O173" s="15"/>
      <c r="P173" s="15"/>
      <c r="Q173" s="15"/>
      <c r="R173" s="3"/>
      <c r="S173" s="3"/>
    </row>
    <row r="174" spans="2:19" ht="15.75" x14ac:dyDescent="0.25">
      <c r="B174" s="15"/>
      <c r="C174" s="15"/>
      <c r="D174" s="15"/>
      <c r="E174" s="15"/>
      <c r="F174" s="15" t="s">
        <v>581</v>
      </c>
      <c r="G174" s="150"/>
      <c r="H174" s="151"/>
      <c r="I174" s="109">
        <v>16</v>
      </c>
      <c r="J174" s="110"/>
      <c r="K174" s="3" t="s">
        <v>86</v>
      </c>
      <c r="L174" s="3" t="str">
        <f t="shared" si="5"/>
        <v>Spare</v>
      </c>
      <c r="M174" s="111"/>
      <c r="N174" s="15"/>
      <c r="O174" s="15"/>
      <c r="P174" s="15"/>
      <c r="Q174" s="15"/>
      <c r="R174" s="3"/>
      <c r="S174" s="3"/>
    </row>
    <row r="175" spans="2:19" ht="15.75" x14ac:dyDescent="0.25">
      <c r="B175" s="15"/>
      <c r="C175" s="15"/>
      <c r="D175" s="15"/>
      <c r="E175" s="15"/>
      <c r="F175" s="15" t="s">
        <v>344</v>
      </c>
      <c r="G175" s="150" t="s">
        <v>565</v>
      </c>
      <c r="H175" s="151" t="s">
        <v>746</v>
      </c>
      <c r="I175" s="109">
        <v>1</v>
      </c>
      <c r="J175" s="110"/>
      <c r="K175" s="113" t="s">
        <v>395</v>
      </c>
      <c r="L175" s="3" t="str">
        <f t="shared" si="5"/>
        <v>System Start PB at HMI Panel</v>
      </c>
      <c r="M175" s="110" t="s">
        <v>180</v>
      </c>
      <c r="N175" s="15"/>
      <c r="O175" s="15"/>
      <c r="P175" s="15"/>
      <c r="Q175" s="15"/>
      <c r="R175" s="3"/>
      <c r="S175" s="3"/>
    </row>
    <row r="176" spans="2:19" ht="15.75" x14ac:dyDescent="0.25">
      <c r="B176" s="15"/>
      <c r="C176" s="15"/>
      <c r="D176" s="15"/>
      <c r="E176" s="15"/>
      <c r="F176" s="15" t="s">
        <v>344</v>
      </c>
      <c r="G176" s="150"/>
      <c r="H176" s="151"/>
      <c r="I176" s="109">
        <v>2</v>
      </c>
      <c r="J176" s="110"/>
      <c r="K176" s="113" t="s">
        <v>396</v>
      </c>
      <c r="L176" s="3" t="str">
        <f t="shared" si="5"/>
        <v>System Stop PB at HMI Panel</v>
      </c>
      <c r="M176" s="110" t="s">
        <v>85</v>
      </c>
      <c r="N176" s="15"/>
      <c r="O176" s="15"/>
      <c r="P176" s="15"/>
      <c r="Q176" s="15"/>
      <c r="R176" s="3"/>
      <c r="S176" s="3"/>
    </row>
    <row r="177" spans="2:19" ht="15.75" x14ac:dyDescent="0.25">
      <c r="B177" s="15"/>
      <c r="C177" s="15"/>
      <c r="D177" s="15"/>
      <c r="E177" s="15"/>
      <c r="F177" s="15" t="s">
        <v>344</v>
      </c>
      <c r="G177" s="150"/>
      <c r="H177" s="151"/>
      <c r="I177" s="109">
        <v>3</v>
      </c>
      <c r="J177" s="110"/>
      <c r="K177" s="113" t="s">
        <v>397</v>
      </c>
      <c r="L177" s="3" t="str">
        <f t="shared" si="5"/>
        <v>System Reset PB at HMI Panel</v>
      </c>
      <c r="M177" s="110" t="s">
        <v>180</v>
      </c>
      <c r="N177" s="15"/>
      <c r="O177" s="15"/>
      <c r="P177" s="15"/>
      <c r="Q177" s="15"/>
      <c r="R177" s="3"/>
      <c r="S177" s="3"/>
    </row>
    <row r="178" spans="2:19" ht="15.75" x14ac:dyDescent="0.25">
      <c r="B178" s="15"/>
      <c r="C178" s="15"/>
      <c r="D178" s="15"/>
      <c r="E178" s="15"/>
      <c r="F178" s="15" t="s">
        <v>344</v>
      </c>
      <c r="G178" s="150"/>
      <c r="H178" s="151"/>
      <c r="I178" s="109">
        <v>4</v>
      </c>
      <c r="J178" s="110"/>
      <c r="K178" s="113" t="s">
        <v>398</v>
      </c>
      <c r="L178" s="3" t="str">
        <f t="shared" si="5"/>
        <v>Safety Reset PB at HMI Panel</v>
      </c>
      <c r="M178" s="110" t="s">
        <v>180</v>
      </c>
      <c r="N178" s="15"/>
      <c r="O178" s="15"/>
      <c r="P178" s="15"/>
      <c r="Q178" s="15"/>
      <c r="R178" s="3"/>
      <c r="S178" s="3"/>
    </row>
    <row r="179" spans="2:19" ht="15.75" x14ac:dyDescent="0.25">
      <c r="B179" s="15"/>
      <c r="C179" s="15"/>
      <c r="D179" s="15"/>
      <c r="E179" s="15"/>
      <c r="F179" s="15" t="s">
        <v>344</v>
      </c>
      <c r="G179" s="150"/>
      <c r="H179" s="151"/>
      <c r="I179" s="109">
        <v>5</v>
      </c>
      <c r="J179" s="110"/>
      <c r="K179" s="113" t="s">
        <v>399</v>
      </c>
      <c r="L179" s="3" t="str">
        <f t="shared" si="5"/>
        <v>Tower Lamp Red at HMI Panel</v>
      </c>
      <c r="M179" s="110" t="s">
        <v>556</v>
      </c>
      <c r="N179" s="15"/>
      <c r="O179" s="15"/>
      <c r="P179" s="15"/>
      <c r="Q179" s="15"/>
      <c r="R179" s="3"/>
      <c r="S179" s="3"/>
    </row>
    <row r="180" spans="2:19" ht="15.75" x14ac:dyDescent="0.25">
      <c r="B180" s="15"/>
      <c r="C180" s="15"/>
      <c r="D180" s="15"/>
      <c r="E180" s="15"/>
      <c r="F180" s="15" t="s">
        <v>344</v>
      </c>
      <c r="G180" s="150"/>
      <c r="H180" s="151"/>
      <c r="I180" s="109">
        <v>6</v>
      </c>
      <c r="J180" s="110"/>
      <c r="K180" s="113" t="s">
        <v>400</v>
      </c>
      <c r="L180" s="3" t="str">
        <f t="shared" si="5"/>
        <v>Tower Lamp Amber at HMI Panel</v>
      </c>
      <c r="M180" s="111" t="s">
        <v>557</v>
      </c>
      <c r="N180" s="15"/>
      <c r="O180" s="15"/>
      <c r="P180" s="15"/>
      <c r="Q180" s="15"/>
      <c r="R180" s="3"/>
      <c r="S180" s="3"/>
    </row>
    <row r="181" spans="2:19" ht="15.75" x14ac:dyDescent="0.25">
      <c r="B181" s="15"/>
      <c r="C181" s="15"/>
      <c r="D181" s="15"/>
      <c r="E181" s="15"/>
      <c r="F181" s="15" t="s">
        <v>344</v>
      </c>
      <c r="G181" s="150"/>
      <c r="H181" s="151"/>
      <c r="I181" s="109">
        <v>7</v>
      </c>
      <c r="J181" s="110"/>
      <c r="K181" s="113" t="s">
        <v>401</v>
      </c>
      <c r="L181" s="3" t="str">
        <f t="shared" si="5"/>
        <v>Tower Lamp Green at HMI Panel</v>
      </c>
      <c r="M181" s="111"/>
      <c r="N181" s="15"/>
      <c r="O181" s="15"/>
      <c r="P181" s="15"/>
      <c r="Q181" s="15"/>
      <c r="R181" s="3"/>
      <c r="S181" s="3"/>
    </row>
    <row r="182" spans="2:19" ht="15.75" x14ac:dyDescent="0.25">
      <c r="B182" s="15"/>
      <c r="C182" s="15"/>
      <c r="D182" s="15"/>
      <c r="E182" s="15"/>
      <c r="F182" s="15" t="s">
        <v>344</v>
      </c>
      <c r="G182" s="150"/>
      <c r="H182" s="151"/>
      <c r="I182" s="109">
        <v>8</v>
      </c>
      <c r="J182" s="110"/>
      <c r="K182" s="113" t="s">
        <v>402</v>
      </c>
      <c r="L182" s="3" t="str">
        <f t="shared" si="5"/>
        <v>Tower Lamp Buzzer at HMI Panel</v>
      </c>
      <c r="M182" s="111"/>
      <c r="N182" s="15"/>
      <c r="O182" s="15"/>
      <c r="P182" s="15"/>
      <c r="Q182" s="15"/>
      <c r="R182" s="3"/>
      <c r="S182" s="3"/>
    </row>
    <row r="183" spans="2:19" ht="15.75" x14ac:dyDescent="0.25">
      <c r="B183" s="15"/>
      <c r="C183" s="15"/>
      <c r="D183" s="15"/>
      <c r="E183" s="15"/>
      <c r="F183" s="15" t="s">
        <v>344</v>
      </c>
      <c r="G183" s="150"/>
      <c r="H183" s="151"/>
      <c r="I183" s="109">
        <v>9</v>
      </c>
      <c r="J183" s="110"/>
      <c r="K183" s="113" t="s">
        <v>403</v>
      </c>
      <c r="L183" s="3" t="str">
        <f t="shared" si="5"/>
        <v>System Start Lamp at HMI Panel</v>
      </c>
      <c r="M183" s="111"/>
      <c r="N183" s="15"/>
      <c r="O183" s="15"/>
      <c r="P183" s="15"/>
      <c r="Q183" s="15"/>
      <c r="R183" s="3"/>
      <c r="S183" s="3"/>
    </row>
    <row r="184" spans="2:19" ht="15.75" x14ac:dyDescent="0.25">
      <c r="B184" s="15"/>
      <c r="C184" s="15"/>
      <c r="D184" s="15"/>
      <c r="E184" s="15"/>
      <c r="F184" s="15" t="s">
        <v>344</v>
      </c>
      <c r="G184" s="150"/>
      <c r="H184" s="151"/>
      <c r="I184" s="109">
        <v>10</v>
      </c>
      <c r="J184" s="110"/>
      <c r="K184" s="113" t="s">
        <v>404</v>
      </c>
      <c r="L184" s="3" t="str">
        <f t="shared" si="5"/>
        <v>System Reset Lamp at HMI Panel</v>
      </c>
      <c r="M184" s="111"/>
      <c r="N184" s="15"/>
      <c r="O184" s="15"/>
      <c r="P184" s="15"/>
      <c r="Q184" s="15"/>
      <c r="R184" s="3"/>
      <c r="S184" s="3"/>
    </row>
    <row r="185" spans="2:19" ht="15.75" x14ac:dyDescent="0.25">
      <c r="B185" s="15"/>
      <c r="C185" s="15"/>
      <c r="D185" s="15"/>
      <c r="E185" s="15"/>
      <c r="F185" s="15" t="s">
        <v>344</v>
      </c>
      <c r="G185" s="150"/>
      <c r="H185" s="151"/>
      <c r="I185" s="109">
        <v>11</v>
      </c>
      <c r="J185" s="110"/>
      <c r="K185" s="113" t="s">
        <v>405</v>
      </c>
      <c r="L185" s="3" t="str">
        <f t="shared" si="5"/>
        <v>Safety Reset Lamp at HMI Panel</v>
      </c>
      <c r="M185" s="111"/>
      <c r="N185" s="15"/>
      <c r="O185" s="15"/>
      <c r="P185" s="15"/>
      <c r="Q185" s="15"/>
      <c r="R185" s="3"/>
      <c r="S185" s="3"/>
    </row>
    <row r="186" spans="2:19" ht="15.75" x14ac:dyDescent="0.25">
      <c r="B186" s="15"/>
      <c r="C186" s="15"/>
      <c r="D186" s="15"/>
      <c r="E186" s="15"/>
      <c r="F186" s="15" t="s">
        <v>344</v>
      </c>
      <c r="G186" s="150"/>
      <c r="H186" s="151"/>
      <c r="I186" s="109">
        <v>12</v>
      </c>
      <c r="J186" s="110"/>
      <c r="K186" s="3" t="s">
        <v>86</v>
      </c>
      <c r="L186" s="3" t="str">
        <f t="shared" ref="L186:L189" si="7">CONCATENATE(C186,D186,K186)</f>
        <v>Spare</v>
      </c>
      <c r="M186" s="111"/>
      <c r="N186" s="15"/>
      <c r="O186" s="15"/>
      <c r="P186" s="15"/>
      <c r="Q186" s="15"/>
      <c r="R186" s="3"/>
      <c r="S186" s="3"/>
    </row>
    <row r="187" spans="2:19" ht="15.75" x14ac:dyDescent="0.25">
      <c r="B187" s="15"/>
      <c r="C187" s="15"/>
      <c r="D187" s="15"/>
      <c r="E187" s="15"/>
      <c r="F187" s="15" t="s">
        <v>344</v>
      </c>
      <c r="G187" s="150"/>
      <c r="H187" s="151"/>
      <c r="I187" s="109">
        <v>13</v>
      </c>
      <c r="J187" s="110"/>
      <c r="K187" s="3" t="s">
        <v>86</v>
      </c>
      <c r="L187" s="3" t="str">
        <f t="shared" si="7"/>
        <v>Spare</v>
      </c>
      <c r="M187" s="111"/>
      <c r="N187" s="15"/>
      <c r="O187" s="15"/>
      <c r="P187" s="15"/>
      <c r="Q187" s="15"/>
      <c r="R187" s="3"/>
      <c r="S187" s="3"/>
    </row>
    <row r="188" spans="2:19" ht="15.75" x14ac:dyDescent="0.25">
      <c r="B188" s="15"/>
      <c r="C188" s="15"/>
      <c r="D188" s="15"/>
      <c r="E188" s="15"/>
      <c r="F188" s="15" t="s">
        <v>344</v>
      </c>
      <c r="G188" s="150"/>
      <c r="H188" s="151"/>
      <c r="I188" s="109">
        <v>14</v>
      </c>
      <c r="J188" s="110"/>
      <c r="K188" s="3" t="s">
        <v>86</v>
      </c>
      <c r="L188" s="3" t="str">
        <f t="shared" si="7"/>
        <v>Spare</v>
      </c>
      <c r="M188" s="111"/>
      <c r="N188" s="15"/>
      <c r="O188" s="15"/>
      <c r="P188" s="15"/>
      <c r="Q188" s="15"/>
      <c r="R188" s="3"/>
      <c r="S188" s="3"/>
    </row>
    <row r="189" spans="2:19" ht="15.75" x14ac:dyDescent="0.25">
      <c r="B189" s="15"/>
      <c r="C189" s="15"/>
      <c r="D189" s="15"/>
      <c r="E189" s="15"/>
      <c r="F189" s="15" t="s">
        <v>344</v>
      </c>
      <c r="G189" s="150"/>
      <c r="H189" s="151"/>
      <c r="I189" s="109">
        <v>15</v>
      </c>
      <c r="J189" s="110"/>
      <c r="K189" s="3" t="s">
        <v>86</v>
      </c>
      <c r="L189" s="3" t="str">
        <f t="shared" si="7"/>
        <v>Spare</v>
      </c>
      <c r="M189" s="111"/>
      <c r="N189" s="15"/>
      <c r="O189" s="15"/>
      <c r="P189" s="15"/>
      <c r="Q189" s="15"/>
      <c r="R189" s="3"/>
      <c r="S189" s="3"/>
    </row>
    <row r="190" spans="2:19" ht="15.75" x14ac:dyDescent="0.25">
      <c r="B190" s="15"/>
      <c r="C190" s="15"/>
      <c r="D190" s="15"/>
      <c r="E190" s="15"/>
      <c r="F190" s="15" t="s">
        <v>344</v>
      </c>
      <c r="G190" s="150"/>
      <c r="H190" s="151"/>
      <c r="I190" s="109">
        <v>16</v>
      </c>
      <c r="J190" s="110"/>
      <c r="K190" s="3" t="s">
        <v>86</v>
      </c>
      <c r="L190" s="3" t="str">
        <f t="shared" si="5"/>
        <v>Spare</v>
      </c>
      <c r="M190" s="111"/>
      <c r="N190" s="15"/>
      <c r="O190" s="15"/>
      <c r="P190" s="15"/>
      <c r="Q190" s="15"/>
      <c r="R190" s="3"/>
      <c r="S190" s="3"/>
    </row>
    <row r="191" spans="2:19" ht="15.75" x14ac:dyDescent="0.25">
      <c r="B191" s="15"/>
      <c r="C191" s="15"/>
      <c r="D191" s="15"/>
      <c r="E191" s="15"/>
      <c r="F191" s="15" t="s">
        <v>200</v>
      </c>
      <c r="G191" s="150" t="s">
        <v>566</v>
      </c>
      <c r="H191" s="151" t="s">
        <v>747</v>
      </c>
      <c r="I191" s="109">
        <v>1</v>
      </c>
      <c r="J191" s="110"/>
      <c r="K191" s="3" t="s">
        <v>420</v>
      </c>
      <c r="L191" s="3" t="str">
        <f t="shared" si="5"/>
        <v>Infeed Conveyor Entry Sensor</v>
      </c>
      <c r="M191" s="110"/>
      <c r="N191" s="15" t="s">
        <v>763</v>
      </c>
      <c r="O191" s="15"/>
      <c r="P191" s="15"/>
      <c r="Q191" s="15"/>
      <c r="R191" s="3"/>
      <c r="S191" s="3"/>
    </row>
    <row r="192" spans="2:19" ht="15.75" x14ac:dyDescent="0.25">
      <c r="B192" s="15"/>
      <c r="C192" s="15"/>
      <c r="D192" s="15"/>
      <c r="E192" s="15"/>
      <c r="F192" s="15" t="s">
        <v>200</v>
      </c>
      <c r="G192" s="150"/>
      <c r="H192" s="150"/>
      <c r="I192" s="109">
        <v>2</v>
      </c>
      <c r="J192" s="110"/>
      <c r="K192" s="3" t="s">
        <v>430</v>
      </c>
      <c r="L192" s="3" t="str">
        <f t="shared" si="5"/>
        <v>Infeed Conveyor Exit Sensor</v>
      </c>
      <c r="M192" s="110"/>
      <c r="N192" s="15" t="s">
        <v>763</v>
      </c>
      <c r="O192" s="15"/>
      <c r="P192" s="15"/>
      <c r="Q192" s="15"/>
      <c r="R192" s="3"/>
      <c r="S192" s="3"/>
    </row>
    <row r="193" spans="2:19" ht="15.75" x14ac:dyDescent="0.25">
      <c r="B193" s="15"/>
      <c r="C193" s="15"/>
      <c r="D193" s="15"/>
      <c r="E193" s="15"/>
      <c r="F193" s="15" t="s">
        <v>200</v>
      </c>
      <c r="G193" s="150"/>
      <c r="H193" s="150"/>
      <c r="I193" s="109">
        <v>3</v>
      </c>
      <c r="J193" s="110"/>
      <c r="K193" s="3" t="s">
        <v>725</v>
      </c>
      <c r="L193" s="3" t="str">
        <f t="shared" si="5"/>
        <v>Offline Conveyor Position 01 Proxy sensor</v>
      </c>
      <c r="M193" s="110"/>
      <c r="N193" s="118"/>
      <c r="O193" s="15"/>
      <c r="P193" s="15"/>
      <c r="Q193" s="15"/>
      <c r="R193" s="3"/>
      <c r="S193" s="3"/>
    </row>
    <row r="194" spans="2:19" ht="15.75" x14ac:dyDescent="0.25">
      <c r="B194" s="15"/>
      <c r="C194" s="15"/>
      <c r="D194" s="15"/>
      <c r="E194" s="15"/>
      <c r="F194" s="15" t="s">
        <v>200</v>
      </c>
      <c r="G194" s="150"/>
      <c r="H194" s="150"/>
      <c r="I194" s="109">
        <v>4</v>
      </c>
      <c r="J194" s="110"/>
      <c r="K194" s="3" t="s">
        <v>726</v>
      </c>
      <c r="L194" s="3" t="str">
        <f t="shared" si="5"/>
        <v>Offline Conveyor Position 02 Proxy sensor</v>
      </c>
      <c r="M194" s="110"/>
      <c r="N194" s="118"/>
      <c r="O194" s="15"/>
      <c r="P194" s="15"/>
      <c r="Q194" s="15"/>
      <c r="R194" s="3"/>
      <c r="S194" s="3"/>
    </row>
    <row r="195" spans="2:19" ht="15.75" x14ac:dyDescent="0.25">
      <c r="B195" s="15"/>
      <c r="C195" s="15"/>
      <c r="D195" s="15"/>
      <c r="E195" s="15"/>
      <c r="F195" s="15" t="s">
        <v>200</v>
      </c>
      <c r="G195" s="150"/>
      <c r="H195" s="150"/>
      <c r="I195" s="109">
        <v>5</v>
      </c>
      <c r="J195" s="110"/>
      <c r="K195" s="3" t="s">
        <v>548</v>
      </c>
      <c r="L195" s="3" t="str">
        <f t="shared" si="5"/>
        <v>Offline Conveyor Buffer Sensor 02</v>
      </c>
      <c r="M195" s="110"/>
      <c r="N195" s="15" t="s">
        <v>763</v>
      </c>
      <c r="O195" s="15"/>
      <c r="P195" s="15"/>
      <c r="Q195" s="15"/>
      <c r="R195" s="3"/>
      <c r="S195" s="3"/>
    </row>
    <row r="196" spans="2:19" ht="15.75" x14ac:dyDescent="0.25">
      <c r="B196" s="15"/>
      <c r="C196" s="15"/>
      <c r="D196" s="15"/>
      <c r="E196" s="15"/>
      <c r="F196" s="15" t="s">
        <v>200</v>
      </c>
      <c r="G196" s="150"/>
      <c r="H196" s="150"/>
      <c r="I196" s="109">
        <v>6</v>
      </c>
      <c r="J196" s="110"/>
      <c r="K196" s="3" t="s">
        <v>431</v>
      </c>
      <c r="L196" s="3" t="str">
        <f t="shared" si="5"/>
        <v>Offline Conveyor Exit Sensor</v>
      </c>
      <c r="M196" s="111"/>
      <c r="N196" s="15" t="s">
        <v>763</v>
      </c>
      <c r="O196" s="15"/>
      <c r="P196" s="15"/>
      <c r="Q196" s="15"/>
      <c r="R196" s="3"/>
      <c r="S196" s="3"/>
    </row>
    <row r="197" spans="2:19" ht="15.75" x14ac:dyDescent="0.25">
      <c r="B197" s="15"/>
      <c r="C197" s="15"/>
      <c r="D197" s="15"/>
      <c r="E197" s="15"/>
      <c r="F197" s="15" t="s">
        <v>200</v>
      </c>
      <c r="G197" s="150"/>
      <c r="H197" s="150"/>
      <c r="I197" s="109">
        <v>7</v>
      </c>
      <c r="J197" s="110"/>
      <c r="K197" s="3" t="s">
        <v>86</v>
      </c>
      <c r="L197" s="3" t="str">
        <f t="shared" si="5"/>
        <v>Spare</v>
      </c>
      <c r="M197" s="111"/>
      <c r="N197" s="15"/>
      <c r="O197" s="15"/>
      <c r="P197" s="15"/>
      <c r="Q197" s="15"/>
      <c r="R197" s="3"/>
      <c r="S197" s="3"/>
    </row>
    <row r="198" spans="2:19" ht="15.75" x14ac:dyDescent="0.25">
      <c r="B198" s="15"/>
      <c r="C198" s="15"/>
      <c r="D198" s="15"/>
      <c r="E198" s="15"/>
      <c r="F198" s="15" t="s">
        <v>200</v>
      </c>
      <c r="G198" s="150"/>
      <c r="H198" s="150"/>
      <c r="I198" s="109">
        <v>8</v>
      </c>
      <c r="J198" s="110"/>
      <c r="K198" s="3" t="s">
        <v>86</v>
      </c>
      <c r="L198" s="3" t="str">
        <f t="shared" si="5"/>
        <v>Spare</v>
      </c>
      <c r="M198" s="111"/>
      <c r="N198" s="15"/>
      <c r="O198" s="15"/>
      <c r="P198" s="15"/>
      <c r="Q198" s="15"/>
      <c r="R198" s="3"/>
      <c r="S198" s="3"/>
    </row>
    <row r="199" spans="2:19" ht="15.75" x14ac:dyDescent="0.25">
      <c r="B199" s="15"/>
      <c r="C199" s="15"/>
      <c r="D199" s="15"/>
      <c r="E199" s="15"/>
      <c r="F199" s="15" t="s">
        <v>200</v>
      </c>
      <c r="G199" s="150"/>
      <c r="H199" s="150"/>
      <c r="I199" s="109">
        <v>9</v>
      </c>
      <c r="J199" s="110"/>
      <c r="K199" s="3" t="s">
        <v>86</v>
      </c>
      <c r="L199" s="3" t="str">
        <f t="shared" si="5"/>
        <v>Spare</v>
      </c>
      <c r="M199" s="111"/>
      <c r="N199" s="15"/>
      <c r="O199" s="15"/>
      <c r="P199" s="15"/>
      <c r="Q199" s="15"/>
      <c r="R199" s="3"/>
      <c r="S199" s="3"/>
    </row>
    <row r="200" spans="2:19" ht="15.75" x14ac:dyDescent="0.25">
      <c r="B200" s="15"/>
      <c r="C200" s="15"/>
      <c r="D200" s="15"/>
      <c r="E200" s="15"/>
      <c r="F200" s="15" t="s">
        <v>200</v>
      </c>
      <c r="G200" s="150"/>
      <c r="H200" s="150"/>
      <c r="I200" s="109">
        <v>10</v>
      </c>
      <c r="J200" s="110"/>
      <c r="K200" s="3" t="s">
        <v>86</v>
      </c>
      <c r="L200" s="3" t="str">
        <f t="shared" si="5"/>
        <v>Spare</v>
      </c>
      <c r="M200" s="111"/>
      <c r="N200" s="15"/>
      <c r="O200" s="15"/>
      <c r="P200" s="15"/>
      <c r="Q200" s="15"/>
      <c r="R200" s="3"/>
      <c r="S200" s="3"/>
    </row>
    <row r="201" spans="2:19" ht="15.75" x14ac:dyDescent="0.25">
      <c r="B201" s="15"/>
      <c r="C201" s="15"/>
      <c r="D201" s="15"/>
      <c r="E201" s="15"/>
      <c r="F201" s="15" t="s">
        <v>200</v>
      </c>
      <c r="G201" s="150"/>
      <c r="H201" s="150"/>
      <c r="I201" s="109">
        <v>11</v>
      </c>
      <c r="J201" s="110"/>
      <c r="K201" s="3" t="s">
        <v>86</v>
      </c>
      <c r="L201" s="3" t="str">
        <f t="shared" si="5"/>
        <v>Spare</v>
      </c>
      <c r="M201" s="111"/>
      <c r="N201" s="15"/>
      <c r="O201" s="15"/>
      <c r="P201" s="15"/>
      <c r="Q201" s="15"/>
      <c r="R201" s="3"/>
      <c r="S201" s="3"/>
    </row>
    <row r="202" spans="2:19" ht="15.75" x14ac:dyDescent="0.25">
      <c r="B202" s="15"/>
      <c r="C202" s="15"/>
      <c r="D202" s="15"/>
      <c r="E202" s="15"/>
      <c r="F202" s="15" t="s">
        <v>200</v>
      </c>
      <c r="G202" s="150"/>
      <c r="H202" s="150"/>
      <c r="I202" s="109">
        <v>12</v>
      </c>
      <c r="J202" s="110"/>
      <c r="K202" s="3" t="s">
        <v>86</v>
      </c>
      <c r="L202" s="3" t="str">
        <f t="shared" ref="L202:L205" si="8">CONCATENATE(C202,D202,K202)</f>
        <v>Spare</v>
      </c>
      <c r="M202" s="111"/>
      <c r="N202" s="15"/>
      <c r="O202" s="15"/>
      <c r="P202" s="15"/>
      <c r="Q202" s="15"/>
      <c r="R202" s="3"/>
      <c r="S202" s="3"/>
    </row>
    <row r="203" spans="2:19" ht="15.75" x14ac:dyDescent="0.25">
      <c r="B203" s="15"/>
      <c r="C203" s="15"/>
      <c r="D203" s="15"/>
      <c r="E203" s="15"/>
      <c r="F203" s="15" t="s">
        <v>200</v>
      </c>
      <c r="G203" s="150"/>
      <c r="H203" s="150"/>
      <c r="I203" s="109">
        <v>13</v>
      </c>
      <c r="J203" s="110"/>
      <c r="K203" s="3" t="s">
        <v>86</v>
      </c>
      <c r="L203" s="3" t="str">
        <f t="shared" si="8"/>
        <v>Spare</v>
      </c>
      <c r="M203" s="111"/>
      <c r="N203" s="15"/>
      <c r="O203" s="15"/>
      <c r="P203" s="15"/>
      <c r="Q203" s="15"/>
      <c r="R203" s="3"/>
      <c r="S203" s="3"/>
    </row>
    <row r="204" spans="2:19" ht="15.75" x14ac:dyDescent="0.25">
      <c r="B204" s="15"/>
      <c r="C204" s="15"/>
      <c r="D204" s="15"/>
      <c r="E204" s="15"/>
      <c r="F204" s="15" t="s">
        <v>200</v>
      </c>
      <c r="G204" s="150"/>
      <c r="H204" s="150"/>
      <c r="I204" s="109">
        <v>14</v>
      </c>
      <c r="J204" s="110"/>
      <c r="K204" s="3" t="s">
        <v>86</v>
      </c>
      <c r="L204" s="3" t="str">
        <f t="shared" si="8"/>
        <v>Spare</v>
      </c>
      <c r="M204" s="111"/>
      <c r="N204" s="15"/>
      <c r="O204" s="15"/>
      <c r="P204" s="15"/>
      <c r="Q204" s="15"/>
      <c r="R204" s="3"/>
      <c r="S204" s="3"/>
    </row>
    <row r="205" spans="2:19" ht="15.75" x14ac:dyDescent="0.25">
      <c r="B205" s="15"/>
      <c r="C205" s="15"/>
      <c r="D205" s="15"/>
      <c r="E205" s="15"/>
      <c r="F205" s="15" t="s">
        <v>200</v>
      </c>
      <c r="G205" s="150"/>
      <c r="H205" s="150"/>
      <c r="I205" s="109">
        <v>15</v>
      </c>
      <c r="J205" s="110"/>
      <c r="K205" s="3" t="s">
        <v>86</v>
      </c>
      <c r="L205" s="3" t="str">
        <f t="shared" si="8"/>
        <v>Spare</v>
      </c>
      <c r="M205" s="111"/>
      <c r="N205" s="15"/>
      <c r="O205" s="15"/>
      <c r="P205" s="15"/>
      <c r="Q205" s="15"/>
      <c r="R205" s="3"/>
      <c r="S205" s="3"/>
    </row>
    <row r="206" spans="2:19" ht="15.75" x14ac:dyDescent="0.25">
      <c r="B206" s="15"/>
      <c r="C206" s="15"/>
      <c r="D206" s="15"/>
      <c r="E206" s="15"/>
      <c r="F206" s="15" t="s">
        <v>200</v>
      </c>
      <c r="G206" s="150"/>
      <c r="H206" s="150"/>
      <c r="I206" s="109">
        <v>16</v>
      </c>
      <c r="J206" s="110"/>
      <c r="K206" s="3" t="s">
        <v>86</v>
      </c>
      <c r="L206" s="3" t="str">
        <f t="shared" si="5"/>
        <v>Spare</v>
      </c>
      <c r="M206" s="111"/>
      <c r="N206" s="15"/>
      <c r="O206" s="15"/>
      <c r="P206" s="15"/>
      <c r="Q206" s="15"/>
      <c r="R206" s="3"/>
      <c r="S206" s="3"/>
    </row>
    <row r="207" spans="2:19" ht="15.75" x14ac:dyDescent="0.25">
      <c r="B207" s="15"/>
      <c r="C207" s="15"/>
      <c r="D207" s="15"/>
      <c r="E207" s="15"/>
      <c r="F207" s="15" t="s">
        <v>736</v>
      </c>
      <c r="G207" s="150" t="s">
        <v>567</v>
      </c>
      <c r="H207" s="151" t="s">
        <v>747</v>
      </c>
      <c r="I207" s="109">
        <v>1</v>
      </c>
      <c r="J207" s="110"/>
      <c r="K207" s="3" t="s">
        <v>436</v>
      </c>
      <c r="L207" s="3" t="str">
        <f t="shared" ref="L207:L270" si="9">CONCATENATE(C207,D207,K207)</f>
        <v>Race Track 01 Homing Sensor 01</v>
      </c>
      <c r="M207" s="111"/>
      <c r="N207" s="118"/>
      <c r="O207" s="15"/>
      <c r="P207" s="15"/>
      <c r="Q207" s="15"/>
      <c r="R207" s="3"/>
      <c r="S207" s="3"/>
    </row>
    <row r="208" spans="2:19" ht="15.75" x14ac:dyDescent="0.25">
      <c r="B208" s="15"/>
      <c r="C208" s="15"/>
      <c r="D208" s="15"/>
      <c r="E208" s="15"/>
      <c r="F208" s="15" t="s">
        <v>736</v>
      </c>
      <c r="G208" s="150"/>
      <c r="H208" s="150"/>
      <c r="I208" s="109">
        <v>2</v>
      </c>
      <c r="J208" s="110"/>
      <c r="K208" s="3" t="s">
        <v>437</v>
      </c>
      <c r="L208" s="3" t="str">
        <f t="shared" si="9"/>
        <v>Race Track 01 Homing Sensor 02</v>
      </c>
      <c r="M208" s="111"/>
      <c r="N208" s="118"/>
      <c r="O208" s="15"/>
      <c r="P208" s="15"/>
      <c r="Q208" s="15"/>
      <c r="R208" s="3"/>
      <c r="S208" s="3"/>
    </row>
    <row r="209" spans="2:19" ht="15.75" x14ac:dyDescent="0.25">
      <c r="B209" s="15"/>
      <c r="C209" s="15"/>
      <c r="D209" s="15"/>
      <c r="E209" s="15"/>
      <c r="F209" s="15" t="s">
        <v>736</v>
      </c>
      <c r="G209" s="150"/>
      <c r="H209" s="150"/>
      <c r="I209" s="109">
        <v>3</v>
      </c>
      <c r="J209" s="110"/>
      <c r="K209" s="3" t="s">
        <v>438</v>
      </c>
      <c r="L209" s="3" t="str">
        <f t="shared" si="9"/>
        <v>Race Track 01 Entry Sensor 01</v>
      </c>
      <c r="M209" s="111"/>
      <c r="N209" s="15" t="s">
        <v>763</v>
      </c>
      <c r="O209" s="15"/>
      <c r="P209" s="15"/>
      <c r="Q209" s="15"/>
      <c r="R209" s="3"/>
      <c r="S209" s="3"/>
    </row>
    <row r="210" spans="2:19" ht="15.75" x14ac:dyDescent="0.25">
      <c r="B210" s="15"/>
      <c r="C210" s="15"/>
      <c r="D210" s="15"/>
      <c r="E210" s="15"/>
      <c r="F210" s="15" t="s">
        <v>736</v>
      </c>
      <c r="G210" s="150"/>
      <c r="H210" s="150"/>
      <c r="I210" s="109">
        <v>4</v>
      </c>
      <c r="J210" s="110"/>
      <c r="K210" s="3" t="s">
        <v>439</v>
      </c>
      <c r="L210" s="3" t="str">
        <f t="shared" si="9"/>
        <v>Race Track 01 Robot Pick Sensor 01</v>
      </c>
      <c r="M210" s="111"/>
      <c r="N210" s="15" t="s">
        <v>763</v>
      </c>
      <c r="O210" s="15"/>
      <c r="P210" s="15"/>
      <c r="Q210" s="15"/>
      <c r="R210" s="3"/>
      <c r="S210" s="3"/>
    </row>
    <row r="211" spans="2:19" ht="15.75" x14ac:dyDescent="0.25">
      <c r="B211" s="15"/>
      <c r="C211" s="15"/>
      <c r="D211" s="15"/>
      <c r="E211" s="15"/>
      <c r="F211" s="15" t="s">
        <v>736</v>
      </c>
      <c r="G211" s="150"/>
      <c r="H211" s="150"/>
      <c r="I211" s="109">
        <v>5</v>
      </c>
      <c r="J211" s="110"/>
      <c r="K211" s="3" t="s">
        <v>439</v>
      </c>
      <c r="L211" s="3" t="str">
        <f t="shared" si="9"/>
        <v>Race Track 01 Robot Pick Sensor 01</v>
      </c>
      <c r="M211" s="111"/>
      <c r="N211" s="15" t="s">
        <v>763</v>
      </c>
      <c r="O211" s="15"/>
      <c r="P211" s="15"/>
      <c r="Q211" s="15"/>
      <c r="R211" s="3"/>
      <c r="S211" s="3"/>
    </row>
    <row r="212" spans="2:19" ht="15.75" x14ac:dyDescent="0.25">
      <c r="B212" s="15"/>
      <c r="C212" s="15"/>
      <c r="D212" s="15"/>
      <c r="E212" s="15"/>
      <c r="F212" s="15" t="s">
        <v>736</v>
      </c>
      <c r="G212" s="150"/>
      <c r="H212" s="150"/>
      <c r="I212" s="109">
        <v>6</v>
      </c>
      <c r="J212" s="110"/>
      <c r="K212" s="3" t="s">
        <v>457</v>
      </c>
      <c r="L212" s="3" t="str">
        <f t="shared" si="9"/>
        <v>Rob01 Stopper Cylinder 01 Up Reed Switch</v>
      </c>
      <c r="M212" s="111"/>
      <c r="N212" s="15" t="s">
        <v>766</v>
      </c>
      <c r="O212" s="15"/>
      <c r="P212" s="15"/>
      <c r="Q212" s="15"/>
      <c r="R212" s="3"/>
      <c r="S212" s="3"/>
    </row>
    <row r="213" spans="2:19" ht="15.75" x14ac:dyDescent="0.25">
      <c r="B213" s="15"/>
      <c r="C213" s="15"/>
      <c r="D213" s="15"/>
      <c r="E213" s="15"/>
      <c r="F213" s="15" t="s">
        <v>736</v>
      </c>
      <c r="G213" s="150"/>
      <c r="H213" s="150"/>
      <c r="I213" s="109">
        <v>7</v>
      </c>
      <c r="J213" s="110"/>
      <c r="K213" s="3" t="s">
        <v>458</v>
      </c>
      <c r="L213" s="3" t="str">
        <f t="shared" si="9"/>
        <v>Rob01 Stopper Cylinder 01 Down Reed Switch</v>
      </c>
      <c r="M213" s="111"/>
      <c r="N213" s="15" t="s">
        <v>766</v>
      </c>
      <c r="O213" s="15"/>
      <c r="P213" s="15"/>
      <c r="Q213" s="15"/>
      <c r="R213" s="3"/>
      <c r="S213" s="3"/>
    </row>
    <row r="214" spans="2:19" ht="15.75" x14ac:dyDescent="0.25">
      <c r="B214" s="15"/>
      <c r="C214" s="15"/>
      <c r="D214" s="15"/>
      <c r="E214" s="15"/>
      <c r="F214" s="15" t="s">
        <v>736</v>
      </c>
      <c r="G214" s="150"/>
      <c r="H214" s="150"/>
      <c r="I214" s="109">
        <v>8</v>
      </c>
      <c r="J214" s="110"/>
      <c r="K214" s="3" t="s">
        <v>440</v>
      </c>
      <c r="L214" s="3" t="str">
        <f t="shared" si="9"/>
        <v>Rob01 Vacuum Ok Feedback 01</v>
      </c>
      <c r="M214" s="111"/>
      <c r="N214" s="118"/>
      <c r="O214" s="15"/>
      <c r="P214" s="15"/>
      <c r="Q214" s="15"/>
      <c r="R214" s="3"/>
      <c r="S214" s="3"/>
    </row>
    <row r="215" spans="2:19" ht="15.75" x14ac:dyDescent="0.25">
      <c r="B215" s="15"/>
      <c r="C215" s="15"/>
      <c r="D215" s="15"/>
      <c r="E215" s="15"/>
      <c r="F215" s="15" t="s">
        <v>736</v>
      </c>
      <c r="G215" s="150"/>
      <c r="H215" s="150"/>
      <c r="I215" s="109">
        <v>9</v>
      </c>
      <c r="J215" s="110"/>
      <c r="K215" s="3" t="s">
        <v>441</v>
      </c>
      <c r="L215" s="3" t="str">
        <f t="shared" si="9"/>
        <v>Rob01 Vacuum Ok Feedback 02</v>
      </c>
      <c r="M215" s="111"/>
      <c r="N215" s="118"/>
      <c r="O215" s="15"/>
      <c r="P215" s="15"/>
      <c r="Q215" s="15"/>
      <c r="R215" s="3"/>
      <c r="S215" s="3"/>
    </row>
    <row r="216" spans="2:19" ht="15.75" x14ac:dyDescent="0.25">
      <c r="B216" s="15"/>
      <c r="C216" s="15"/>
      <c r="D216" s="15"/>
      <c r="E216" s="15"/>
      <c r="F216" s="15" t="s">
        <v>736</v>
      </c>
      <c r="G216" s="150"/>
      <c r="H216" s="150"/>
      <c r="I216" s="109">
        <v>10</v>
      </c>
      <c r="J216" s="110"/>
      <c r="K216" s="3" t="s">
        <v>738</v>
      </c>
      <c r="L216" s="3" t="str">
        <f t="shared" ref="L216:L221" si="10">CONCATENATE(C216,D216,K216)</f>
        <v>ROB01 Cylinder Up FB</v>
      </c>
      <c r="M216" s="111"/>
      <c r="N216" s="15" t="s">
        <v>766</v>
      </c>
      <c r="O216" s="15"/>
      <c r="P216" s="15"/>
      <c r="Q216" s="15"/>
      <c r="R216" s="3"/>
      <c r="S216" s="3"/>
    </row>
    <row r="217" spans="2:19" ht="15.75" x14ac:dyDescent="0.25">
      <c r="B217" s="15"/>
      <c r="C217" s="15"/>
      <c r="D217" s="15"/>
      <c r="E217" s="15"/>
      <c r="F217" s="15" t="s">
        <v>736</v>
      </c>
      <c r="G217" s="150"/>
      <c r="H217" s="150"/>
      <c r="I217" s="109">
        <v>11</v>
      </c>
      <c r="J217" s="110"/>
      <c r="K217" s="3" t="s">
        <v>739</v>
      </c>
      <c r="L217" s="3" t="str">
        <f t="shared" si="10"/>
        <v>ROB01 Cylinder Down FB</v>
      </c>
      <c r="M217" s="111"/>
      <c r="N217" s="15" t="s">
        <v>766</v>
      </c>
      <c r="O217" s="15"/>
      <c r="P217" s="15"/>
      <c r="Q217" s="15"/>
      <c r="R217" s="3"/>
      <c r="S217" s="3"/>
    </row>
    <row r="218" spans="2:19" ht="15.75" x14ac:dyDescent="0.25">
      <c r="B218" s="15"/>
      <c r="C218" s="15"/>
      <c r="D218" s="15"/>
      <c r="E218" s="15"/>
      <c r="F218" s="15" t="s">
        <v>736</v>
      </c>
      <c r="G218" s="150"/>
      <c r="H218" s="150"/>
      <c r="I218" s="109">
        <v>12</v>
      </c>
      <c r="J218" s="110"/>
      <c r="K218" s="3" t="s">
        <v>86</v>
      </c>
      <c r="L218" s="3" t="str">
        <f t="shared" si="10"/>
        <v>Spare</v>
      </c>
      <c r="M218" s="111"/>
      <c r="N218" s="15"/>
      <c r="O218" s="15"/>
      <c r="P218" s="15"/>
      <c r="Q218" s="15"/>
      <c r="R218" s="3"/>
      <c r="S218" s="3"/>
    </row>
    <row r="219" spans="2:19" ht="15.75" x14ac:dyDescent="0.25">
      <c r="B219" s="15"/>
      <c r="C219" s="15"/>
      <c r="D219" s="15"/>
      <c r="E219" s="15"/>
      <c r="F219" s="15" t="s">
        <v>736</v>
      </c>
      <c r="G219" s="150"/>
      <c r="H219" s="150"/>
      <c r="I219" s="109">
        <v>13</v>
      </c>
      <c r="J219" s="110"/>
      <c r="K219" s="3" t="s">
        <v>86</v>
      </c>
      <c r="L219" s="3" t="str">
        <f t="shared" si="10"/>
        <v>Spare</v>
      </c>
      <c r="M219" s="111"/>
      <c r="N219" s="15"/>
      <c r="O219" s="15"/>
      <c r="P219" s="15"/>
      <c r="Q219" s="15"/>
      <c r="R219" s="3"/>
      <c r="S219" s="3"/>
    </row>
    <row r="220" spans="2:19" ht="15.75" x14ac:dyDescent="0.25">
      <c r="B220" s="15"/>
      <c r="C220" s="15"/>
      <c r="D220" s="15"/>
      <c r="E220" s="15"/>
      <c r="F220" s="15" t="s">
        <v>736</v>
      </c>
      <c r="G220" s="150"/>
      <c r="H220" s="150"/>
      <c r="I220" s="109">
        <v>14</v>
      </c>
      <c r="J220" s="110"/>
      <c r="K220" s="3" t="s">
        <v>86</v>
      </c>
      <c r="L220" s="3" t="str">
        <f t="shared" si="10"/>
        <v>Spare</v>
      </c>
      <c r="M220" s="111"/>
      <c r="N220" s="15"/>
      <c r="O220" s="15"/>
      <c r="P220" s="15"/>
      <c r="Q220" s="15"/>
      <c r="R220" s="3"/>
      <c r="S220" s="3"/>
    </row>
    <row r="221" spans="2:19" ht="15.75" x14ac:dyDescent="0.25">
      <c r="B221" s="15"/>
      <c r="C221" s="15"/>
      <c r="D221" s="15"/>
      <c r="E221" s="15"/>
      <c r="F221" s="15" t="s">
        <v>736</v>
      </c>
      <c r="G221" s="150"/>
      <c r="H221" s="150"/>
      <c r="I221" s="109">
        <v>15</v>
      </c>
      <c r="J221" s="110"/>
      <c r="K221" s="3" t="s">
        <v>86</v>
      </c>
      <c r="L221" s="3" t="str">
        <f t="shared" si="10"/>
        <v>Spare</v>
      </c>
      <c r="M221" s="111"/>
      <c r="N221" s="15"/>
      <c r="O221" s="15"/>
      <c r="P221" s="15"/>
      <c r="Q221" s="15"/>
      <c r="R221" s="3"/>
      <c r="S221" s="3"/>
    </row>
    <row r="222" spans="2:19" ht="15.75" x14ac:dyDescent="0.25">
      <c r="B222" s="15"/>
      <c r="C222" s="15"/>
      <c r="D222" s="15"/>
      <c r="E222" s="15"/>
      <c r="F222" s="15" t="s">
        <v>736</v>
      </c>
      <c r="G222" s="150"/>
      <c r="H222" s="150"/>
      <c r="I222" s="109">
        <v>16</v>
      </c>
      <c r="J222" s="110"/>
      <c r="K222" s="3" t="s">
        <v>86</v>
      </c>
      <c r="L222" s="3" t="str">
        <f t="shared" si="9"/>
        <v>Spare</v>
      </c>
      <c r="M222" s="111"/>
      <c r="N222" s="15"/>
      <c r="O222" s="15"/>
      <c r="P222" s="15"/>
      <c r="Q222" s="15"/>
      <c r="R222" s="3"/>
      <c r="S222" s="3"/>
    </row>
    <row r="223" spans="2:19" ht="15.75" x14ac:dyDescent="0.25">
      <c r="B223" s="15"/>
      <c r="C223" s="15"/>
      <c r="D223" s="15"/>
      <c r="E223" s="15"/>
      <c r="F223" s="15" t="s">
        <v>737</v>
      </c>
      <c r="G223" s="150" t="s">
        <v>569</v>
      </c>
      <c r="H223" s="151" t="s">
        <v>747</v>
      </c>
      <c r="I223" s="109">
        <v>1</v>
      </c>
      <c r="J223" s="110"/>
      <c r="K223" s="3" t="s">
        <v>729</v>
      </c>
      <c r="L223" s="3" t="str">
        <f t="shared" si="9"/>
        <v>Race Track 03 Homing Sensor</v>
      </c>
      <c r="M223" s="111"/>
      <c r="N223" s="118"/>
      <c r="O223" s="15"/>
      <c r="P223" s="15"/>
      <c r="Q223" s="15"/>
      <c r="R223" s="3"/>
      <c r="S223" s="3"/>
    </row>
    <row r="224" spans="2:19" ht="15.75" x14ac:dyDescent="0.25">
      <c r="B224" s="15"/>
      <c r="C224" s="15"/>
      <c r="D224" s="15"/>
      <c r="E224" s="15"/>
      <c r="F224" s="15" t="s">
        <v>737</v>
      </c>
      <c r="G224" s="150"/>
      <c r="H224" s="150"/>
      <c r="I224" s="109">
        <v>2</v>
      </c>
      <c r="J224" s="110"/>
      <c r="K224" s="3" t="s">
        <v>442</v>
      </c>
      <c r="L224" s="3" t="str">
        <f t="shared" si="9"/>
        <v>Race Track 03 Rob 01 Place position sensor 01</v>
      </c>
      <c r="M224" s="111"/>
      <c r="N224" s="15" t="s">
        <v>763</v>
      </c>
      <c r="O224" s="15"/>
      <c r="P224" s="15"/>
      <c r="Q224" s="15"/>
      <c r="R224" s="3"/>
      <c r="S224" s="3"/>
    </row>
    <row r="225" spans="2:19" ht="15.75" x14ac:dyDescent="0.25">
      <c r="B225" s="15"/>
      <c r="C225" s="15"/>
      <c r="D225" s="15"/>
      <c r="E225" s="15"/>
      <c r="F225" s="15" t="s">
        <v>737</v>
      </c>
      <c r="G225" s="150"/>
      <c r="H225" s="150"/>
      <c r="I225" s="109">
        <v>3</v>
      </c>
      <c r="J225" s="110"/>
      <c r="K225" s="3" t="s">
        <v>443</v>
      </c>
      <c r="L225" s="3" t="str">
        <f t="shared" si="9"/>
        <v>Race Track 03 Rob 01 Place position sensor 02</v>
      </c>
      <c r="M225" s="111"/>
      <c r="N225" s="15" t="s">
        <v>763</v>
      </c>
      <c r="O225" s="15"/>
      <c r="P225" s="15"/>
      <c r="Q225" s="15"/>
      <c r="R225" s="3"/>
      <c r="S225" s="3"/>
    </row>
    <row r="226" spans="2:19" ht="15.75" x14ac:dyDescent="0.25">
      <c r="B226" s="15"/>
      <c r="C226" s="15"/>
      <c r="D226" s="15"/>
      <c r="E226" s="15"/>
      <c r="F226" s="15" t="s">
        <v>737</v>
      </c>
      <c r="G226" s="150"/>
      <c r="H226" s="150"/>
      <c r="I226" s="109">
        <v>4</v>
      </c>
      <c r="J226" s="110"/>
      <c r="K226" s="3" t="s">
        <v>444</v>
      </c>
      <c r="L226" s="3" t="str">
        <f t="shared" si="9"/>
        <v>Race Track 03 Slide 01 Place position sensor 01</v>
      </c>
      <c r="M226" s="111"/>
      <c r="N226" s="15" t="s">
        <v>763</v>
      </c>
      <c r="O226" s="15"/>
      <c r="P226" s="15"/>
      <c r="Q226" s="15"/>
      <c r="R226" s="3"/>
      <c r="S226" s="3"/>
    </row>
    <row r="227" spans="2:19" ht="15.75" x14ac:dyDescent="0.25">
      <c r="B227" s="15"/>
      <c r="C227" s="15"/>
      <c r="D227" s="15"/>
      <c r="E227" s="15"/>
      <c r="F227" s="15" t="s">
        <v>737</v>
      </c>
      <c r="G227" s="150"/>
      <c r="H227" s="150"/>
      <c r="I227" s="109">
        <v>5</v>
      </c>
      <c r="J227" s="110"/>
      <c r="K227" s="3" t="s">
        <v>445</v>
      </c>
      <c r="L227" s="3" t="str">
        <f t="shared" si="9"/>
        <v>Race Track 03 Slide 01 Place position sensor 02</v>
      </c>
      <c r="M227" s="111"/>
      <c r="N227" s="15" t="s">
        <v>763</v>
      </c>
      <c r="O227" s="15"/>
      <c r="P227" s="15"/>
      <c r="Q227" s="15"/>
      <c r="R227" s="3"/>
      <c r="S227" s="3"/>
    </row>
    <row r="228" spans="2:19" ht="15.75" x14ac:dyDescent="0.25">
      <c r="B228" s="15"/>
      <c r="C228" s="15"/>
      <c r="D228" s="15"/>
      <c r="E228" s="15"/>
      <c r="F228" s="15" t="s">
        <v>737</v>
      </c>
      <c r="G228" s="150"/>
      <c r="H228" s="150"/>
      <c r="I228" s="109">
        <v>6</v>
      </c>
      <c r="J228" s="110"/>
      <c r="K228" s="3" t="s">
        <v>446</v>
      </c>
      <c r="L228" s="3" t="str">
        <f t="shared" si="9"/>
        <v>Race Track 03 Rob 02 Place position sensor 01</v>
      </c>
      <c r="M228" s="111"/>
      <c r="N228" s="15" t="s">
        <v>763</v>
      </c>
      <c r="O228" s="15"/>
      <c r="P228" s="15"/>
      <c r="Q228" s="15"/>
      <c r="R228" s="3"/>
      <c r="S228" s="3"/>
    </row>
    <row r="229" spans="2:19" ht="15.75" x14ac:dyDescent="0.25">
      <c r="B229" s="15"/>
      <c r="C229" s="15"/>
      <c r="D229" s="15"/>
      <c r="E229" s="15"/>
      <c r="F229" s="15" t="s">
        <v>737</v>
      </c>
      <c r="G229" s="150"/>
      <c r="H229" s="150"/>
      <c r="I229" s="109">
        <v>7</v>
      </c>
      <c r="J229" s="110"/>
      <c r="K229" s="3" t="s">
        <v>447</v>
      </c>
      <c r="L229" s="3" t="str">
        <f t="shared" si="9"/>
        <v>Race Track 03 Rob 02 Place position sensor 02</v>
      </c>
      <c r="M229" s="111"/>
      <c r="N229" s="15" t="s">
        <v>763</v>
      </c>
      <c r="O229" s="15"/>
      <c r="P229" s="15"/>
      <c r="Q229" s="15"/>
      <c r="R229" s="3"/>
      <c r="S229" s="3"/>
    </row>
    <row r="230" spans="2:19" ht="15.75" x14ac:dyDescent="0.25">
      <c r="B230" s="15"/>
      <c r="C230" s="15"/>
      <c r="D230" s="15"/>
      <c r="E230" s="15"/>
      <c r="F230" s="15" t="s">
        <v>737</v>
      </c>
      <c r="G230" s="150"/>
      <c r="H230" s="150"/>
      <c r="I230" s="109">
        <v>8</v>
      </c>
      <c r="J230" s="110"/>
      <c r="K230" s="3" t="s">
        <v>448</v>
      </c>
      <c r="L230" s="3" t="str">
        <f t="shared" si="9"/>
        <v>Rob02 Vacuum Ok Feedback 01</v>
      </c>
      <c r="M230" s="111"/>
      <c r="N230" s="118"/>
      <c r="O230" s="15"/>
      <c r="P230" s="15"/>
      <c r="Q230" s="15"/>
      <c r="R230" s="3"/>
      <c r="S230" s="3"/>
    </row>
    <row r="231" spans="2:19" ht="15.75" x14ac:dyDescent="0.25">
      <c r="B231" s="15"/>
      <c r="C231" s="15"/>
      <c r="D231" s="15"/>
      <c r="E231" s="15"/>
      <c r="F231" s="15" t="s">
        <v>737</v>
      </c>
      <c r="G231" s="150"/>
      <c r="H231" s="150"/>
      <c r="I231" s="109">
        <v>9</v>
      </c>
      <c r="J231" s="110"/>
      <c r="K231" s="3" t="s">
        <v>449</v>
      </c>
      <c r="L231" s="3" t="str">
        <f t="shared" ref="L231:L238" si="11">CONCATENATE(C231,D231,K231)</f>
        <v>Rob02 Vacuum Ok Feedback 02</v>
      </c>
      <c r="M231" s="111"/>
      <c r="N231" s="118"/>
      <c r="O231" s="15"/>
      <c r="P231" s="15"/>
      <c r="Q231" s="15"/>
      <c r="R231" s="3"/>
      <c r="S231" s="3"/>
    </row>
    <row r="232" spans="2:19" ht="15.75" x14ac:dyDescent="0.25">
      <c r="B232" s="15"/>
      <c r="C232" s="15"/>
      <c r="D232" s="15"/>
      <c r="E232" s="15"/>
      <c r="F232" s="15" t="s">
        <v>737</v>
      </c>
      <c r="G232" s="150"/>
      <c r="H232" s="150"/>
      <c r="I232" s="109">
        <v>10</v>
      </c>
      <c r="J232" s="110"/>
      <c r="K232" s="3" t="s">
        <v>459</v>
      </c>
      <c r="L232" s="3" t="str">
        <f t="shared" si="11"/>
        <v>Rob02 Stopper Cylinder 01 Up Reed Switch</v>
      </c>
      <c r="M232" s="111"/>
      <c r="N232" s="15" t="s">
        <v>766</v>
      </c>
      <c r="O232" s="15"/>
      <c r="P232" s="15"/>
      <c r="Q232" s="15"/>
      <c r="R232" s="3"/>
      <c r="S232" s="3"/>
    </row>
    <row r="233" spans="2:19" ht="15.75" x14ac:dyDescent="0.25">
      <c r="B233" s="15"/>
      <c r="C233" s="15"/>
      <c r="D233" s="15"/>
      <c r="E233" s="15"/>
      <c r="F233" s="15" t="s">
        <v>737</v>
      </c>
      <c r="G233" s="150"/>
      <c r="H233" s="150"/>
      <c r="I233" s="109">
        <v>11</v>
      </c>
      <c r="J233" s="110"/>
      <c r="K233" s="3" t="s">
        <v>460</v>
      </c>
      <c r="L233" s="3" t="str">
        <f t="shared" si="11"/>
        <v>Rob02 Stopper Cylinder 01 Down Reed Switch</v>
      </c>
      <c r="M233" s="111"/>
      <c r="N233" s="15" t="s">
        <v>766</v>
      </c>
      <c r="O233" s="15"/>
      <c r="P233" s="15"/>
      <c r="Q233" s="15"/>
      <c r="R233" s="3"/>
      <c r="S233" s="3"/>
    </row>
    <row r="234" spans="2:19" ht="15.75" x14ac:dyDescent="0.25">
      <c r="B234" s="15"/>
      <c r="C234" s="15"/>
      <c r="D234" s="15"/>
      <c r="E234" s="15"/>
      <c r="F234" s="15" t="s">
        <v>737</v>
      </c>
      <c r="G234" s="150"/>
      <c r="H234" s="150"/>
      <c r="I234" s="109">
        <v>12</v>
      </c>
      <c r="J234" s="110"/>
      <c r="K234" s="3" t="s">
        <v>461</v>
      </c>
      <c r="L234" s="3" t="str">
        <f t="shared" si="11"/>
        <v>Rob02 Stopper Cylinder 02 Up Reed Switch</v>
      </c>
      <c r="M234" s="111"/>
      <c r="N234" s="15" t="s">
        <v>766</v>
      </c>
      <c r="O234" s="15"/>
      <c r="P234" s="15"/>
      <c r="Q234" s="15"/>
      <c r="R234" s="3"/>
      <c r="S234" s="3"/>
    </row>
    <row r="235" spans="2:19" ht="15.75" x14ac:dyDescent="0.25">
      <c r="B235" s="15"/>
      <c r="C235" s="15"/>
      <c r="D235" s="15"/>
      <c r="E235" s="15"/>
      <c r="F235" s="15" t="s">
        <v>737</v>
      </c>
      <c r="G235" s="150"/>
      <c r="H235" s="150"/>
      <c r="I235" s="109">
        <v>13</v>
      </c>
      <c r="J235" s="110"/>
      <c r="K235" s="3" t="s">
        <v>462</v>
      </c>
      <c r="L235" s="3" t="str">
        <f t="shared" si="11"/>
        <v>Rob02 Stopper Cylinder 02 Down Reed Switch</v>
      </c>
      <c r="M235" s="111"/>
      <c r="N235" s="15" t="s">
        <v>766</v>
      </c>
      <c r="O235" s="15"/>
      <c r="P235" s="15"/>
      <c r="Q235" s="15"/>
      <c r="R235" s="3"/>
      <c r="S235" s="3"/>
    </row>
    <row r="236" spans="2:19" ht="15.75" x14ac:dyDescent="0.25">
      <c r="B236" s="15"/>
      <c r="C236" s="15"/>
      <c r="D236" s="15"/>
      <c r="E236" s="15"/>
      <c r="F236" s="15" t="s">
        <v>737</v>
      </c>
      <c r="G236" s="150"/>
      <c r="H236" s="150"/>
      <c r="I236" s="109">
        <v>14</v>
      </c>
      <c r="J236" s="110"/>
      <c r="K236" s="3" t="s">
        <v>86</v>
      </c>
      <c r="L236" s="3" t="str">
        <f t="shared" si="11"/>
        <v>Spare</v>
      </c>
      <c r="M236" s="111"/>
      <c r="N236" s="15"/>
      <c r="O236" s="15"/>
      <c r="P236" s="15"/>
      <c r="Q236" s="15"/>
      <c r="R236" s="3"/>
      <c r="S236" s="3"/>
    </row>
    <row r="237" spans="2:19" ht="15.75" x14ac:dyDescent="0.25">
      <c r="B237" s="15"/>
      <c r="C237" s="15"/>
      <c r="D237" s="15"/>
      <c r="E237" s="15"/>
      <c r="F237" s="15" t="s">
        <v>737</v>
      </c>
      <c r="G237" s="150"/>
      <c r="H237" s="150"/>
      <c r="I237" s="109">
        <v>15</v>
      </c>
      <c r="J237" s="110"/>
      <c r="K237" s="3" t="s">
        <v>86</v>
      </c>
      <c r="L237" s="3" t="str">
        <f t="shared" si="11"/>
        <v>Spare</v>
      </c>
      <c r="M237" s="111"/>
      <c r="N237" s="15"/>
      <c r="O237" s="15"/>
      <c r="P237" s="15"/>
      <c r="Q237" s="15"/>
      <c r="R237" s="3"/>
      <c r="S237" s="3"/>
    </row>
    <row r="238" spans="2:19" ht="15.75" x14ac:dyDescent="0.25">
      <c r="B238" s="15"/>
      <c r="C238" s="15"/>
      <c r="D238" s="15"/>
      <c r="E238" s="15"/>
      <c r="F238" s="15" t="s">
        <v>737</v>
      </c>
      <c r="G238" s="150"/>
      <c r="H238" s="150"/>
      <c r="I238" s="109">
        <v>16</v>
      </c>
      <c r="J238" s="110"/>
      <c r="K238" s="3" t="s">
        <v>86</v>
      </c>
      <c r="L238" s="3" t="str">
        <f t="shared" si="11"/>
        <v>Spare</v>
      </c>
      <c r="M238" s="111"/>
      <c r="N238" s="15"/>
      <c r="O238" s="15"/>
      <c r="P238" s="15"/>
      <c r="Q238" s="15"/>
      <c r="R238" s="3"/>
      <c r="S238" s="3"/>
    </row>
    <row r="239" spans="2:19" ht="15.75" x14ac:dyDescent="0.25">
      <c r="B239" s="15"/>
      <c r="C239" s="15"/>
      <c r="D239" s="15"/>
      <c r="E239" s="15"/>
      <c r="F239" s="119" t="s">
        <v>588</v>
      </c>
      <c r="G239" s="156" t="s">
        <v>570</v>
      </c>
      <c r="H239" s="155" t="s">
        <v>747</v>
      </c>
      <c r="I239" s="120">
        <v>1</v>
      </c>
      <c r="J239" s="121"/>
      <c r="K239" s="122" t="s">
        <v>452</v>
      </c>
      <c r="L239" s="122" t="str">
        <f t="shared" si="9"/>
        <v>Rob03 Craton Present Sensor 01</v>
      </c>
      <c r="M239" s="111"/>
      <c r="N239" s="15" t="s">
        <v>764</v>
      </c>
      <c r="O239" s="15" t="s">
        <v>769</v>
      </c>
      <c r="P239" s="15"/>
      <c r="Q239" s="15"/>
      <c r="R239" s="3"/>
      <c r="S239" s="3"/>
    </row>
    <row r="240" spans="2:19" ht="15.75" x14ac:dyDescent="0.25">
      <c r="B240" s="15"/>
      <c r="C240" s="15"/>
      <c r="D240" s="15"/>
      <c r="E240" s="15"/>
      <c r="F240" s="119" t="s">
        <v>588</v>
      </c>
      <c r="G240" s="156"/>
      <c r="H240" s="156"/>
      <c r="I240" s="120">
        <v>2</v>
      </c>
      <c r="J240" s="121"/>
      <c r="K240" s="122" t="s">
        <v>453</v>
      </c>
      <c r="L240" s="122" t="str">
        <f t="shared" si="9"/>
        <v>Rob03 Vacuum Cup 01 FB</v>
      </c>
      <c r="M240" s="111"/>
      <c r="N240" s="15" t="s">
        <v>765</v>
      </c>
      <c r="O240" s="15"/>
      <c r="P240" s="15"/>
      <c r="Q240" s="15"/>
      <c r="R240" s="3"/>
      <c r="S240" s="3"/>
    </row>
    <row r="241" spans="2:19" ht="15.75" x14ac:dyDescent="0.25">
      <c r="B241" s="15"/>
      <c r="C241" s="15"/>
      <c r="D241" s="15"/>
      <c r="E241" s="15"/>
      <c r="F241" s="119" t="s">
        <v>588</v>
      </c>
      <c r="G241" s="156"/>
      <c r="H241" s="156"/>
      <c r="I241" s="120">
        <v>3</v>
      </c>
      <c r="J241" s="121"/>
      <c r="K241" s="122" t="s">
        <v>454</v>
      </c>
      <c r="L241" s="122" t="str">
        <f t="shared" si="9"/>
        <v>Rob03 Vacuum Cup 02 FB</v>
      </c>
      <c r="M241" s="111"/>
      <c r="N241" s="15" t="s">
        <v>765</v>
      </c>
      <c r="O241" s="15"/>
      <c r="P241" s="15"/>
      <c r="Q241" s="15"/>
      <c r="R241" s="3"/>
      <c r="S241" s="3"/>
    </row>
    <row r="242" spans="2:19" ht="15.75" x14ac:dyDescent="0.25">
      <c r="B242" s="15"/>
      <c r="C242" s="15"/>
      <c r="D242" s="15"/>
      <c r="E242" s="15"/>
      <c r="F242" s="119" t="s">
        <v>588</v>
      </c>
      <c r="G242" s="156"/>
      <c r="H242" s="156"/>
      <c r="I242" s="120">
        <v>4</v>
      </c>
      <c r="J242" s="121"/>
      <c r="K242" s="122" t="s">
        <v>455</v>
      </c>
      <c r="L242" s="122" t="str">
        <f t="shared" si="9"/>
        <v>Rob03 Vacuum Cup 03 FB</v>
      </c>
      <c r="M242" s="111"/>
      <c r="N242" s="15" t="s">
        <v>765</v>
      </c>
      <c r="O242" s="15"/>
      <c r="P242" s="15"/>
      <c r="Q242" s="15"/>
      <c r="R242" s="3"/>
      <c r="S242" s="3"/>
    </row>
    <row r="243" spans="2:19" ht="15.75" x14ac:dyDescent="0.25">
      <c r="B243" s="15"/>
      <c r="C243" s="15"/>
      <c r="D243" s="15"/>
      <c r="E243" s="15"/>
      <c r="F243" s="119" t="s">
        <v>588</v>
      </c>
      <c r="G243" s="156"/>
      <c r="H243" s="156"/>
      <c r="I243" s="120">
        <v>5</v>
      </c>
      <c r="J243" s="121"/>
      <c r="K243" s="122" t="s">
        <v>456</v>
      </c>
      <c r="L243" s="122" t="str">
        <f t="shared" si="9"/>
        <v>Rob03 Folding cylinder Forward Reed Switch</v>
      </c>
      <c r="M243" s="111"/>
      <c r="N243" s="15" t="s">
        <v>766</v>
      </c>
      <c r="O243" s="15"/>
      <c r="P243" s="15"/>
      <c r="Q243" s="15"/>
      <c r="R243" s="3"/>
      <c r="S243" s="3"/>
    </row>
    <row r="244" spans="2:19" ht="15.75" x14ac:dyDescent="0.25">
      <c r="B244" s="15"/>
      <c r="C244" s="15"/>
      <c r="D244" s="15"/>
      <c r="E244" s="15"/>
      <c r="F244" s="119" t="s">
        <v>588</v>
      </c>
      <c r="G244" s="156"/>
      <c r="H244" s="156"/>
      <c r="I244" s="120">
        <v>6</v>
      </c>
      <c r="J244" s="121"/>
      <c r="K244" s="122" t="s">
        <v>456</v>
      </c>
      <c r="L244" s="122" t="str">
        <f t="shared" si="9"/>
        <v>Rob03 Folding cylinder Forward Reed Switch</v>
      </c>
      <c r="M244" s="111"/>
      <c r="N244" s="15" t="s">
        <v>766</v>
      </c>
      <c r="O244" s="15"/>
      <c r="P244" s="15"/>
      <c r="Q244" s="15"/>
      <c r="R244" s="3"/>
      <c r="S244" s="3"/>
    </row>
    <row r="245" spans="2:19" ht="15.75" x14ac:dyDescent="0.25">
      <c r="B245" s="15"/>
      <c r="C245" s="15"/>
      <c r="D245" s="15"/>
      <c r="E245" s="15"/>
      <c r="F245" s="119" t="s">
        <v>588</v>
      </c>
      <c r="G245" s="156"/>
      <c r="H245" s="156"/>
      <c r="I245" s="120">
        <v>7</v>
      </c>
      <c r="J245" s="121"/>
      <c r="K245" s="122" t="s">
        <v>561</v>
      </c>
      <c r="L245" s="122" t="str">
        <f t="shared" si="9"/>
        <v>Rob03 Carton Present Sensor 01</v>
      </c>
      <c r="M245" s="111"/>
      <c r="N245" s="15" t="s">
        <v>764</v>
      </c>
      <c r="O245" s="15" t="s">
        <v>769</v>
      </c>
      <c r="P245" s="15"/>
      <c r="Q245" s="15"/>
      <c r="R245" s="3"/>
      <c r="S245" s="3"/>
    </row>
    <row r="246" spans="2:19" ht="15.75" x14ac:dyDescent="0.25">
      <c r="B246" s="15"/>
      <c r="C246" s="15"/>
      <c r="D246" s="15"/>
      <c r="E246" s="15"/>
      <c r="F246" s="119" t="s">
        <v>588</v>
      </c>
      <c r="G246" s="156"/>
      <c r="H246" s="156"/>
      <c r="I246" s="120">
        <v>8</v>
      </c>
      <c r="J246" s="121"/>
      <c r="K246" s="122" t="s">
        <v>86</v>
      </c>
      <c r="L246" s="122" t="str">
        <f t="shared" si="9"/>
        <v>Spare</v>
      </c>
      <c r="M246" s="111"/>
      <c r="N246" s="15"/>
      <c r="O246" s="15"/>
      <c r="P246" s="15"/>
      <c r="Q246" s="15"/>
      <c r="R246" s="3"/>
      <c r="S246" s="3"/>
    </row>
    <row r="247" spans="2:19" ht="15.75" x14ac:dyDescent="0.25">
      <c r="B247" s="15"/>
      <c r="C247" s="15"/>
      <c r="D247" s="15"/>
      <c r="E247" s="15"/>
      <c r="F247" s="119" t="s">
        <v>588</v>
      </c>
      <c r="G247" s="156"/>
      <c r="H247" s="156"/>
      <c r="I247" s="120">
        <v>9</v>
      </c>
      <c r="J247" s="121"/>
      <c r="K247" s="122" t="s">
        <v>86</v>
      </c>
      <c r="L247" s="122" t="str">
        <f t="shared" si="9"/>
        <v>Spare</v>
      </c>
      <c r="M247" s="111"/>
      <c r="N247" s="15"/>
      <c r="O247" s="15"/>
      <c r="P247" s="15"/>
      <c r="Q247" s="15"/>
      <c r="R247" s="3"/>
      <c r="S247" s="3"/>
    </row>
    <row r="248" spans="2:19" ht="15.75" x14ac:dyDescent="0.25">
      <c r="B248" s="15"/>
      <c r="C248" s="15"/>
      <c r="D248" s="15"/>
      <c r="E248" s="15"/>
      <c r="F248" s="119" t="s">
        <v>588</v>
      </c>
      <c r="G248" s="156"/>
      <c r="H248" s="156"/>
      <c r="I248" s="120">
        <v>10</v>
      </c>
      <c r="J248" s="121"/>
      <c r="K248" s="122" t="s">
        <v>86</v>
      </c>
      <c r="L248" s="122" t="str">
        <f t="shared" si="9"/>
        <v>Spare</v>
      </c>
      <c r="M248" s="111"/>
      <c r="N248" s="15"/>
      <c r="O248" s="15"/>
      <c r="P248" s="15"/>
      <c r="Q248" s="15"/>
      <c r="R248" s="3"/>
      <c r="S248" s="3"/>
    </row>
    <row r="249" spans="2:19" ht="15.75" x14ac:dyDescent="0.25">
      <c r="B249" s="15"/>
      <c r="C249" s="15"/>
      <c r="D249" s="15"/>
      <c r="E249" s="15"/>
      <c r="F249" s="119" t="s">
        <v>588</v>
      </c>
      <c r="G249" s="156"/>
      <c r="H249" s="156"/>
      <c r="I249" s="120">
        <v>11</v>
      </c>
      <c r="J249" s="121"/>
      <c r="K249" s="122" t="s">
        <v>86</v>
      </c>
      <c r="L249" s="122" t="str">
        <f t="shared" ref="L249:L252" si="12">CONCATENATE(C249,D249,K249)</f>
        <v>Spare</v>
      </c>
      <c r="M249" s="111"/>
      <c r="N249" s="15"/>
      <c r="O249" s="15"/>
      <c r="P249" s="15"/>
      <c r="Q249" s="15"/>
      <c r="R249" s="3"/>
      <c r="S249" s="3"/>
    </row>
    <row r="250" spans="2:19" ht="15.75" x14ac:dyDescent="0.25">
      <c r="B250" s="15"/>
      <c r="C250" s="15"/>
      <c r="D250" s="15"/>
      <c r="E250" s="15"/>
      <c r="F250" s="119" t="s">
        <v>588</v>
      </c>
      <c r="G250" s="156"/>
      <c r="H250" s="156"/>
      <c r="I250" s="120">
        <v>12</v>
      </c>
      <c r="J250" s="121"/>
      <c r="K250" s="122" t="s">
        <v>86</v>
      </c>
      <c r="L250" s="122" t="str">
        <f t="shared" si="12"/>
        <v>Spare</v>
      </c>
      <c r="M250" s="111"/>
      <c r="N250" s="15"/>
      <c r="O250" s="15"/>
      <c r="P250" s="15"/>
      <c r="Q250" s="15"/>
      <c r="R250" s="3"/>
      <c r="S250" s="3"/>
    </row>
    <row r="251" spans="2:19" ht="15.75" x14ac:dyDescent="0.25">
      <c r="B251" s="15"/>
      <c r="C251" s="15"/>
      <c r="D251" s="15"/>
      <c r="E251" s="15"/>
      <c r="F251" s="119" t="s">
        <v>588</v>
      </c>
      <c r="G251" s="156"/>
      <c r="H251" s="156"/>
      <c r="I251" s="120">
        <v>13</v>
      </c>
      <c r="J251" s="121"/>
      <c r="K251" s="122" t="s">
        <v>86</v>
      </c>
      <c r="L251" s="122" t="str">
        <f t="shared" si="12"/>
        <v>Spare</v>
      </c>
      <c r="M251" s="111"/>
      <c r="N251" s="15"/>
      <c r="O251" s="15"/>
      <c r="P251" s="15"/>
      <c r="Q251" s="15"/>
      <c r="R251" s="3"/>
      <c r="S251" s="3"/>
    </row>
    <row r="252" spans="2:19" ht="15.75" x14ac:dyDescent="0.25">
      <c r="B252" s="15"/>
      <c r="C252" s="15"/>
      <c r="D252" s="15"/>
      <c r="E252" s="15"/>
      <c r="F252" s="119" t="s">
        <v>588</v>
      </c>
      <c r="G252" s="156"/>
      <c r="H252" s="156"/>
      <c r="I252" s="120">
        <v>14</v>
      </c>
      <c r="J252" s="121"/>
      <c r="K252" s="122" t="s">
        <v>86</v>
      </c>
      <c r="L252" s="122" t="str">
        <f t="shared" si="12"/>
        <v>Spare</v>
      </c>
      <c r="M252" s="111"/>
      <c r="N252" s="15"/>
      <c r="O252" s="15"/>
      <c r="P252" s="15"/>
      <c r="Q252" s="15"/>
      <c r="R252" s="3"/>
      <c r="S252" s="3"/>
    </row>
    <row r="253" spans="2:19" ht="15.75" x14ac:dyDescent="0.25">
      <c r="B253" s="15"/>
      <c r="C253" s="15"/>
      <c r="D253" s="15"/>
      <c r="E253" s="15"/>
      <c r="F253" s="119" t="s">
        <v>588</v>
      </c>
      <c r="G253" s="156"/>
      <c r="H253" s="156"/>
      <c r="I253" s="120">
        <v>15</v>
      </c>
      <c r="J253" s="121" t="s">
        <v>568</v>
      </c>
      <c r="K253" s="123" t="s">
        <v>551</v>
      </c>
      <c r="L253" s="122" t="str">
        <f t="shared" ref="L253" si="13">CONCATENATE(C253,D253,K253)</f>
        <v>Rob03 Empty Carton Station 01 low carton lamp</v>
      </c>
      <c r="M253" s="111"/>
      <c r="N253" s="118"/>
      <c r="O253" s="15"/>
      <c r="P253" s="15"/>
      <c r="Q253" s="15"/>
      <c r="R253" s="3"/>
      <c r="S253" s="3"/>
    </row>
    <row r="254" spans="2:19" ht="15.75" x14ac:dyDescent="0.25">
      <c r="B254" s="15"/>
      <c r="C254" s="15"/>
      <c r="D254" s="15"/>
      <c r="E254" s="15"/>
      <c r="F254" s="119" t="s">
        <v>588</v>
      </c>
      <c r="G254" s="156"/>
      <c r="H254" s="156"/>
      <c r="I254" s="120">
        <v>16</v>
      </c>
      <c r="J254" s="121" t="s">
        <v>568</v>
      </c>
      <c r="K254" s="123" t="s">
        <v>552</v>
      </c>
      <c r="L254" s="122" t="str">
        <f t="shared" si="9"/>
        <v>Rob03 Empty Carton Station 02 low carton lamp</v>
      </c>
      <c r="M254" s="111"/>
      <c r="N254" s="118"/>
      <c r="O254" s="15"/>
      <c r="P254" s="15"/>
      <c r="Q254" s="15"/>
      <c r="R254" s="3"/>
      <c r="S254" s="3"/>
    </row>
    <row r="255" spans="2:19" ht="15.75" x14ac:dyDescent="0.25">
      <c r="B255" s="15"/>
      <c r="C255" s="15"/>
      <c r="D255" s="15"/>
      <c r="E255" s="15"/>
      <c r="F255" s="15" t="s">
        <v>589</v>
      </c>
      <c r="G255" s="150" t="s">
        <v>571</v>
      </c>
      <c r="H255" s="151" t="s">
        <v>747</v>
      </c>
      <c r="I255" s="109">
        <v>1</v>
      </c>
      <c r="J255" s="110"/>
      <c r="K255" s="3" t="s">
        <v>450</v>
      </c>
      <c r="L255" s="3" t="str">
        <f t="shared" si="9"/>
        <v xml:space="preserve">Empty Carton Station 01 Low level sensor </v>
      </c>
      <c r="M255" s="111"/>
      <c r="N255" s="15" t="s">
        <v>764</v>
      </c>
      <c r="O255" s="15" t="s">
        <v>769</v>
      </c>
      <c r="P255" s="15"/>
      <c r="Q255" s="15"/>
      <c r="R255" s="3"/>
      <c r="S255" s="3"/>
    </row>
    <row r="256" spans="2:19" ht="15.75" x14ac:dyDescent="0.25">
      <c r="B256" s="15"/>
      <c r="C256" s="15"/>
      <c r="D256" s="15"/>
      <c r="E256" s="15"/>
      <c r="F256" s="15" t="s">
        <v>589</v>
      </c>
      <c r="G256" s="150"/>
      <c r="H256" s="150"/>
      <c r="I256" s="109">
        <v>2</v>
      </c>
      <c r="J256" s="110"/>
      <c r="K256" s="3" t="s">
        <v>730</v>
      </c>
      <c r="L256" s="3" t="str">
        <f t="shared" si="9"/>
        <v xml:space="preserve">Empty Carton Station 01 Warning level sensor </v>
      </c>
      <c r="M256" s="111"/>
      <c r="N256" s="15" t="s">
        <v>764</v>
      </c>
      <c r="O256" s="15" t="s">
        <v>769</v>
      </c>
      <c r="P256" s="15"/>
      <c r="Q256" s="15"/>
      <c r="R256" s="3"/>
      <c r="S256" s="3"/>
    </row>
    <row r="257" spans="2:19" ht="15.75" x14ac:dyDescent="0.25">
      <c r="B257" s="15"/>
      <c r="C257" s="15"/>
      <c r="D257" s="15"/>
      <c r="E257" s="15"/>
      <c r="F257" s="15" t="s">
        <v>589</v>
      </c>
      <c r="G257" s="150"/>
      <c r="H257" s="150"/>
      <c r="I257" s="109">
        <v>3</v>
      </c>
      <c r="J257" s="110"/>
      <c r="K257" s="3" t="s">
        <v>451</v>
      </c>
      <c r="L257" s="3" t="str">
        <f t="shared" si="9"/>
        <v xml:space="preserve">Empty Carton Station 02 Low level sensor </v>
      </c>
      <c r="M257" s="111"/>
      <c r="N257" s="15" t="s">
        <v>764</v>
      </c>
      <c r="O257" s="15" t="s">
        <v>769</v>
      </c>
      <c r="P257" s="15"/>
      <c r="Q257" s="15"/>
      <c r="R257" s="3"/>
      <c r="S257" s="3"/>
    </row>
    <row r="258" spans="2:19" ht="15.75" x14ac:dyDescent="0.25">
      <c r="B258" s="15"/>
      <c r="C258" s="15"/>
      <c r="D258" s="15"/>
      <c r="E258" s="15"/>
      <c r="F258" s="15" t="s">
        <v>589</v>
      </c>
      <c r="G258" s="150"/>
      <c r="H258" s="150"/>
      <c r="I258" s="109">
        <v>4</v>
      </c>
      <c r="J258" s="110"/>
      <c r="K258" s="3" t="s">
        <v>731</v>
      </c>
      <c r="L258" s="3" t="str">
        <f t="shared" si="9"/>
        <v xml:space="preserve">Empty Carton Station 02 Warning level sensor </v>
      </c>
      <c r="M258" s="111"/>
      <c r="N258" s="15" t="s">
        <v>764</v>
      </c>
      <c r="O258" s="15" t="s">
        <v>769</v>
      </c>
      <c r="P258" s="15"/>
      <c r="Q258" s="15"/>
      <c r="R258" s="3"/>
      <c r="S258" s="3"/>
    </row>
    <row r="259" spans="2:19" ht="15.75" x14ac:dyDescent="0.25">
      <c r="B259" s="15"/>
      <c r="C259" s="15"/>
      <c r="D259" s="15"/>
      <c r="E259" s="15"/>
      <c r="F259" s="15" t="s">
        <v>589</v>
      </c>
      <c r="G259" s="150"/>
      <c r="H259" s="150"/>
      <c r="I259" s="109">
        <v>5</v>
      </c>
      <c r="J259" s="110"/>
      <c r="K259" s="3" t="s">
        <v>463</v>
      </c>
      <c r="L259" s="3" t="str">
        <f t="shared" si="9"/>
        <v>Carton formed sensor 01</v>
      </c>
      <c r="M259" s="111"/>
      <c r="N259" s="15" t="s">
        <v>764</v>
      </c>
      <c r="O259" s="15" t="s">
        <v>769</v>
      </c>
      <c r="P259" s="15"/>
      <c r="Q259" s="15"/>
      <c r="R259" s="3"/>
      <c r="S259" s="3"/>
    </row>
    <row r="260" spans="2:19" ht="15.75" x14ac:dyDescent="0.25">
      <c r="B260" s="15"/>
      <c r="C260" s="15"/>
      <c r="D260" s="15"/>
      <c r="E260" s="15"/>
      <c r="F260" s="15" t="s">
        <v>589</v>
      </c>
      <c r="G260" s="150"/>
      <c r="H260" s="150"/>
      <c r="I260" s="109">
        <v>6</v>
      </c>
      <c r="J260" s="110"/>
      <c r="K260" s="3" t="s">
        <v>464</v>
      </c>
      <c r="L260" s="3" t="str">
        <f t="shared" si="9"/>
        <v>Carton formed sensor 02</v>
      </c>
      <c r="M260" s="111"/>
      <c r="N260" s="15" t="s">
        <v>764</v>
      </c>
      <c r="O260" s="15" t="s">
        <v>769</v>
      </c>
      <c r="P260" s="15"/>
      <c r="Q260" s="15"/>
      <c r="R260" s="3"/>
      <c r="S260" s="3"/>
    </row>
    <row r="261" spans="2:19" ht="15.75" x14ac:dyDescent="0.25">
      <c r="B261" s="15"/>
      <c r="C261" s="15"/>
      <c r="D261" s="15"/>
      <c r="E261" s="15"/>
      <c r="F261" s="15" t="s">
        <v>589</v>
      </c>
      <c r="G261" s="150"/>
      <c r="H261" s="150"/>
      <c r="I261" s="109">
        <v>7</v>
      </c>
      <c r="J261" s="110"/>
      <c r="K261" s="3" t="s">
        <v>86</v>
      </c>
      <c r="L261" s="3" t="str">
        <f t="shared" ref="L261:L266" si="14">CONCATENATE(C261,D261,K261)</f>
        <v>Spare</v>
      </c>
      <c r="M261" s="111"/>
      <c r="N261" s="15"/>
      <c r="O261" s="15"/>
      <c r="P261" s="15"/>
      <c r="Q261" s="15"/>
      <c r="R261" s="3"/>
      <c r="S261" s="3"/>
    </row>
    <row r="262" spans="2:19" ht="15.75" x14ac:dyDescent="0.25">
      <c r="B262" s="15"/>
      <c r="C262" s="15"/>
      <c r="D262" s="15"/>
      <c r="E262" s="15"/>
      <c r="F262" s="15" t="s">
        <v>589</v>
      </c>
      <c r="G262" s="150"/>
      <c r="H262" s="150"/>
      <c r="I262" s="109">
        <v>8</v>
      </c>
      <c r="J262" s="110"/>
      <c r="K262" s="3" t="s">
        <v>86</v>
      </c>
      <c r="L262" s="3" t="str">
        <f t="shared" si="14"/>
        <v>Spare</v>
      </c>
      <c r="M262" s="111"/>
      <c r="N262" s="15"/>
      <c r="O262" s="15"/>
      <c r="P262" s="15"/>
      <c r="Q262" s="15"/>
      <c r="R262" s="3"/>
      <c r="S262" s="3"/>
    </row>
    <row r="263" spans="2:19" ht="15.75" x14ac:dyDescent="0.25">
      <c r="B263" s="15"/>
      <c r="C263" s="15"/>
      <c r="D263" s="15"/>
      <c r="E263" s="15"/>
      <c r="F263" s="15" t="s">
        <v>589</v>
      </c>
      <c r="G263" s="150"/>
      <c r="H263" s="150"/>
      <c r="I263" s="109">
        <v>9</v>
      </c>
      <c r="J263" s="110"/>
      <c r="K263" s="3" t="s">
        <v>86</v>
      </c>
      <c r="L263" s="3" t="str">
        <f t="shared" si="14"/>
        <v>Spare</v>
      </c>
      <c r="M263" s="111"/>
      <c r="N263" s="15"/>
      <c r="O263" s="15"/>
      <c r="P263" s="15"/>
      <c r="Q263" s="15"/>
      <c r="R263" s="3"/>
      <c r="S263" s="3"/>
    </row>
    <row r="264" spans="2:19" ht="15.75" x14ac:dyDescent="0.25">
      <c r="B264" s="15"/>
      <c r="C264" s="15"/>
      <c r="D264" s="15"/>
      <c r="E264" s="15"/>
      <c r="F264" s="15" t="s">
        <v>589</v>
      </c>
      <c r="G264" s="150"/>
      <c r="H264" s="150"/>
      <c r="I264" s="109">
        <v>10</v>
      </c>
      <c r="J264" s="110"/>
      <c r="K264" s="3" t="s">
        <v>86</v>
      </c>
      <c r="L264" s="3" t="str">
        <f t="shared" si="14"/>
        <v>Spare</v>
      </c>
      <c r="M264" s="111"/>
      <c r="N264" s="15"/>
      <c r="O264" s="15"/>
      <c r="P264" s="15"/>
      <c r="Q264" s="15"/>
      <c r="R264" s="3"/>
      <c r="S264" s="3"/>
    </row>
    <row r="265" spans="2:19" ht="15.75" x14ac:dyDescent="0.25">
      <c r="B265" s="15"/>
      <c r="C265" s="15"/>
      <c r="D265" s="15"/>
      <c r="E265" s="15"/>
      <c r="F265" s="15" t="s">
        <v>589</v>
      </c>
      <c r="G265" s="150"/>
      <c r="H265" s="150"/>
      <c r="I265" s="109">
        <v>11</v>
      </c>
      <c r="J265" s="110"/>
      <c r="K265" s="3" t="s">
        <v>86</v>
      </c>
      <c r="L265" s="3" t="str">
        <f t="shared" si="14"/>
        <v>Spare</v>
      </c>
      <c r="M265" s="111"/>
      <c r="N265" s="15"/>
      <c r="O265" s="15"/>
      <c r="P265" s="15"/>
      <c r="Q265" s="15"/>
      <c r="R265" s="3"/>
      <c r="S265" s="3"/>
    </row>
    <row r="266" spans="2:19" ht="15.75" x14ac:dyDescent="0.25">
      <c r="B266" s="15"/>
      <c r="C266" s="15"/>
      <c r="D266" s="15"/>
      <c r="E266" s="15"/>
      <c r="F266" s="15" t="s">
        <v>589</v>
      </c>
      <c r="G266" s="150"/>
      <c r="H266" s="150"/>
      <c r="I266" s="109">
        <v>12</v>
      </c>
      <c r="J266" s="110"/>
      <c r="K266" s="3" t="s">
        <v>86</v>
      </c>
      <c r="L266" s="3" t="str">
        <f t="shared" si="14"/>
        <v>Spare</v>
      </c>
      <c r="M266" s="111"/>
      <c r="N266" s="15"/>
      <c r="O266" s="15"/>
      <c r="P266" s="15"/>
      <c r="Q266" s="15"/>
      <c r="R266" s="3"/>
      <c r="S266" s="3"/>
    </row>
    <row r="267" spans="2:19" ht="15.75" x14ac:dyDescent="0.25">
      <c r="B267" s="15"/>
      <c r="C267" s="15"/>
      <c r="D267" s="15"/>
      <c r="E267" s="15"/>
      <c r="F267" s="15" t="s">
        <v>589</v>
      </c>
      <c r="G267" s="150"/>
      <c r="H267" s="150"/>
      <c r="I267" s="109">
        <v>13</v>
      </c>
      <c r="J267" s="110"/>
      <c r="K267" s="3" t="s">
        <v>86</v>
      </c>
      <c r="L267" s="3" t="str">
        <f t="shared" si="9"/>
        <v>Spare</v>
      </c>
      <c r="M267" s="111"/>
      <c r="N267" s="15"/>
      <c r="O267" s="15"/>
      <c r="P267" s="15"/>
      <c r="Q267" s="15"/>
      <c r="R267" s="3"/>
      <c r="S267" s="3"/>
    </row>
    <row r="268" spans="2:19" ht="15.75" x14ac:dyDescent="0.25">
      <c r="B268" s="15"/>
      <c r="C268" s="15"/>
      <c r="D268" s="15"/>
      <c r="E268" s="15"/>
      <c r="F268" s="15" t="s">
        <v>589</v>
      </c>
      <c r="G268" s="150"/>
      <c r="H268" s="150"/>
      <c r="I268" s="109">
        <v>14</v>
      </c>
      <c r="J268" s="110"/>
      <c r="K268" s="3" t="s">
        <v>86</v>
      </c>
      <c r="L268" s="3" t="str">
        <f t="shared" si="9"/>
        <v>Spare</v>
      </c>
      <c r="M268" s="111"/>
      <c r="N268" s="15"/>
      <c r="O268" s="15"/>
      <c r="P268" s="15"/>
      <c r="Q268" s="15"/>
      <c r="R268" s="3"/>
      <c r="S268" s="3"/>
    </row>
    <row r="269" spans="2:19" ht="15.75" x14ac:dyDescent="0.25">
      <c r="B269" s="15"/>
      <c r="C269" s="15"/>
      <c r="D269" s="15"/>
      <c r="E269" s="15"/>
      <c r="F269" s="15" t="s">
        <v>589</v>
      </c>
      <c r="G269" s="150"/>
      <c r="H269" s="150"/>
      <c r="I269" s="109">
        <v>15</v>
      </c>
      <c r="J269" s="110"/>
      <c r="K269" s="3" t="s">
        <v>86</v>
      </c>
      <c r="L269" s="3" t="str">
        <f t="shared" si="9"/>
        <v>Spare</v>
      </c>
      <c r="M269" s="111"/>
      <c r="N269" s="15"/>
      <c r="O269" s="15"/>
      <c r="P269" s="15"/>
      <c r="Q269" s="15"/>
      <c r="R269" s="3"/>
      <c r="S269" s="3"/>
    </row>
    <row r="270" spans="2:19" ht="15.75" x14ac:dyDescent="0.25">
      <c r="B270" s="15"/>
      <c r="C270" s="15"/>
      <c r="D270" s="15"/>
      <c r="E270" s="15"/>
      <c r="F270" s="15" t="s">
        <v>589</v>
      </c>
      <c r="G270" s="150"/>
      <c r="H270" s="150"/>
      <c r="I270" s="109">
        <v>16</v>
      </c>
      <c r="J270" s="110"/>
      <c r="K270" s="3" t="s">
        <v>86</v>
      </c>
      <c r="L270" s="3" t="str">
        <f t="shared" si="9"/>
        <v>Spare</v>
      </c>
      <c r="M270" s="111"/>
      <c r="N270" s="15"/>
      <c r="O270" s="15"/>
      <c r="P270" s="15"/>
      <c r="Q270" s="15"/>
      <c r="R270" s="3"/>
      <c r="S270" s="3"/>
    </row>
    <row r="271" spans="2:19" ht="15.75" x14ac:dyDescent="0.25">
      <c r="B271" s="15"/>
      <c r="C271" s="15"/>
      <c r="D271" s="15"/>
      <c r="E271" s="15"/>
      <c r="F271" s="15" t="s">
        <v>744</v>
      </c>
      <c r="G271" s="150" t="s">
        <v>572</v>
      </c>
      <c r="H271" s="151" t="s">
        <v>747</v>
      </c>
      <c r="I271" s="109">
        <v>1</v>
      </c>
      <c r="J271" s="110"/>
      <c r="K271" s="3" t="s">
        <v>481</v>
      </c>
      <c r="L271" s="3" t="str">
        <f t="shared" ref="L271:L279" si="15">CONCATENATE(C271,D271,K271)</f>
        <v xml:space="preserve">Carton Handling conveyor 01 Entry sensor </v>
      </c>
      <c r="M271" s="111"/>
      <c r="N271" s="15" t="s">
        <v>764</v>
      </c>
      <c r="O271" s="15" t="s">
        <v>769</v>
      </c>
      <c r="P271" s="15"/>
      <c r="Q271" s="15"/>
      <c r="R271" s="3"/>
      <c r="S271" s="3"/>
    </row>
    <row r="272" spans="2:19" ht="15.75" x14ac:dyDescent="0.25">
      <c r="B272" s="15"/>
      <c r="C272" s="15"/>
      <c r="D272" s="15"/>
      <c r="E272" s="15"/>
      <c r="F272" s="15" t="s">
        <v>744</v>
      </c>
      <c r="G272" s="150"/>
      <c r="H272" s="150"/>
      <c r="I272" s="109">
        <v>2</v>
      </c>
      <c r="J272" s="110"/>
      <c r="K272" s="3" t="s">
        <v>480</v>
      </c>
      <c r="L272" s="3" t="str">
        <f t="shared" si="15"/>
        <v xml:space="preserve">Carton Handling conveyor 01 Exit sensor </v>
      </c>
      <c r="M272" s="111"/>
      <c r="N272" s="15" t="s">
        <v>764</v>
      </c>
      <c r="O272" s="15" t="s">
        <v>769</v>
      </c>
      <c r="P272" s="15"/>
      <c r="Q272" s="15"/>
      <c r="R272" s="3"/>
      <c r="S272" s="3"/>
    </row>
    <row r="273" spans="2:19" ht="15.75" x14ac:dyDescent="0.25">
      <c r="B273" s="15"/>
      <c r="C273" s="15"/>
      <c r="D273" s="15"/>
      <c r="E273" s="15"/>
      <c r="F273" s="15" t="s">
        <v>744</v>
      </c>
      <c r="G273" s="150"/>
      <c r="H273" s="150"/>
      <c r="I273" s="109">
        <v>3</v>
      </c>
      <c r="J273" s="110"/>
      <c r="K273" s="3" t="s">
        <v>482</v>
      </c>
      <c r="L273" s="3" t="str">
        <f t="shared" si="15"/>
        <v>Carton Handling conveyor 01 Stopper Forward Reed Switch</v>
      </c>
      <c r="M273" s="111"/>
      <c r="N273" s="15" t="s">
        <v>766</v>
      </c>
      <c r="O273" s="15"/>
      <c r="P273" s="15"/>
      <c r="Q273" s="15"/>
      <c r="R273" s="3"/>
      <c r="S273" s="3"/>
    </row>
    <row r="274" spans="2:19" ht="15.75" x14ac:dyDescent="0.25">
      <c r="B274" s="15"/>
      <c r="C274" s="15"/>
      <c r="D274" s="15"/>
      <c r="E274" s="15"/>
      <c r="F274" s="15" t="s">
        <v>744</v>
      </c>
      <c r="G274" s="150"/>
      <c r="H274" s="150"/>
      <c r="I274" s="109">
        <v>4</v>
      </c>
      <c r="J274" s="110"/>
      <c r="K274" s="3" t="s">
        <v>483</v>
      </c>
      <c r="L274" s="3" t="str">
        <f t="shared" si="15"/>
        <v>Carton Handling conveyor 01 Stopper Reverse Reed Switch</v>
      </c>
      <c r="M274" s="111"/>
      <c r="N274" s="15" t="s">
        <v>766</v>
      </c>
      <c r="O274" s="15"/>
      <c r="P274" s="15"/>
      <c r="Q274" s="15"/>
      <c r="R274" s="3"/>
      <c r="S274" s="3"/>
    </row>
    <row r="275" spans="2:19" ht="15.75" x14ac:dyDescent="0.25">
      <c r="B275" s="15"/>
      <c r="C275" s="15"/>
      <c r="D275" s="15"/>
      <c r="E275" s="15"/>
      <c r="F275" s="15" t="s">
        <v>744</v>
      </c>
      <c r="G275" s="150"/>
      <c r="H275" s="150"/>
      <c r="I275" s="109">
        <v>5</v>
      </c>
      <c r="J275" s="110"/>
      <c r="K275" s="3" t="s">
        <v>487</v>
      </c>
      <c r="L275" s="3" t="str">
        <f t="shared" si="15"/>
        <v>Carton Handling conveyor 02 Entry sensor 01</v>
      </c>
      <c r="M275" s="111"/>
      <c r="N275" s="15" t="s">
        <v>764</v>
      </c>
      <c r="O275" s="15" t="s">
        <v>769</v>
      </c>
      <c r="P275" s="15"/>
      <c r="Q275" s="15"/>
      <c r="R275" s="3"/>
      <c r="S275" s="3"/>
    </row>
    <row r="276" spans="2:19" ht="15.75" x14ac:dyDescent="0.25">
      <c r="B276" s="15"/>
      <c r="C276" s="15"/>
      <c r="D276" s="15"/>
      <c r="E276" s="15"/>
      <c r="F276" s="15" t="s">
        <v>744</v>
      </c>
      <c r="G276" s="150"/>
      <c r="H276" s="150"/>
      <c r="I276" s="109">
        <v>6</v>
      </c>
      <c r="J276" s="110"/>
      <c r="K276" s="3" t="s">
        <v>488</v>
      </c>
      <c r="L276" s="3" t="str">
        <f t="shared" si="15"/>
        <v>Carton Handling conveyor 02 Entry sensor 02</v>
      </c>
      <c r="M276" s="111"/>
      <c r="N276" s="15" t="s">
        <v>764</v>
      </c>
      <c r="O276" s="15" t="s">
        <v>769</v>
      </c>
      <c r="P276" s="15"/>
      <c r="Q276" s="15"/>
      <c r="R276" s="3"/>
      <c r="S276" s="3"/>
    </row>
    <row r="277" spans="2:19" ht="15.75" x14ac:dyDescent="0.25">
      <c r="B277" s="15"/>
      <c r="C277" s="15"/>
      <c r="D277" s="15"/>
      <c r="E277" s="15"/>
      <c r="F277" s="15" t="s">
        <v>744</v>
      </c>
      <c r="G277" s="150"/>
      <c r="H277" s="150"/>
      <c r="I277" s="109">
        <v>7</v>
      </c>
      <c r="J277" s="110"/>
      <c r="K277" s="3" t="s">
        <v>484</v>
      </c>
      <c r="L277" s="3" t="str">
        <f t="shared" si="15"/>
        <v xml:space="preserve">Carton Handling conveyor 02 Exit sensor </v>
      </c>
      <c r="M277" s="111"/>
      <c r="N277" s="15" t="s">
        <v>764</v>
      </c>
      <c r="O277" s="15" t="s">
        <v>769</v>
      </c>
      <c r="P277" s="15"/>
      <c r="Q277" s="15"/>
      <c r="R277" s="3"/>
      <c r="S277" s="3"/>
    </row>
    <row r="278" spans="2:19" ht="15.75" x14ac:dyDescent="0.25">
      <c r="B278" s="15"/>
      <c r="C278" s="15"/>
      <c r="D278" s="15"/>
      <c r="E278" s="15"/>
      <c r="F278" s="15" t="s">
        <v>744</v>
      </c>
      <c r="G278" s="150"/>
      <c r="H278" s="150"/>
      <c r="I278" s="109">
        <v>8</v>
      </c>
      <c r="J278" s="110"/>
      <c r="K278" s="3" t="s">
        <v>485</v>
      </c>
      <c r="L278" s="3" t="str">
        <f t="shared" si="15"/>
        <v>Carton Handling conveyor 02 Stopper Forward Reed Switch</v>
      </c>
      <c r="M278" s="111"/>
      <c r="N278" s="15" t="s">
        <v>766</v>
      </c>
      <c r="O278" s="15"/>
      <c r="P278" s="15"/>
      <c r="Q278" s="15"/>
      <c r="R278" s="3"/>
      <c r="S278" s="3"/>
    </row>
    <row r="279" spans="2:19" ht="15.75" x14ac:dyDescent="0.25">
      <c r="B279" s="15"/>
      <c r="C279" s="15"/>
      <c r="D279" s="15"/>
      <c r="E279" s="15"/>
      <c r="F279" s="15" t="s">
        <v>744</v>
      </c>
      <c r="G279" s="150"/>
      <c r="H279" s="150"/>
      <c r="I279" s="109">
        <v>9</v>
      </c>
      <c r="J279" s="110"/>
      <c r="K279" s="3" t="s">
        <v>486</v>
      </c>
      <c r="L279" s="3" t="str">
        <f t="shared" si="15"/>
        <v>Carton Handling conveyor 02 Stopper Reverse Reed Switch</v>
      </c>
      <c r="M279" s="111"/>
      <c r="N279" s="15" t="s">
        <v>766</v>
      </c>
      <c r="O279" s="15"/>
      <c r="P279" s="15"/>
      <c r="Q279" s="15"/>
      <c r="R279" s="3"/>
      <c r="S279" s="3"/>
    </row>
    <row r="280" spans="2:19" ht="15.75" x14ac:dyDescent="0.25">
      <c r="B280" s="15"/>
      <c r="C280" s="15"/>
      <c r="D280" s="15"/>
      <c r="E280" s="15"/>
      <c r="F280" s="15" t="s">
        <v>744</v>
      </c>
      <c r="G280" s="150"/>
      <c r="H280" s="150"/>
      <c r="I280" s="109">
        <v>10</v>
      </c>
      <c r="J280" s="110"/>
      <c r="K280" s="3" t="s">
        <v>489</v>
      </c>
      <c r="L280" s="3"/>
      <c r="M280" s="111"/>
      <c r="N280" s="15" t="s">
        <v>764</v>
      </c>
      <c r="O280" s="15" t="s">
        <v>769</v>
      </c>
      <c r="P280" s="15"/>
      <c r="Q280" s="15"/>
      <c r="R280" s="3"/>
      <c r="S280" s="3"/>
    </row>
    <row r="281" spans="2:19" ht="15.75" x14ac:dyDescent="0.25">
      <c r="B281" s="15"/>
      <c r="C281" s="15"/>
      <c r="D281" s="15"/>
      <c r="E281" s="15"/>
      <c r="F281" s="15" t="s">
        <v>744</v>
      </c>
      <c r="G281" s="150"/>
      <c r="H281" s="150"/>
      <c r="I281" s="109">
        <v>11</v>
      </c>
      <c r="J281" s="110"/>
      <c r="K281" s="3" t="s">
        <v>490</v>
      </c>
      <c r="L281" s="3"/>
      <c r="M281" s="111"/>
      <c r="N281" s="15" t="s">
        <v>764</v>
      </c>
      <c r="O281" s="15" t="s">
        <v>769</v>
      </c>
      <c r="P281" s="15"/>
      <c r="Q281" s="15"/>
      <c r="R281" s="3"/>
      <c r="S281" s="3"/>
    </row>
    <row r="282" spans="2:19" ht="15.75" x14ac:dyDescent="0.25">
      <c r="B282" s="15"/>
      <c r="C282" s="15"/>
      <c r="D282" s="15"/>
      <c r="E282" s="15"/>
      <c r="F282" s="15" t="s">
        <v>744</v>
      </c>
      <c r="G282" s="150"/>
      <c r="H282" s="150"/>
      <c r="I282" s="109">
        <v>12</v>
      </c>
      <c r="J282" s="110"/>
      <c r="K282" s="3" t="s">
        <v>491</v>
      </c>
      <c r="L282" s="3"/>
      <c r="M282" s="111"/>
      <c r="N282" s="15" t="s">
        <v>764</v>
      </c>
      <c r="O282" s="15" t="s">
        <v>769</v>
      </c>
      <c r="P282" s="15"/>
      <c r="Q282" s="15"/>
      <c r="R282" s="3"/>
      <c r="S282" s="3"/>
    </row>
    <row r="283" spans="2:19" ht="15.75" x14ac:dyDescent="0.25">
      <c r="B283" s="15"/>
      <c r="C283" s="15"/>
      <c r="D283" s="15"/>
      <c r="E283" s="15"/>
      <c r="F283" s="15" t="s">
        <v>744</v>
      </c>
      <c r="G283" s="150"/>
      <c r="H283" s="150"/>
      <c r="I283" s="109">
        <v>13</v>
      </c>
      <c r="J283" s="110"/>
      <c r="K283" s="3" t="s">
        <v>492</v>
      </c>
      <c r="L283" s="3"/>
      <c r="M283" s="111"/>
      <c r="N283" s="15" t="s">
        <v>766</v>
      </c>
      <c r="O283" s="15"/>
      <c r="P283" s="15"/>
      <c r="Q283" s="15"/>
      <c r="R283" s="3"/>
      <c r="S283" s="3"/>
    </row>
    <row r="284" spans="2:19" ht="15.75" x14ac:dyDescent="0.25">
      <c r="B284" s="15"/>
      <c r="C284" s="15"/>
      <c r="D284" s="15"/>
      <c r="E284" s="15"/>
      <c r="F284" s="15" t="s">
        <v>744</v>
      </c>
      <c r="G284" s="150"/>
      <c r="H284" s="150"/>
      <c r="I284" s="109">
        <v>14</v>
      </c>
      <c r="J284" s="110"/>
      <c r="K284" s="3" t="s">
        <v>493</v>
      </c>
      <c r="L284" s="3"/>
      <c r="M284" s="111"/>
      <c r="N284" s="15" t="s">
        <v>766</v>
      </c>
      <c r="O284" s="15"/>
      <c r="P284" s="15"/>
      <c r="Q284" s="15"/>
      <c r="R284" s="3"/>
      <c r="S284" s="3"/>
    </row>
    <row r="285" spans="2:19" ht="15.75" x14ac:dyDescent="0.25">
      <c r="B285" s="15"/>
      <c r="C285" s="15"/>
      <c r="D285" s="15"/>
      <c r="E285" s="15"/>
      <c r="F285" s="15" t="s">
        <v>744</v>
      </c>
      <c r="G285" s="150"/>
      <c r="H285" s="150"/>
      <c r="I285" s="109">
        <v>15</v>
      </c>
      <c r="J285" s="110"/>
      <c r="K285" s="3" t="s">
        <v>86</v>
      </c>
      <c r="L285" s="3"/>
      <c r="M285" s="111"/>
      <c r="N285" s="15"/>
      <c r="O285" s="15"/>
      <c r="P285" s="15"/>
      <c r="Q285" s="15"/>
      <c r="R285" s="3"/>
      <c r="S285" s="3"/>
    </row>
    <row r="286" spans="2:19" ht="15.75" x14ac:dyDescent="0.25">
      <c r="B286" s="15"/>
      <c r="C286" s="15"/>
      <c r="D286" s="15"/>
      <c r="E286" s="15"/>
      <c r="F286" s="15" t="s">
        <v>744</v>
      </c>
      <c r="G286" s="150"/>
      <c r="H286" s="150"/>
      <c r="I286" s="109">
        <v>16</v>
      </c>
      <c r="J286" s="110"/>
      <c r="K286" s="3" t="s">
        <v>86</v>
      </c>
      <c r="L286" s="3"/>
      <c r="M286" s="111"/>
      <c r="N286" s="15"/>
      <c r="O286" s="15"/>
      <c r="P286" s="15"/>
      <c r="Q286" s="15"/>
      <c r="R286" s="3"/>
      <c r="S286" s="3"/>
    </row>
    <row r="287" spans="2:19" ht="15.75" x14ac:dyDescent="0.25">
      <c r="B287" s="15"/>
      <c r="C287" s="15"/>
      <c r="D287" s="15"/>
      <c r="E287" s="15"/>
      <c r="F287" s="15" t="s">
        <v>745</v>
      </c>
      <c r="G287" s="150" t="s">
        <v>584</v>
      </c>
      <c r="H287" s="151" t="s">
        <v>747</v>
      </c>
      <c r="I287" s="109">
        <v>1</v>
      </c>
      <c r="J287" s="110"/>
      <c r="K287" s="3" t="s">
        <v>740</v>
      </c>
      <c r="L287" s="3" t="str">
        <f t="shared" ref="L287:L295" si="16">CONCATENATE(C287,D287,K287)</f>
        <v>Box Cylinder 01 Open FB</v>
      </c>
      <c r="M287" s="111"/>
      <c r="N287" s="118" t="s">
        <v>767</v>
      </c>
      <c r="O287" s="15"/>
      <c r="P287" s="15"/>
      <c r="Q287" s="15"/>
      <c r="R287" s="3"/>
      <c r="S287" s="3"/>
    </row>
    <row r="288" spans="2:19" ht="15.75" x14ac:dyDescent="0.25">
      <c r="B288" s="15"/>
      <c r="C288" s="15"/>
      <c r="D288" s="15"/>
      <c r="E288" s="15"/>
      <c r="F288" s="15" t="s">
        <v>745</v>
      </c>
      <c r="G288" s="150"/>
      <c r="H288" s="150"/>
      <c r="I288" s="109">
        <v>2</v>
      </c>
      <c r="J288" s="110"/>
      <c r="K288" s="3" t="s">
        <v>741</v>
      </c>
      <c r="L288" s="3" t="str">
        <f t="shared" si="16"/>
        <v>Box Cylinder 01 Close FB</v>
      </c>
      <c r="M288" s="111"/>
      <c r="N288" s="118" t="s">
        <v>767</v>
      </c>
      <c r="O288" s="15"/>
      <c r="P288" s="15"/>
      <c r="Q288" s="15"/>
      <c r="R288" s="3"/>
      <c r="S288" s="3"/>
    </row>
    <row r="289" spans="2:19" ht="15.75" x14ac:dyDescent="0.25">
      <c r="B289" s="15"/>
      <c r="C289" s="15"/>
      <c r="D289" s="15"/>
      <c r="E289" s="15"/>
      <c r="F289" s="15" t="s">
        <v>745</v>
      </c>
      <c r="G289" s="150"/>
      <c r="H289" s="150"/>
      <c r="I289" s="109">
        <v>3</v>
      </c>
      <c r="J289" s="110"/>
      <c r="K289" s="3" t="s">
        <v>740</v>
      </c>
      <c r="L289" s="3" t="str">
        <f t="shared" si="16"/>
        <v>Box Cylinder 01 Open FB</v>
      </c>
      <c r="M289" s="111"/>
      <c r="N289" s="118" t="s">
        <v>767</v>
      </c>
      <c r="O289" s="15"/>
      <c r="P289" s="15"/>
      <c r="Q289" s="15"/>
      <c r="R289" s="3"/>
      <c r="S289" s="3"/>
    </row>
    <row r="290" spans="2:19" ht="15.75" x14ac:dyDescent="0.25">
      <c r="B290" s="15"/>
      <c r="C290" s="15"/>
      <c r="D290" s="15"/>
      <c r="E290" s="15"/>
      <c r="F290" s="15" t="s">
        <v>745</v>
      </c>
      <c r="G290" s="150"/>
      <c r="H290" s="150"/>
      <c r="I290" s="109">
        <v>4</v>
      </c>
      <c r="J290" s="110"/>
      <c r="K290" s="3" t="s">
        <v>741</v>
      </c>
      <c r="L290" s="3" t="str">
        <f t="shared" si="16"/>
        <v>Box Cylinder 01 Close FB</v>
      </c>
      <c r="M290" s="111"/>
      <c r="N290" s="118" t="s">
        <v>767</v>
      </c>
      <c r="O290" s="15"/>
      <c r="P290" s="15"/>
      <c r="Q290" s="15"/>
      <c r="R290" s="3"/>
      <c r="S290" s="3"/>
    </row>
    <row r="291" spans="2:19" ht="15.75" x14ac:dyDescent="0.25">
      <c r="B291" s="15"/>
      <c r="C291" s="15"/>
      <c r="D291" s="15"/>
      <c r="E291" s="15"/>
      <c r="F291" s="15" t="s">
        <v>745</v>
      </c>
      <c r="G291" s="150"/>
      <c r="H291" s="150"/>
      <c r="I291" s="109">
        <v>5</v>
      </c>
      <c r="J291" s="110"/>
      <c r="K291" s="3" t="s">
        <v>740</v>
      </c>
      <c r="L291" s="3" t="str">
        <f t="shared" si="16"/>
        <v>Box Cylinder 01 Open FB</v>
      </c>
      <c r="M291" s="111"/>
      <c r="N291" s="118" t="s">
        <v>767</v>
      </c>
      <c r="O291" s="15"/>
      <c r="P291" s="15"/>
      <c r="Q291" s="15"/>
      <c r="R291" s="3"/>
      <c r="S291" s="3"/>
    </row>
    <row r="292" spans="2:19" ht="15.75" x14ac:dyDescent="0.25">
      <c r="B292" s="15"/>
      <c r="C292" s="15"/>
      <c r="D292" s="15"/>
      <c r="E292" s="15"/>
      <c r="F292" s="15" t="s">
        <v>745</v>
      </c>
      <c r="G292" s="150"/>
      <c r="H292" s="150"/>
      <c r="I292" s="109">
        <v>6</v>
      </c>
      <c r="J292" s="110"/>
      <c r="K292" s="3" t="s">
        <v>741</v>
      </c>
      <c r="L292" s="3" t="str">
        <f t="shared" si="16"/>
        <v>Box Cylinder 01 Close FB</v>
      </c>
      <c r="M292" s="111"/>
      <c r="N292" s="118" t="s">
        <v>767</v>
      </c>
      <c r="O292" s="15"/>
      <c r="P292" s="15"/>
      <c r="Q292" s="15"/>
      <c r="R292" s="3"/>
      <c r="S292" s="3"/>
    </row>
    <row r="293" spans="2:19" ht="15.75" x14ac:dyDescent="0.25">
      <c r="B293" s="15"/>
      <c r="C293" s="15"/>
      <c r="D293" s="15"/>
      <c r="E293" s="15"/>
      <c r="F293" s="15" t="s">
        <v>745</v>
      </c>
      <c r="G293" s="150"/>
      <c r="H293" s="150"/>
      <c r="I293" s="109">
        <v>7</v>
      </c>
      <c r="J293" s="110"/>
      <c r="K293" s="3" t="s">
        <v>740</v>
      </c>
      <c r="L293" s="3" t="str">
        <f t="shared" si="16"/>
        <v>Box Cylinder 01 Open FB</v>
      </c>
      <c r="M293" s="111"/>
      <c r="N293" s="118" t="s">
        <v>767</v>
      </c>
      <c r="O293" s="15"/>
      <c r="P293" s="15"/>
      <c r="Q293" s="15"/>
      <c r="R293" s="3"/>
      <c r="S293" s="3"/>
    </row>
    <row r="294" spans="2:19" ht="15.75" x14ac:dyDescent="0.25">
      <c r="B294" s="15"/>
      <c r="C294" s="15"/>
      <c r="D294" s="15"/>
      <c r="E294" s="15"/>
      <c r="F294" s="15" t="s">
        <v>745</v>
      </c>
      <c r="G294" s="150"/>
      <c r="H294" s="150"/>
      <c r="I294" s="109">
        <v>8</v>
      </c>
      <c r="J294" s="110"/>
      <c r="K294" s="3" t="s">
        <v>741</v>
      </c>
      <c r="L294" s="3" t="str">
        <f t="shared" si="16"/>
        <v>Box Cylinder 01 Close FB</v>
      </c>
      <c r="M294" s="111"/>
      <c r="N294" s="118" t="s">
        <v>767</v>
      </c>
      <c r="O294" s="15"/>
      <c r="P294" s="15"/>
      <c r="Q294" s="15"/>
      <c r="R294" s="3"/>
      <c r="S294" s="3"/>
    </row>
    <row r="295" spans="2:19" ht="15.75" x14ac:dyDescent="0.25">
      <c r="B295" s="15"/>
      <c r="C295" s="15"/>
      <c r="D295" s="15"/>
      <c r="E295" s="15"/>
      <c r="F295" s="15" t="s">
        <v>745</v>
      </c>
      <c r="G295" s="150"/>
      <c r="H295" s="150"/>
      <c r="I295" s="109">
        <v>9</v>
      </c>
      <c r="J295" s="110"/>
      <c r="K295" s="3" t="s">
        <v>742</v>
      </c>
      <c r="L295" s="3" t="str">
        <f t="shared" si="16"/>
        <v>Vision System Cylinder FWD RS</v>
      </c>
      <c r="M295" s="111"/>
      <c r="N295" s="15" t="s">
        <v>766</v>
      </c>
      <c r="O295" s="15"/>
      <c r="P295" s="15"/>
      <c r="Q295" s="15"/>
      <c r="R295" s="3"/>
      <c r="S295" s="3"/>
    </row>
    <row r="296" spans="2:19" ht="15.75" x14ac:dyDescent="0.25">
      <c r="B296" s="15"/>
      <c r="C296" s="15"/>
      <c r="D296" s="15"/>
      <c r="E296" s="15"/>
      <c r="F296" s="15" t="s">
        <v>745</v>
      </c>
      <c r="G296" s="150"/>
      <c r="H296" s="150"/>
      <c r="I296" s="109">
        <v>10</v>
      </c>
      <c r="J296" s="110"/>
      <c r="K296" s="3" t="s">
        <v>743</v>
      </c>
      <c r="L296" s="3" t="str">
        <f t="shared" ref="L296:L302" si="17">CONCATENATE(C296,D296,K296)</f>
        <v>Vision System Cylinder REV RS</v>
      </c>
      <c r="M296" s="111"/>
      <c r="N296" s="15" t="s">
        <v>766</v>
      </c>
      <c r="O296" s="15"/>
      <c r="P296" s="15"/>
      <c r="Q296" s="15"/>
      <c r="R296" s="3"/>
      <c r="S296" s="3"/>
    </row>
    <row r="297" spans="2:19" ht="15.75" x14ac:dyDescent="0.25">
      <c r="B297" s="15"/>
      <c r="C297" s="15"/>
      <c r="D297" s="15"/>
      <c r="E297" s="15"/>
      <c r="F297" s="15" t="s">
        <v>745</v>
      </c>
      <c r="G297" s="150"/>
      <c r="H297" s="150"/>
      <c r="I297" s="109">
        <v>11</v>
      </c>
      <c r="J297" s="110"/>
      <c r="K297" s="3" t="s">
        <v>86</v>
      </c>
      <c r="L297" s="3" t="str">
        <f t="shared" si="17"/>
        <v>Spare</v>
      </c>
      <c r="M297" s="111"/>
      <c r="N297" s="15"/>
      <c r="O297" s="15"/>
      <c r="P297" s="15"/>
      <c r="Q297" s="15"/>
      <c r="R297" s="3"/>
      <c r="S297" s="3"/>
    </row>
    <row r="298" spans="2:19" ht="15.75" x14ac:dyDescent="0.25">
      <c r="B298" s="15"/>
      <c r="C298" s="15"/>
      <c r="D298" s="15"/>
      <c r="E298" s="15"/>
      <c r="F298" s="15" t="s">
        <v>745</v>
      </c>
      <c r="G298" s="150"/>
      <c r="H298" s="150"/>
      <c r="I298" s="109">
        <v>12</v>
      </c>
      <c r="J298" s="110"/>
      <c r="K298" s="3" t="s">
        <v>86</v>
      </c>
      <c r="L298" s="3" t="str">
        <f t="shared" si="17"/>
        <v>Spare</v>
      </c>
      <c r="M298" s="111"/>
      <c r="N298" s="15"/>
      <c r="O298" s="15"/>
      <c r="P298" s="15"/>
      <c r="Q298" s="15"/>
      <c r="R298" s="3"/>
      <c r="S298" s="3"/>
    </row>
    <row r="299" spans="2:19" ht="15.75" x14ac:dyDescent="0.25">
      <c r="B299" s="15"/>
      <c r="C299" s="15"/>
      <c r="D299" s="15"/>
      <c r="E299" s="15"/>
      <c r="F299" s="15" t="s">
        <v>745</v>
      </c>
      <c r="G299" s="150"/>
      <c r="H299" s="150"/>
      <c r="I299" s="109">
        <v>13</v>
      </c>
      <c r="J299" s="110"/>
      <c r="K299" s="3" t="s">
        <v>86</v>
      </c>
      <c r="L299" s="3" t="str">
        <f t="shared" si="17"/>
        <v>Spare</v>
      </c>
      <c r="M299" s="111"/>
      <c r="N299" s="15"/>
      <c r="O299" s="15"/>
      <c r="P299" s="15"/>
      <c r="Q299" s="15"/>
      <c r="R299" s="3"/>
      <c r="S299" s="3"/>
    </row>
    <row r="300" spans="2:19" ht="15.75" x14ac:dyDescent="0.25">
      <c r="B300" s="15"/>
      <c r="C300" s="15"/>
      <c r="D300" s="15"/>
      <c r="E300" s="15"/>
      <c r="F300" s="15" t="s">
        <v>745</v>
      </c>
      <c r="G300" s="150"/>
      <c r="H300" s="150"/>
      <c r="I300" s="109">
        <v>14</v>
      </c>
      <c r="J300" s="110"/>
      <c r="K300" s="3" t="s">
        <v>86</v>
      </c>
      <c r="L300" s="3" t="str">
        <f t="shared" si="17"/>
        <v>Spare</v>
      </c>
      <c r="M300" s="111"/>
      <c r="N300" s="15"/>
      <c r="O300" s="15"/>
      <c r="P300" s="15"/>
      <c r="Q300" s="15"/>
      <c r="R300" s="3"/>
      <c r="S300" s="3"/>
    </row>
    <row r="301" spans="2:19" ht="15.75" x14ac:dyDescent="0.25">
      <c r="B301" s="15"/>
      <c r="C301" s="15"/>
      <c r="D301" s="15"/>
      <c r="E301" s="15"/>
      <c r="F301" s="15" t="s">
        <v>745</v>
      </c>
      <c r="G301" s="150"/>
      <c r="H301" s="150"/>
      <c r="I301" s="109">
        <v>15</v>
      </c>
      <c r="J301" s="110"/>
      <c r="K301" s="3" t="s">
        <v>86</v>
      </c>
      <c r="L301" s="3" t="str">
        <f t="shared" si="17"/>
        <v>Spare</v>
      </c>
      <c r="M301" s="111"/>
      <c r="N301" s="15"/>
      <c r="O301" s="15"/>
      <c r="P301" s="15"/>
      <c r="Q301" s="15"/>
      <c r="R301" s="3"/>
      <c r="S301" s="3"/>
    </row>
    <row r="302" spans="2:19" ht="15.75" x14ac:dyDescent="0.25">
      <c r="B302" s="15"/>
      <c r="C302" s="15"/>
      <c r="D302" s="15"/>
      <c r="E302" s="15"/>
      <c r="F302" s="15" t="s">
        <v>745</v>
      </c>
      <c r="G302" s="150"/>
      <c r="H302" s="150"/>
      <c r="I302" s="109">
        <v>16</v>
      </c>
      <c r="J302" s="110"/>
      <c r="K302" s="3" t="s">
        <v>86</v>
      </c>
      <c r="L302" s="3" t="str">
        <f t="shared" si="17"/>
        <v>Spare</v>
      </c>
      <c r="M302" s="111"/>
      <c r="N302" s="15"/>
      <c r="O302" s="15"/>
      <c r="P302" s="15"/>
      <c r="Q302" s="15"/>
      <c r="R302" s="3"/>
      <c r="S302" s="3"/>
    </row>
    <row r="303" spans="2:19" ht="15.75" x14ac:dyDescent="0.25">
      <c r="B303" s="15"/>
      <c r="C303" s="15"/>
      <c r="D303" s="15"/>
      <c r="E303" s="15"/>
      <c r="F303" s="15" t="s">
        <v>590</v>
      </c>
      <c r="G303" s="150" t="s">
        <v>585</v>
      </c>
      <c r="H303" s="151" t="s">
        <v>747</v>
      </c>
      <c r="I303" s="109">
        <v>1</v>
      </c>
      <c r="J303" s="110"/>
      <c r="K303" s="3" t="s">
        <v>494</v>
      </c>
      <c r="L303" s="3" t="str">
        <f t="shared" ref="L303:L326" si="18">CONCATENATE(C303,D303,K303)</f>
        <v xml:space="preserve">Carton Handling conveyor 04 Entry sensor </v>
      </c>
      <c r="M303" s="111"/>
      <c r="N303" s="15" t="s">
        <v>764</v>
      </c>
      <c r="O303" s="15" t="s">
        <v>769</v>
      </c>
      <c r="P303" s="15"/>
      <c r="Q303" s="15"/>
      <c r="R303" s="3"/>
      <c r="S303" s="3"/>
    </row>
    <row r="304" spans="2:19" ht="15.75" x14ac:dyDescent="0.25">
      <c r="B304" s="15"/>
      <c r="C304" s="15"/>
      <c r="D304" s="15"/>
      <c r="E304" s="15"/>
      <c r="F304" s="15" t="s">
        <v>590</v>
      </c>
      <c r="G304" s="150"/>
      <c r="H304" s="150"/>
      <c r="I304" s="109">
        <v>2</v>
      </c>
      <c r="J304" s="110"/>
      <c r="K304" s="3" t="s">
        <v>495</v>
      </c>
      <c r="L304" s="3" t="str">
        <f t="shared" si="18"/>
        <v>Carton Handling conveyor 04 Exit sensor 01</v>
      </c>
      <c r="M304" s="111"/>
      <c r="N304" s="15" t="s">
        <v>764</v>
      </c>
      <c r="O304" s="15" t="s">
        <v>769</v>
      </c>
      <c r="P304" s="15"/>
      <c r="Q304" s="15"/>
      <c r="R304" s="3"/>
      <c r="S304" s="3"/>
    </row>
    <row r="305" spans="2:19" ht="15.75" x14ac:dyDescent="0.25">
      <c r="B305" s="15"/>
      <c r="C305" s="15"/>
      <c r="D305" s="15"/>
      <c r="E305" s="15"/>
      <c r="F305" s="15" t="s">
        <v>590</v>
      </c>
      <c r="G305" s="150"/>
      <c r="H305" s="150"/>
      <c r="I305" s="109">
        <v>3</v>
      </c>
      <c r="J305" s="110"/>
      <c r="K305" s="3" t="s">
        <v>496</v>
      </c>
      <c r="L305" s="3" t="str">
        <f t="shared" si="18"/>
        <v>Carton Handling conveyor 04 Exit sensor 02</v>
      </c>
      <c r="M305" s="111"/>
      <c r="N305" s="15" t="s">
        <v>764</v>
      </c>
      <c r="O305" s="15" t="s">
        <v>769</v>
      </c>
      <c r="P305" s="15"/>
      <c r="Q305" s="15"/>
      <c r="R305" s="3"/>
      <c r="S305" s="3"/>
    </row>
    <row r="306" spans="2:19" ht="15.75" x14ac:dyDescent="0.25">
      <c r="B306" s="15"/>
      <c r="C306" s="15"/>
      <c r="D306" s="15"/>
      <c r="E306" s="15"/>
      <c r="F306" s="15" t="s">
        <v>590</v>
      </c>
      <c r="G306" s="150"/>
      <c r="H306" s="150"/>
      <c r="I306" s="109">
        <v>4</v>
      </c>
      <c r="J306" s="110"/>
      <c r="K306" s="3" t="s">
        <v>497</v>
      </c>
      <c r="L306" s="3" t="str">
        <f t="shared" si="18"/>
        <v>Carton Handling conveyor 04 Stopper Forward Reed Switch</v>
      </c>
      <c r="M306" s="111"/>
      <c r="N306" s="15" t="s">
        <v>766</v>
      </c>
      <c r="O306" s="15"/>
      <c r="P306" s="15"/>
      <c r="Q306" s="15"/>
      <c r="R306" s="3"/>
      <c r="S306" s="3"/>
    </row>
    <row r="307" spans="2:19" ht="15.75" x14ac:dyDescent="0.25">
      <c r="B307" s="15"/>
      <c r="C307" s="15"/>
      <c r="D307" s="15"/>
      <c r="E307" s="15"/>
      <c r="F307" s="15" t="s">
        <v>590</v>
      </c>
      <c r="G307" s="150"/>
      <c r="H307" s="150"/>
      <c r="I307" s="109">
        <v>5</v>
      </c>
      <c r="J307" s="110"/>
      <c r="K307" s="3" t="s">
        <v>498</v>
      </c>
      <c r="L307" s="3" t="str">
        <f t="shared" si="18"/>
        <v>Carton Handling conveyor 04 Stopper Reverse Reed Switch</v>
      </c>
      <c r="M307" s="111"/>
      <c r="N307" s="15" t="s">
        <v>766</v>
      </c>
      <c r="O307" s="15"/>
      <c r="P307" s="15"/>
      <c r="Q307" s="15"/>
      <c r="R307" s="3"/>
      <c r="S307" s="3"/>
    </row>
    <row r="308" spans="2:19" ht="15.75" x14ac:dyDescent="0.25">
      <c r="B308" s="15"/>
      <c r="C308" s="15"/>
      <c r="D308" s="15"/>
      <c r="E308" s="15"/>
      <c r="F308" s="15" t="s">
        <v>590</v>
      </c>
      <c r="G308" s="150"/>
      <c r="H308" s="150"/>
      <c r="I308" s="109">
        <v>6</v>
      </c>
      <c r="J308" s="110"/>
      <c r="K308" s="3" t="s">
        <v>499</v>
      </c>
      <c r="L308" s="3" t="str">
        <f t="shared" si="18"/>
        <v>Carton Handling conveyor 04 Pusher Forward Reed Switch</v>
      </c>
      <c r="M308" s="111"/>
      <c r="N308" s="15" t="s">
        <v>766</v>
      </c>
      <c r="O308" s="15"/>
      <c r="P308" s="15"/>
      <c r="Q308" s="15"/>
      <c r="R308" s="3"/>
      <c r="S308" s="3"/>
    </row>
    <row r="309" spans="2:19" ht="15.75" x14ac:dyDescent="0.25">
      <c r="B309" s="15"/>
      <c r="C309" s="15"/>
      <c r="D309" s="15"/>
      <c r="E309" s="15"/>
      <c r="F309" s="15" t="s">
        <v>590</v>
      </c>
      <c r="G309" s="150"/>
      <c r="H309" s="150"/>
      <c r="I309" s="109">
        <v>7</v>
      </c>
      <c r="J309" s="110"/>
      <c r="K309" s="3" t="s">
        <v>500</v>
      </c>
      <c r="L309" s="3" t="str">
        <f t="shared" si="18"/>
        <v>Carton Handling conveyor 04 Pusher Reverse Reed Switch</v>
      </c>
      <c r="M309" s="111"/>
      <c r="N309" s="15" t="s">
        <v>766</v>
      </c>
      <c r="O309" s="15"/>
      <c r="P309" s="15"/>
      <c r="Q309" s="15"/>
      <c r="R309" s="3"/>
      <c r="S309" s="3"/>
    </row>
    <row r="310" spans="2:19" ht="15.75" x14ac:dyDescent="0.25">
      <c r="B310" s="15"/>
      <c r="C310" s="15"/>
      <c r="D310" s="15"/>
      <c r="E310" s="15"/>
      <c r="F310" s="15" t="s">
        <v>590</v>
      </c>
      <c r="G310" s="150"/>
      <c r="H310" s="150"/>
      <c r="I310" s="109">
        <v>8</v>
      </c>
      <c r="J310" s="110"/>
      <c r="K310" s="3" t="s">
        <v>777</v>
      </c>
      <c r="L310" s="3" t="str">
        <f t="shared" si="18"/>
        <v>Taping Machine Infeed Conveyor 01 Entry Sensor 01</v>
      </c>
      <c r="M310" s="111"/>
      <c r="N310" s="15" t="s">
        <v>764</v>
      </c>
      <c r="O310" s="15" t="s">
        <v>769</v>
      </c>
      <c r="P310" s="15"/>
      <c r="Q310" s="15"/>
      <c r="R310" s="3"/>
      <c r="S310" s="3"/>
    </row>
    <row r="311" spans="2:19" ht="15.75" x14ac:dyDescent="0.25">
      <c r="B311" s="15"/>
      <c r="C311" s="15"/>
      <c r="D311" s="15"/>
      <c r="E311" s="15"/>
      <c r="F311" s="15" t="s">
        <v>590</v>
      </c>
      <c r="G311" s="150"/>
      <c r="H311" s="150"/>
      <c r="I311" s="109">
        <v>9</v>
      </c>
      <c r="J311" s="110"/>
      <c r="K311" s="3" t="s">
        <v>778</v>
      </c>
      <c r="L311" s="3" t="str">
        <f t="shared" si="18"/>
        <v>Taping Machine Infeed Conveyor 01 Exit Sensor 01</v>
      </c>
      <c r="M311" s="111"/>
      <c r="N311" s="15" t="s">
        <v>764</v>
      </c>
      <c r="O311" s="15" t="s">
        <v>769</v>
      </c>
      <c r="P311" s="15"/>
      <c r="Q311" s="15"/>
      <c r="R311" s="3"/>
      <c r="S311" s="3"/>
    </row>
    <row r="312" spans="2:19" ht="15.75" x14ac:dyDescent="0.25">
      <c r="B312" s="15"/>
      <c r="C312" s="15"/>
      <c r="D312" s="15"/>
      <c r="E312" s="15"/>
      <c r="F312" s="15" t="s">
        <v>590</v>
      </c>
      <c r="G312" s="150"/>
      <c r="H312" s="150"/>
      <c r="I312" s="109">
        <v>10</v>
      </c>
      <c r="J312" s="110"/>
      <c r="K312" s="3" t="s">
        <v>779</v>
      </c>
      <c r="L312" s="3" t="str">
        <f t="shared" si="18"/>
        <v>Taping Machine Carton Present Sensor</v>
      </c>
      <c r="M312" s="111"/>
      <c r="N312" s="15" t="s">
        <v>764</v>
      </c>
      <c r="O312" s="15" t="s">
        <v>769</v>
      </c>
      <c r="P312" s="15"/>
      <c r="Q312" s="15"/>
      <c r="R312" s="3"/>
      <c r="S312" s="3"/>
    </row>
    <row r="313" spans="2:19" ht="15.75" x14ac:dyDescent="0.25">
      <c r="B313" s="15"/>
      <c r="C313" s="15"/>
      <c r="D313" s="15"/>
      <c r="E313" s="15"/>
      <c r="F313" s="15" t="s">
        <v>590</v>
      </c>
      <c r="G313" s="150"/>
      <c r="H313" s="150"/>
      <c r="I313" s="109">
        <v>11</v>
      </c>
      <c r="J313" s="110"/>
      <c r="K313" s="3" t="s">
        <v>86</v>
      </c>
      <c r="L313" s="3" t="str">
        <f t="shared" ref="L313:L316" si="19">CONCATENATE(C313,D313,K313)</f>
        <v>Spare</v>
      </c>
      <c r="M313" s="111"/>
      <c r="N313" s="15"/>
      <c r="O313" s="15"/>
      <c r="P313" s="15"/>
      <c r="Q313" s="15"/>
      <c r="R313" s="3"/>
      <c r="S313" s="3"/>
    </row>
    <row r="314" spans="2:19" ht="15.75" x14ac:dyDescent="0.25">
      <c r="B314" s="15"/>
      <c r="C314" s="15"/>
      <c r="D314" s="15"/>
      <c r="E314" s="15"/>
      <c r="F314" s="15" t="s">
        <v>590</v>
      </c>
      <c r="G314" s="150"/>
      <c r="H314" s="150"/>
      <c r="I314" s="109">
        <v>12</v>
      </c>
      <c r="J314" s="110"/>
      <c r="K314" s="3" t="s">
        <v>86</v>
      </c>
      <c r="L314" s="3" t="str">
        <f t="shared" si="19"/>
        <v>Spare</v>
      </c>
      <c r="M314" s="111"/>
      <c r="N314" s="15"/>
      <c r="O314" s="15"/>
      <c r="P314" s="15"/>
      <c r="Q314" s="15"/>
      <c r="R314" s="3"/>
      <c r="S314" s="3"/>
    </row>
    <row r="315" spans="2:19" ht="15.75" x14ac:dyDescent="0.25">
      <c r="B315" s="15"/>
      <c r="C315" s="15"/>
      <c r="D315" s="15"/>
      <c r="E315" s="15"/>
      <c r="F315" s="15" t="s">
        <v>590</v>
      </c>
      <c r="G315" s="150"/>
      <c r="H315" s="150"/>
      <c r="I315" s="109">
        <v>13</v>
      </c>
      <c r="J315" s="110"/>
      <c r="K315" s="3" t="s">
        <v>86</v>
      </c>
      <c r="L315" s="3" t="str">
        <f t="shared" si="19"/>
        <v>Spare</v>
      </c>
      <c r="M315" s="111"/>
      <c r="N315" s="15"/>
      <c r="O315" s="15"/>
      <c r="P315" s="15"/>
      <c r="Q315" s="15"/>
      <c r="R315" s="3"/>
      <c r="S315" s="3"/>
    </row>
    <row r="316" spans="2:19" ht="15.75" x14ac:dyDescent="0.25">
      <c r="B316" s="15"/>
      <c r="C316" s="15"/>
      <c r="D316" s="15"/>
      <c r="E316" s="15"/>
      <c r="F316" s="15" t="s">
        <v>590</v>
      </c>
      <c r="G316" s="150"/>
      <c r="H316" s="150"/>
      <c r="I316" s="109">
        <v>14</v>
      </c>
      <c r="J316" s="110"/>
      <c r="K316" s="3" t="s">
        <v>86</v>
      </c>
      <c r="L316" s="3" t="str">
        <f t="shared" si="19"/>
        <v>Spare</v>
      </c>
      <c r="M316" s="111"/>
      <c r="N316" s="15"/>
      <c r="O316" s="15"/>
      <c r="P316" s="15"/>
      <c r="Q316" s="15"/>
      <c r="R316" s="3"/>
      <c r="S316" s="3"/>
    </row>
    <row r="317" spans="2:19" ht="15.75" x14ac:dyDescent="0.25">
      <c r="B317" s="15"/>
      <c r="C317" s="15"/>
      <c r="D317" s="15"/>
      <c r="E317" s="15"/>
      <c r="F317" s="15" t="s">
        <v>590</v>
      </c>
      <c r="G317" s="150"/>
      <c r="H317" s="150"/>
      <c r="I317" s="109">
        <v>15</v>
      </c>
      <c r="J317" s="110"/>
      <c r="K317" s="3" t="s">
        <v>86</v>
      </c>
      <c r="L317" s="3" t="str">
        <f t="shared" si="18"/>
        <v>Spare</v>
      </c>
      <c r="M317" s="111"/>
      <c r="N317" s="15"/>
      <c r="O317" s="15"/>
      <c r="P317" s="15"/>
      <c r="Q317" s="15"/>
      <c r="R317" s="3"/>
      <c r="S317" s="3"/>
    </row>
    <row r="318" spans="2:19" ht="15.75" x14ac:dyDescent="0.25">
      <c r="B318" s="15"/>
      <c r="C318" s="15"/>
      <c r="D318" s="15"/>
      <c r="E318" s="15"/>
      <c r="F318" s="15" t="s">
        <v>590</v>
      </c>
      <c r="G318" s="150"/>
      <c r="H318" s="150"/>
      <c r="I318" s="109">
        <v>16</v>
      </c>
      <c r="J318" s="110"/>
      <c r="K318" s="3" t="s">
        <v>86</v>
      </c>
      <c r="L318" s="3" t="str">
        <f t="shared" si="18"/>
        <v>Spare</v>
      </c>
      <c r="M318" s="111"/>
      <c r="N318" s="15"/>
      <c r="O318" s="15"/>
      <c r="P318" s="15"/>
      <c r="Q318" s="15"/>
      <c r="R318" s="3"/>
      <c r="S318" s="3"/>
    </row>
    <row r="319" spans="2:19" ht="15.75" x14ac:dyDescent="0.25">
      <c r="B319" s="15"/>
      <c r="C319" s="15"/>
      <c r="D319" s="15"/>
      <c r="E319" s="15"/>
      <c r="F319" s="119" t="s">
        <v>591</v>
      </c>
      <c r="G319" s="156" t="s">
        <v>586</v>
      </c>
      <c r="H319" s="155" t="s">
        <v>747</v>
      </c>
      <c r="I319" s="120">
        <v>1</v>
      </c>
      <c r="J319" s="121"/>
      <c r="K319" s="122" t="s">
        <v>503</v>
      </c>
      <c r="L319" s="122" t="str">
        <f t="shared" si="18"/>
        <v>Label Applicator Roller conveyor 01 Printer Sensor 01</v>
      </c>
      <c r="M319" s="124"/>
      <c r="N319" s="119" t="s">
        <v>764</v>
      </c>
      <c r="O319" s="119" t="s">
        <v>769</v>
      </c>
      <c r="P319" s="15"/>
      <c r="Q319" s="15"/>
      <c r="R319" s="3"/>
      <c r="S319" s="3"/>
    </row>
    <row r="320" spans="2:19" ht="15.75" x14ac:dyDescent="0.25">
      <c r="B320" s="15"/>
      <c r="C320" s="15"/>
      <c r="D320" s="15"/>
      <c r="E320" s="15"/>
      <c r="F320" s="119" t="s">
        <v>591</v>
      </c>
      <c r="G320" s="156"/>
      <c r="H320" s="156"/>
      <c r="I320" s="120">
        <v>2</v>
      </c>
      <c r="J320" s="121"/>
      <c r="K320" s="122" t="s">
        <v>504</v>
      </c>
      <c r="L320" s="122" t="str">
        <f t="shared" si="18"/>
        <v>Label Applicator Roller conveyor 01 Printer Sensor 02</v>
      </c>
      <c r="M320" s="124"/>
      <c r="N320" s="119" t="s">
        <v>764</v>
      </c>
      <c r="O320" s="119" t="s">
        <v>769</v>
      </c>
      <c r="P320" s="15"/>
      <c r="Q320" s="15"/>
      <c r="R320" s="3"/>
      <c r="S320" s="3"/>
    </row>
    <row r="321" spans="2:19" ht="15.75" x14ac:dyDescent="0.25">
      <c r="B321" s="15"/>
      <c r="C321" s="15"/>
      <c r="D321" s="15"/>
      <c r="E321" s="15"/>
      <c r="F321" s="119" t="s">
        <v>591</v>
      </c>
      <c r="G321" s="156"/>
      <c r="H321" s="156"/>
      <c r="I321" s="120">
        <v>3</v>
      </c>
      <c r="J321" s="121"/>
      <c r="K321" s="122" t="s">
        <v>501</v>
      </c>
      <c r="L321" s="122" t="str">
        <f t="shared" si="18"/>
        <v>Label Applicator Roller conveyor 01 Stopper Forward Reed Switch</v>
      </c>
      <c r="M321" s="124"/>
      <c r="N321" s="119" t="s">
        <v>766</v>
      </c>
      <c r="O321" s="119"/>
      <c r="P321" s="15"/>
      <c r="Q321" s="15"/>
      <c r="R321" s="3"/>
      <c r="S321" s="3"/>
    </row>
    <row r="322" spans="2:19" ht="15.75" x14ac:dyDescent="0.25">
      <c r="B322" s="15"/>
      <c r="C322" s="15"/>
      <c r="D322" s="15"/>
      <c r="E322" s="15"/>
      <c r="F322" s="119" t="s">
        <v>591</v>
      </c>
      <c r="G322" s="156"/>
      <c r="H322" s="156"/>
      <c r="I322" s="120">
        <v>4</v>
      </c>
      <c r="J322" s="121"/>
      <c r="K322" s="122" t="s">
        <v>502</v>
      </c>
      <c r="L322" s="122" t="str">
        <f t="shared" si="18"/>
        <v>Label Applicator Roller conveyor 01 Stopper Reverse Reed Switch</v>
      </c>
      <c r="M322" s="124"/>
      <c r="N322" s="119" t="s">
        <v>766</v>
      </c>
      <c r="O322" s="119"/>
      <c r="P322" s="15"/>
      <c r="Q322" s="15"/>
      <c r="R322" s="3"/>
      <c r="S322" s="3"/>
    </row>
    <row r="323" spans="2:19" ht="15.75" x14ac:dyDescent="0.25">
      <c r="B323" s="15"/>
      <c r="C323" s="15"/>
      <c r="D323" s="15"/>
      <c r="E323" s="15"/>
      <c r="F323" s="119" t="s">
        <v>591</v>
      </c>
      <c r="G323" s="156"/>
      <c r="H323" s="156"/>
      <c r="I323" s="120">
        <v>5</v>
      </c>
      <c r="J323" s="121"/>
      <c r="K323" s="122" t="s">
        <v>505</v>
      </c>
      <c r="L323" s="122" t="str">
        <f t="shared" si="18"/>
        <v>Label Applicator Roller conveyor 01 Rob04 Pick Sensor 01</v>
      </c>
      <c r="M323" s="124"/>
      <c r="N323" s="119" t="s">
        <v>764</v>
      </c>
      <c r="O323" s="119" t="s">
        <v>769</v>
      </c>
      <c r="P323" s="15"/>
      <c r="Q323" s="15"/>
      <c r="R323" s="3"/>
      <c r="S323" s="3"/>
    </row>
    <row r="324" spans="2:19" ht="15.75" x14ac:dyDescent="0.25">
      <c r="B324" s="15"/>
      <c r="C324" s="15"/>
      <c r="D324" s="15"/>
      <c r="E324" s="15"/>
      <c r="F324" s="119" t="s">
        <v>591</v>
      </c>
      <c r="G324" s="156"/>
      <c r="H324" s="156"/>
      <c r="I324" s="120">
        <v>6</v>
      </c>
      <c r="J324" s="121"/>
      <c r="K324" s="122" t="s">
        <v>506</v>
      </c>
      <c r="L324" s="122" t="str">
        <f t="shared" si="18"/>
        <v>Label Applicator Roller conveyor 01 Rob04 Pick Sensor 02</v>
      </c>
      <c r="M324" s="124"/>
      <c r="N324" s="119" t="s">
        <v>764</v>
      </c>
      <c r="O324" s="119" t="s">
        <v>769</v>
      </c>
      <c r="P324" s="15"/>
      <c r="Q324" s="15"/>
      <c r="R324" s="3"/>
      <c r="S324" s="3"/>
    </row>
    <row r="325" spans="2:19" ht="15.75" x14ac:dyDescent="0.25">
      <c r="B325" s="15"/>
      <c r="C325" s="15"/>
      <c r="D325" s="15"/>
      <c r="E325" s="15"/>
      <c r="F325" s="119" t="s">
        <v>591</v>
      </c>
      <c r="G325" s="156"/>
      <c r="H325" s="156"/>
      <c r="I325" s="120">
        <v>7</v>
      </c>
      <c r="J325" s="121"/>
      <c r="K325" s="122" t="s">
        <v>86</v>
      </c>
      <c r="L325" s="122" t="str">
        <f t="shared" si="18"/>
        <v>Spare</v>
      </c>
      <c r="M325" s="124"/>
      <c r="N325" s="119"/>
      <c r="O325" s="119"/>
      <c r="P325" s="15"/>
      <c r="Q325" s="15"/>
      <c r="R325" s="3"/>
      <c r="S325" s="3"/>
    </row>
    <row r="326" spans="2:19" ht="15.75" x14ac:dyDescent="0.25">
      <c r="B326" s="15"/>
      <c r="C326" s="15"/>
      <c r="D326" s="15"/>
      <c r="E326" s="15"/>
      <c r="F326" s="119" t="s">
        <v>591</v>
      </c>
      <c r="G326" s="156"/>
      <c r="H326" s="156"/>
      <c r="I326" s="120">
        <v>8</v>
      </c>
      <c r="J326" s="121"/>
      <c r="K326" s="122" t="s">
        <v>86</v>
      </c>
      <c r="L326" s="122" t="str">
        <f t="shared" si="18"/>
        <v>Spare</v>
      </c>
      <c r="M326" s="124"/>
      <c r="N326" s="119"/>
      <c r="O326" s="119"/>
      <c r="P326" s="15"/>
      <c r="Q326" s="15"/>
      <c r="R326" s="3"/>
      <c r="S326" s="3"/>
    </row>
    <row r="327" spans="2:19" ht="15.75" x14ac:dyDescent="0.25">
      <c r="B327" s="15"/>
      <c r="C327" s="15"/>
      <c r="D327" s="15"/>
      <c r="E327" s="15"/>
      <c r="F327" s="119" t="s">
        <v>591</v>
      </c>
      <c r="G327" s="156"/>
      <c r="H327" s="156"/>
      <c r="I327" s="120">
        <v>9</v>
      </c>
      <c r="J327" s="121"/>
      <c r="K327" s="122" t="s">
        <v>86</v>
      </c>
      <c r="L327" s="122" t="str">
        <f t="shared" ref="L327:L350" si="20">CONCATENATE(C327,D327,K327)</f>
        <v>Spare</v>
      </c>
      <c r="M327" s="124"/>
      <c r="N327" s="119"/>
      <c r="O327" s="119"/>
      <c r="P327" s="15"/>
      <c r="Q327" s="15"/>
      <c r="R327" s="3"/>
      <c r="S327" s="3"/>
    </row>
    <row r="328" spans="2:19" ht="15.75" x14ac:dyDescent="0.25">
      <c r="B328" s="15"/>
      <c r="C328" s="15"/>
      <c r="D328" s="15"/>
      <c r="E328" s="15"/>
      <c r="F328" s="119" t="s">
        <v>591</v>
      </c>
      <c r="G328" s="156"/>
      <c r="H328" s="156"/>
      <c r="I328" s="120">
        <v>10</v>
      </c>
      <c r="J328" s="121"/>
      <c r="K328" s="122" t="s">
        <v>86</v>
      </c>
      <c r="L328" s="122" t="str">
        <f t="shared" si="20"/>
        <v>Spare</v>
      </c>
      <c r="M328" s="124"/>
      <c r="N328" s="119"/>
      <c r="O328" s="119"/>
      <c r="P328" s="15"/>
      <c r="Q328" s="15"/>
      <c r="R328" s="3"/>
      <c r="S328" s="3"/>
    </row>
    <row r="329" spans="2:19" ht="15.75" x14ac:dyDescent="0.25">
      <c r="B329" s="15"/>
      <c r="C329" s="15"/>
      <c r="D329" s="15"/>
      <c r="E329" s="15"/>
      <c r="F329" s="119" t="s">
        <v>591</v>
      </c>
      <c r="G329" s="156"/>
      <c r="H329" s="156"/>
      <c r="I329" s="120">
        <v>11</v>
      </c>
      <c r="J329" s="121"/>
      <c r="K329" s="122" t="s">
        <v>86</v>
      </c>
      <c r="L329" s="122" t="str">
        <f t="shared" si="20"/>
        <v>Spare</v>
      </c>
      <c r="M329" s="124"/>
      <c r="N329" s="119"/>
      <c r="O329" s="119"/>
      <c r="P329" s="15"/>
      <c r="Q329" s="15"/>
      <c r="R329" s="3"/>
      <c r="S329" s="3"/>
    </row>
    <row r="330" spans="2:19" ht="15.75" x14ac:dyDescent="0.25">
      <c r="B330" s="15"/>
      <c r="C330" s="15"/>
      <c r="D330" s="15"/>
      <c r="E330" s="15"/>
      <c r="F330" s="119" t="s">
        <v>591</v>
      </c>
      <c r="G330" s="156"/>
      <c r="H330" s="156"/>
      <c r="I330" s="120">
        <v>12</v>
      </c>
      <c r="J330" s="121"/>
      <c r="K330" s="122" t="s">
        <v>86</v>
      </c>
      <c r="L330" s="122" t="str">
        <f t="shared" si="20"/>
        <v>Spare</v>
      </c>
      <c r="M330" s="124"/>
      <c r="N330" s="119"/>
      <c r="O330" s="119"/>
      <c r="P330" s="15"/>
      <c r="Q330" s="15"/>
      <c r="R330" s="3"/>
      <c r="S330" s="3"/>
    </row>
    <row r="331" spans="2:19" ht="15.75" x14ac:dyDescent="0.25">
      <c r="B331" s="15"/>
      <c r="C331" s="15"/>
      <c r="D331" s="15"/>
      <c r="E331" s="15"/>
      <c r="F331" s="119" t="s">
        <v>591</v>
      </c>
      <c r="G331" s="156"/>
      <c r="H331" s="156"/>
      <c r="I331" s="120">
        <v>13</v>
      </c>
      <c r="J331" s="121"/>
      <c r="K331" s="122" t="s">
        <v>86</v>
      </c>
      <c r="L331" s="122" t="str">
        <f t="shared" si="20"/>
        <v>Spare</v>
      </c>
      <c r="M331" s="124"/>
      <c r="N331" s="119"/>
      <c r="O331" s="119"/>
      <c r="P331" s="15"/>
      <c r="Q331" s="15"/>
      <c r="R331" s="3"/>
      <c r="S331" s="3"/>
    </row>
    <row r="332" spans="2:19" ht="15.75" x14ac:dyDescent="0.25">
      <c r="B332" s="15"/>
      <c r="C332" s="15"/>
      <c r="D332" s="15"/>
      <c r="E332" s="15"/>
      <c r="F332" s="119" t="s">
        <v>591</v>
      </c>
      <c r="G332" s="156"/>
      <c r="H332" s="156"/>
      <c r="I332" s="120">
        <v>14</v>
      </c>
      <c r="J332" s="121"/>
      <c r="K332" s="122" t="s">
        <v>86</v>
      </c>
      <c r="L332" s="122" t="str">
        <f t="shared" si="20"/>
        <v>Spare</v>
      </c>
      <c r="M332" s="124"/>
      <c r="N332" s="119"/>
      <c r="O332" s="119"/>
      <c r="P332" s="15"/>
      <c r="Q332" s="15"/>
      <c r="R332" s="3"/>
      <c r="S332" s="3"/>
    </row>
    <row r="333" spans="2:19" ht="15.75" x14ac:dyDescent="0.25">
      <c r="B333" s="15"/>
      <c r="C333" s="15"/>
      <c r="D333" s="15"/>
      <c r="E333" s="15"/>
      <c r="F333" s="119" t="s">
        <v>591</v>
      </c>
      <c r="G333" s="156"/>
      <c r="H333" s="156"/>
      <c r="I333" s="120">
        <v>15</v>
      </c>
      <c r="J333" s="121"/>
      <c r="K333" s="122" t="s">
        <v>86</v>
      </c>
      <c r="L333" s="122" t="str">
        <f t="shared" si="20"/>
        <v>Spare</v>
      </c>
      <c r="M333" s="124"/>
      <c r="N333" s="119"/>
      <c r="O333" s="119"/>
      <c r="P333" s="15"/>
      <c r="Q333" s="15"/>
      <c r="R333" s="3"/>
      <c r="S333" s="3"/>
    </row>
    <row r="334" spans="2:19" ht="15.75" x14ac:dyDescent="0.25">
      <c r="B334" s="15"/>
      <c r="C334" s="15"/>
      <c r="D334" s="15"/>
      <c r="E334" s="15"/>
      <c r="F334" s="119" t="s">
        <v>591</v>
      </c>
      <c r="G334" s="156"/>
      <c r="H334" s="156"/>
      <c r="I334" s="120">
        <v>16</v>
      </c>
      <c r="J334" s="121"/>
      <c r="K334" s="122" t="s">
        <v>86</v>
      </c>
      <c r="L334" s="122" t="str">
        <f t="shared" si="20"/>
        <v>Spare</v>
      </c>
      <c r="M334" s="124"/>
      <c r="N334" s="119"/>
      <c r="O334" s="119"/>
      <c r="P334" s="15"/>
      <c r="Q334" s="15"/>
      <c r="R334" s="3"/>
      <c r="S334" s="3"/>
    </row>
    <row r="335" spans="2:19" ht="15.75" x14ac:dyDescent="0.25">
      <c r="B335" s="15"/>
      <c r="C335" s="15"/>
      <c r="D335" s="15"/>
      <c r="E335" s="15"/>
      <c r="F335" s="15" t="s">
        <v>592</v>
      </c>
      <c r="G335" s="150" t="s">
        <v>587</v>
      </c>
      <c r="H335" s="151" t="s">
        <v>747</v>
      </c>
      <c r="I335" s="109">
        <v>1</v>
      </c>
      <c r="J335" s="110"/>
      <c r="K335" s="3" t="s">
        <v>503</v>
      </c>
      <c r="L335" s="3" t="str">
        <f t="shared" si="20"/>
        <v>Label Applicator Roller conveyor 01 Printer Sensor 01</v>
      </c>
      <c r="M335" s="111"/>
      <c r="N335" s="15" t="s">
        <v>764</v>
      </c>
      <c r="O335" s="15" t="s">
        <v>769</v>
      </c>
      <c r="P335" s="15"/>
      <c r="Q335" s="15"/>
      <c r="R335" s="3"/>
      <c r="S335" s="3"/>
    </row>
    <row r="336" spans="2:19" ht="15.75" x14ac:dyDescent="0.25">
      <c r="B336" s="15"/>
      <c r="C336" s="15"/>
      <c r="D336" s="15"/>
      <c r="E336" s="15"/>
      <c r="F336" s="15" t="s">
        <v>592</v>
      </c>
      <c r="G336" s="150"/>
      <c r="H336" s="150"/>
      <c r="I336" s="109">
        <v>2</v>
      </c>
      <c r="J336" s="110"/>
      <c r="K336" s="3" t="s">
        <v>504</v>
      </c>
      <c r="L336" s="3" t="str">
        <f t="shared" si="20"/>
        <v>Label Applicator Roller conveyor 01 Printer Sensor 02</v>
      </c>
      <c r="M336" s="111"/>
      <c r="N336" s="15" t="s">
        <v>764</v>
      </c>
      <c r="O336" s="15" t="s">
        <v>769</v>
      </c>
      <c r="P336" s="15"/>
      <c r="Q336" s="15"/>
      <c r="R336" s="3"/>
      <c r="S336" s="3"/>
    </row>
    <row r="337" spans="2:19" ht="15.75" x14ac:dyDescent="0.25">
      <c r="B337" s="15"/>
      <c r="C337" s="15"/>
      <c r="D337" s="15"/>
      <c r="E337" s="15"/>
      <c r="F337" s="15" t="s">
        <v>592</v>
      </c>
      <c r="G337" s="150"/>
      <c r="H337" s="150"/>
      <c r="I337" s="109">
        <v>3</v>
      </c>
      <c r="J337" s="110"/>
      <c r="K337" s="3" t="s">
        <v>501</v>
      </c>
      <c r="L337" s="3" t="str">
        <f t="shared" si="20"/>
        <v>Label Applicator Roller conveyor 01 Stopper Forward Reed Switch</v>
      </c>
      <c r="M337" s="111"/>
      <c r="N337" s="15" t="s">
        <v>766</v>
      </c>
      <c r="O337" s="15"/>
      <c r="P337" s="15"/>
      <c r="Q337" s="15"/>
      <c r="R337" s="3"/>
      <c r="S337" s="3"/>
    </row>
    <row r="338" spans="2:19" ht="15.75" x14ac:dyDescent="0.25">
      <c r="B338" s="15"/>
      <c r="C338" s="15"/>
      <c r="D338" s="15"/>
      <c r="E338" s="15"/>
      <c r="F338" s="15" t="s">
        <v>592</v>
      </c>
      <c r="G338" s="150"/>
      <c r="H338" s="150"/>
      <c r="I338" s="109">
        <v>4</v>
      </c>
      <c r="J338" s="110"/>
      <c r="K338" s="3" t="s">
        <v>502</v>
      </c>
      <c r="L338" s="3" t="str">
        <f t="shared" si="20"/>
        <v>Label Applicator Roller conveyor 01 Stopper Reverse Reed Switch</v>
      </c>
      <c r="M338" s="111"/>
      <c r="N338" s="15" t="s">
        <v>766</v>
      </c>
      <c r="O338" s="15"/>
      <c r="P338" s="15"/>
      <c r="Q338" s="15"/>
      <c r="R338" s="3"/>
      <c r="S338" s="3"/>
    </row>
    <row r="339" spans="2:19" ht="15.75" x14ac:dyDescent="0.25">
      <c r="B339" s="15"/>
      <c r="C339" s="15"/>
      <c r="D339" s="15"/>
      <c r="E339" s="15"/>
      <c r="F339" s="15" t="s">
        <v>592</v>
      </c>
      <c r="G339" s="150"/>
      <c r="H339" s="150"/>
      <c r="I339" s="109">
        <v>5</v>
      </c>
      <c r="J339" s="110"/>
      <c r="K339" s="3" t="s">
        <v>505</v>
      </c>
      <c r="L339" s="3" t="str">
        <f t="shared" si="20"/>
        <v>Label Applicator Roller conveyor 01 Rob04 Pick Sensor 01</v>
      </c>
      <c r="M339" s="111"/>
      <c r="N339" s="15" t="s">
        <v>764</v>
      </c>
      <c r="O339" s="15" t="s">
        <v>769</v>
      </c>
      <c r="P339" s="15"/>
      <c r="Q339" s="15"/>
      <c r="R339" s="3"/>
      <c r="S339" s="3"/>
    </row>
    <row r="340" spans="2:19" ht="15.75" x14ac:dyDescent="0.25">
      <c r="B340" s="15"/>
      <c r="C340" s="15"/>
      <c r="D340" s="15"/>
      <c r="E340" s="15"/>
      <c r="F340" s="15" t="s">
        <v>592</v>
      </c>
      <c r="G340" s="150"/>
      <c r="H340" s="150"/>
      <c r="I340" s="109">
        <v>6</v>
      </c>
      <c r="J340" s="110"/>
      <c r="K340" s="3" t="s">
        <v>506</v>
      </c>
      <c r="L340" s="3" t="str">
        <f t="shared" si="20"/>
        <v>Label Applicator Roller conveyor 01 Rob04 Pick Sensor 02</v>
      </c>
      <c r="M340" s="111"/>
      <c r="N340" s="15" t="s">
        <v>764</v>
      </c>
      <c r="O340" s="15" t="s">
        <v>769</v>
      </c>
      <c r="P340" s="15"/>
      <c r="Q340" s="15"/>
      <c r="R340" s="3"/>
      <c r="S340" s="3"/>
    </row>
    <row r="341" spans="2:19" ht="15.75" x14ac:dyDescent="0.25">
      <c r="B341" s="15"/>
      <c r="C341" s="15"/>
      <c r="D341" s="15"/>
      <c r="E341" s="15"/>
      <c r="F341" s="15" t="s">
        <v>592</v>
      </c>
      <c r="G341" s="150"/>
      <c r="H341" s="150"/>
      <c r="I341" s="109">
        <v>7</v>
      </c>
      <c r="J341" s="110"/>
      <c r="K341" s="3" t="s">
        <v>86</v>
      </c>
      <c r="L341" s="3" t="str">
        <f t="shared" si="20"/>
        <v>Spare</v>
      </c>
      <c r="M341" s="111"/>
      <c r="N341" s="15"/>
      <c r="O341" s="15"/>
      <c r="P341" s="15"/>
      <c r="Q341" s="15"/>
      <c r="R341" s="3"/>
      <c r="S341" s="3"/>
    </row>
    <row r="342" spans="2:19" ht="15.75" x14ac:dyDescent="0.25">
      <c r="B342" s="15"/>
      <c r="C342" s="15"/>
      <c r="D342" s="15"/>
      <c r="E342" s="15"/>
      <c r="F342" s="15" t="s">
        <v>592</v>
      </c>
      <c r="G342" s="150"/>
      <c r="H342" s="150"/>
      <c r="I342" s="109">
        <v>8</v>
      </c>
      <c r="J342" s="110"/>
      <c r="K342" s="3" t="s">
        <v>507</v>
      </c>
      <c r="L342" s="3" t="str">
        <f t="shared" si="20"/>
        <v>Rob04 Palletizing Station 01 Pallet Present Sensor 01</v>
      </c>
      <c r="M342" s="111"/>
      <c r="N342" s="15" t="s">
        <v>764</v>
      </c>
      <c r="O342" s="15" t="s">
        <v>769</v>
      </c>
      <c r="P342" s="15"/>
      <c r="Q342" s="15"/>
      <c r="R342" s="3"/>
      <c r="S342" s="3"/>
    </row>
    <row r="343" spans="2:19" ht="15.75" x14ac:dyDescent="0.25">
      <c r="B343" s="15"/>
      <c r="C343" s="15"/>
      <c r="D343" s="15"/>
      <c r="E343" s="15"/>
      <c r="F343" s="15" t="s">
        <v>592</v>
      </c>
      <c r="G343" s="150"/>
      <c r="H343" s="150"/>
      <c r="I343" s="109">
        <v>9</v>
      </c>
      <c r="J343" s="110"/>
      <c r="K343" s="3" t="s">
        <v>508</v>
      </c>
      <c r="L343" s="3" t="str">
        <f t="shared" si="20"/>
        <v>Rob04 Palletizing Station 01 Pallet Present Sensor 02</v>
      </c>
      <c r="M343" s="111"/>
      <c r="N343" s="15" t="s">
        <v>764</v>
      </c>
      <c r="O343" s="15" t="s">
        <v>769</v>
      </c>
      <c r="P343" s="15"/>
      <c r="Q343" s="15"/>
      <c r="R343" s="3"/>
      <c r="S343" s="3"/>
    </row>
    <row r="344" spans="2:19" ht="15.75" x14ac:dyDescent="0.25">
      <c r="B344" s="15"/>
      <c r="C344" s="15"/>
      <c r="D344" s="15"/>
      <c r="E344" s="15"/>
      <c r="F344" s="15" t="s">
        <v>592</v>
      </c>
      <c r="G344" s="150"/>
      <c r="H344" s="150"/>
      <c r="I344" s="109">
        <v>10</v>
      </c>
      <c r="J344" s="110"/>
      <c r="K344" s="3" t="s">
        <v>509</v>
      </c>
      <c r="L344" s="3" t="str">
        <f t="shared" si="20"/>
        <v>Rob04 Palletizing Station 01 Pallet Present First Carton Sensor 01</v>
      </c>
      <c r="M344" s="111"/>
      <c r="N344" s="15" t="s">
        <v>764</v>
      </c>
      <c r="O344" s="15" t="s">
        <v>769</v>
      </c>
      <c r="P344" s="15"/>
      <c r="Q344" s="15"/>
      <c r="R344" s="3"/>
      <c r="S344" s="3"/>
    </row>
    <row r="345" spans="2:19" ht="15.75" x14ac:dyDescent="0.25">
      <c r="B345" s="15"/>
      <c r="C345" s="15"/>
      <c r="D345" s="15"/>
      <c r="E345" s="15"/>
      <c r="F345" s="15" t="s">
        <v>592</v>
      </c>
      <c r="G345" s="150"/>
      <c r="H345" s="150"/>
      <c r="I345" s="109">
        <v>11</v>
      </c>
      <c r="J345" s="110"/>
      <c r="K345" s="3" t="s">
        <v>510</v>
      </c>
      <c r="L345" s="3" t="str">
        <f t="shared" si="20"/>
        <v>Rob04 Palletizing Station 02 Pallet Present Sensor 01</v>
      </c>
      <c r="M345" s="111"/>
      <c r="N345" s="15" t="s">
        <v>764</v>
      </c>
      <c r="O345" s="15" t="s">
        <v>769</v>
      </c>
      <c r="P345" s="15"/>
      <c r="Q345" s="15"/>
      <c r="R345" s="3"/>
      <c r="S345" s="3"/>
    </row>
    <row r="346" spans="2:19" ht="15.75" x14ac:dyDescent="0.25">
      <c r="B346" s="15"/>
      <c r="C346" s="15"/>
      <c r="D346" s="15"/>
      <c r="E346" s="15"/>
      <c r="F346" s="15" t="s">
        <v>592</v>
      </c>
      <c r="G346" s="150"/>
      <c r="H346" s="150"/>
      <c r="I346" s="109">
        <v>12</v>
      </c>
      <c r="J346" s="110"/>
      <c r="K346" s="3" t="s">
        <v>511</v>
      </c>
      <c r="L346" s="3" t="str">
        <f t="shared" si="20"/>
        <v>Rob04 Palletizing Station 02 Pallet Present Sensor 02</v>
      </c>
      <c r="M346" s="111"/>
      <c r="N346" s="15" t="s">
        <v>764</v>
      </c>
      <c r="O346" s="15" t="s">
        <v>769</v>
      </c>
      <c r="P346" s="15"/>
      <c r="Q346" s="15"/>
      <c r="R346" s="3"/>
      <c r="S346" s="3"/>
    </row>
    <row r="347" spans="2:19" ht="15.75" x14ac:dyDescent="0.25">
      <c r="B347" s="15"/>
      <c r="C347" s="15"/>
      <c r="D347" s="15"/>
      <c r="E347" s="15"/>
      <c r="F347" s="15" t="s">
        <v>592</v>
      </c>
      <c r="G347" s="150"/>
      <c r="H347" s="150"/>
      <c r="I347" s="109">
        <v>13</v>
      </c>
      <c r="J347" s="110"/>
      <c r="K347" s="3" t="s">
        <v>512</v>
      </c>
      <c r="L347" s="3" t="str">
        <f t="shared" si="20"/>
        <v>Rob04 Palletizing Station 02 Pallet Present First Carton Sensor 01</v>
      </c>
      <c r="M347" s="111"/>
      <c r="N347" s="15" t="s">
        <v>764</v>
      </c>
      <c r="O347" s="15" t="s">
        <v>769</v>
      </c>
      <c r="P347" s="15"/>
      <c r="Q347" s="15"/>
      <c r="R347" s="3"/>
      <c r="S347" s="3"/>
    </row>
    <row r="348" spans="2:19" ht="15.75" x14ac:dyDescent="0.25">
      <c r="B348" s="15"/>
      <c r="C348" s="15"/>
      <c r="D348" s="15"/>
      <c r="E348" s="15"/>
      <c r="F348" s="15" t="s">
        <v>592</v>
      </c>
      <c r="G348" s="150"/>
      <c r="H348" s="150"/>
      <c r="I348" s="109">
        <v>14</v>
      </c>
      <c r="J348" s="110"/>
      <c r="K348" s="3" t="s">
        <v>970</v>
      </c>
      <c r="L348" s="3" t="str">
        <f t="shared" si="20"/>
        <v>ROB04 Job Present Sensor</v>
      </c>
      <c r="M348" s="111"/>
      <c r="N348" s="15" t="s">
        <v>764</v>
      </c>
      <c r="O348" s="15" t="s">
        <v>769</v>
      </c>
      <c r="P348" s="15"/>
      <c r="Q348" s="15"/>
      <c r="R348" s="3"/>
      <c r="S348" s="3"/>
    </row>
    <row r="349" spans="2:19" ht="15.75" x14ac:dyDescent="0.25">
      <c r="B349" s="15"/>
      <c r="C349" s="15"/>
      <c r="D349" s="15"/>
      <c r="E349" s="15"/>
      <c r="F349" s="15" t="s">
        <v>592</v>
      </c>
      <c r="G349" s="150"/>
      <c r="H349" s="150"/>
      <c r="I349" s="109">
        <v>15</v>
      </c>
      <c r="J349" s="110"/>
      <c r="K349" s="3" t="s">
        <v>86</v>
      </c>
      <c r="L349" s="3" t="str">
        <f t="shared" si="20"/>
        <v>Spare</v>
      </c>
      <c r="M349" s="111"/>
      <c r="N349" s="15"/>
      <c r="O349" s="15"/>
      <c r="P349" s="15"/>
      <c r="Q349" s="15"/>
      <c r="R349" s="3"/>
      <c r="S349" s="3"/>
    </row>
    <row r="350" spans="2:19" ht="15.75" x14ac:dyDescent="0.25">
      <c r="B350" s="15"/>
      <c r="C350" s="15"/>
      <c r="D350" s="15"/>
      <c r="E350" s="15"/>
      <c r="F350" s="15" t="s">
        <v>592</v>
      </c>
      <c r="G350" s="150"/>
      <c r="H350" s="150"/>
      <c r="I350" s="109">
        <v>16</v>
      </c>
      <c r="J350" s="110"/>
      <c r="K350" s="3" t="s">
        <v>86</v>
      </c>
      <c r="L350" s="3" t="str">
        <f t="shared" si="20"/>
        <v>Spare</v>
      </c>
      <c r="M350" s="111"/>
      <c r="N350" s="15"/>
      <c r="O350" s="15"/>
      <c r="P350" s="15"/>
      <c r="Q350" s="15"/>
      <c r="R350" s="3"/>
      <c r="S350" s="3"/>
    </row>
    <row r="353" spans="2:19" ht="15.75" x14ac:dyDescent="0.25">
      <c r="B353" s="15">
        <v>81</v>
      </c>
      <c r="C353" s="15" t="s">
        <v>52</v>
      </c>
      <c r="D353" s="3" t="s">
        <v>20</v>
      </c>
      <c r="E353" s="3" t="s">
        <v>163</v>
      </c>
      <c r="F353" s="106" t="s">
        <v>580</v>
      </c>
      <c r="G353" s="150" t="s">
        <v>52</v>
      </c>
      <c r="H353" s="150" t="s">
        <v>178</v>
      </c>
      <c r="I353" s="109"/>
      <c r="J353" s="110"/>
      <c r="K353" s="3" t="s">
        <v>414</v>
      </c>
      <c r="L353" s="3" t="str">
        <f>CONCATENATE(C353,D353,K353)</f>
        <v>DI01_Referencing Servo-2 MPCB Healthy Signal</v>
      </c>
      <c r="M353" s="111"/>
      <c r="N353" s="15"/>
      <c r="O353" s="15"/>
      <c r="P353" s="15"/>
      <c r="Q353" s="15"/>
      <c r="R353" s="3"/>
      <c r="S353" s="15"/>
    </row>
    <row r="354" spans="2:19" ht="15.75" x14ac:dyDescent="0.25">
      <c r="B354" s="15">
        <v>82</v>
      </c>
      <c r="C354" s="15" t="s">
        <v>54</v>
      </c>
      <c r="D354" s="3" t="s">
        <v>20</v>
      </c>
      <c r="E354" s="3" t="s">
        <v>163</v>
      </c>
      <c r="F354" s="106" t="s">
        <v>580</v>
      </c>
      <c r="G354" s="150"/>
      <c r="H354" s="150"/>
      <c r="I354" s="109"/>
      <c r="J354" s="110"/>
      <c r="K354" s="3" t="s">
        <v>475</v>
      </c>
      <c r="L354" s="3" t="str">
        <f t="shared" ref="L354:L392" si="21">CONCATENATE(C354,D354,K354)</f>
        <v>DI02_Carton Handling Conveyor 1 MPCB Healthy Signal</v>
      </c>
      <c r="M354" s="111"/>
      <c r="N354" s="15"/>
      <c r="O354" s="15"/>
      <c r="P354" s="112"/>
      <c r="Q354" s="15"/>
      <c r="R354" s="3"/>
      <c r="S354" s="15"/>
    </row>
    <row r="355" spans="2:19" ht="15.75" x14ac:dyDescent="0.25">
      <c r="B355" s="15">
        <v>83</v>
      </c>
      <c r="C355" s="15" t="s">
        <v>56</v>
      </c>
      <c r="D355" s="3" t="s">
        <v>20</v>
      </c>
      <c r="E355" s="3" t="s">
        <v>163</v>
      </c>
      <c r="F355" s="106" t="s">
        <v>580</v>
      </c>
      <c r="G355" s="150"/>
      <c r="H355" s="150"/>
      <c r="I355" s="109"/>
      <c r="J355" s="110"/>
      <c r="K355" s="3" t="s">
        <v>476</v>
      </c>
      <c r="L355" s="3" t="str">
        <f t="shared" si="21"/>
        <v>DI03_Carton Handling Conveyor 2 MPCB Healthy Signal</v>
      </c>
      <c r="M355" s="111"/>
      <c r="N355" s="15"/>
      <c r="O355" s="15"/>
      <c r="P355" s="15"/>
      <c r="Q355" s="15"/>
      <c r="R355" s="3"/>
      <c r="S355" s="15"/>
    </row>
    <row r="356" spans="2:19" ht="15.75" x14ac:dyDescent="0.25">
      <c r="B356" s="15">
        <v>84</v>
      </c>
      <c r="C356" s="15" t="s">
        <v>58</v>
      </c>
      <c r="D356" s="3" t="s">
        <v>20</v>
      </c>
      <c r="E356" s="3" t="s">
        <v>163</v>
      </c>
      <c r="F356" s="106" t="s">
        <v>580</v>
      </c>
      <c r="G356" s="150"/>
      <c r="H356" s="150"/>
      <c r="I356" s="109"/>
      <c r="J356" s="110"/>
      <c r="K356" s="3" t="s">
        <v>582</v>
      </c>
      <c r="L356" s="3" t="str">
        <f t="shared" si="21"/>
        <v>DI04_Carton Guide Z axis Servo Slide MPCB Healthy Signal</v>
      </c>
      <c r="M356" s="111"/>
      <c r="N356" s="15"/>
      <c r="O356" s="15"/>
      <c r="P356" s="15"/>
      <c r="Q356" s="15"/>
      <c r="R356" s="3"/>
      <c r="S356" s="15"/>
    </row>
    <row r="357" spans="2:19" ht="15.75" x14ac:dyDescent="0.25">
      <c r="B357" s="15">
        <v>85</v>
      </c>
      <c r="C357" s="15" t="s">
        <v>60</v>
      </c>
      <c r="D357" s="3" t="s">
        <v>20</v>
      </c>
      <c r="E357" s="3" t="s">
        <v>163</v>
      </c>
      <c r="F357" s="106" t="s">
        <v>580</v>
      </c>
      <c r="G357" s="150"/>
      <c r="H357" s="150"/>
      <c r="I357" s="109"/>
      <c r="J357" s="110"/>
      <c r="K357" s="3" t="s">
        <v>477</v>
      </c>
      <c r="L357" s="3" t="str">
        <f t="shared" si="21"/>
        <v>DI05_Carton Stopper Servo 1 MPCB Healthy Signal</v>
      </c>
      <c r="M357" s="111"/>
      <c r="N357" s="15"/>
      <c r="O357" s="15"/>
      <c r="P357" s="15"/>
      <c r="Q357" s="15"/>
      <c r="R357" s="3"/>
      <c r="S357" s="15"/>
    </row>
    <row r="358" spans="2:19" ht="15.75" x14ac:dyDescent="0.25">
      <c r="B358" s="15">
        <v>86</v>
      </c>
      <c r="C358" s="15" t="s">
        <v>62</v>
      </c>
      <c r="D358" s="3" t="s">
        <v>20</v>
      </c>
      <c r="E358" s="3" t="s">
        <v>163</v>
      </c>
      <c r="F358" s="106" t="s">
        <v>580</v>
      </c>
      <c r="G358" s="150"/>
      <c r="H358" s="150"/>
      <c r="I358" s="109"/>
      <c r="J358" s="110"/>
      <c r="K358" s="3" t="s">
        <v>419</v>
      </c>
      <c r="L358" s="3" t="str">
        <f t="shared" si="21"/>
        <v>DI06_Carton Referencing Servo MPCB Healthy Signal</v>
      </c>
      <c r="M358" s="111"/>
      <c r="N358" s="15"/>
      <c r="O358" s="15"/>
      <c r="P358" s="111"/>
      <c r="Q358" s="15"/>
      <c r="R358" s="3"/>
      <c r="S358" s="15"/>
    </row>
    <row r="359" spans="2:19" ht="15.75" x14ac:dyDescent="0.25">
      <c r="B359" s="15">
        <v>87</v>
      </c>
      <c r="C359" s="15" t="s">
        <v>64</v>
      </c>
      <c r="D359" s="3" t="s">
        <v>20</v>
      </c>
      <c r="E359" s="3" t="s">
        <v>163</v>
      </c>
      <c r="F359" s="106" t="s">
        <v>580</v>
      </c>
      <c r="G359" s="150"/>
      <c r="H359" s="150"/>
      <c r="I359" s="109"/>
      <c r="J359" s="110"/>
      <c r="K359" s="3" t="s">
        <v>776</v>
      </c>
      <c r="L359" s="3" t="str">
        <f t="shared" si="21"/>
        <v>DI07_Taping Machine Infeed Conveyor 1 MPCB Healthy Signal</v>
      </c>
      <c r="M359" s="111"/>
      <c r="N359" s="15"/>
      <c r="O359" s="15"/>
      <c r="P359" s="111"/>
      <c r="Q359" s="15"/>
      <c r="R359" s="3"/>
      <c r="S359" s="15"/>
    </row>
    <row r="360" spans="2:19" ht="15.75" x14ac:dyDescent="0.25">
      <c r="B360" s="15">
        <v>88</v>
      </c>
      <c r="C360" s="15" t="s">
        <v>66</v>
      </c>
      <c r="D360" s="3" t="s">
        <v>20</v>
      </c>
      <c r="E360" s="3" t="s">
        <v>163</v>
      </c>
      <c r="F360" s="106" t="s">
        <v>580</v>
      </c>
      <c r="G360" s="150"/>
      <c r="H360" s="150"/>
      <c r="I360" s="109"/>
      <c r="J360" s="110"/>
      <c r="K360" s="3" t="s">
        <v>418</v>
      </c>
      <c r="L360" s="3" t="str">
        <f t="shared" si="21"/>
        <v>DI08_Label Applicator Roller conveyor 1 MPCB Healthy Signal</v>
      </c>
      <c r="M360" s="111"/>
      <c r="N360" s="15"/>
      <c r="O360" s="15"/>
      <c r="P360" s="111"/>
      <c r="Q360" s="15"/>
      <c r="R360" s="3"/>
      <c r="S360" s="15"/>
    </row>
    <row r="361" spans="2:19" ht="15.75" x14ac:dyDescent="0.25">
      <c r="B361" s="15">
        <v>89</v>
      </c>
      <c r="C361" s="15" t="s">
        <v>68</v>
      </c>
      <c r="D361" s="3" t="s">
        <v>20</v>
      </c>
      <c r="E361" s="3" t="s">
        <v>163</v>
      </c>
      <c r="F361" s="106" t="s">
        <v>580</v>
      </c>
      <c r="G361" s="150" t="s">
        <v>54</v>
      </c>
      <c r="H361" s="150" t="s">
        <v>178</v>
      </c>
      <c r="I361" s="109"/>
      <c r="J361" s="110"/>
      <c r="K361" s="3" t="s">
        <v>953</v>
      </c>
      <c r="L361" s="3" t="str">
        <f t="shared" ref="L361:L368" si="22">CONCATENATE(C361,D361,K361)</f>
        <v>DI09_Robot 1 MPCB Healthy Signal</v>
      </c>
      <c r="M361" s="111"/>
      <c r="N361" s="15"/>
      <c r="O361" s="15"/>
      <c r="P361" s="15"/>
      <c r="Q361" s="15"/>
      <c r="R361" s="3"/>
      <c r="S361" s="15"/>
    </row>
    <row r="362" spans="2:19" ht="15.75" x14ac:dyDescent="0.25">
      <c r="B362" s="15">
        <v>90</v>
      </c>
      <c r="C362" s="15" t="s">
        <v>71</v>
      </c>
      <c r="D362" s="3" t="s">
        <v>20</v>
      </c>
      <c r="E362" s="3" t="s">
        <v>163</v>
      </c>
      <c r="F362" s="106" t="s">
        <v>580</v>
      </c>
      <c r="G362" s="150"/>
      <c r="H362" s="150"/>
      <c r="I362" s="109"/>
      <c r="J362" s="110"/>
      <c r="K362" s="3" t="s">
        <v>583</v>
      </c>
      <c r="L362" s="3" t="str">
        <f t="shared" si="22"/>
        <v>DI10_Robot 2 MPCB Healthy Signal</v>
      </c>
      <c r="M362" s="111"/>
      <c r="N362" s="15"/>
      <c r="O362" s="15"/>
      <c r="P362" s="15"/>
      <c r="Q362" s="15"/>
      <c r="R362" s="3"/>
      <c r="S362" s="15"/>
    </row>
    <row r="363" spans="2:19" ht="15.75" x14ac:dyDescent="0.25">
      <c r="B363" s="15">
        <v>91</v>
      </c>
      <c r="C363" s="15" t="s">
        <v>73</v>
      </c>
      <c r="D363" s="3" t="s">
        <v>20</v>
      </c>
      <c r="E363" s="3" t="s">
        <v>163</v>
      </c>
      <c r="F363" s="106" t="s">
        <v>580</v>
      </c>
      <c r="G363" s="150"/>
      <c r="H363" s="150"/>
      <c r="I363" s="109"/>
      <c r="J363" s="110"/>
      <c r="K363" s="3" t="s">
        <v>86</v>
      </c>
      <c r="L363" s="3" t="str">
        <f t="shared" si="22"/>
        <v>DI11_Spare</v>
      </c>
      <c r="M363" s="111"/>
      <c r="N363" s="15"/>
      <c r="O363" s="15"/>
      <c r="P363" s="15"/>
      <c r="Q363" s="15"/>
      <c r="R363" s="3"/>
      <c r="S363" s="15"/>
    </row>
    <row r="364" spans="2:19" ht="15.75" x14ac:dyDescent="0.25">
      <c r="B364" s="15">
        <v>92</v>
      </c>
      <c r="C364" s="15" t="s">
        <v>75</v>
      </c>
      <c r="D364" s="3" t="s">
        <v>20</v>
      </c>
      <c r="E364" s="3" t="s">
        <v>163</v>
      </c>
      <c r="F364" s="106" t="s">
        <v>580</v>
      </c>
      <c r="G364" s="150"/>
      <c r="H364" s="150"/>
      <c r="I364" s="109"/>
      <c r="J364" s="110"/>
      <c r="K364" s="3" t="s">
        <v>86</v>
      </c>
      <c r="L364" s="3" t="str">
        <f t="shared" si="22"/>
        <v>DI12_Spare</v>
      </c>
      <c r="M364" s="111"/>
      <c r="N364" s="15"/>
      <c r="O364" s="15"/>
      <c r="P364" s="15"/>
      <c r="Q364" s="15"/>
      <c r="R364" s="3"/>
      <c r="S364" s="15"/>
    </row>
    <row r="365" spans="2:19" ht="15.75" x14ac:dyDescent="0.25">
      <c r="B365" s="15">
        <v>93</v>
      </c>
      <c r="C365" s="15" t="s">
        <v>77</v>
      </c>
      <c r="D365" s="3" t="s">
        <v>20</v>
      </c>
      <c r="E365" s="3" t="s">
        <v>163</v>
      </c>
      <c r="F365" s="106" t="s">
        <v>580</v>
      </c>
      <c r="G365" s="150"/>
      <c r="H365" s="150"/>
      <c r="I365" s="109"/>
      <c r="J365" s="110"/>
      <c r="K365" s="3" t="s">
        <v>928</v>
      </c>
      <c r="L365" s="3" t="str">
        <f t="shared" si="22"/>
        <v>DI13_ROB01 Reference Cylinder Up RS</v>
      </c>
      <c r="M365" s="111"/>
      <c r="N365" s="15"/>
      <c r="O365" s="15"/>
      <c r="P365" s="15"/>
      <c r="Q365" s="15"/>
      <c r="R365" s="3"/>
      <c r="S365" s="15"/>
    </row>
    <row r="366" spans="2:19" ht="15.75" x14ac:dyDescent="0.25">
      <c r="B366" s="15">
        <v>94</v>
      </c>
      <c r="C366" s="15" t="s">
        <v>79</v>
      </c>
      <c r="D366" s="3" t="s">
        <v>20</v>
      </c>
      <c r="E366" s="3" t="s">
        <v>163</v>
      </c>
      <c r="F366" s="106" t="s">
        <v>580</v>
      </c>
      <c r="G366" s="150"/>
      <c r="H366" s="150"/>
      <c r="I366" s="109"/>
      <c r="J366" s="110"/>
      <c r="K366" s="3" t="s">
        <v>929</v>
      </c>
      <c r="L366" s="3" t="str">
        <f t="shared" si="22"/>
        <v>DI14_ROB01 Reference Cylinder Down RS</v>
      </c>
      <c r="M366" s="111"/>
      <c r="N366" s="15"/>
      <c r="O366" s="15"/>
      <c r="P366" s="15"/>
      <c r="Q366" s="15"/>
      <c r="R366" s="3"/>
      <c r="S366" s="15"/>
    </row>
    <row r="367" spans="2:19" ht="15.75" x14ac:dyDescent="0.25">
      <c r="B367" s="15">
        <v>95</v>
      </c>
      <c r="C367" s="15" t="s">
        <v>81</v>
      </c>
      <c r="D367" s="3" t="s">
        <v>20</v>
      </c>
      <c r="E367" s="3" t="s">
        <v>163</v>
      </c>
      <c r="F367" s="106" t="s">
        <v>580</v>
      </c>
      <c r="G367" s="150"/>
      <c r="H367" s="150"/>
      <c r="I367" s="109"/>
      <c r="J367" s="110"/>
      <c r="K367" s="3" t="s">
        <v>930</v>
      </c>
      <c r="L367" s="3" t="str">
        <f t="shared" si="22"/>
        <v>DI15_ROB01 Vacuum Ok FB</v>
      </c>
      <c r="M367" s="111"/>
      <c r="N367" s="15"/>
      <c r="O367" s="15"/>
      <c r="P367" s="112"/>
      <c r="Q367" s="15"/>
      <c r="R367" s="3"/>
      <c r="S367" s="15"/>
    </row>
    <row r="368" spans="2:19" ht="15.75" x14ac:dyDescent="0.25">
      <c r="B368" s="15">
        <v>96</v>
      </c>
      <c r="C368" s="15" t="s">
        <v>83</v>
      </c>
      <c r="D368" s="3" t="s">
        <v>20</v>
      </c>
      <c r="E368" s="3" t="s">
        <v>163</v>
      </c>
      <c r="F368" s="106" t="s">
        <v>580</v>
      </c>
      <c r="G368" s="150"/>
      <c r="H368" s="150"/>
      <c r="I368" s="109"/>
      <c r="J368" s="110"/>
      <c r="K368" s="3" t="s">
        <v>954</v>
      </c>
      <c r="L368" s="3" t="str">
        <f t="shared" si="22"/>
        <v>DI16_Flipper Reference Cylinder Up RS</v>
      </c>
      <c r="M368" s="111"/>
      <c r="N368" s="15"/>
      <c r="O368" s="15"/>
      <c r="P368" s="112"/>
      <c r="Q368" s="15"/>
      <c r="R368" s="3"/>
      <c r="S368" s="15"/>
    </row>
    <row r="369" spans="2:19" ht="15.75" x14ac:dyDescent="0.25">
      <c r="B369" s="15">
        <v>89</v>
      </c>
      <c r="C369" s="15" t="s">
        <v>68</v>
      </c>
      <c r="D369" s="3" t="s">
        <v>20</v>
      </c>
      <c r="E369" s="3" t="s">
        <v>163</v>
      </c>
      <c r="F369" s="106" t="s">
        <v>580</v>
      </c>
      <c r="G369" s="150" t="s">
        <v>56</v>
      </c>
      <c r="H369" s="150" t="s">
        <v>178</v>
      </c>
      <c r="I369" s="109"/>
      <c r="J369" s="110"/>
      <c r="K369" s="3" t="s">
        <v>955</v>
      </c>
      <c r="L369" s="3" t="str">
        <f t="shared" si="21"/>
        <v>DI09_Flipper Reference Cylinder Down RS</v>
      </c>
      <c r="M369" s="111"/>
      <c r="N369" s="15"/>
      <c r="O369" s="15"/>
      <c r="P369" s="15"/>
      <c r="Q369" s="15"/>
      <c r="R369" s="3"/>
      <c r="S369" s="15"/>
    </row>
    <row r="370" spans="2:19" ht="15.75" x14ac:dyDescent="0.25">
      <c r="B370" s="15">
        <v>90</v>
      </c>
      <c r="C370" s="15" t="s">
        <v>71</v>
      </c>
      <c r="D370" s="3" t="s">
        <v>20</v>
      </c>
      <c r="E370" s="3" t="s">
        <v>163</v>
      </c>
      <c r="F370" s="106" t="s">
        <v>580</v>
      </c>
      <c r="G370" s="150"/>
      <c r="H370" s="150"/>
      <c r="I370" s="109"/>
      <c r="J370" s="110"/>
      <c r="K370" s="3" t="s">
        <v>956</v>
      </c>
      <c r="L370" s="3" t="str">
        <f t="shared" si="21"/>
        <v>DI10_Flipper Vacuum Ok FB</v>
      </c>
      <c r="M370" s="111"/>
      <c r="N370" s="15"/>
      <c r="O370" s="15"/>
      <c r="P370" s="15"/>
      <c r="Q370" s="15"/>
      <c r="R370" s="3"/>
      <c r="S370" s="15"/>
    </row>
    <row r="371" spans="2:19" ht="15.75" x14ac:dyDescent="0.25">
      <c r="B371" s="15">
        <v>91</v>
      </c>
      <c r="C371" s="15" t="s">
        <v>73</v>
      </c>
      <c r="D371" s="3" t="s">
        <v>20</v>
      </c>
      <c r="E371" s="3" t="s">
        <v>163</v>
      </c>
      <c r="F371" s="106" t="s">
        <v>580</v>
      </c>
      <c r="G371" s="150"/>
      <c r="H371" s="150"/>
      <c r="I371" s="109"/>
      <c r="J371" s="110"/>
      <c r="K371" s="3" t="s">
        <v>937</v>
      </c>
      <c r="L371" s="3" t="str">
        <f t="shared" si="21"/>
        <v xml:space="preserve">DI11_ROB02 Vacuum Pad 01 Vacuum OK FB </v>
      </c>
      <c r="M371" s="111"/>
      <c r="N371" s="15"/>
      <c r="O371" s="15"/>
      <c r="P371" s="15"/>
      <c r="Q371" s="15"/>
      <c r="R371" s="3"/>
      <c r="S371" s="15"/>
    </row>
    <row r="372" spans="2:19" ht="15.75" x14ac:dyDescent="0.25">
      <c r="B372" s="15">
        <v>92</v>
      </c>
      <c r="C372" s="15" t="s">
        <v>75</v>
      </c>
      <c r="D372" s="3" t="s">
        <v>20</v>
      </c>
      <c r="E372" s="3" t="s">
        <v>163</v>
      </c>
      <c r="F372" s="106" t="s">
        <v>580</v>
      </c>
      <c r="G372" s="150"/>
      <c r="H372" s="150"/>
      <c r="I372" s="109"/>
      <c r="J372" s="110"/>
      <c r="K372" s="3" t="s">
        <v>938</v>
      </c>
      <c r="L372" s="3" t="str">
        <f t="shared" si="21"/>
        <v xml:space="preserve">DI12_ROB02 Vacuum Pad 02 Vacuum OK FB </v>
      </c>
      <c r="M372" s="111"/>
      <c r="N372" s="15"/>
      <c r="O372" s="15"/>
      <c r="P372" s="15"/>
      <c r="Q372" s="15"/>
      <c r="R372" s="3"/>
      <c r="S372" s="15"/>
    </row>
    <row r="373" spans="2:19" ht="15.75" x14ac:dyDescent="0.25">
      <c r="B373" s="15">
        <v>93</v>
      </c>
      <c r="C373" s="15" t="s">
        <v>77</v>
      </c>
      <c r="D373" s="3" t="s">
        <v>20</v>
      </c>
      <c r="E373" s="3" t="s">
        <v>163</v>
      </c>
      <c r="F373" s="106" t="s">
        <v>580</v>
      </c>
      <c r="G373" s="150"/>
      <c r="H373" s="150"/>
      <c r="I373" s="109"/>
      <c r="J373" s="110"/>
      <c r="K373" s="3" t="s">
        <v>939</v>
      </c>
      <c r="L373" s="3" t="str">
        <f t="shared" si="21"/>
        <v>DI13_ROB02 Reference Cylinder 01 Up FB</v>
      </c>
      <c r="M373" s="111"/>
      <c r="N373" s="15"/>
      <c r="O373" s="15"/>
      <c r="P373" s="15"/>
      <c r="Q373" s="15"/>
      <c r="R373" s="3"/>
      <c r="S373" s="15"/>
    </row>
    <row r="374" spans="2:19" ht="15.75" x14ac:dyDescent="0.25">
      <c r="B374" s="15">
        <v>94</v>
      </c>
      <c r="C374" s="15" t="s">
        <v>79</v>
      </c>
      <c r="D374" s="3" t="s">
        <v>20</v>
      </c>
      <c r="E374" s="3" t="s">
        <v>163</v>
      </c>
      <c r="F374" s="106" t="s">
        <v>580</v>
      </c>
      <c r="G374" s="150"/>
      <c r="H374" s="150"/>
      <c r="I374" s="109"/>
      <c r="J374" s="110"/>
      <c r="K374" s="3" t="s">
        <v>940</v>
      </c>
      <c r="L374" s="3" t="str">
        <f t="shared" si="21"/>
        <v>DI14_ROB02 Reference Cylinder 02 Up FB</v>
      </c>
      <c r="M374" s="111"/>
      <c r="N374" s="15"/>
      <c r="O374" s="15"/>
      <c r="P374" s="15"/>
      <c r="Q374" s="15"/>
      <c r="R374" s="3"/>
      <c r="S374" s="15"/>
    </row>
    <row r="375" spans="2:19" ht="15.75" x14ac:dyDescent="0.25">
      <c r="B375" s="15">
        <v>95</v>
      </c>
      <c r="C375" s="15" t="s">
        <v>81</v>
      </c>
      <c r="D375" s="3" t="s">
        <v>20</v>
      </c>
      <c r="E375" s="3" t="s">
        <v>163</v>
      </c>
      <c r="F375" s="106" t="s">
        <v>580</v>
      </c>
      <c r="G375" s="150"/>
      <c r="H375" s="150"/>
      <c r="I375" s="109"/>
      <c r="J375" s="110"/>
      <c r="K375" s="3" t="s">
        <v>86</v>
      </c>
      <c r="L375" s="3" t="str">
        <f t="shared" si="21"/>
        <v>DI15_Spare</v>
      </c>
      <c r="M375" s="111"/>
      <c r="N375" s="15"/>
      <c r="O375" s="15"/>
      <c r="P375" s="112"/>
      <c r="Q375" s="15"/>
      <c r="R375" s="3"/>
      <c r="S375" s="15"/>
    </row>
    <row r="376" spans="2:19" ht="15.75" x14ac:dyDescent="0.25">
      <c r="B376" s="15">
        <v>96</v>
      </c>
      <c r="C376" s="15" t="s">
        <v>83</v>
      </c>
      <c r="D376" s="3" t="s">
        <v>20</v>
      </c>
      <c r="E376" s="3" t="s">
        <v>163</v>
      </c>
      <c r="F376" s="106" t="s">
        <v>580</v>
      </c>
      <c r="G376" s="150"/>
      <c r="H376" s="150"/>
      <c r="I376" s="109"/>
      <c r="J376" s="110"/>
      <c r="K376" s="3" t="s">
        <v>86</v>
      </c>
      <c r="L376" s="3" t="str">
        <f t="shared" si="21"/>
        <v>DI16_Spare</v>
      </c>
      <c r="M376" s="111"/>
      <c r="N376" s="15"/>
      <c r="O376" s="15"/>
      <c r="P376" s="112"/>
      <c r="Q376" s="15"/>
      <c r="R376" s="3"/>
      <c r="S376" s="15"/>
    </row>
    <row r="377" spans="2:19" ht="15.75" x14ac:dyDescent="0.25">
      <c r="B377" s="15">
        <v>97</v>
      </c>
      <c r="C377" s="15" t="s">
        <v>53</v>
      </c>
      <c r="D377" s="3" t="s">
        <v>20</v>
      </c>
      <c r="E377" s="3" t="s">
        <v>163</v>
      </c>
      <c r="F377" s="106" t="s">
        <v>580</v>
      </c>
      <c r="G377" s="150" t="s">
        <v>53</v>
      </c>
      <c r="H377" s="150" t="s">
        <v>179</v>
      </c>
      <c r="I377" s="109"/>
      <c r="J377" s="110"/>
      <c r="K377" s="3" t="s">
        <v>926</v>
      </c>
      <c r="L377" s="3" t="str">
        <f t="shared" si="21"/>
        <v>DO01_ROB01 Reference Cylinder Up SOL</v>
      </c>
      <c r="M377" s="15"/>
      <c r="N377" s="15"/>
      <c r="O377" s="15"/>
      <c r="P377" s="111"/>
      <c r="Q377" s="15"/>
      <c r="R377" s="3"/>
      <c r="S377" s="15"/>
    </row>
    <row r="378" spans="2:19" ht="15.75" x14ac:dyDescent="0.25">
      <c r="B378" s="15">
        <v>98</v>
      </c>
      <c r="C378" s="15" t="s">
        <v>55</v>
      </c>
      <c r="D378" s="3" t="s">
        <v>20</v>
      </c>
      <c r="E378" s="3" t="s">
        <v>163</v>
      </c>
      <c r="F378" s="106" t="s">
        <v>580</v>
      </c>
      <c r="G378" s="150"/>
      <c r="H378" s="150"/>
      <c r="I378" s="109"/>
      <c r="J378" s="110"/>
      <c r="K378" s="3" t="s">
        <v>927</v>
      </c>
      <c r="L378" s="3" t="str">
        <f t="shared" si="21"/>
        <v>DO02_ROB01 Reference Cylinder Down SOL</v>
      </c>
      <c r="M378" s="15"/>
      <c r="N378" s="15"/>
      <c r="O378" s="15"/>
      <c r="P378" s="111"/>
      <c r="Q378" s="15"/>
      <c r="R378" s="3"/>
      <c r="S378" s="15"/>
    </row>
    <row r="379" spans="2:19" ht="15.75" x14ac:dyDescent="0.25">
      <c r="B379" s="15">
        <v>99</v>
      </c>
      <c r="C379" s="15" t="s">
        <v>57</v>
      </c>
      <c r="D379" s="3" t="s">
        <v>20</v>
      </c>
      <c r="E379" s="3" t="s">
        <v>163</v>
      </c>
      <c r="F379" s="106" t="s">
        <v>580</v>
      </c>
      <c r="G379" s="150"/>
      <c r="H379" s="150"/>
      <c r="I379" s="109"/>
      <c r="J379" s="110"/>
      <c r="K379" s="3" t="s">
        <v>957</v>
      </c>
      <c r="L379" s="3" t="str">
        <f t="shared" si="21"/>
        <v>DO03_Flipper Reference Cylinder Up SOL</v>
      </c>
      <c r="M379" s="15"/>
      <c r="N379" s="15"/>
      <c r="O379" s="15"/>
      <c r="P379" s="111"/>
      <c r="Q379" s="15"/>
      <c r="R379" s="3"/>
      <c r="S379" s="15"/>
    </row>
    <row r="380" spans="2:19" ht="15.75" x14ac:dyDescent="0.25">
      <c r="B380" s="15">
        <v>100</v>
      </c>
      <c r="C380" s="15" t="s">
        <v>59</v>
      </c>
      <c r="D380" s="3" t="s">
        <v>20</v>
      </c>
      <c r="E380" s="3" t="s">
        <v>163</v>
      </c>
      <c r="F380" s="106" t="s">
        <v>580</v>
      </c>
      <c r="G380" s="150"/>
      <c r="H380" s="150"/>
      <c r="I380" s="109"/>
      <c r="J380" s="110"/>
      <c r="K380" s="3" t="s">
        <v>958</v>
      </c>
      <c r="L380" s="3" t="str">
        <f t="shared" si="21"/>
        <v>DO04_Flipper Reference Cylinder Down SOL</v>
      </c>
      <c r="M380" s="15"/>
      <c r="N380" s="15"/>
      <c r="O380" s="15"/>
      <c r="P380" s="111"/>
      <c r="Q380" s="15"/>
      <c r="R380" s="3"/>
      <c r="S380" s="15"/>
    </row>
    <row r="381" spans="2:19" ht="15.75" x14ac:dyDescent="0.25">
      <c r="B381" s="15">
        <v>101</v>
      </c>
      <c r="C381" s="15" t="s">
        <v>61</v>
      </c>
      <c r="D381" s="3" t="s">
        <v>20</v>
      </c>
      <c r="E381" s="3" t="s">
        <v>163</v>
      </c>
      <c r="F381" s="106" t="s">
        <v>580</v>
      </c>
      <c r="G381" s="150"/>
      <c r="H381" s="150"/>
      <c r="I381" s="109"/>
      <c r="J381" s="110"/>
      <c r="K381" s="3" t="s">
        <v>86</v>
      </c>
      <c r="L381" s="3" t="str">
        <f t="shared" si="21"/>
        <v>DO05_Spare</v>
      </c>
      <c r="M381" s="15"/>
      <c r="N381" s="15"/>
      <c r="O381" s="15"/>
      <c r="P381" s="111"/>
      <c r="Q381" s="15"/>
      <c r="R381" s="3"/>
      <c r="S381" s="15"/>
    </row>
    <row r="382" spans="2:19" ht="15.75" x14ac:dyDescent="0.25">
      <c r="B382" s="15">
        <v>102</v>
      </c>
      <c r="C382" s="15" t="s">
        <v>63</v>
      </c>
      <c r="D382" s="3" t="s">
        <v>20</v>
      </c>
      <c r="E382" s="3" t="s">
        <v>163</v>
      </c>
      <c r="F382" s="106" t="s">
        <v>580</v>
      </c>
      <c r="G382" s="150"/>
      <c r="H382" s="150"/>
      <c r="I382" s="109"/>
      <c r="J382" s="110"/>
      <c r="K382" s="3" t="s">
        <v>86</v>
      </c>
      <c r="L382" s="3" t="str">
        <f t="shared" si="21"/>
        <v>DO06_Spare</v>
      </c>
      <c r="M382" s="15"/>
      <c r="N382" s="15"/>
      <c r="O382" s="15"/>
      <c r="P382" s="111"/>
      <c r="Q382" s="15"/>
      <c r="R382" s="3"/>
      <c r="S382" s="15"/>
    </row>
    <row r="383" spans="2:19" ht="15.75" x14ac:dyDescent="0.25">
      <c r="B383" s="15">
        <v>103</v>
      </c>
      <c r="C383" s="15" t="s">
        <v>65</v>
      </c>
      <c r="D383" s="3" t="s">
        <v>20</v>
      </c>
      <c r="E383" s="3" t="s">
        <v>163</v>
      </c>
      <c r="F383" s="106" t="s">
        <v>580</v>
      </c>
      <c r="G383" s="150"/>
      <c r="H383" s="150"/>
      <c r="I383" s="109"/>
      <c r="J383" s="110"/>
      <c r="K383" s="3" t="s">
        <v>931</v>
      </c>
      <c r="L383" s="3" t="str">
        <f t="shared" si="21"/>
        <v>DO07_ROB02 Reference Cylinder Up SOL</v>
      </c>
      <c r="M383" s="15"/>
      <c r="N383" s="15"/>
      <c r="O383" s="15"/>
      <c r="P383" s="111"/>
      <c r="Q383" s="15"/>
      <c r="R383" s="3"/>
      <c r="S383" s="15"/>
    </row>
    <row r="384" spans="2:19" ht="15.75" x14ac:dyDescent="0.25">
      <c r="B384" s="15">
        <v>104</v>
      </c>
      <c r="C384" s="15" t="s">
        <v>67</v>
      </c>
      <c r="D384" s="3" t="s">
        <v>20</v>
      </c>
      <c r="E384" s="3" t="s">
        <v>163</v>
      </c>
      <c r="F384" s="106" t="s">
        <v>580</v>
      </c>
      <c r="G384" s="150"/>
      <c r="H384" s="150"/>
      <c r="I384" s="109"/>
      <c r="J384" s="110"/>
      <c r="K384" s="3" t="s">
        <v>932</v>
      </c>
      <c r="L384" s="3" t="str">
        <f t="shared" si="21"/>
        <v>DO08_ROB02 Reference Cylinder Down SOL</v>
      </c>
      <c r="M384" s="15"/>
      <c r="N384" s="15"/>
      <c r="O384" s="15"/>
      <c r="P384" s="111"/>
      <c r="Q384" s="15"/>
      <c r="R384" s="3"/>
      <c r="S384" s="15"/>
    </row>
    <row r="385" spans="2:19" ht="15.75" x14ac:dyDescent="0.25">
      <c r="B385" s="15">
        <v>105</v>
      </c>
      <c r="C385" s="15" t="s">
        <v>70</v>
      </c>
      <c r="D385" s="3" t="s">
        <v>20</v>
      </c>
      <c r="E385" s="3" t="s">
        <v>163</v>
      </c>
      <c r="F385" s="106" t="s">
        <v>580</v>
      </c>
      <c r="G385" s="150" t="s">
        <v>55</v>
      </c>
      <c r="H385" s="150" t="s">
        <v>179</v>
      </c>
      <c r="I385" s="109"/>
      <c r="J385" s="110"/>
      <c r="K385" s="3" t="s">
        <v>933</v>
      </c>
      <c r="L385" s="3" t="str">
        <f t="shared" si="21"/>
        <v xml:space="preserve">DO09_ROB02 Vacuum Pad 01 Vacuum ON </v>
      </c>
      <c r="M385" s="15"/>
      <c r="N385" s="15"/>
      <c r="O385" s="15"/>
      <c r="P385" s="111"/>
      <c r="Q385" s="15"/>
      <c r="R385" s="3"/>
      <c r="S385" s="15"/>
    </row>
    <row r="386" spans="2:19" ht="15.75" x14ac:dyDescent="0.25">
      <c r="B386" s="15">
        <v>106</v>
      </c>
      <c r="C386" s="15" t="s">
        <v>72</v>
      </c>
      <c r="D386" s="3" t="s">
        <v>20</v>
      </c>
      <c r="E386" s="3" t="s">
        <v>163</v>
      </c>
      <c r="F386" s="106" t="s">
        <v>580</v>
      </c>
      <c r="G386" s="150"/>
      <c r="H386" s="150"/>
      <c r="I386" s="109"/>
      <c r="J386" s="110"/>
      <c r="K386" s="3" t="s">
        <v>934</v>
      </c>
      <c r="L386" s="3" t="str">
        <f t="shared" si="21"/>
        <v>DO10_ROB02 Vacuum Pad 01 Blow off</v>
      </c>
      <c r="M386" s="15"/>
      <c r="N386" s="15"/>
      <c r="O386" s="15"/>
      <c r="P386" s="111"/>
      <c r="Q386" s="15"/>
      <c r="R386" s="3"/>
      <c r="S386" s="15"/>
    </row>
    <row r="387" spans="2:19" ht="15.75" x14ac:dyDescent="0.25">
      <c r="B387" s="15">
        <v>107</v>
      </c>
      <c r="C387" s="15" t="s">
        <v>74</v>
      </c>
      <c r="D387" s="3" t="s">
        <v>20</v>
      </c>
      <c r="E387" s="3" t="s">
        <v>163</v>
      </c>
      <c r="F387" s="106" t="s">
        <v>580</v>
      </c>
      <c r="G387" s="150"/>
      <c r="H387" s="150"/>
      <c r="I387" s="109"/>
      <c r="J387" s="110"/>
      <c r="K387" s="3" t="s">
        <v>935</v>
      </c>
      <c r="L387" s="3" t="str">
        <f t="shared" si="21"/>
        <v xml:space="preserve">DO11_ROB02 Vacuum Pad 02 Vacuum ON </v>
      </c>
      <c r="M387" s="15"/>
      <c r="N387" s="15"/>
      <c r="O387" s="15"/>
      <c r="P387" s="111"/>
      <c r="Q387" s="15"/>
      <c r="R387" s="3"/>
      <c r="S387" s="15"/>
    </row>
    <row r="388" spans="2:19" ht="15.75" x14ac:dyDescent="0.25">
      <c r="B388" s="15">
        <v>108</v>
      </c>
      <c r="C388" s="15" t="s">
        <v>76</v>
      </c>
      <c r="D388" s="3" t="s">
        <v>20</v>
      </c>
      <c r="E388" s="3" t="s">
        <v>163</v>
      </c>
      <c r="F388" s="106" t="s">
        <v>580</v>
      </c>
      <c r="G388" s="150"/>
      <c r="H388" s="150"/>
      <c r="I388" s="109"/>
      <c r="J388" s="110"/>
      <c r="K388" s="3" t="s">
        <v>936</v>
      </c>
      <c r="L388" s="3" t="str">
        <f t="shared" si="21"/>
        <v>DO12_ROB02 Vacuum Pad 02 Blow off</v>
      </c>
      <c r="M388" s="15"/>
      <c r="N388" s="15"/>
      <c r="O388" s="15"/>
      <c r="P388" s="111"/>
      <c r="Q388" s="15"/>
      <c r="R388" s="3"/>
      <c r="S388" s="15"/>
    </row>
    <row r="389" spans="2:19" ht="15.75" x14ac:dyDescent="0.25">
      <c r="B389" s="15">
        <v>109</v>
      </c>
      <c r="C389" s="15" t="s">
        <v>78</v>
      </c>
      <c r="D389" s="3" t="s">
        <v>20</v>
      </c>
      <c r="E389" s="3" t="s">
        <v>163</v>
      </c>
      <c r="F389" s="106" t="s">
        <v>580</v>
      </c>
      <c r="G389" s="150"/>
      <c r="H389" s="150"/>
      <c r="I389" s="109"/>
      <c r="J389" s="110"/>
      <c r="K389" s="3" t="s">
        <v>86</v>
      </c>
      <c r="L389" s="3" t="str">
        <f t="shared" si="21"/>
        <v>DO13_Spare</v>
      </c>
      <c r="M389" s="110"/>
      <c r="N389" s="15"/>
      <c r="O389" s="15"/>
      <c r="P389" s="111"/>
      <c r="Q389" s="15"/>
      <c r="R389" s="3"/>
      <c r="S389" s="15"/>
    </row>
    <row r="390" spans="2:19" ht="15.75" x14ac:dyDescent="0.25">
      <c r="B390" s="15">
        <v>110</v>
      </c>
      <c r="C390" s="15" t="s">
        <v>80</v>
      </c>
      <c r="D390" s="3" t="s">
        <v>20</v>
      </c>
      <c r="E390" s="3" t="s">
        <v>163</v>
      </c>
      <c r="F390" s="106" t="s">
        <v>580</v>
      </c>
      <c r="G390" s="150"/>
      <c r="H390" s="150"/>
      <c r="I390" s="109"/>
      <c r="J390" s="110"/>
      <c r="K390" s="3" t="s">
        <v>86</v>
      </c>
      <c r="L390" s="3" t="str">
        <f t="shared" si="21"/>
        <v>DO14_Spare</v>
      </c>
      <c r="M390" s="110"/>
      <c r="N390" s="15"/>
      <c r="O390" s="15"/>
      <c r="P390" s="111"/>
      <c r="Q390" s="15"/>
      <c r="R390" s="3"/>
      <c r="S390" s="15"/>
    </row>
    <row r="391" spans="2:19" ht="15.75" x14ac:dyDescent="0.25">
      <c r="B391" s="15">
        <v>111</v>
      </c>
      <c r="C391" s="15" t="s">
        <v>82</v>
      </c>
      <c r="D391" s="3" t="s">
        <v>20</v>
      </c>
      <c r="E391" s="3" t="s">
        <v>163</v>
      </c>
      <c r="F391" s="106" t="s">
        <v>580</v>
      </c>
      <c r="G391" s="150"/>
      <c r="H391" s="150"/>
      <c r="I391" s="109"/>
      <c r="J391" s="110"/>
      <c r="K391" s="3" t="s">
        <v>547</v>
      </c>
      <c r="L391" s="3" t="str">
        <f t="shared" si="21"/>
        <v>DO15_Infeed Selection Lamp</v>
      </c>
      <c r="M391" s="110"/>
      <c r="N391" s="15"/>
      <c r="O391" s="15"/>
      <c r="P391" s="111"/>
      <c r="Q391" s="15"/>
      <c r="R391" s="3"/>
      <c r="S391" s="15"/>
    </row>
    <row r="392" spans="2:19" ht="15.75" x14ac:dyDescent="0.25">
      <c r="B392" s="15">
        <v>112</v>
      </c>
      <c r="C392" s="15" t="s">
        <v>84</v>
      </c>
      <c r="D392" s="3" t="s">
        <v>20</v>
      </c>
      <c r="E392" s="3" t="s">
        <v>163</v>
      </c>
      <c r="F392" s="106" t="s">
        <v>580</v>
      </c>
      <c r="G392" s="150"/>
      <c r="H392" s="150"/>
      <c r="I392" s="109"/>
      <c r="J392" s="110"/>
      <c r="K392" s="3" t="s">
        <v>550</v>
      </c>
      <c r="L392" s="3" t="str">
        <f t="shared" si="21"/>
        <v>DO16_Outfeed Selection Lamp</v>
      </c>
      <c r="M392" s="110"/>
      <c r="N392" s="15"/>
      <c r="O392" s="15"/>
      <c r="P392" s="111"/>
      <c r="Q392" s="15"/>
      <c r="R392" s="3"/>
      <c r="S392" s="15"/>
    </row>
    <row r="393" spans="2:19" ht="15.75" x14ac:dyDescent="0.25">
      <c r="B393" s="15">
        <v>105</v>
      </c>
      <c r="C393" s="15" t="s">
        <v>962</v>
      </c>
      <c r="D393" s="3" t="s">
        <v>20</v>
      </c>
      <c r="E393" s="3" t="s">
        <v>163</v>
      </c>
      <c r="F393" s="106" t="s">
        <v>580</v>
      </c>
      <c r="G393" s="150" t="s">
        <v>57</v>
      </c>
      <c r="H393" s="150" t="s">
        <v>179</v>
      </c>
      <c r="I393" s="109"/>
      <c r="J393" s="110"/>
      <c r="K393" s="3" t="s">
        <v>549</v>
      </c>
      <c r="L393" s="3" t="str">
        <f t="shared" ref="L393:L400" si="23">CONCATENATE(C393,D393,K393)</f>
        <v>DO17_Outfeed Buffer Full Sensor</v>
      </c>
      <c r="M393" s="15"/>
      <c r="N393" s="15"/>
      <c r="O393" s="15"/>
      <c r="P393" s="111"/>
      <c r="Q393" s="15"/>
      <c r="R393" s="3"/>
      <c r="S393" s="15"/>
    </row>
    <row r="394" spans="2:19" ht="15.75" x14ac:dyDescent="0.25">
      <c r="B394" s="15">
        <v>106</v>
      </c>
      <c r="C394" s="15" t="s">
        <v>963</v>
      </c>
      <c r="D394" s="3" t="s">
        <v>20</v>
      </c>
      <c r="E394" s="3" t="s">
        <v>163</v>
      </c>
      <c r="F394" s="106" t="s">
        <v>580</v>
      </c>
      <c r="G394" s="150"/>
      <c r="H394" s="150"/>
      <c r="I394" s="109"/>
      <c r="J394" s="110"/>
      <c r="K394" s="3" t="s">
        <v>86</v>
      </c>
      <c r="L394" s="3" t="str">
        <f t="shared" si="23"/>
        <v>DO18_Spare</v>
      </c>
      <c r="M394" s="15"/>
      <c r="N394" s="15"/>
      <c r="O394" s="15"/>
      <c r="P394" s="111"/>
      <c r="Q394" s="15"/>
      <c r="R394" s="3"/>
      <c r="S394" s="15"/>
    </row>
    <row r="395" spans="2:19" ht="15.75" x14ac:dyDescent="0.25">
      <c r="B395" s="15">
        <v>107</v>
      </c>
      <c r="C395" s="15" t="s">
        <v>964</v>
      </c>
      <c r="D395" s="3" t="s">
        <v>20</v>
      </c>
      <c r="E395" s="3" t="s">
        <v>163</v>
      </c>
      <c r="F395" s="106" t="s">
        <v>580</v>
      </c>
      <c r="G395" s="150"/>
      <c r="H395" s="150"/>
      <c r="I395" s="109"/>
      <c r="J395" s="110"/>
      <c r="K395" s="3" t="s">
        <v>86</v>
      </c>
      <c r="L395" s="3" t="str">
        <f t="shared" si="23"/>
        <v>DO19_Spare</v>
      </c>
      <c r="M395" s="15"/>
      <c r="N395" s="15"/>
      <c r="O395" s="15"/>
      <c r="P395" s="111"/>
      <c r="Q395" s="15"/>
      <c r="R395" s="3"/>
      <c r="S395" s="15"/>
    </row>
    <row r="396" spans="2:19" ht="15.75" x14ac:dyDescent="0.25">
      <c r="B396" s="15">
        <v>108</v>
      </c>
      <c r="C396" s="15" t="s">
        <v>965</v>
      </c>
      <c r="D396" s="3" t="s">
        <v>20</v>
      </c>
      <c r="E396" s="3" t="s">
        <v>163</v>
      </c>
      <c r="F396" s="106" t="s">
        <v>580</v>
      </c>
      <c r="G396" s="150"/>
      <c r="H396" s="150"/>
      <c r="I396" s="109"/>
      <c r="J396" s="110"/>
      <c r="K396" s="3" t="s">
        <v>86</v>
      </c>
      <c r="L396" s="3" t="str">
        <f t="shared" si="23"/>
        <v>DO20_Spare</v>
      </c>
      <c r="M396" s="15"/>
      <c r="N396" s="15"/>
      <c r="O396" s="15"/>
      <c r="P396" s="111"/>
      <c r="Q396" s="15"/>
      <c r="R396" s="3"/>
      <c r="S396" s="15"/>
    </row>
    <row r="397" spans="2:19" ht="15.75" x14ac:dyDescent="0.25">
      <c r="B397" s="15">
        <v>109</v>
      </c>
      <c r="C397" s="15" t="s">
        <v>966</v>
      </c>
      <c r="D397" s="3" t="s">
        <v>20</v>
      </c>
      <c r="E397" s="3" t="s">
        <v>163</v>
      </c>
      <c r="F397" s="106" t="s">
        <v>580</v>
      </c>
      <c r="G397" s="150"/>
      <c r="H397" s="150"/>
      <c r="I397" s="109"/>
      <c r="J397" s="110"/>
      <c r="K397" s="3" t="s">
        <v>86</v>
      </c>
      <c r="L397" s="3" t="str">
        <f t="shared" si="23"/>
        <v>DO21_Spare</v>
      </c>
      <c r="M397" s="110"/>
      <c r="N397" s="15"/>
      <c r="O397" s="15"/>
      <c r="P397" s="111"/>
      <c r="Q397" s="15"/>
      <c r="R397" s="3"/>
      <c r="S397" s="15"/>
    </row>
    <row r="398" spans="2:19" ht="15.75" x14ac:dyDescent="0.25">
      <c r="B398" s="15">
        <v>110</v>
      </c>
      <c r="C398" s="15" t="s">
        <v>967</v>
      </c>
      <c r="D398" s="3" t="s">
        <v>20</v>
      </c>
      <c r="E398" s="3" t="s">
        <v>163</v>
      </c>
      <c r="F398" s="106" t="s">
        <v>580</v>
      </c>
      <c r="G398" s="150"/>
      <c r="H398" s="150"/>
      <c r="I398" s="109"/>
      <c r="J398" s="110"/>
      <c r="K398" s="3" t="s">
        <v>86</v>
      </c>
      <c r="L398" s="3" t="str">
        <f t="shared" si="23"/>
        <v>DO22_Spare</v>
      </c>
      <c r="M398" s="110"/>
      <c r="N398" s="15"/>
      <c r="O398" s="15"/>
      <c r="P398" s="111"/>
      <c r="Q398" s="15"/>
      <c r="R398" s="3"/>
      <c r="S398" s="15"/>
    </row>
    <row r="399" spans="2:19" ht="15.75" x14ac:dyDescent="0.25">
      <c r="B399" s="15">
        <v>111</v>
      </c>
      <c r="C399" s="15" t="s">
        <v>968</v>
      </c>
      <c r="D399" s="3" t="s">
        <v>20</v>
      </c>
      <c r="E399" s="3" t="s">
        <v>163</v>
      </c>
      <c r="F399" s="106" t="s">
        <v>580</v>
      </c>
      <c r="G399" s="150"/>
      <c r="H399" s="150"/>
      <c r="I399" s="109"/>
      <c r="J399" s="110"/>
      <c r="K399" s="3" t="s">
        <v>86</v>
      </c>
      <c r="L399" s="3" t="str">
        <f t="shared" si="23"/>
        <v>DO23_Spare</v>
      </c>
      <c r="M399" s="110"/>
      <c r="N399" s="15"/>
      <c r="O399" s="15"/>
      <c r="P399" s="111"/>
      <c r="Q399" s="15"/>
      <c r="R399" s="3"/>
      <c r="S399" s="15"/>
    </row>
    <row r="400" spans="2:19" ht="15.75" x14ac:dyDescent="0.25">
      <c r="B400" s="15">
        <v>112</v>
      </c>
      <c r="C400" s="15" t="s">
        <v>969</v>
      </c>
      <c r="D400" s="3" t="s">
        <v>20</v>
      </c>
      <c r="E400" s="3" t="s">
        <v>163</v>
      </c>
      <c r="F400" s="106" t="s">
        <v>580</v>
      </c>
      <c r="G400" s="150"/>
      <c r="H400" s="150"/>
      <c r="I400" s="109"/>
      <c r="J400" s="110"/>
      <c r="K400" s="3" t="s">
        <v>86</v>
      </c>
      <c r="L400" s="3" t="str">
        <f t="shared" si="23"/>
        <v>DO24_Spare</v>
      </c>
      <c r="M400" s="110"/>
      <c r="N400" s="15"/>
      <c r="O400" s="15"/>
      <c r="P400" s="111"/>
      <c r="Q400" s="15"/>
      <c r="R400" s="3"/>
      <c r="S400" s="15"/>
    </row>
  </sheetData>
  <autoFilter ref="N1:N350"/>
  <mergeCells count="73">
    <mergeCell ref="G393:G400"/>
    <mergeCell ref="H393:H400"/>
    <mergeCell ref="G77:G84"/>
    <mergeCell ref="H77:H84"/>
    <mergeCell ref="G319:G334"/>
    <mergeCell ref="G335:G350"/>
    <mergeCell ref="G239:G254"/>
    <mergeCell ref="G255:G270"/>
    <mergeCell ref="G271:G286"/>
    <mergeCell ref="G287:G302"/>
    <mergeCell ref="G303:G318"/>
    <mergeCell ref="G85:G92"/>
    <mergeCell ref="H85:H92"/>
    <mergeCell ref="G93:G100"/>
    <mergeCell ref="H93:H100"/>
    <mergeCell ref="G127:G142"/>
    <mergeCell ref="G101:G108"/>
    <mergeCell ref="H101:H108"/>
    <mergeCell ref="G21:G28"/>
    <mergeCell ref="H21:H28"/>
    <mergeCell ref="B2:S2"/>
    <mergeCell ref="G5:G12"/>
    <mergeCell ref="H5:H12"/>
    <mergeCell ref="G13:G20"/>
    <mergeCell ref="H13:H20"/>
    <mergeCell ref="G29:G36"/>
    <mergeCell ref="H29:H36"/>
    <mergeCell ref="G37:G44"/>
    <mergeCell ref="H37:H44"/>
    <mergeCell ref="G45:G52"/>
    <mergeCell ref="H45:H52"/>
    <mergeCell ref="G53:G60"/>
    <mergeCell ref="H53:H60"/>
    <mergeCell ref="G61:G68"/>
    <mergeCell ref="H61:H68"/>
    <mergeCell ref="G69:G76"/>
    <mergeCell ref="H69:H76"/>
    <mergeCell ref="G109:G116"/>
    <mergeCell ref="H109:H116"/>
    <mergeCell ref="G117:G120"/>
    <mergeCell ref="G121:G124"/>
    <mergeCell ref="H121:H124"/>
    <mergeCell ref="G207:G222"/>
    <mergeCell ref="G223:G238"/>
    <mergeCell ref="G143:G158"/>
    <mergeCell ref="G159:G174"/>
    <mergeCell ref="G175:G190"/>
    <mergeCell ref="G191:G206"/>
    <mergeCell ref="H271:H286"/>
    <mergeCell ref="H117:H120"/>
    <mergeCell ref="H303:H318"/>
    <mergeCell ref="H319:H334"/>
    <mergeCell ref="H335:H350"/>
    <mergeCell ref="H255:H270"/>
    <mergeCell ref="H287:H302"/>
    <mergeCell ref="H143:H158"/>
    <mergeCell ref="H127:H142"/>
    <mergeCell ref="H175:H190"/>
    <mergeCell ref="H223:H238"/>
    <mergeCell ref="H239:H254"/>
    <mergeCell ref="H159:H174"/>
    <mergeCell ref="H191:H206"/>
    <mergeCell ref="H207:H222"/>
    <mergeCell ref="G385:G392"/>
    <mergeCell ref="H385:H392"/>
    <mergeCell ref="G361:G368"/>
    <mergeCell ref="H361:H368"/>
    <mergeCell ref="G353:G360"/>
    <mergeCell ref="H353:H360"/>
    <mergeCell ref="G369:G376"/>
    <mergeCell ref="H369:H376"/>
    <mergeCell ref="G377:G384"/>
    <mergeCell ref="H377:H384"/>
  </mergeCells>
  <phoneticPr fontId="3" type="noConversion"/>
  <conditionalFormatting sqref="K5:K84">
    <cfRule type="cellIs" dxfId="81" priority="1" operator="equal">
      <formula>"Completed"</formula>
    </cfRule>
    <cfRule type="cellIs" dxfId="80" priority="2" operator="equal">
      <formula>"Pending"</formula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topLeftCell="A22" zoomScale="70" zoomScaleNormal="70" workbookViewId="0">
      <selection activeCell="P53" sqref="P53"/>
    </sheetView>
  </sheetViews>
  <sheetFormatPr defaultColWidth="8.85546875" defaultRowHeight="15" x14ac:dyDescent="0.25"/>
  <cols>
    <col min="1" max="1" width="8.85546875" style="5"/>
    <col min="2" max="2" width="39" style="5" customWidth="1"/>
    <col min="3" max="3" width="12.7109375" style="6" customWidth="1"/>
    <col min="4" max="14" width="15.7109375" style="86" customWidth="1"/>
    <col min="15" max="16384" width="8.85546875" style="5"/>
  </cols>
  <sheetData>
    <row r="1" spans="2:14" ht="15.75" thickBot="1" x14ac:dyDescent="0.3"/>
    <row r="2" spans="2:14" ht="47.25" thickBot="1" x14ac:dyDescent="0.75">
      <c r="B2" s="160" t="s">
        <v>633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2"/>
    </row>
    <row r="3" spans="2:14" s="90" customFormat="1" ht="84.75" thickBot="1" x14ac:dyDescent="0.3">
      <c r="B3" s="87" t="s">
        <v>611</v>
      </c>
      <c r="C3" s="88" t="s">
        <v>612</v>
      </c>
      <c r="D3" s="88" t="s">
        <v>406</v>
      </c>
      <c r="E3" s="88" t="s">
        <v>629</v>
      </c>
      <c r="F3" s="88" t="s">
        <v>377</v>
      </c>
      <c r="G3" s="88" t="s">
        <v>630</v>
      </c>
      <c r="H3" s="88" t="s">
        <v>381</v>
      </c>
      <c r="I3" s="88" t="s">
        <v>631</v>
      </c>
      <c r="J3" s="88" t="s">
        <v>632</v>
      </c>
      <c r="K3" s="88" t="s">
        <v>387</v>
      </c>
      <c r="L3" s="88" t="s">
        <v>389</v>
      </c>
      <c r="M3" s="88" t="s">
        <v>393</v>
      </c>
      <c r="N3" s="89" t="s">
        <v>391</v>
      </c>
    </row>
    <row r="4" spans="2:14" x14ac:dyDescent="0.25">
      <c r="B4" s="99" t="s">
        <v>345</v>
      </c>
      <c r="C4" s="100" t="s">
        <v>613</v>
      </c>
      <c r="D4" s="101" t="s">
        <v>614</v>
      </c>
      <c r="E4" s="101" t="s">
        <v>614</v>
      </c>
      <c r="F4" s="101"/>
      <c r="G4" s="101" t="s">
        <v>614</v>
      </c>
      <c r="H4" s="101"/>
      <c r="I4" s="101" t="s">
        <v>614</v>
      </c>
      <c r="J4" s="101" t="s">
        <v>614</v>
      </c>
      <c r="K4" s="101" t="s">
        <v>614</v>
      </c>
      <c r="L4" s="101" t="s">
        <v>614</v>
      </c>
      <c r="M4" s="101" t="s">
        <v>614</v>
      </c>
      <c r="N4" s="102" t="s">
        <v>614</v>
      </c>
    </row>
    <row r="5" spans="2:14" x14ac:dyDescent="0.25">
      <c r="B5" s="91" t="s">
        <v>347</v>
      </c>
      <c r="C5" s="9" t="s">
        <v>615</v>
      </c>
      <c r="D5" s="92" t="s">
        <v>614</v>
      </c>
      <c r="E5" s="92" t="s">
        <v>614</v>
      </c>
      <c r="F5" s="92"/>
      <c r="G5" s="92" t="s">
        <v>614</v>
      </c>
      <c r="H5" s="92"/>
      <c r="I5" s="92" t="s">
        <v>614</v>
      </c>
      <c r="J5" s="92" t="s">
        <v>614</v>
      </c>
      <c r="K5" s="92" t="s">
        <v>614</v>
      </c>
      <c r="L5" s="92" t="s">
        <v>614</v>
      </c>
      <c r="M5" s="92" t="s">
        <v>614</v>
      </c>
      <c r="N5" s="94" t="s">
        <v>614</v>
      </c>
    </row>
    <row r="6" spans="2:14" x14ac:dyDescent="0.25">
      <c r="B6" s="95" t="s">
        <v>349</v>
      </c>
      <c r="C6" s="9" t="s">
        <v>616</v>
      </c>
      <c r="D6" s="92" t="s">
        <v>614</v>
      </c>
      <c r="E6" s="92" t="s">
        <v>614</v>
      </c>
      <c r="F6" s="92"/>
      <c r="G6" s="92" t="s">
        <v>614</v>
      </c>
      <c r="H6" s="92"/>
      <c r="I6" s="92" t="s">
        <v>614</v>
      </c>
      <c r="J6" s="92" t="s">
        <v>614</v>
      </c>
      <c r="K6" s="92" t="s">
        <v>614</v>
      </c>
      <c r="L6" s="92" t="s">
        <v>614</v>
      </c>
      <c r="M6" s="92" t="s">
        <v>614</v>
      </c>
      <c r="N6" s="94" t="s">
        <v>614</v>
      </c>
    </row>
    <row r="7" spans="2:14" x14ac:dyDescent="0.25">
      <c r="B7" s="95" t="s">
        <v>373</v>
      </c>
      <c r="C7" s="9" t="s">
        <v>617</v>
      </c>
      <c r="D7" s="92" t="s">
        <v>614</v>
      </c>
      <c r="E7" s="92" t="s">
        <v>614</v>
      </c>
      <c r="F7" s="92"/>
      <c r="G7" s="92" t="s">
        <v>614</v>
      </c>
      <c r="H7" s="92"/>
      <c r="I7" s="92" t="s">
        <v>614</v>
      </c>
      <c r="J7" s="92" t="s">
        <v>614</v>
      </c>
      <c r="K7" s="92" t="s">
        <v>614</v>
      </c>
      <c r="L7" s="92" t="s">
        <v>614</v>
      </c>
      <c r="M7" s="92" t="s">
        <v>614</v>
      </c>
      <c r="N7" s="94" t="s">
        <v>614</v>
      </c>
    </row>
    <row r="8" spans="2:14" x14ac:dyDescent="0.25">
      <c r="B8" s="95" t="s">
        <v>351</v>
      </c>
      <c r="C8" s="9" t="s">
        <v>618</v>
      </c>
      <c r="D8" s="92" t="s">
        <v>614</v>
      </c>
      <c r="E8" s="92" t="s">
        <v>614</v>
      </c>
      <c r="F8" s="92"/>
      <c r="G8" s="92" t="s">
        <v>614</v>
      </c>
      <c r="H8" s="92"/>
      <c r="I8" s="92" t="s">
        <v>614</v>
      </c>
      <c r="J8" s="92" t="s">
        <v>614</v>
      </c>
      <c r="K8" s="92" t="s">
        <v>614</v>
      </c>
      <c r="L8" s="92" t="s">
        <v>614</v>
      </c>
      <c r="M8" s="92" t="s">
        <v>614</v>
      </c>
      <c r="N8" s="94" t="s">
        <v>614</v>
      </c>
    </row>
    <row r="9" spans="2:14" x14ac:dyDescent="0.25">
      <c r="B9" s="95" t="s">
        <v>353</v>
      </c>
      <c r="C9" s="9" t="s">
        <v>619</v>
      </c>
      <c r="D9" s="92" t="s">
        <v>614</v>
      </c>
      <c r="E9" s="92" t="s">
        <v>614</v>
      </c>
      <c r="F9" s="92"/>
      <c r="G9" s="92" t="s">
        <v>614</v>
      </c>
      <c r="H9" s="92"/>
      <c r="I9" s="92" t="s">
        <v>614</v>
      </c>
      <c r="J9" s="92" t="s">
        <v>614</v>
      </c>
      <c r="K9" s="92" t="s">
        <v>614</v>
      </c>
      <c r="L9" s="92" t="s">
        <v>614</v>
      </c>
      <c r="M9" s="92" t="s">
        <v>614</v>
      </c>
      <c r="N9" s="94" t="s">
        <v>614</v>
      </c>
    </row>
    <row r="10" spans="2:14" x14ac:dyDescent="0.25">
      <c r="B10" s="96" t="s">
        <v>355</v>
      </c>
      <c r="C10" s="9" t="s">
        <v>620</v>
      </c>
      <c r="D10" s="92" t="s">
        <v>614</v>
      </c>
      <c r="E10" s="92" t="s">
        <v>614</v>
      </c>
      <c r="F10" s="92"/>
      <c r="G10" s="92" t="s">
        <v>614</v>
      </c>
      <c r="H10" s="92"/>
      <c r="I10" s="92" t="s">
        <v>614</v>
      </c>
      <c r="J10" s="92" t="s">
        <v>614</v>
      </c>
      <c r="K10" s="92" t="s">
        <v>614</v>
      </c>
      <c r="L10" s="92" t="s">
        <v>614</v>
      </c>
      <c r="M10" s="92" t="s">
        <v>614</v>
      </c>
      <c r="N10" s="94" t="s">
        <v>614</v>
      </c>
    </row>
    <row r="11" spans="2:14" x14ac:dyDescent="0.25">
      <c r="B11" s="95" t="s">
        <v>357</v>
      </c>
      <c r="C11" s="9" t="s">
        <v>621</v>
      </c>
      <c r="D11" s="92" t="s">
        <v>614</v>
      </c>
      <c r="E11" s="92" t="s">
        <v>614</v>
      </c>
      <c r="F11" s="92"/>
      <c r="G11" s="92" t="s">
        <v>614</v>
      </c>
      <c r="H11" s="92"/>
      <c r="I11" s="92" t="s">
        <v>614</v>
      </c>
      <c r="J11" s="92" t="s">
        <v>614</v>
      </c>
      <c r="K11" s="92" t="s">
        <v>614</v>
      </c>
      <c r="L11" s="92" t="s">
        <v>614</v>
      </c>
      <c r="M11" s="92" t="s">
        <v>614</v>
      </c>
      <c r="N11" s="94" t="s">
        <v>614</v>
      </c>
    </row>
    <row r="12" spans="2:14" x14ac:dyDescent="0.25">
      <c r="B12" s="96" t="s">
        <v>359</v>
      </c>
      <c r="C12" s="9" t="s">
        <v>622</v>
      </c>
      <c r="D12" s="92" t="s">
        <v>614</v>
      </c>
      <c r="E12" s="92" t="s">
        <v>614</v>
      </c>
      <c r="F12" s="92"/>
      <c r="G12" s="92" t="s">
        <v>614</v>
      </c>
      <c r="H12" s="92"/>
      <c r="I12" s="92" t="s">
        <v>614</v>
      </c>
      <c r="J12" s="92" t="s">
        <v>614</v>
      </c>
      <c r="K12" s="92" t="s">
        <v>614</v>
      </c>
      <c r="L12" s="92" t="s">
        <v>614</v>
      </c>
      <c r="M12" s="92" t="s">
        <v>614</v>
      </c>
      <c r="N12" s="94" t="s">
        <v>614</v>
      </c>
    </row>
    <row r="13" spans="2:14" x14ac:dyDescent="0.25">
      <c r="B13" s="95" t="s">
        <v>361</v>
      </c>
      <c r="C13" s="9" t="s">
        <v>623</v>
      </c>
      <c r="D13" s="92" t="s">
        <v>614</v>
      </c>
      <c r="E13" s="92"/>
      <c r="F13" s="92" t="s">
        <v>614</v>
      </c>
      <c r="G13" s="92"/>
      <c r="H13" s="92" t="s">
        <v>614</v>
      </c>
      <c r="I13" s="93"/>
      <c r="J13" s="92"/>
      <c r="K13" s="92"/>
      <c r="L13" s="92"/>
      <c r="M13" s="92"/>
      <c r="N13" s="94"/>
    </row>
    <row r="14" spans="2:14" x14ac:dyDescent="0.25">
      <c r="B14" s="95" t="s">
        <v>363</v>
      </c>
      <c r="C14" s="9" t="s">
        <v>624</v>
      </c>
      <c r="D14" s="92" t="s">
        <v>614</v>
      </c>
      <c r="E14" s="93"/>
      <c r="F14" s="92" t="s">
        <v>614</v>
      </c>
      <c r="G14" s="93"/>
      <c r="H14" s="92" t="s">
        <v>614</v>
      </c>
      <c r="I14" s="93"/>
      <c r="J14" s="92"/>
      <c r="K14" s="92"/>
      <c r="L14" s="92"/>
      <c r="M14" s="92"/>
      <c r="N14" s="94"/>
    </row>
    <row r="15" spans="2:14" x14ac:dyDescent="0.25">
      <c r="B15" s="96" t="s">
        <v>365</v>
      </c>
      <c r="C15" s="9" t="s">
        <v>625</v>
      </c>
      <c r="D15" s="92" t="s">
        <v>614</v>
      </c>
      <c r="E15" s="93"/>
      <c r="F15" s="92" t="s">
        <v>614</v>
      </c>
      <c r="G15" s="93"/>
      <c r="H15" s="92" t="s">
        <v>614</v>
      </c>
      <c r="I15" s="93"/>
      <c r="J15" s="92"/>
      <c r="K15" s="92"/>
      <c r="L15" s="92"/>
      <c r="M15" s="92"/>
      <c r="N15" s="94"/>
    </row>
    <row r="16" spans="2:14" x14ac:dyDescent="0.25">
      <c r="B16" s="95" t="s">
        <v>368</v>
      </c>
      <c r="C16" s="9" t="s">
        <v>626</v>
      </c>
      <c r="D16" s="92" t="s">
        <v>614</v>
      </c>
      <c r="E16" s="93"/>
      <c r="F16" s="92" t="s">
        <v>614</v>
      </c>
      <c r="G16" s="93"/>
      <c r="H16" s="92" t="s">
        <v>614</v>
      </c>
      <c r="I16" s="93"/>
      <c r="J16" s="92"/>
      <c r="K16" s="92"/>
      <c r="L16" s="92"/>
      <c r="M16" s="92"/>
      <c r="N16" s="94"/>
    </row>
    <row r="17" spans="2:14" x14ac:dyDescent="0.25">
      <c r="B17" s="96" t="s">
        <v>369</v>
      </c>
      <c r="C17" s="9" t="s">
        <v>627</v>
      </c>
      <c r="D17" s="92" t="s">
        <v>614</v>
      </c>
      <c r="E17" s="93"/>
      <c r="F17" s="92" t="s">
        <v>614</v>
      </c>
      <c r="G17" s="93"/>
      <c r="H17" s="92" t="s">
        <v>614</v>
      </c>
      <c r="I17" s="93"/>
      <c r="J17" s="92"/>
      <c r="K17" s="92"/>
      <c r="L17" s="92"/>
      <c r="M17" s="92"/>
      <c r="N17" s="94"/>
    </row>
    <row r="18" spans="2:14" x14ac:dyDescent="0.25">
      <c r="B18" s="91" t="s">
        <v>371</v>
      </c>
      <c r="C18" s="9" t="s">
        <v>628</v>
      </c>
      <c r="D18" s="92" t="s">
        <v>614</v>
      </c>
      <c r="E18" s="93"/>
      <c r="F18" s="92" t="s">
        <v>614</v>
      </c>
      <c r="G18" s="93"/>
      <c r="H18" s="92" t="s">
        <v>614</v>
      </c>
      <c r="I18" s="93"/>
      <c r="J18" s="92"/>
      <c r="K18" s="92"/>
      <c r="L18" s="92"/>
      <c r="M18" s="92"/>
      <c r="N18" s="94"/>
    </row>
    <row r="19" spans="2:14" ht="15.75" thickBot="1" x14ac:dyDescent="0.3">
      <c r="B19" s="103"/>
      <c r="C19" s="104"/>
      <c r="D19" s="105"/>
      <c r="E19" s="97"/>
      <c r="F19" s="97"/>
      <c r="G19" s="97"/>
      <c r="H19" s="105"/>
      <c r="I19" s="97"/>
      <c r="J19" s="105"/>
      <c r="K19" s="97"/>
      <c r="L19" s="97"/>
      <c r="M19" s="97"/>
      <c r="N19" s="98"/>
    </row>
    <row r="20" spans="2:14" x14ac:dyDescent="0.25">
      <c r="B20" s="86"/>
      <c r="C20" s="86"/>
    </row>
    <row r="21" spans="2:14" x14ac:dyDescent="0.25">
      <c r="B21" s="86"/>
      <c r="C21" s="86"/>
    </row>
    <row r="22" spans="2:14" x14ac:dyDescent="0.25">
      <c r="B22" s="86"/>
      <c r="C22" s="86"/>
    </row>
  </sheetData>
  <mergeCells count="1">
    <mergeCell ref="B2:N2"/>
  </mergeCells>
  <phoneticPr fontId="3" type="noConversion"/>
  <conditionalFormatting sqref="A4:A5 A6:B17 A18 E19:G19 K19:M19">
    <cfRule type="cellIs" dxfId="79" priority="10" operator="equal">
      <formula>"YES"</formula>
    </cfRule>
  </conditionalFormatting>
  <conditionalFormatting sqref="A2:B2 O2:XFD18 A3:N3 A19:B19 N19:XFD22 A20:M22 A23:A39 E23:XFD39 A40:XFD1048576">
    <cfRule type="cellIs" dxfId="78" priority="9" operator="equal">
      <formula>"YES"</formula>
    </cfRule>
  </conditionalFormatting>
  <conditionalFormatting sqref="B18:B19">
    <cfRule type="cellIs" dxfId="77" priority="3" operator="equal">
      <formula>"Completed"</formula>
    </cfRule>
    <cfRule type="cellIs" dxfId="76" priority="4" operator="equal">
      <formula>"Pending"</formula>
    </cfRule>
  </conditionalFormatting>
  <conditionalFormatting sqref="I13:I19 E14:E18 G14:G18">
    <cfRule type="cellIs" dxfId="75" priority="8" operator="equal">
      <formula>"YES"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9"/>
  <sheetViews>
    <sheetView topLeftCell="A10" workbookViewId="0">
      <selection activeCell="D33" sqref="D33"/>
    </sheetView>
  </sheetViews>
  <sheetFormatPr defaultRowHeight="15" x14ac:dyDescent="0.25"/>
  <cols>
    <col min="2" max="2" width="13.28515625" customWidth="1"/>
    <col min="3" max="3" width="52.5703125" style="1" bestFit="1" customWidth="1"/>
    <col min="4" max="4" width="106.140625" customWidth="1"/>
    <col min="5" max="5" width="6.5703125" bestFit="1" customWidth="1"/>
  </cols>
  <sheetData>
    <row r="2" spans="2:5" x14ac:dyDescent="0.25">
      <c r="B2" s="163" t="s">
        <v>761</v>
      </c>
      <c r="C2" s="163"/>
      <c r="D2" s="163"/>
      <c r="E2" s="163"/>
    </row>
    <row r="3" spans="2:5" x14ac:dyDescent="0.25">
      <c r="B3" s="117" t="s">
        <v>87</v>
      </c>
      <c r="C3" s="117" t="s">
        <v>16</v>
      </c>
      <c r="D3" s="117" t="s">
        <v>88</v>
      </c>
      <c r="E3" s="117" t="s">
        <v>17</v>
      </c>
    </row>
    <row r="4" spans="2:5" x14ac:dyDescent="0.25">
      <c r="B4" s="12" t="s">
        <v>748</v>
      </c>
      <c r="C4" s="116" t="s">
        <v>749</v>
      </c>
      <c r="D4" s="12" t="s">
        <v>750</v>
      </c>
      <c r="E4" s="3">
        <v>1</v>
      </c>
    </row>
    <row r="5" spans="2:5" x14ac:dyDescent="0.25">
      <c r="B5" s="12" t="s">
        <v>751</v>
      </c>
      <c r="C5" s="116" t="s">
        <v>752</v>
      </c>
      <c r="D5" s="12" t="s">
        <v>753</v>
      </c>
      <c r="E5" s="3">
        <v>1</v>
      </c>
    </row>
    <row r="6" spans="2:5" x14ac:dyDescent="0.25">
      <c r="B6" s="12" t="s">
        <v>93</v>
      </c>
      <c r="C6" s="116" t="s">
        <v>754</v>
      </c>
      <c r="D6" s="12" t="s">
        <v>94</v>
      </c>
      <c r="E6" s="13">
        <v>1</v>
      </c>
    </row>
    <row r="7" spans="2:5" x14ac:dyDescent="0.25">
      <c r="B7" s="12" t="s">
        <v>89</v>
      </c>
      <c r="C7" s="116" t="s">
        <v>164</v>
      </c>
      <c r="D7" s="12" t="s">
        <v>90</v>
      </c>
      <c r="E7" s="13">
        <v>5</v>
      </c>
    </row>
    <row r="8" spans="2:5" x14ac:dyDescent="0.25">
      <c r="B8" s="12" t="s">
        <v>91</v>
      </c>
      <c r="C8" s="116" t="s">
        <v>176</v>
      </c>
      <c r="D8" s="12" t="s">
        <v>92</v>
      </c>
      <c r="E8" s="13">
        <v>4</v>
      </c>
    </row>
    <row r="9" spans="2:5" x14ac:dyDescent="0.25">
      <c r="B9" s="12" t="s">
        <v>99</v>
      </c>
      <c r="C9" s="116" t="s">
        <v>756</v>
      </c>
      <c r="D9" s="12" t="s">
        <v>100</v>
      </c>
      <c r="E9" s="14">
        <f>SUM(E7:E8) * 2</f>
        <v>18</v>
      </c>
    </row>
    <row r="10" spans="2:5" x14ac:dyDescent="0.25">
      <c r="B10" s="12" t="s">
        <v>103</v>
      </c>
      <c r="C10" s="116" t="s">
        <v>757</v>
      </c>
      <c r="D10" s="12" t="s">
        <v>104</v>
      </c>
      <c r="E10" s="13">
        <v>1</v>
      </c>
    </row>
    <row r="11" spans="2:5" x14ac:dyDescent="0.25">
      <c r="B11" s="12" t="s">
        <v>95</v>
      </c>
      <c r="C11" s="116" t="s">
        <v>178</v>
      </c>
      <c r="D11" s="12" t="s">
        <v>96</v>
      </c>
      <c r="E11" s="13">
        <v>2</v>
      </c>
    </row>
    <row r="12" spans="2:5" x14ac:dyDescent="0.25">
      <c r="B12" s="12" t="s">
        <v>97</v>
      </c>
      <c r="C12" s="116" t="s">
        <v>179</v>
      </c>
      <c r="D12" s="12" t="s">
        <v>98</v>
      </c>
      <c r="E12" s="13">
        <v>2</v>
      </c>
    </row>
    <row r="13" spans="2:5" x14ac:dyDescent="0.25">
      <c r="B13" s="12" t="s">
        <v>758</v>
      </c>
      <c r="C13" s="116" t="s">
        <v>759</v>
      </c>
      <c r="D13" s="12" t="s">
        <v>760</v>
      </c>
      <c r="E13" s="13">
        <v>2</v>
      </c>
    </row>
    <row r="14" spans="2:5" x14ac:dyDescent="0.25">
      <c r="B14" s="12" t="s">
        <v>101</v>
      </c>
      <c r="C14" s="116" t="s">
        <v>755</v>
      </c>
      <c r="D14" s="12" t="s">
        <v>102</v>
      </c>
      <c r="E14" s="14">
        <f>SUM(E10:E13)</f>
        <v>7</v>
      </c>
    </row>
    <row r="15" spans="2:5" x14ac:dyDescent="0.25">
      <c r="B15" s="12" t="s">
        <v>751</v>
      </c>
      <c r="C15" s="116" t="s">
        <v>752</v>
      </c>
      <c r="D15" s="12" t="s">
        <v>753</v>
      </c>
      <c r="E15" s="13">
        <v>1</v>
      </c>
    </row>
    <row r="16" spans="2:5" x14ac:dyDescent="0.25">
      <c r="B16" s="114"/>
      <c r="C16" s="115"/>
      <c r="D16" s="114"/>
    </row>
    <row r="17" spans="2:5" x14ac:dyDescent="0.25">
      <c r="B17" s="163" t="s">
        <v>762</v>
      </c>
      <c r="C17" s="163"/>
      <c r="D17" s="163"/>
      <c r="E17" s="163"/>
    </row>
    <row r="18" spans="2:5" x14ac:dyDescent="0.25">
      <c r="B18" s="117" t="s">
        <v>87</v>
      </c>
      <c r="C18" s="117" t="s">
        <v>16</v>
      </c>
      <c r="D18" s="117" t="s">
        <v>88</v>
      </c>
      <c r="E18" s="117" t="s">
        <v>17</v>
      </c>
    </row>
    <row r="19" spans="2:5" x14ac:dyDescent="0.25">
      <c r="B19" s="12" t="s">
        <v>748</v>
      </c>
      <c r="C19" s="116" t="s">
        <v>749</v>
      </c>
      <c r="D19" s="12" t="s">
        <v>750</v>
      </c>
      <c r="E19" s="3">
        <v>1</v>
      </c>
    </row>
    <row r="20" spans="2:5" x14ac:dyDescent="0.25">
      <c r="B20" s="12" t="s">
        <v>751</v>
      </c>
      <c r="C20" s="116" t="s">
        <v>752</v>
      </c>
      <c r="D20" s="12" t="s">
        <v>753</v>
      </c>
      <c r="E20" s="3">
        <v>1</v>
      </c>
    </row>
    <row r="21" spans="2:5" x14ac:dyDescent="0.25">
      <c r="B21" s="12" t="s">
        <v>93</v>
      </c>
      <c r="C21" s="116" t="s">
        <v>754</v>
      </c>
      <c r="D21" s="12" t="s">
        <v>94</v>
      </c>
      <c r="E21" s="13">
        <v>1</v>
      </c>
    </row>
    <row r="22" spans="2:5" x14ac:dyDescent="0.25">
      <c r="B22" s="12" t="s">
        <v>89</v>
      </c>
      <c r="C22" s="116" t="s">
        <v>164</v>
      </c>
      <c r="D22" s="12" t="s">
        <v>90</v>
      </c>
      <c r="E22" s="13">
        <v>5</v>
      </c>
    </row>
    <row r="23" spans="2:5" x14ac:dyDescent="0.25">
      <c r="B23" s="12" t="s">
        <v>91</v>
      </c>
      <c r="C23" s="116" t="s">
        <v>176</v>
      </c>
      <c r="D23" s="12" t="s">
        <v>92</v>
      </c>
      <c r="E23" s="13">
        <v>4</v>
      </c>
    </row>
    <row r="24" spans="2:5" x14ac:dyDescent="0.25">
      <c r="B24" s="12" t="s">
        <v>99</v>
      </c>
      <c r="C24" s="116" t="s">
        <v>756</v>
      </c>
      <c r="D24" s="12" t="s">
        <v>100</v>
      </c>
      <c r="E24" s="14">
        <f>SUM(E22:E23) * 2</f>
        <v>18</v>
      </c>
    </row>
    <row r="25" spans="2:5" x14ac:dyDescent="0.25">
      <c r="B25" s="12" t="s">
        <v>103</v>
      </c>
      <c r="C25" s="116" t="s">
        <v>757</v>
      </c>
      <c r="D25" s="12" t="s">
        <v>104</v>
      </c>
      <c r="E25" s="13">
        <v>1</v>
      </c>
    </row>
    <row r="26" spans="2:5" x14ac:dyDescent="0.25">
      <c r="B26" s="12" t="s">
        <v>95</v>
      </c>
      <c r="C26" s="116" t="s">
        <v>178</v>
      </c>
      <c r="D26" s="12" t="s">
        <v>96</v>
      </c>
      <c r="E26" s="13">
        <v>2</v>
      </c>
    </row>
    <row r="27" spans="2:5" x14ac:dyDescent="0.25">
      <c r="B27" s="12" t="s">
        <v>97</v>
      </c>
      <c r="C27" s="116" t="s">
        <v>179</v>
      </c>
      <c r="D27" s="12" t="s">
        <v>98</v>
      </c>
      <c r="E27" s="13">
        <v>2</v>
      </c>
    </row>
    <row r="28" spans="2:5" x14ac:dyDescent="0.25">
      <c r="B28" s="12" t="s">
        <v>758</v>
      </c>
      <c r="C28" s="116" t="s">
        <v>759</v>
      </c>
      <c r="D28" s="12" t="s">
        <v>760</v>
      </c>
      <c r="E28" s="13">
        <v>2</v>
      </c>
    </row>
    <row r="29" spans="2:5" x14ac:dyDescent="0.25">
      <c r="B29" s="12" t="s">
        <v>101</v>
      </c>
      <c r="C29" s="116" t="s">
        <v>755</v>
      </c>
      <c r="D29" s="12" t="s">
        <v>102</v>
      </c>
      <c r="E29" s="14">
        <f>SUM(E25:E28)</f>
        <v>7</v>
      </c>
    </row>
  </sheetData>
  <mergeCells count="2">
    <mergeCell ref="B2:E2"/>
    <mergeCell ref="B17:E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88"/>
  <sheetViews>
    <sheetView tabSelected="1" topLeftCell="A43" workbookViewId="0">
      <selection activeCell="D39" sqref="D39"/>
    </sheetView>
  </sheetViews>
  <sheetFormatPr defaultRowHeight="15" x14ac:dyDescent="0.25"/>
  <cols>
    <col min="1" max="1" width="9.140625" style="167"/>
    <col min="2" max="2" width="6.5703125" style="167" customWidth="1"/>
    <col min="3" max="3" width="27.42578125" style="167" customWidth="1"/>
    <col min="4" max="4" width="34.7109375" style="187" bestFit="1" customWidth="1"/>
    <col min="5" max="5" width="4.7109375" style="167" customWidth="1"/>
    <col min="6" max="6" width="3.28515625" style="167" customWidth="1"/>
    <col min="7" max="7" width="7.140625" style="167" customWidth="1"/>
    <col min="8" max="8" width="32.28515625" style="167" bestFit="1" customWidth="1"/>
    <col min="9" max="9" width="38.7109375" style="167" bestFit="1" customWidth="1"/>
    <col min="10" max="10" width="16.5703125" style="167" bestFit="1" customWidth="1"/>
    <col min="11" max="11" width="9.140625" style="167"/>
    <col min="12" max="12" width="51.85546875" style="167" bestFit="1" customWidth="1"/>
    <col min="13" max="16384" width="9.140625" style="167"/>
  </cols>
  <sheetData>
    <row r="4" spans="2:10" x14ac:dyDescent="0.25">
      <c r="B4" s="164" t="s">
        <v>971</v>
      </c>
      <c r="C4" s="164"/>
      <c r="D4" s="164"/>
      <c r="E4" s="164"/>
      <c r="F4" s="164"/>
      <c r="G4" s="164"/>
      <c r="H4" s="164"/>
      <c r="I4" s="165"/>
      <c r="J4" s="166"/>
    </row>
    <row r="5" spans="2:10" x14ac:dyDescent="0.25">
      <c r="B5" s="168"/>
      <c r="C5" s="168"/>
      <c r="D5" s="168"/>
      <c r="E5" s="168"/>
      <c r="F5" s="168"/>
      <c r="G5" s="168"/>
      <c r="H5" s="168"/>
      <c r="I5" s="169"/>
      <c r="J5" s="170" t="s">
        <v>972</v>
      </c>
    </row>
    <row r="6" spans="2:10" x14ac:dyDescent="0.25">
      <c r="B6" s="171" t="s">
        <v>973</v>
      </c>
      <c r="C6" s="172" t="s">
        <v>974</v>
      </c>
      <c r="D6" s="173" t="s">
        <v>975</v>
      </c>
      <c r="E6" s="172"/>
      <c r="F6" s="172"/>
      <c r="G6" s="172"/>
      <c r="H6" s="174"/>
      <c r="I6" s="174" t="s">
        <v>976</v>
      </c>
      <c r="J6" s="174" t="s">
        <v>977</v>
      </c>
    </row>
    <row r="7" spans="2:10" x14ac:dyDescent="0.25">
      <c r="B7" s="171">
        <v>1</v>
      </c>
      <c r="C7" s="175" t="s">
        <v>978</v>
      </c>
      <c r="D7" s="176" t="s">
        <v>979</v>
      </c>
      <c r="E7" s="177" t="s">
        <v>980</v>
      </c>
      <c r="F7" s="177" t="s">
        <v>20</v>
      </c>
      <c r="G7" s="177">
        <v>1000</v>
      </c>
      <c r="H7" s="177" t="s">
        <v>979</v>
      </c>
      <c r="I7" s="177" t="str">
        <f t="shared" ref="I7:I70" si="0">CONCATENATE(E7,G7,F7,H7)</f>
        <v>FC1000_All_FC_Call_Block</v>
      </c>
      <c r="J7" s="178" t="s">
        <v>981</v>
      </c>
    </row>
    <row r="8" spans="2:10" x14ac:dyDescent="0.25">
      <c r="B8" s="171">
        <v>2</v>
      </c>
      <c r="C8" s="175"/>
      <c r="D8" s="177" t="s">
        <v>982</v>
      </c>
      <c r="E8" s="177" t="s">
        <v>980</v>
      </c>
      <c r="F8" s="177" t="s">
        <v>20</v>
      </c>
      <c r="G8" s="177">
        <v>1010</v>
      </c>
      <c r="H8" s="177" t="s">
        <v>982</v>
      </c>
      <c r="I8" s="177" t="str">
        <f t="shared" si="0"/>
        <v>FC1010_Safety</v>
      </c>
      <c r="J8" s="178" t="s">
        <v>981</v>
      </c>
    </row>
    <row r="9" spans="2:10" x14ac:dyDescent="0.25">
      <c r="B9" s="171">
        <v>3</v>
      </c>
      <c r="C9" s="175"/>
      <c r="D9" s="177" t="s">
        <v>983</v>
      </c>
      <c r="E9" s="177" t="s">
        <v>980</v>
      </c>
      <c r="F9" s="177" t="s">
        <v>20</v>
      </c>
      <c r="G9" s="177">
        <v>1020</v>
      </c>
      <c r="H9" s="177" t="s">
        <v>983</v>
      </c>
      <c r="I9" s="177" t="str">
        <f t="shared" si="0"/>
        <v>FC1020_Network</v>
      </c>
      <c r="J9" s="178" t="s">
        <v>981</v>
      </c>
    </row>
    <row r="10" spans="2:10" x14ac:dyDescent="0.25">
      <c r="B10" s="171">
        <v>4</v>
      </c>
      <c r="C10" s="175"/>
      <c r="D10" s="177" t="s">
        <v>344</v>
      </c>
      <c r="E10" s="177" t="s">
        <v>980</v>
      </c>
      <c r="F10" s="177" t="s">
        <v>20</v>
      </c>
      <c r="G10" s="177">
        <v>1030</v>
      </c>
      <c r="H10" s="177" t="s">
        <v>344</v>
      </c>
      <c r="I10" s="177" t="str">
        <f t="shared" si="0"/>
        <v>FC1030_HMI</v>
      </c>
      <c r="J10" s="178" t="s">
        <v>981</v>
      </c>
    </row>
    <row r="11" spans="2:10" x14ac:dyDescent="0.25">
      <c r="B11" s="171">
        <v>5</v>
      </c>
      <c r="C11" s="175"/>
      <c r="D11" s="177" t="s">
        <v>984</v>
      </c>
      <c r="E11" s="177" t="s">
        <v>980</v>
      </c>
      <c r="F11" s="177" t="s">
        <v>20</v>
      </c>
      <c r="G11" s="177">
        <v>1040</v>
      </c>
      <c r="H11" s="177" t="s">
        <v>984</v>
      </c>
      <c r="I11" s="177" t="str">
        <f t="shared" si="0"/>
        <v>FC1040_Alarms</v>
      </c>
      <c r="J11" s="178" t="s">
        <v>981</v>
      </c>
    </row>
    <row r="12" spans="2:10" x14ac:dyDescent="0.25">
      <c r="B12" s="171">
        <v>6</v>
      </c>
      <c r="C12" s="175"/>
      <c r="D12" s="177" t="s">
        <v>985</v>
      </c>
      <c r="E12" s="177" t="s">
        <v>980</v>
      </c>
      <c r="F12" s="177" t="s">
        <v>20</v>
      </c>
      <c r="G12" s="177">
        <v>1050</v>
      </c>
      <c r="H12" s="177" t="s">
        <v>985</v>
      </c>
      <c r="I12" s="177" t="str">
        <f t="shared" si="0"/>
        <v>FC1050_RuntimeHours</v>
      </c>
      <c r="J12" s="178" t="s">
        <v>981</v>
      </c>
    </row>
    <row r="13" spans="2:10" x14ac:dyDescent="0.25">
      <c r="B13" s="171">
        <v>7</v>
      </c>
      <c r="C13" s="175"/>
      <c r="D13" s="177" t="s">
        <v>986</v>
      </c>
      <c r="E13" s="177" t="s">
        <v>980</v>
      </c>
      <c r="F13" s="177" t="s">
        <v>20</v>
      </c>
      <c r="G13" s="177">
        <v>1060</v>
      </c>
      <c r="H13" s="177" t="s">
        <v>986</v>
      </c>
      <c r="I13" s="177" t="str">
        <f t="shared" si="0"/>
        <v>FC1060_TowerLamp</v>
      </c>
      <c r="J13" s="178" t="s">
        <v>981</v>
      </c>
    </row>
    <row r="14" spans="2:10" x14ac:dyDescent="0.25">
      <c r="B14" s="171">
        <v>8</v>
      </c>
      <c r="C14" s="175"/>
      <c r="D14" s="177" t="s">
        <v>987</v>
      </c>
      <c r="E14" s="177" t="s">
        <v>980</v>
      </c>
      <c r="F14" s="177" t="s">
        <v>20</v>
      </c>
      <c r="G14" s="177">
        <v>1070</v>
      </c>
      <c r="H14" s="177" t="s">
        <v>987</v>
      </c>
      <c r="I14" s="177" t="str">
        <f t="shared" si="0"/>
        <v>FC1070_Recipe</v>
      </c>
      <c r="J14" s="178" t="s">
        <v>981</v>
      </c>
    </row>
    <row r="15" spans="2:10" x14ac:dyDescent="0.25">
      <c r="B15" s="171">
        <v>9</v>
      </c>
      <c r="C15" s="175"/>
      <c r="D15" s="177" t="s">
        <v>988</v>
      </c>
      <c r="E15" s="177" t="s">
        <v>980</v>
      </c>
      <c r="F15" s="177" t="s">
        <v>20</v>
      </c>
      <c r="G15" s="177">
        <v>1080</v>
      </c>
      <c r="H15" s="177" t="s">
        <v>988</v>
      </c>
      <c r="I15" s="177" t="str">
        <f t="shared" si="0"/>
        <v>FC1080_Reports</v>
      </c>
      <c r="J15" s="178" t="s">
        <v>981</v>
      </c>
    </row>
    <row r="16" spans="2:10" x14ac:dyDescent="0.25">
      <c r="B16" s="171">
        <v>10</v>
      </c>
      <c r="C16" s="175"/>
      <c r="D16" s="177" t="s">
        <v>989</v>
      </c>
      <c r="E16" s="177" t="s">
        <v>980</v>
      </c>
      <c r="F16" s="177" t="s">
        <v>20</v>
      </c>
      <c r="G16" s="177">
        <v>1090</v>
      </c>
      <c r="H16" s="177" t="s">
        <v>989</v>
      </c>
      <c r="I16" s="177" t="str">
        <f t="shared" si="0"/>
        <v>FC1090_PLC_Input_Mapping</v>
      </c>
      <c r="J16" s="178" t="s">
        <v>981</v>
      </c>
    </row>
    <row r="17" spans="2:10" x14ac:dyDescent="0.25">
      <c r="B17" s="171">
        <v>11</v>
      </c>
      <c r="C17" s="175"/>
      <c r="D17" s="177" t="s">
        <v>990</v>
      </c>
      <c r="E17" s="177" t="s">
        <v>980</v>
      </c>
      <c r="F17" s="177" t="s">
        <v>20</v>
      </c>
      <c r="G17" s="177">
        <v>1100</v>
      </c>
      <c r="H17" s="177" t="s">
        <v>990</v>
      </c>
      <c r="I17" s="177" t="str">
        <f t="shared" si="0"/>
        <v>FC1100_PLC_Output_Mapping</v>
      </c>
      <c r="J17" s="178" t="s">
        <v>981</v>
      </c>
    </row>
    <row r="18" spans="2:10" x14ac:dyDescent="0.25">
      <c r="B18" s="171">
        <v>12</v>
      </c>
      <c r="C18" s="175"/>
      <c r="D18" s="177" t="s">
        <v>991</v>
      </c>
      <c r="E18" s="177" t="s">
        <v>980</v>
      </c>
      <c r="F18" s="177" t="s">
        <v>20</v>
      </c>
      <c r="G18" s="177">
        <v>1110</v>
      </c>
      <c r="H18" s="177" t="s">
        <v>991</v>
      </c>
      <c r="I18" s="177" t="str">
        <f>CONCATENATE(E18,G18,F18,H18)</f>
        <v>FC1110_CycleTime</v>
      </c>
      <c r="J18" s="178" t="s">
        <v>981</v>
      </c>
    </row>
    <row r="19" spans="2:10" x14ac:dyDescent="0.25">
      <c r="B19" s="171">
        <v>13</v>
      </c>
      <c r="C19" s="175"/>
      <c r="D19" s="177" t="s">
        <v>992</v>
      </c>
      <c r="E19" s="177" t="s">
        <v>980</v>
      </c>
      <c r="F19" s="177" t="s">
        <v>20</v>
      </c>
      <c r="G19" s="177">
        <v>1120</v>
      </c>
      <c r="H19" s="177" t="s">
        <v>992</v>
      </c>
      <c r="I19" s="177" t="str">
        <f t="shared" si="0"/>
        <v>FC1120_ProductionData</v>
      </c>
      <c r="J19" s="178" t="s">
        <v>981</v>
      </c>
    </row>
    <row r="20" spans="2:10" x14ac:dyDescent="0.25">
      <c r="B20" s="171">
        <v>14</v>
      </c>
      <c r="C20" s="175"/>
      <c r="D20" s="176" t="s">
        <v>86</v>
      </c>
      <c r="E20" s="177" t="s">
        <v>980</v>
      </c>
      <c r="F20" s="177" t="s">
        <v>20</v>
      </c>
      <c r="G20" s="177">
        <v>1130</v>
      </c>
      <c r="H20" s="176" t="s">
        <v>86</v>
      </c>
      <c r="I20" s="177" t="str">
        <f t="shared" si="0"/>
        <v>FC1130_Spare</v>
      </c>
      <c r="J20" s="178" t="s">
        <v>981</v>
      </c>
    </row>
    <row r="21" spans="2:10" x14ac:dyDescent="0.25">
      <c r="B21" s="171">
        <v>15</v>
      </c>
      <c r="C21" s="175"/>
      <c r="D21" s="176" t="s">
        <v>993</v>
      </c>
      <c r="E21" s="177" t="s">
        <v>980</v>
      </c>
      <c r="F21" s="177" t="s">
        <v>20</v>
      </c>
      <c r="G21" s="177">
        <v>1140</v>
      </c>
      <c r="H21" s="176" t="s">
        <v>993</v>
      </c>
      <c r="I21" s="177" t="str">
        <f t="shared" si="0"/>
        <v>FC1140_RP_ROB01_Input_Mapping</v>
      </c>
      <c r="J21" s="178" t="s">
        <v>981</v>
      </c>
    </row>
    <row r="22" spans="2:10" x14ac:dyDescent="0.25">
      <c r="B22" s="171">
        <v>16</v>
      </c>
      <c r="C22" s="175"/>
      <c r="D22" s="176" t="s">
        <v>994</v>
      </c>
      <c r="E22" s="177" t="s">
        <v>980</v>
      </c>
      <c r="F22" s="177" t="s">
        <v>20</v>
      </c>
      <c r="G22" s="177">
        <v>1150</v>
      </c>
      <c r="H22" s="176" t="s">
        <v>994</v>
      </c>
      <c r="I22" s="177" t="str">
        <f t="shared" si="0"/>
        <v>FC1150_PR_ROB01_Output_Mapping</v>
      </c>
      <c r="J22" s="178" t="s">
        <v>981</v>
      </c>
    </row>
    <row r="23" spans="2:10" x14ac:dyDescent="0.25">
      <c r="B23" s="171">
        <v>17</v>
      </c>
      <c r="C23" s="175"/>
      <c r="D23" s="176" t="s">
        <v>995</v>
      </c>
      <c r="E23" s="177" t="s">
        <v>980</v>
      </c>
      <c r="F23" s="177" t="s">
        <v>20</v>
      </c>
      <c r="G23" s="177">
        <v>1160</v>
      </c>
      <c r="H23" s="176" t="s">
        <v>995</v>
      </c>
      <c r="I23" s="177" t="str">
        <f t="shared" si="0"/>
        <v>FC1160_RP_ROB02_Input_Mapping</v>
      </c>
      <c r="J23" s="178" t="s">
        <v>981</v>
      </c>
    </row>
    <row r="24" spans="2:10" x14ac:dyDescent="0.25">
      <c r="B24" s="171">
        <v>18</v>
      </c>
      <c r="C24" s="175"/>
      <c r="D24" s="176" t="s">
        <v>996</v>
      </c>
      <c r="E24" s="177" t="s">
        <v>980</v>
      </c>
      <c r="F24" s="177" t="s">
        <v>20</v>
      </c>
      <c r="G24" s="177">
        <v>1170</v>
      </c>
      <c r="H24" s="176" t="s">
        <v>996</v>
      </c>
      <c r="I24" s="177" t="str">
        <f t="shared" si="0"/>
        <v>FC1170_PR_ROB02_Output_Mapping</v>
      </c>
      <c r="J24" s="178" t="s">
        <v>981</v>
      </c>
    </row>
    <row r="25" spans="2:10" x14ac:dyDescent="0.25">
      <c r="B25" s="171">
        <v>19</v>
      </c>
      <c r="C25" s="175"/>
      <c r="D25" s="176" t="s">
        <v>997</v>
      </c>
      <c r="E25" s="177" t="s">
        <v>980</v>
      </c>
      <c r="F25" s="177" t="s">
        <v>20</v>
      </c>
      <c r="G25" s="177">
        <v>1180</v>
      </c>
      <c r="H25" s="176" t="s">
        <v>997</v>
      </c>
      <c r="I25" s="177" t="str">
        <f t="shared" si="0"/>
        <v>FC1180_RP_ROB03_Input_Mapping</v>
      </c>
      <c r="J25" s="178" t="s">
        <v>981</v>
      </c>
    </row>
    <row r="26" spans="2:10" x14ac:dyDescent="0.25">
      <c r="B26" s="171">
        <v>20</v>
      </c>
      <c r="C26" s="175"/>
      <c r="D26" s="176" t="s">
        <v>998</v>
      </c>
      <c r="E26" s="177" t="s">
        <v>980</v>
      </c>
      <c r="F26" s="177" t="s">
        <v>20</v>
      </c>
      <c r="G26" s="177">
        <v>1190</v>
      </c>
      <c r="H26" s="176" t="s">
        <v>998</v>
      </c>
      <c r="I26" s="177" t="str">
        <f t="shared" si="0"/>
        <v>FC1190_PR_ROB03_Output_Mapping</v>
      </c>
      <c r="J26" s="178" t="s">
        <v>981</v>
      </c>
    </row>
    <row r="27" spans="2:10" x14ac:dyDescent="0.25">
      <c r="B27" s="171">
        <v>21</v>
      </c>
      <c r="C27" s="175"/>
      <c r="D27" s="176" t="s">
        <v>999</v>
      </c>
      <c r="E27" s="177" t="s">
        <v>980</v>
      </c>
      <c r="F27" s="177" t="s">
        <v>20</v>
      </c>
      <c r="G27" s="177">
        <v>1200</v>
      </c>
      <c r="H27" s="176" t="s">
        <v>999</v>
      </c>
      <c r="I27" s="177" t="str">
        <f t="shared" si="0"/>
        <v>FC1200_RP_ROB04_Input_Mapping</v>
      </c>
      <c r="J27" s="178" t="s">
        <v>981</v>
      </c>
    </row>
    <row r="28" spans="2:10" x14ac:dyDescent="0.25">
      <c r="B28" s="171">
        <v>22</v>
      </c>
      <c r="C28" s="175"/>
      <c r="D28" s="176" t="s">
        <v>1000</v>
      </c>
      <c r="E28" s="177" t="s">
        <v>980</v>
      </c>
      <c r="F28" s="177" t="s">
        <v>20</v>
      </c>
      <c r="G28" s="177">
        <v>1210</v>
      </c>
      <c r="H28" s="176" t="s">
        <v>1000</v>
      </c>
      <c r="I28" s="177" t="str">
        <f>CONCATENATE(E28,G28,F28,H28)</f>
        <v>FC1210_PR_ROB04_Output_Mapping</v>
      </c>
      <c r="J28" s="178" t="s">
        <v>981</v>
      </c>
    </row>
    <row r="29" spans="2:10" x14ac:dyDescent="0.25">
      <c r="B29" s="171">
        <v>23</v>
      </c>
      <c r="C29" s="175"/>
      <c r="D29" s="176" t="s">
        <v>86</v>
      </c>
      <c r="E29" s="177" t="s">
        <v>980</v>
      </c>
      <c r="F29" s="177" t="s">
        <v>20</v>
      </c>
      <c r="G29" s="177">
        <v>1220</v>
      </c>
      <c r="H29" s="176" t="s">
        <v>86</v>
      </c>
      <c r="I29" s="177" t="str">
        <f t="shared" si="0"/>
        <v>FC1220_Spare</v>
      </c>
      <c r="J29" s="178" t="s">
        <v>981</v>
      </c>
    </row>
    <row r="30" spans="2:10" x14ac:dyDescent="0.25">
      <c r="B30" s="171">
        <v>24</v>
      </c>
      <c r="C30" s="175"/>
      <c r="D30" s="176" t="s">
        <v>86</v>
      </c>
      <c r="E30" s="177" t="s">
        <v>980</v>
      </c>
      <c r="F30" s="177" t="s">
        <v>20</v>
      </c>
      <c r="G30" s="177">
        <v>1230</v>
      </c>
      <c r="H30" s="176" t="s">
        <v>86</v>
      </c>
      <c r="I30" s="177" t="str">
        <f t="shared" si="0"/>
        <v>FC1230_Spare</v>
      </c>
      <c r="J30" s="178" t="s">
        <v>981</v>
      </c>
    </row>
    <row r="31" spans="2:10" x14ac:dyDescent="0.25">
      <c r="B31" s="171">
        <v>25</v>
      </c>
      <c r="C31" s="179" t="s">
        <v>1001</v>
      </c>
      <c r="D31" s="180" t="s">
        <v>979</v>
      </c>
      <c r="E31" s="177" t="s">
        <v>980</v>
      </c>
      <c r="F31" s="181" t="s">
        <v>20</v>
      </c>
      <c r="G31" s="181">
        <v>2000</v>
      </c>
      <c r="H31" s="181" t="s">
        <v>979</v>
      </c>
      <c r="I31" s="181" t="str">
        <f t="shared" si="0"/>
        <v>FC2000_All_FC_Call_Block</v>
      </c>
      <c r="J31" s="178" t="s">
        <v>981</v>
      </c>
    </row>
    <row r="32" spans="2:10" x14ac:dyDescent="0.25">
      <c r="B32" s="171">
        <v>26</v>
      </c>
      <c r="C32" s="179"/>
      <c r="D32" s="180" t="s">
        <v>1002</v>
      </c>
      <c r="E32" s="177" t="s">
        <v>980</v>
      </c>
      <c r="F32" s="181" t="s">
        <v>20</v>
      </c>
      <c r="G32" s="181">
        <v>2010</v>
      </c>
      <c r="H32" s="180" t="s">
        <v>315</v>
      </c>
      <c r="I32" s="181" t="str">
        <f>CONCATENATE(E32,G32,F32,H32)</f>
        <v>FC2010_IFC01</v>
      </c>
      <c r="J32" s="178" t="s">
        <v>981</v>
      </c>
    </row>
    <row r="33" spans="2:10" x14ac:dyDescent="0.25">
      <c r="B33" s="171">
        <v>27</v>
      </c>
      <c r="C33" s="179"/>
      <c r="D33" s="180" t="s">
        <v>1003</v>
      </c>
      <c r="E33" s="177" t="s">
        <v>980</v>
      </c>
      <c r="F33" s="181" t="s">
        <v>20</v>
      </c>
      <c r="G33" s="181">
        <v>2020</v>
      </c>
      <c r="H33" s="180" t="s">
        <v>1004</v>
      </c>
      <c r="I33" s="181" t="str">
        <f t="shared" si="0"/>
        <v>FC2020_IFC02</v>
      </c>
      <c r="J33" s="178" t="s">
        <v>981</v>
      </c>
    </row>
    <row r="34" spans="2:10" x14ac:dyDescent="0.25">
      <c r="B34" s="171">
        <v>28</v>
      </c>
      <c r="C34" s="179"/>
      <c r="D34" s="180" t="s">
        <v>1005</v>
      </c>
      <c r="E34" s="177" t="s">
        <v>980</v>
      </c>
      <c r="F34" s="181" t="s">
        <v>20</v>
      </c>
      <c r="G34" s="181">
        <v>2030</v>
      </c>
      <c r="H34" s="180" t="s">
        <v>1006</v>
      </c>
      <c r="I34" s="181" t="str">
        <f t="shared" si="0"/>
        <v>FC2030_IFC03</v>
      </c>
      <c r="J34" s="178" t="s">
        <v>981</v>
      </c>
    </row>
    <row r="35" spans="2:10" x14ac:dyDescent="0.25">
      <c r="B35" s="171">
        <v>29</v>
      </c>
      <c r="C35" s="179"/>
      <c r="D35" s="180" t="s">
        <v>1007</v>
      </c>
      <c r="E35" s="177" t="s">
        <v>980</v>
      </c>
      <c r="F35" s="181" t="s">
        <v>20</v>
      </c>
      <c r="G35" s="181">
        <v>2040</v>
      </c>
      <c r="H35" s="180" t="s">
        <v>1008</v>
      </c>
      <c r="I35" s="181" t="str">
        <f t="shared" si="0"/>
        <v>FC2040_VIS01_HAS01</v>
      </c>
      <c r="J35" s="178" t="s">
        <v>981</v>
      </c>
    </row>
    <row r="36" spans="2:10" x14ac:dyDescent="0.25">
      <c r="B36" s="171">
        <v>30</v>
      </c>
      <c r="C36" s="179"/>
      <c r="D36" s="180" t="s">
        <v>1009</v>
      </c>
      <c r="E36" s="177" t="s">
        <v>980</v>
      </c>
      <c r="F36" s="181" t="s">
        <v>20</v>
      </c>
      <c r="G36" s="181">
        <v>2050</v>
      </c>
      <c r="H36" s="180" t="s">
        <v>1010</v>
      </c>
      <c r="I36" s="181" t="str">
        <f t="shared" si="0"/>
        <v>FC2050_ODB01</v>
      </c>
      <c r="J36" s="178" t="s">
        <v>981</v>
      </c>
    </row>
    <row r="37" spans="2:10" x14ac:dyDescent="0.25">
      <c r="B37" s="171">
        <v>31</v>
      </c>
      <c r="C37" s="179"/>
      <c r="D37" s="180" t="s">
        <v>1011</v>
      </c>
      <c r="E37" s="177" t="s">
        <v>980</v>
      </c>
      <c r="F37" s="181" t="s">
        <v>20</v>
      </c>
      <c r="G37" s="181">
        <v>2060</v>
      </c>
      <c r="H37" s="180" t="s">
        <v>1012</v>
      </c>
      <c r="I37" s="181" t="str">
        <f t="shared" si="0"/>
        <v>FC2060_ODC01</v>
      </c>
      <c r="J37" s="178" t="s">
        <v>981</v>
      </c>
    </row>
    <row r="38" spans="2:10" x14ac:dyDescent="0.25">
      <c r="B38" s="171">
        <v>32</v>
      </c>
      <c r="C38" s="179"/>
      <c r="D38" s="180" t="s">
        <v>1013</v>
      </c>
      <c r="E38" s="177" t="s">
        <v>980</v>
      </c>
      <c r="F38" s="181" t="s">
        <v>20</v>
      </c>
      <c r="G38" s="181">
        <v>2070</v>
      </c>
      <c r="H38" s="180" t="s">
        <v>317</v>
      </c>
      <c r="I38" s="181" t="str">
        <f t="shared" si="0"/>
        <v>FC2070_RTC01</v>
      </c>
      <c r="J38" s="178" t="s">
        <v>981</v>
      </c>
    </row>
    <row r="39" spans="2:10" x14ac:dyDescent="0.25">
      <c r="B39" s="171">
        <v>33</v>
      </c>
      <c r="C39" s="179"/>
      <c r="D39" s="180" t="s">
        <v>1014</v>
      </c>
      <c r="E39" s="177" t="s">
        <v>980</v>
      </c>
      <c r="F39" s="181" t="s">
        <v>20</v>
      </c>
      <c r="G39" s="181">
        <v>2080</v>
      </c>
      <c r="H39" s="180" t="s">
        <v>318</v>
      </c>
      <c r="I39" s="181" t="str">
        <f t="shared" si="0"/>
        <v>FC2080_RTC02</v>
      </c>
      <c r="J39" s="178" t="s">
        <v>981</v>
      </c>
    </row>
    <row r="40" spans="2:10" x14ac:dyDescent="0.25">
      <c r="B40" s="171">
        <v>34</v>
      </c>
      <c r="C40" s="179"/>
      <c r="D40" s="180" t="s">
        <v>1015</v>
      </c>
      <c r="E40" s="177" t="s">
        <v>980</v>
      </c>
      <c r="F40" s="181" t="s">
        <v>20</v>
      </c>
      <c r="G40" s="181">
        <v>2090</v>
      </c>
      <c r="H40" s="180" t="s">
        <v>1016</v>
      </c>
      <c r="I40" s="181" t="str">
        <f t="shared" si="0"/>
        <v>FC2090_RTC01_RFS01</v>
      </c>
      <c r="J40" s="178" t="s">
        <v>981</v>
      </c>
    </row>
    <row r="41" spans="2:10" x14ac:dyDescent="0.25">
      <c r="B41" s="171">
        <v>35</v>
      </c>
      <c r="C41" s="179"/>
      <c r="D41" s="180" t="s">
        <v>1017</v>
      </c>
      <c r="E41" s="177" t="s">
        <v>980</v>
      </c>
      <c r="F41" s="181" t="s">
        <v>20</v>
      </c>
      <c r="G41" s="181">
        <v>2100</v>
      </c>
      <c r="H41" s="180" t="s">
        <v>320</v>
      </c>
      <c r="I41" s="181" t="str">
        <f t="shared" si="0"/>
        <v>FC2100_RTC03</v>
      </c>
      <c r="J41" s="178" t="s">
        <v>981</v>
      </c>
    </row>
    <row r="42" spans="2:10" x14ac:dyDescent="0.25">
      <c r="B42" s="171">
        <v>36</v>
      </c>
      <c r="C42" s="179"/>
      <c r="D42" s="180" t="s">
        <v>1018</v>
      </c>
      <c r="E42" s="177" t="s">
        <v>980</v>
      </c>
      <c r="F42" s="181" t="s">
        <v>20</v>
      </c>
      <c r="G42" s="181">
        <v>2110</v>
      </c>
      <c r="H42" s="180" t="s">
        <v>1019</v>
      </c>
      <c r="I42" s="181" t="str">
        <f t="shared" si="0"/>
        <v>FC2110_RTC03_RFS01</v>
      </c>
      <c r="J42" s="178" t="s">
        <v>981</v>
      </c>
    </row>
    <row r="43" spans="2:10" x14ac:dyDescent="0.25">
      <c r="B43" s="171">
        <v>37</v>
      </c>
      <c r="C43" s="179"/>
      <c r="D43" s="180" t="s">
        <v>1020</v>
      </c>
      <c r="E43" s="177" t="s">
        <v>980</v>
      </c>
      <c r="F43" s="181" t="s">
        <v>20</v>
      </c>
      <c r="G43" s="181">
        <v>2120</v>
      </c>
      <c r="H43" s="180" t="s">
        <v>1021</v>
      </c>
      <c r="I43" s="181" t="str">
        <f t="shared" si="0"/>
        <v>FC2120_RTC03_RFS02</v>
      </c>
      <c r="J43" s="178" t="s">
        <v>981</v>
      </c>
    </row>
    <row r="44" spans="2:10" x14ac:dyDescent="0.25">
      <c r="B44" s="171">
        <v>38</v>
      </c>
      <c r="C44" s="179"/>
      <c r="D44" s="180" t="s">
        <v>1022</v>
      </c>
      <c r="E44" s="177" t="s">
        <v>980</v>
      </c>
      <c r="F44" s="181" t="s">
        <v>20</v>
      </c>
      <c r="G44" s="181">
        <v>2130</v>
      </c>
      <c r="H44" s="180" t="s">
        <v>1023</v>
      </c>
      <c r="I44" s="181" t="str">
        <f t="shared" si="0"/>
        <v>FC2130_FZS01</v>
      </c>
      <c r="J44" s="178" t="s">
        <v>981</v>
      </c>
    </row>
    <row r="45" spans="2:10" x14ac:dyDescent="0.25">
      <c r="B45" s="171">
        <v>39</v>
      </c>
      <c r="C45" s="179"/>
      <c r="D45" s="180" t="s">
        <v>1024</v>
      </c>
      <c r="E45" s="177" t="s">
        <v>980</v>
      </c>
      <c r="F45" s="181" t="s">
        <v>20</v>
      </c>
      <c r="G45" s="181">
        <v>2140</v>
      </c>
      <c r="H45" s="180" t="s">
        <v>1025</v>
      </c>
      <c r="I45" s="181" t="str">
        <f t="shared" si="0"/>
        <v>FC2140_FRS01</v>
      </c>
      <c r="J45" s="178" t="s">
        <v>981</v>
      </c>
    </row>
    <row r="46" spans="2:10" x14ac:dyDescent="0.25">
      <c r="B46" s="171">
        <v>40</v>
      </c>
      <c r="C46" s="179"/>
      <c r="D46" s="180" t="s">
        <v>1026</v>
      </c>
      <c r="E46" s="177" t="s">
        <v>980</v>
      </c>
      <c r="F46" s="181" t="s">
        <v>20</v>
      </c>
      <c r="G46" s="181">
        <v>2150</v>
      </c>
      <c r="H46" s="180" t="s">
        <v>319</v>
      </c>
      <c r="I46" s="181" t="str">
        <f t="shared" si="0"/>
        <v>FC2150_ROB01</v>
      </c>
      <c r="J46" s="178" t="s">
        <v>981</v>
      </c>
    </row>
    <row r="47" spans="2:10" x14ac:dyDescent="0.25">
      <c r="B47" s="171">
        <v>41</v>
      </c>
      <c r="C47" s="179"/>
      <c r="D47" s="180" t="s">
        <v>1027</v>
      </c>
      <c r="E47" s="177" t="s">
        <v>980</v>
      </c>
      <c r="F47" s="181" t="s">
        <v>20</v>
      </c>
      <c r="G47" s="181">
        <v>2160</v>
      </c>
      <c r="H47" s="180" t="s">
        <v>1028</v>
      </c>
      <c r="I47" s="181" t="str">
        <f t="shared" si="0"/>
        <v>FC2160_RGR01</v>
      </c>
      <c r="J47" s="178" t="s">
        <v>981</v>
      </c>
    </row>
    <row r="48" spans="2:10" x14ac:dyDescent="0.25">
      <c r="B48" s="171">
        <v>42</v>
      </c>
      <c r="C48" s="179"/>
      <c r="D48" s="180" t="s">
        <v>1029</v>
      </c>
      <c r="E48" s="177" t="s">
        <v>980</v>
      </c>
      <c r="F48" s="181" t="s">
        <v>20</v>
      </c>
      <c r="G48" s="181">
        <v>2170</v>
      </c>
      <c r="H48" s="180" t="s">
        <v>1030</v>
      </c>
      <c r="I48" s="181" t="str">
        <f t="shared" si="0"/>
        <v>FC2170_VIS01</v>
      </c>
      <c r="J48" s="178" t="s">
        <v>981</v>
      </c>
    </row>
    <row r="49" spans="2:10" x14ac:dyDescent="0.25">
      <c r="B49" s="171">
        <v>43</v>
      </c>
      <c r="C49" s="179"/>
      <c r="D49" s="180" t="s">
        <v>1031</v>
      </c>
      <c r="E49" s="177" t="s">
        <v>980</v>
      </c>
      <c r="F49" s="181" t="s">
        <v>20</v>
      </c>
      <c r="G49" s="181">
        <v>2180</v>
      </c>
      <c r="H49" s="180" t="s">
        <v>1032</v>
      </c>
      <c r="I49" s="181" t="str">
        <f t="shared" si="0"/>
        <v>FC2180_VIS02</v>
      </c>
      <c r="J49" s="178" t="s">
        <v>981</v>
      </c>
    </row>
    <row r="50" spans="2:10" x14ac:dyDescent="0.25">
      <c r="B50" s="171">
        <v>44</v>
      </c>
      <c r="C50" s="179"/>
      <c r="D50" s="180" t="s">
        <v>1033</v>
      </c>
      <c r="E50" s="177" t="s">
        <v>980</v>
      </c>
      <c r="F50" s="181" t="s">
        <v>20</v>
      </c>
      <c r="G50" s="181">
        <v>2190</v>
      </c>
      <c r="H50" s="180" t="s">
        <v>1034</v>
      </c>
      <c r="I50" s="181" t="str">
        <f t="shared" si="0"/>
        <v>FC2190_VIS03</v>
      </c>
      <c r="J50" s="178" t="s">
        <v>981</v>
      </c>
    </row>
    <row r="51" spans="2:10" x14ac:dyDescent="0.25">
      <c r="B51" s="171">
        <v>45</v>
      </c>
      <c r="C51" s="179"/>
      <c r="D51" s="180" t="s">
        <v>1035</v>
      </c>
      <c r="E51" s="177" t="s">
        <v>980</v>
      </c>
      <c r="F51" s="181" t="s">
        <v>20</v>
      </c>
      <c r="G51" s="181">
        <v>2200</v>
      </c>
      <c r="H51" s="180" t="s">
        <v>1036</v>
      </c>
      <c r="I51" s="181" t="str">
        <f t="shared" si="0"/>
        <v>FC2200_VIS04</v>
      </c>
      <c r="J51" s="178" t="s">
        <v>981</v>
      </c>
    </row>
    <row r="52" spans="2:10" x14ac:dyDescent="0.25">
      <c r="B52" s="171">
        <v>46</v>
      </c>
      <c r="C52" s="179"/>
      <c r="D52" s="180" t="s">
        <v>1037</v>
      </c>
      <c r="E52" s="177" t="s">
        <v>980</v>
      </c>
      <c r="F52" s="181" t="s">
        <v>20</v>
      </c>
      <c r="G52" s="181">
        <v>2210</v>
      </c>
      <c r="H52" s="180" t="s">
        <v>1038</v>
      </c>
      <c r="I52" s="181" t="str">
        <f t="shared" si="0"/>
        <v>FC2210_VIS05</v>
      </c>
      <c r="J52" s="178" t="s">
        <v>981</v>
      </c>
    </row>
    <row r="53" spans="2:10" x14ac:dyDescent="0.25">
      <c r="B53" s="171">
        <v>47</v>
      </c>
      <c r="C53" s="179"/>
      <c r="D53" s="180" t="s">
        <v>1039</v>
      </c>
      <c r="E53" s="177" t="s">
        <v>980</v>
      </c>
      <c r="F53" s="181" t="s">
        <v>20</v>
      </c>
      <c r="G53" s="181">
        <v>2220</v>
      </c>
      <c r="H53" s="180" t="s">
        <v>1040</v>
      </c>
      <c r="I53" s="181" t="str">
        <f t="shared" si="0"/>
        <v>FC2220_VIS06</v>
      </c>
      <c r="J53" s="178" t="s">
        <v>981</v>
      </c>
    </row>
    <row r="54" spans="2:10" x14ac:dyDescent="0.25">
      <c r="B54" s="171">
        <v>48</v>
      </c>
      <c r="C54" s="179"/>
      <c r="D54" s="180" t="s">
        <v>1041</v>
      </c>
      <c r="E54" s="177" t="s">
        <v>980</v>
      </c>
      <c r="F54" s="181" t="s">
        <v>20</v>
      </c>
      <c r="G54" s="181">
        <v>2230</v>
      </c>
      <c r="H54" s="180" t="s">
        <v>1042</v>
      </c>
      <c r="I54" s="181" t="str">
        <f t="shared" si="0"/>
        <v>FC2230_VIS07</v>
      </c>
      <c r="J54" s="178" t="s">
        <v>981</v>
      </c>
    </row>
    <row r="55" spans="2:10" ht="15" customHeight="1" x14ac:dyDescent="0.25">
      <c r="B55" s="171">
        <v>49</v>
      </c>
      <c r="C55" s="182" t="s">
        <v>1043</v>
      </c>
      <c r="D55" s="183" t="s">
        <v>979</v>
      </c>
      <c r="E55" s="177" t="s">
        <v>980</v>
      </c>
      <c r="F55" s="184" t="s">
        <v>20</v>
      </c>
      <c r="G55" s="184">
        <v>3000</v>
      </c>
      <c r="H55" s="183" t="s">
        <v>979</v>
      </c>
      <c r="I55" s="184" t="str">
        <f t="shared" si="0"/>
        <v>FC3000_All_FC_Call_Block</v>
      </c>
      <c r="J55" s="178" t="s">
        <v>981</v>
      </c>
    </row>
    <row r="56" spans="2:10" x14ac:dyDescent="0.25">
      <c r="B56" s="171">
        <v>50</v>
      </c>
      <c r="C56" s="185"/>
      <c r="D56" s="183" t="s">
        <v>1044</v>
      </c>
      <c r="E56" s="177" t="s">
        <v>980</v>
      </c>
      <c r="F56" s="184" t="s">
        <v>20</v>
      </c>
      <c r="G56" s="184">
        <v>3010</v>
      </c>
      <c r="H56" s="183" t="s">
        <v>1045</v>
      </c>
      <c r="I56" s="184" t="str">
        <f t="shared" si="0"/>
        <v>FC3010_CES01</v>
      </c>
      <c r="J56" s="178" t="s">
        <v>981</v>
      </c>
    </row>
    <row r="57" spans="2:10" x14ac:dyDescent="0.25">
      <c r="B57" s="171">
        <v>51</v>
      </c>
      <c r="C57" s="185"/>
      <c r="D57" s="183" t="s">
        <v>1046</v>
      </c>
      <c r="E57" s="177" t="s">
        <v>980</v>
      </c>
      <c r="F57" s="184" t="s">
        <v>20</v>
      </c>
      <c r="G57" s="184">
        <v>3020</v>
      </c>
      <c r="H57" s="183" t="s">
        <v>330</v>
      </c>
      <c r="I57" s="184" t="str">
        <f t="shared" si="0"/>
        <v>FC3020_CHC02</v>
      </c>
      <c r="J57" s="178" t="s">
        <v>981</v>
      </c>
    </row>
    <row r="58" spans="2:10" x14ac:dyDescent="0.25">
      <c r="B58" s="171">
        <v>52</v>
      </c>
      <c r="C58" s="185"/>
      <c r="D58" s="183" t="s">
        <v>1047</v>
      </c>
      <c r="E58" s="177" t="s">
        <v>980</v>
      </c>
      <c r="F58" s="184" t="s">
        <v>20</v>
      </c>
      <c r="G58" s="184">
        <v>3030</v>
      </c>
      <c r="H58" s="183" t="s">
        <v>330</v>
      </c>
      <c r="I58" s="184" t="str">
        <f t="shared" si="0"/>
        <v>FC3030_CHC02</v>
      </c>
      <c r="J58" s="178" t="s">
        <v>981</v>
      </c>
    </row>
    <row r="59" spans="2:10" x14ac:dyDescent="0.25">
      <c r="B59" s="171">
        <v>53</v>
      </c>
      <c r="C59" s="185"/>
      <c r="D59" s="183" t="s">
        <v>1048</v>
      </c>
      <c r="E59" s="177" t="s">
        <v>980</v>
      </c>
      <c r="F59" s="184" t="s">
        <v>20</v>
      </c>
      <c r="G59" s="184">
        <v>3040</v>
      </c>
      <c r="H59" s="183" t="s">
        <v>1049</v>
      </c>
      <c r="I59" s="184" t="str">
        <f t="shared" si="0"/>
        <v>FC3040_CHC02_REF01</v>
      </c>
      <c r="J59" s="178" t="s">
        <v>981</v>
      </c>
    </row>
    <row r="60" spans="2:10" x14ac:dyDescent="0.25">
      <c r="B60" s="171">
        <v>54</v>
      </c>
      <c r="C60" s="185"/>
      <c r="D60" s="183" t="s">
        <v>1050</v>
      </c>
      <c r="E60" s="177" t="s">
        <v>980</v>
      </c>
      <c r="F60" s="184" t="s">
        <v>20</v>
      </c>
      <c r="G60" s="184">
        <v>3050</v>
      </c>
      <c r="H60" s="183" t="s">
        <v>1051</v>
      </c>
      <c r="I60" s="184" t="str">
        <f t="shared" si="0"/>
        <v>FC3050_CHC02_X_Axis01</v>
      </c>
      <c r="J60" s="178" t="s">
        <v>981</v>
      </c>
    </row>
    <row r="61" spans="2:10" x14ac:dyDescent="0.25">
      <c r="B61" s="171">
        <v>55</v>
      </c>
      <c r="C61" s="185"/>
      <c r="D61" s="183" t="s">
        <v>1052</v>
      </c>
      <c r="E61" s="177" t="s">
        <v>980</v>
      </c>
      <c r="F61" s="183" t="s">
        <v>20</v>
      </c>
      <c r="G61" s="184">
        <v>3060</v>
      </c>
      <c r="H61" s="183" t="s">
        <v>1053</v>
      </c>
      <c r="I61" s="183" t="str">
        <f t="shared" si="0"/>
        <v>FC3060_CHC02_Y_Axis01</v>
      </c>
      <c r="J61" s="178" t="s">
        <v>981</v>
      </c>
    </row>
    <row r="62" spans="2:10" x14ac:dyDescent="0.25">
      <c r="B62" s="171">
        <v>56</v>
      </c>
      <c r="C62" s="185"/>
      <c r="D62" s="183" t="s">
        <v>1054</v>
      </c>
      <c r="E62" s="177" t="s">
        <v>980</v>
      </c>
      <c r="F62" s="183" t="s">
        <v>20</v>
      </c>
      <c r="G62" s="184">
        <v>3070</v>
      </c>
      <c r="H62" s="183" t="s">
        <v>1055</v>
      </c>
      <c r="I62" s="183" t="str">
        <f t="shared" si="0"/>
        <v>FC3070_CHC02_Z_Axis01</v>
      </c>
      <c r="J62" s="178" t="s">
        <v>981</v>
      </c>
    </row>
    <row r="63" spans="2:10" x14ac:dyDescent="0.25">
      <c r="B63" s="171">
        <v>57</v>
      </c>
      <c r="C63" s="185"/>
      <c r="D63" s="183" t="s">
        <v>1056</v>
      </c>
      <c r="E63" s="177" t="s">
        <v>980</v>
      </c>
      <c r="F63" s="183" t="s">
        <v>20</v>
      </c>
      <c r="G63" s="184">
        <v>3080</v>
      </c>
      <c r="H63" s="183" t="s">
        <v>872</v>
      </c>
      <c r="I63" s="183" t="str">
        <f t="shared" si="0"/>
        <v>FC3080_CHC03</v>
      </c>
      <c r="J63" s="178" t="s">
        <v>981</v>
      </c>
    </row>
    <row r="64" spans="2:10" x14ac:dyDescent="0.25">
      <c r="B64" s="171">
        <v>58</v>
      </c>
      <c r="C64" s="185"/>
      <c r="D64" s="183" t="s">
        <v>1057</v>
      </c>
      <c r="E64" s="177" t="s">
        <v>980</v>
      </c>
      <c r="F64" s="183" t="s">
        <v>20</v>
      </c>
      <c r="G64" s="184">
        <v>3090</v>
      </c>
      <c r="H64" s="183" t="s">
        <v>873</v>
      </c>
      <c r="I64" s="183" t="str">
        <f t="shared" si="0"/>
        <v>FC3090_CHC04</v>
      </c>
      <c r="J64" s="178" t="s">
        <v>981</v>
      </c>
    </row>
    <row r="65" spans="2:10" x14ac:dyDescent="0.25">
      <c r="B65" s="171">
        <v>59</v>
      </c>
      <c r="C65" s="185"/>
      <c r="D65" s="183" t="s">
        <v>1058</v>
      </c>
      <c r="E65" s="177" t="s">
        <v>980</v>
      </c>
      <c r="F65" s="183" t="s">
        <v>20</v>
      </c>
      <c r="G65" s="184">
        <v>3100</v>
      </c>
      <c r="H65" s="183" t="s">
        <v>328</v>
      </c>
      <c r="I65" s="183" t="str">
        <f t="shared" si="0"/>
        <v>FC3100_ROB02</v>
      </c>
      <c r="J65" s="178" t="s">
        <v>981</v>
      </c>
    </row>
    <row r="66" spans="2:10" x14ac:dyDescent="0.25">
      <c r="B66" s="171">
        <v>60</v>
      </c>
      <c r="C66" s="185"/>
      <c r="D66" s="183" t="s">
        <v>1059</v>
      </c>
      <c r="E66" s="177" t="s">
        <v>980</v>
      </c>
      <c r="F66" s="183" t="s">
        <v>20</v>
      </c>
      <c r="G66" s="184">
        <v>3110</v>
      </c>
      <c r="H66" s="183" t="s">
        <v>1060</v>
      </c>
      <c r="I66" s="183" t="str">
        <f t="shared" si="0"/>
        <v>FC3110_RGR02</v>
      </c>
      <c r="J66" s="178" t="s">
        <v>981</v>
      </c>
    </row>
    <row r="67" spans="2:10" x14ac:dyDescent="0.25">
      <c r="B67" s="171">
        <v>61</v>
      </c>
      <c r="C67" s="185"/>
      <c r="D67" s="183" t="s">
        <v>588</v>
      </c>
      <c r="E67" s="177" t="s">
        <v>980</v>
      </c>
      <c r="F67" s="183" t="s">
        <v>20</v>
      </c>
      <c r="G67" s="184">
        <v>3120</v>
      </c>
      <c r="H67" s="183" t="s">
        <v>327</v>
      </c>
      <c r="I67" s="183" t="str">
        <f>CONCATENATE(E67,G67,F67,H67)</f>
        <v>FC3120_ROB03</v>
      </c>
      <c r="J67" s="178" t="s">
        <v>981</v>
      </c>
    </row>
    <row r="68" spans="2:10" x14ac:dyDescent="0.25">
      <c r="B68" s="171">
        <v>62</v>
      </c>
      <c r="C68" s="185"/>
      <c r="D68" s="183" t="s">
        <v>1061</v>
      </c>
      <c r="E68" s="177" t="s">
        <v>980</v>
      </c>
      <c r="F68" s="183" t="s">
        <v>20</v>
      </c>
      <c r="G68" s="184">
        <v>3130</v>
      </c>
      <c r="H68" s="183" t="s">
        <v>1062</v>
      </c>
      <c r="I68" s="183" t="str">
        <f>CONCATENATE(E68,G68,F68,H68)</f>
        <v>FC3130_RGR03</v>
      </c>
      <c r="J68" s="178" t="s">
        <v>981</v>
      </c>
    </row>
    <row r="69" spans="2:10" x14ac:dyDescent="0.25">
      <c r="B69" s="171">
        <v>63</v>
      </c>
      <c r="C69" s="185"/>
      <c r="D69" s="183" t="s">
        <v>86</v>
      </c>
      <c r="E69" s="177" t="s">
        <v>980</v>
      </c>
      <c r="F69" s="183" t="s">
        <v>20</v>
      </c>
      <c r="G69" s="184">
        <v>3140</v>
      </c>
      <c r="H69" s="183" t="s">
        <v>86</v>
      </c>
      <c r="I69" s="183" t="str">
        <f t="shared" si="0"/>
        <v>FC3140_Spare</v>
      </c>
      <c r="J69" s="178" t="s">
        <v>981</v>
      </c>
    </row>
    <row r="70" spans="2:10" x14ac:dyDescent="0.25">
      <c r="B70" s="171">
        <v>64</v>
      </c>
      <c r="C70" s="185"/>
      <c r="D70" s="183" t="s">
        <v>86</v>
      </c>
      <c r="E70" s="177" t="s">
        <v>980</v>
      </c>
      <c r="F70" s="183" t="s">
        <v>20</v>
      </c>
      <c r="G70" s="184">
        <v>3150</v>
      </c>
      <c r="H70" s="183" t="s">
        <v>86</v>
      </c>
      <c r="I70" s="183" t="str">
        <f t="shared" si="0"/>
        <v>FC3150_Spare</v>
      </c>
      <c r="J70" s="178" t="s">
        <v>981</v>
      </c>
    </row>
    <row r="71" spans="2:10" x14ac:dyDescent="0.25">
      <c r="B71" s="171">
        <v>65</v>
      </c>
      <c r="C71" s="186"/>
      <c r="D71" s="183" t="s">
        <v>86</v>
      </c>
      <c r="E71" s="177" t="s">
        <v>980</v>
      </c>
      <c r="F71" s="183" t="s">
        <v>20</v>
      </c>
      <c r="G71" s="184">
        <v>3160</v>
      </c>
      <c r="H71" s="183" t="s">
        <v>86</v>
      </c>
      <c r="I71" s="183" t="str">
        <f t="shared" ref="I71:I81" si="1">CONCATENATE(E71,G71,F71,H71)</f>
        <v>FC3160_Spare</v>
      </c>
      <c r="J71" s="178" t="s">
        <v>981</v>
      </c>
    </row>
    <row r="72" spans="2:10" ht="15" customHeight="1" x14ac:dyDescent="0.25">
      <c r="B72" s="171">
        <v>66</v>
      </c>
      <c r="C72" s="190" t="s">
        <v>1065</v>
      </c>
      <c r="D72" s="188" t="s">
        <v>979</v>
      </c>
      <c r="E72" s="189" t="s">
        <v>980</v>
      </c>
      <c r="F72" s="188" t="s">
        <v>20</v>
      </c>
      <c r="G72" s="189">
        <v>4000</v>
      </c>
      <c r="H72" s="188" t="s">
        <v>979</v>
      </c>
      <c r="I72" s="188" t="str">
        <f t="shared" si="1"/>
        <v>FC4000_All_FC_Call_Block</v>
      </c>
      <c r="J72" s="178" t="s">
        <v>981</v>
      </c>
    </row>
    <row r="73" spans="2:10" x14ac:dyDescent="0.25">
      <c r="B73" s="171">
        <v>67</v>
      </c>
      <c r="C73" s="191"/>
      <c r="D73" s="188" t="s">
        <v>1066</v>
      </c>
      <c r="E73" s="189" t="s">
        <v>980</v>
      </c>
      <c r="F73" s="188" t="s">
        <v>20</v>
      </c>
      <c r="G73" s="189">
        <v>4010</v>
      </c>
      <c r="H73" s="188" t="s">
        <v>1071</v>
      </c>
      <c r="I73" s="188" t="str">
        <f t="shared" si="1"/>
        <v>FC4010_TIC01</v>
      </c>
      <c r="J73" s="178" t="s">
        <v>981</v>
      </c>
    </row>
    <row r="74" spans="2:10" x14ac:dyDescent="0.25">
      <c r="B74" s="171">
        <v>68</v>
      </c>
      <c r="C74" s="191"/>
      <c r="D74" s="188" t="s">
        <v>1067</v>
      </c>
      <c r="E74" s="189" t="s">
        <v>980</v>
      </c>
      <c r="F74" s="188" t="s">
        <v>20</v>
      </c>
      <c r="G74" s="189">
        <v>4020</v>
      </c>
      <c r="H74" s="188" t="s">
        <v>1072</v>
      </c>
      <c r="I74" s="188" t="str">
        <f t="shared" si="1"/>
        <v>FC4020_TIOC01</v>
      </c>
      <c r="J74" s="178" t="s">
        <v>981</v>
      </c>
    </row>
    <row r="75" spans="2:10" x14ac:dyDescent="0.25">
      <c r="B75" s="171">
        <v>69</v>
      </c>
      <c r="C75" s="191"/>
      <c r="D75" s="188" t="s">
        <v>1068</v>
      </c>
      <c r="E75" s="189" t="s">
        <v>980</v>
      </c>
      <c r="F75" s="188" t="s">
        <v>20</v>
      </c>
      <c r="G75" s="189">
        <v>4030</v>
      </c>
      <c r="H75" s="188" t="s">
        <v>1070</v>
      </c>
      <c r="I75" s="188" t="str">
        <f t="shared" si="1"/>
        <v>FC4030_CUS01</v>
      </c>
      <c r="J75" s="178" t="s">
        <v>981</v>
      </c>
    </row>
    <row r="76" spans="2:10" x14ac:dyDescent="0.25">
      <c r="B76" s="171">
        <v>70</v>
      </c>
      <c r="C76" s="191"/>
      <c r="D76" s="188" t="s">
        <v>1069</v>
      </c>
      <c r="E76" s="189" t="s">
        <v>980</v>
      </c>
      <c r="F76" s="188" t="s">
        <v>20</v>
      </c>
      <c r="G76" s="189">
        <v>4040</v>
      </c>
      <c r="H76" s="188" t="s">
        <v>337</v>
      </c>
      <c r="I76" s="188" t="str">
        <f t="shared" si="1"/>
        <v>FC4040_CRS01</v>
      </c>
      <c r="J76" s="178" t="s">
        <v>981</v>
      </c>
    </row>
    <row r="77" spans="2:10" x14ac:dyDescent="0.25">
      <c r="B77" s="171">
        <v>71</v>
      </c>
      <c r="C77" s="191"/>
      <c r="D77" s="188" t="s">
        <v>1073</v>
      </c>
      <c r="E77" s="189" t="s">
        <v>980</v>
      </c>
      <c r="F77" s="188" t="s">
        <v>20</v>
      </c>
      <c r="G77" s="189">
        <v>4050</v>
      </c>
      <c r="H77" s="188" t="s">
        <v>1075</v>
      </c>
      <c r="I77" s="188" t="str">
        <f t="shared" ref="I77:I88" si="2">CONCATENATE(E77,G77,F77,H77)</f>
        <v>FC4050_PSR01</v>
      </c>
      <c r="J77" s="178" t="s">
        <v>981</v>
      </c>
    </row>
    <row r="78" spans="2:10" x14ac:dyDescent="0.25">
      <c r="B78" s="171">
        <v>72</v>
      </c>
      <c r="C78" s="191"/>
      <c r="D78" s="188" t="s">
        <v>1074</v>
      </c>
      <c r="E78" s="189" t="s">
        <v>980</v>
      </c>
      <c r="F78" s="188" t="s">
        <v>20</v>
      </c>
      <c r="G78" s="189">
        <v>4060</v>
      </c>
      <c r="H78" s="188" t="s">
        <v>1076</v>
      </c>
      <c r="I78" s="188" t="str">
        <f t="shared" si="2"/>
        <v>FC4060_PSL01</v>
      </c>
      <c r="J78" s="178" t="s">
        <v>981</v>
      </c>
    </row>
    <row r="79" spans="2:10" x14ac:dyDescent="0.25">
      <c r="B79" s="171">
        <v>73</v>
      </c>
      <c r="C79" s="191"/>
      <c r="D79" s="188" t="s">
        <v>592</v>
      </c>
      <c r="E79" s="189" t="s">
        <v>980</v>
      </c>
      <c r="F79" s="188" t="s">
        <v>20</v>
      </c>
      <c r="G79" s="189">
        <v>4070</v>
      </c>
      <c r="H79" s="188" t="s">
        <v>334</v>
      </c>
      <c r="I79" s="188" t="str">
        <f t="shared" si="2"/>
        <v>FC4070_ROB04</v>
      </c>
      <c r="J79" s="178" t="s">
        <v>981</v>
      </c>
    </row>
    <row r="80" spans="2:10" x14ac:dyDescent="0.25">
      <c r="B80" s="171">
        <v>74</v>
      </c>
      <c r="C80" s="191"/>
      <c r="D80" s="188" t="s">
        <v>1063</v>
      </c>
      <c r="E80" s="189" t="s">
        <v>980</v>
      </c>
      <c r="F80" s="188" t="s">
        <v>20</v>
      </c>
      <c r="G80" s="189">
        <v>4080</v>
      </c>
      <c r="H80" s="188" t="s">
        <v>1064</v>
      </c>
      <c r="I80" s="188" t="str">
        <f t="shared" si="2"/>
        <v>FC4080_RGR04</v>
      </c>
      <c r="J80" s="178" t="s">
        <v>981</v>
      </c>
    </row>
    <row r="81" spans="2:10" x14ac:dyDescent="0.25">
      <c r="B81" s="171">
        <v>75</v>
      </c>
      <c r="C81" s="191"/>
      <c r="D81" s="188" t="s">
        <v>86</v>
      </c>
      <c r="E81" s="189" t="s">
        <v>980</v>
      </c>
      <c r="F81" s="188" t="s">
        <v>20</v>
      </c>
      <c r="G81" s="189">
        <v>4090</v>
      </c>
      <c r="H81" s="188" t="s">
        <v>86</v>
      </c>
      <c r="I81" s="188" t="str">
        <f t="shared" si="2"/>
        <v>FC4090_Spare</v>
      </c>
      <c r="J81" s="178" t="s">
        <v>981</v>
      </c>
    </row>
    <row r="82" spans="2:10" x14ac:dyDescent="0.25">
      <c r="B82" s="171">
        <v>76</v>
      </c>
      <c r="C82" s="192"/>
      <c r="D82" s="188" t="s">
        <v>86</v>
      </c>
      <c r="E82" s="189" t="s">
        <v>980</v>
      </c>
      <c r="F82" s="188" t="s">
        <v>20</v>
      </c>
      <c r="G82" s="189">
        <v>4100</v>
      </c>
      <c r="H82" s="188" t="s">
        <v>86</v>
      </c>
      <c r="I82" s="188" t="str">
        <f t="shared" si="2"/>
        <v>FC4100_Spare</v>
      </c>
      <c r="J82" s="178" t="s">
        <v>981</v>
      </c>
    </row>
    <row r="83" spans="2:10" x14ac:dyDescent="0.25">
      <c r="B83" s="171">
        <v>77</v>
      </c>
      <c r="C83" s="195"/>
      <c r="D83" s="193"/>
      <c r="E83" s="194"/>
      <c r="F83" s="193"/>
      <c r="G83" s="194"/>
      <c r="H83" s="193"/>
      <c r="I83" s="193"/>
      <c r="J83" s="193"/>
    </row>
    <row r="84" spans="2:10" x14ac:dyDescent="0.25">
      <c r="B84" s="171">
        <v>78</v>
      </c>
      <c r="C84" s="195"/>
      <c r="D84" s="193"/>
      <c r="E84" s="194"/>
      <c r="F84" s="193"/>
      <c r="G84" s="194"/>
      <c r="H84" s="193"/>
      <c r="I84" s="193"/>
      <c r="J84" s="193"/>
    </row>
    <row r="85" spans="2:10" x14ac:dyDescent="0.25">
      <c r="B85" s="171">
        <v>79</v>
      </c>
      <c r="C85" s="195"/>
      <c r="D85" s="193"/>
      <c r="E85" s="194"/>
      <c r="F85" s="193"/>
      <c r="G85" s="194"/>
      <c r="H85" s="193"/>
      <c r="I85" s="193"/>
      <c r="J85" s="193"/>
    </row>
    <row r="86" spans="2:10" x14ac:dyDescent="0.25">
      <c r="B86" s="171">
        <v>80</v>
      </c>
      <c r="C86" s="195"/>
      <c r="D86" s="193"/>
      <c r="E86" s="194"/>
      <c r="F86" s="193"/>
      <c r="G86" s="194"/>
      <c r="H86" s="193"/>
      <c r="I86" s="193"/>
      <c r="J86" s="193"/>
    </row>
    <row r="87" spans="2:10" x14ac:dyDescent="0.25">
      <c r="B87" s="171">
        <v>81</v>
      </c>
      <c r="C87" s="195"/>
      <c r="D87" s="193"/>
      <c r="E87" s="194"/>
      <c r="F87" s="193"/>
      <c r="G87" s="194"/>
      <c r="H87" s="193"/>
      <c r="I87" s="193"/>
      <c r="J87" s="193"/>
    </row>
    <row r="88" spans="2:10" x14ac:dyDescent="0.25">
      <c r="B88" s="171">
        <v>82</v>
      </c>
      <c r="C88" s="195"/>
      <c r="D88" s="193"/>
      <c r="E88" s="194"/>
      <c r="F88" s="193"/>
      <c r="G88" s="194"/>
      <c r="H88" s="193"/>
      <c r="I88" s="193"/>
      <c r="J88" s="193"/>
    </row>
  </sheetData>
  <mergeCells count="5">
    <mergeCell ref="B4:I5"/>
    <mergeCell ref="C7:C30"/>
    <mergeCell ref="C31:C54"/>
    <mergeCell ref="C55:C71"/>
    <mergeCell ref="C72:C82"/>
  </mergeCells>
  <conditionalFormatting sqref="J4:J5 J7:J82">
    <cfRule type="cellIs" dxfId="41" priority="31" operator="equal">
      <formula>"InProgress"</formula>
    </cfRule>
    <cfRule type="cellIs" dxfId="40" priority="32" operator="equal">
      <formula>"Pending"</formula>
    </cfRule>
    <cfRule type="cellIs" dxfId="39" priority="33" operator="equal">
      <formula>"Completed"</formula>
    </cfRule>
  </conditionalFormatting>
  <conditionalFormatting sqref="J25:J82">
    <cfRule type="cellIs" dxfId="38" priority="28" operator="equal">
      <formula>"InProgress"</formula>
    </cfRule>
    <cfRule type="cellIs" dxfId="37" priority="29" operator="equal">
      <formula>"Pending"</formula>
    </cfRule>
    <cfRule type="cellIs" dxfId="36" priority="30" operator="equal">
      <formula>"Completed"</formula>
    </cfRule>
  </conditionalFormatting>
  <conditionalFormatting sqref="J7">
    <cfRule type="cellIs" dxfId="35" priority="25" operator="equal">
      <formula>"InProgress"</formula>
    </cfRule>
    <cfRule type="cellIs" dxfId="34" priority="26" operator="equal">
      <formula>"Pending"</formula>
    </cfRule>
    <cfRule type="cellIs" dxfId="33" priority="27" operator="equal">
      <formula>"Completed"</formula>
    </cfRule>
  </conditionalFormatting>
  <dataValidations count="1">
    <dataValidation type="list" allowBlank="1" showInputMessage="1" showErrorMessage="1" sqref="J4:J5 J7:J82">
      <formula1>"Completed,Pending,Inprogress"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d9fdea-7356-4fbc-bb4b-7ea74291fdad" xsi:nil="true"/>
    <lcf76f155ced4ddcb4097134ff3c332f xmlns="43d7aed5-1228-447a-9104-e03713e89bd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3656E899FD964293B1C0820FD77320" ma:contentTypeVersion="12" ma:contentTypeDescription="Create a new document." ma:contentTypeScope="" ma:versionID="366d3dc5c992b8fb8bf734530d73314b">
  <xsd:schema xmlns:xsd="http://www.w3.org/2001/XMLSchema" xmlns:xs="http://www.w3.org/2001/XMLSchema" xmlns:p="http://schemas.microsoft.com/office/2006/metadata/properties" xmlns:ns2="43d7aed5-1228-447a-9104-e03713e89bdb" xmlns:ns3="43d9fdea-7356-4fbc-bb4b-7ea74291fdad" targetNamespace="http://schemas.microsoft.com/office/2006/metadata/properties" ma:root="true" ma:fieldsID="660c67651746c0955453de8678278425" ns2:_="" ns3:_="">
    <xsd:import namespace="43d7aed5-1228-447a-9104-e03713e89bdb"/>
    <xsd:import namespace="43d9fdea-7356-4fbc-bb4b-7ea74291fda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7aed5-1228-447a-9104-e03713e89bd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d5039847-afb2-4d4d-b94c-910c979e9c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9fdea-7356-4fbc-bb4b-7ea74291fda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6c6ffb-640a-48c3-9351-39315e8e08ea}" ma:internalName="TaxCatchAll" ma:showField="CatchAllData" ma:web="43d9fdea-7356-4fbc-bb4b-7ea74291fd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0B3B14-0448-4189-9142-43D1B0784299}">
  <ds:schemaRefs>
    <ds:schemaRef ds:uri="http://schemas.microsoft.com/office/2006/metadata/properties"/>
    <ds:schemaRef ds:uri="http://schemas.microsoft.com/office/infopath/2007/PartnerControls"/>
    <ds:schemaRef ds:uri="43d9fdea-7356-4fbc-bb4b-7ea74291fdad"/>
    <ds:schemaRef ds:uri="43d7aed5-1228-447a-9104-e03713e89bdb"/>
  </ds:schemaRefs>
</ds:datastoreItem>
</file>

<file path=customXml/itemProps2.xml><?xml version="1.0" encoding="utf-8"?>
<ds:datastoreItem xmlns:ds="http://schemas.openxmlformats.org/officeDocument/2006/customXml" ds:itemID="{A2223259-2BAA-4815-8B30-CD9D81BDBE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289E9F-F71F-4BF2-9D9D-B073AD4CB4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3d7aed5-1228-447a-9104-e03713e89bdb"/>
    <ds:schemaRef ds:uri="43d9fdea-7356-4fbc-bb4b-7ea74291fd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Project Device List From Design</vt:lpstr>
      <vt:lpstr>Project Electrical Component Li</vt:lpstr>
      <vt:lpstr>Electrical Load</vt:lpstr>
      <vt:lpstr>Layout</vt:lpstr>
      <vt:lpstr>Network</vt:lpstr>
      <vt:lpstr>IO list V04</vt:lpstr>
      <vt:lpstr>Safety Matrix</vt:lpstr>
      <vt:lpstr>PLC BOM</vt:lpstr>
      <vt:lpstr>DB FC Names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</dc:creator>
  <cp:keywords/>
  <dc:description/>
  <cp:lastModifiedBy>Vivek</cp:lastModifiedBy>
  <cp:revision/>
  <dcterms:created xsi:type="dcterms:W3CDTF">2021-01-29T04:56:09Z</dcterms:created>
  <dcterms:modified xsi:type="dcterms:W3CDTF">2026-07-15T05:01:53Z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0x010100623656E899FD964293B1C0820FD77320</vt:lpwstr>
  </property>
  <property fmtid="{D5CDD505-2E9C-101B-9397-08002B2CF9AE}" pid="3" name="MediaServiceImageTags">
    <vt:lpwstr/>
  </property>
</Properties>
</file>