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K:\Data Analytics\Projects\Swiggy Funnel Analysis\"/>
    </mc:Choice>
  </mc:AlternateContent>
  <xr:revisionPtr revIDLastSave="0" documentId="13_ncr:1_{AE2E96BB-EB5C-4B72-B644-B12F7ABB200B}" xr6:coauthVersionLast="36" xr6:coauthVersionMax="47" xr10:uidLastSave="{00000000-0000-0000-0000-000000000000}"/>
  <bookViews>
    <workbookView xWindow="0" yWindow="0" windowWidth="23040" windowHeight="9768" activeTab="1" xr2:uid="{C3327BBF-5D7E-B842-AC68-8C3DBE1DE0AE}"/>
  </bookViews>
  <sheets>
    <sheet name="Session Details" sheetId="1" r:id="rId1"/>
    <sheet name="Channel wise traffic" sheetId="2" r:id="rId2"/>
    <sheet name="Supporting Data" sheetId="3" r:id="rId3"/>
    <sheet name="Data Tables" sheetId="5" r:id="rId4"/>
    <sheet name="Analysis" sheetId="4" r:id="rId5"/>
    <sheet name="Dashboard" sheetId="10" r:id="rId6"/>
  </sheets>
  <externalReferences>
    <externalReference r:id="rId7"/>
  </externalReferences>
  <definedNames>
    <definedName name="_xlnm._FilterDatabase" localSheetId="0" hidden="1">'Session Details'!$A$1:$AA$366</definedName>
    <definedName name="_xlnm._FilterDatabase" localSheetId="2" hidden="1">'Supporting Data'!$B$2:$J$367</definedName>
    <definedName name="NativeTimeline_Date">#N/A</definedName>
    <definedName name="Slicer_Day">#N/A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2" i="1"/>
  <c r="B6" i="5"/>
  <c r="B5" i="5"/>
  <c r="B4" i="5"/>
  <c r="B3" i="5"/>
  <c r="X1" i="1"/>
  <c r="Y1" i="1"/>
  <c r="Z1" i="1"/>
  <c r="AA1" i="1"/>
  <c r="X2" i="1"/>
  <c r="Y2" i="1"/>
  <c r="Z2" i="1"/>
  <c r="AA2" i="1"/>
  <c r="X3" i="1"/>
  <c r="Y3" i="1"/>
  <c r="Z3" i="1"/>
  <c r="AA3" i="1"/>
  <c r="X4" i="1"/>
  <c r="Y4" i="1"/>
  <c r="Z4" i="1"/>
  <c r="AA4" i="1"/>
  <c r="X5" i="1"/>
  <c r="Y5" i="1"/>
  <c r="Z5" i="1"/>
  <c r="AA5" i="1"/>
  <c r="X6" i="1"/>
  <c r="Y6" i="1"/>
  <c r="Z6" i="1"/>
  <c r="AA6" i="1"/>
  <c r="X7" i="1"/>
  <c r="Y7" i="1"/>
  <c r="Z7" i="1"/>
  <c r="AA7" i="1"/>
  <c r="X8" i="1"/>
  <c r="Y8" i="1"/>
  <c r="Z8" i="1"/>
  <c r="AA8" i="1"/>
  <c r="X9" i="1"/>
  <c r="Y9" i="1"/>
  <c r="Z9" i="1"/>
  <c r="AA9" i="1"/>
  <c r="X10" i="1"/>
  <c r="Y10" i="1"/>
  <c r="Z10" i="1"/>
  <c r="AA10" i="1"/>
  <c r="X11" i="1"/>
  <c r="Y11" i="1"/>
  <c r="Z11" i="1"/>
  <c r="AA11" i="1"/>
  <c r="X12" i="1"/>
  <c r="Y12" i="1"/>
  <c r="Z12" i="1"/>
  <c r="AA12" i="1"/>
  <c r="X13" i="1"/>
  <c r="Y13" i="1"/>
  <c r="Z13" i="1"/>
  <c r="AA13" i="1"/>
  <c r="X14" i="1"/>
  <c r="Y14" i="1"/>
  <c r="Z14" i="1"/>
  <c r="AA14" i="1"/>
  <c r="X15" i="1"/>
  <c r="Y15" i="1"/>
  <c r="Z15" i="1"/>
  <c r="AA15" i="1"/>
  <c r="X16" i="1"/>
  <c r="Y16" i="1"/>
  <c r="Z16" i="1"/>
  <c r="AA16" i="1"/>
  <c r="X17" i="1"/>
  <c r="Y17" i="1"/>
  <c r="Z17" i="1"/>
  <c r="AA17" i="1"/>
  <c r="X18" i="1"/>
  <c r="Y18" i="1"/>
  <c r="Z18" i="1"/>
  <c r="AA18" i="1"/>
  <c r="X19" i="1"/>
  <c r="Y19" i="1"/>
  <c r="Z19" i="1"/>
  <c r="AA19" i="1"/>
  <c r="X20" i="1"/>
  <c r="Y20" i="1"/>
  <c r="Z20" i="1"/>
  <c r="AA20" i="1"/>
  <c r="X21" i="1"/>
  <c r="Y21" i="1"/>
  <c r="Z21" i="1"/>
  <c r="AA21" i="1"/>
  <c r="X22" i="1"/>
  <c r="Y22" i="1"/>
  <c r="Z22" i="1"/>
  <c r="AA22" i="1"/>
  <c r="X23" i="1"/>
  <c r="Y23" i="1"/>
  <c r="Z23" i="1"/>
  <c r="AA23" i="1"/>
  <c r="X24" i="1"/>
  <c r="Y24" i="1"/>
  <c r="Z24" i="1"/>
  <c r="AA24" i="1"/>
  <c r="X25" i="1"/>
  <c r="Y25" i="1"/>
  <c r="Z25" i="1"/>
  <c r="AA25" i="1"/>
  <c r="X26" i="1"/>
  <c r="Y26" i="1"/>
  <c r="Z26" i="1"/>
  <c r="AA26" i="1"/>
  <c r="X27" i="1"/>
  <c r="Y27" i="1"/>
  <c r="Z27" i="1"/>
  <c r="AA27" i="1"/>
  <c r="X28" i="1"/>
  <c r="Y28" i="1"/>
  <c r="Z28" i="1"/>
  <c r="AA28" i="1"/>
  <c r="X29" i="1"/>
  <c r="Y29" i="1"/>
  <c r="Z29" i="1"/>
  <c r="AA29" i="1"/>
  <c r="X30" i="1"/>
  <c r="Y30" i="1"/>
  <c r="Z30" i="1"/>
  <c r="AA30" i="1"/>
  <c r="X31" i="1"/>
  <c r="Y31" i="1"/>
  <c r="Z31" i="1"/>
  <c r="AA31" i="1"/>
  <c r="X32" i="1"/>
  <c r="Y32" i="1"/>
  <c r="Z32" i="1"/>
  <c r="AA32" i="1"/>
  <c r="X33" i="1"/>
  <c r="Y33" i="1"/>
  <c r="Z33" i="1"/>
  <c r="AA33" i="1"/>
  <c r="X34" i="1"/>
  <c r="Y34" i="1"/>
  <c r="Z34" i="1"/>
  <c r="AA34" i="1"/>
  <c r="X35" i="1"/>
  <c r="Y35" i="1"/>
  <c r="Z35" i="1"/>
  <c r="AA35" i="1"/>
  <c r="X36" i="1"/>
  <c r="Y36" i="1"/>
  <c r="Z36" i="1"/>
  <c r="AA36" i="1"/>
  <c r="X37" i="1"/>
  <c r="Y37" i="1"/>
  <c r="Z37" i="1"/>
  <c r="AA37" i="1"/>
  <c r="X38" i="1"/>
  <c r="Y38" i="1"/>
  <c r="Z38" i="1"/>
  <c r="AA38" i="1"/>
  <c r="X39" i="1"/>
  <c r="Y39" i="1"/>
  <c r="Z39" i="1"/>
  <c r="AA39" i="1"/>
  <c r="X40" i="1"/>
  <c r="Y40" i="1"/>
  <c r="Z40" i="1"/>
  <c r="AA40" i="1"/>
  <c r="X41" i="1"/>
  <c r="Y41" i="1"/>
  <c r="Z41" i="1"/>
  <c r="AA41" i="1"/>
  <c r="X42" i="1"/>
  <c r="Y42" i="1"/>
  <c r="Z42" i="1"/>
  <c r="AA42" i="1"/>
  <c r="X43" i="1"/>
  <c r="Y43" i="1"/>
  <c r="Z43" i="1"/>
  <c r="AA43" i="1"/>
  <c r="X44" i="1"/>
  <c r="Y44" i="1"/>
  <c r="Z44" i="1"/>
  <c r="AA44" i="1"/>
  <c r="X45" i="1"/>
  <c r="Y45" i="1"/>
  <c r="Z45" i="1"/>
  <c r="AA45" i="1"/>
  <c r="X46" i="1"/>
  <c r="Y46" i="1"/>
  <c r="Z46" i="1"/>
  <c r="AA46" i="1"/>
  <c r="X47" i="1"/>
  <c r="Y47" i="1"/>
  <c r="Z47" i="1"/>
  <c r="AA47" i="1"/>
  <c r="X48" i="1"/>
  <c r="Y48" i="1"/>
  <c r="Z48" i="1"/>
  <c r="AA48" i="1"/>
  <c r="X49" i="1"/>
  <c r="Y49" i="1"/>
  <c r="Z49" i="1"/>
  <c r="AA49" i="1"/>
  <c r="X50" i="1"/>
  <c r="Y50" i="1"/>
  <c r="Z50" i="1"/>
  <c r="AA50" i="1"/>
  <c r="X51" i="1"/>
  <c r="Y51" i="1"/>
  <c r="Z51" i="1"/>
  <c r="AA51" i="1"/>
  <c r="X52" i="1"/>
  <c r="Y52" i="1"/>
  <c r="Z52" i="1"/>
  <c r="AA52" i="1"/>
  <c r="X53" i="1"/>
  <c r="Y53" i="1"/>
  <c r="Z53" i="1"/>
  <c r="AA53" i="1"/>
  <c r="X54" i="1"/>
  <c r="Y54" i="1"/>
  <c r="Z54" i="1"/>
  <c r="AA54" i="1"/>
  <c r="X55" i="1"/>
  <c r="Y55" i="1"/>
  <c r="Z55" i="1"/>
  <c r="AA55" i="1"/>
  <c r="X56" i="1"/>
  <c r="Y56" i="1"/>
  <c r="Z56" i="1"/>
  <c r="AA56" i="1"/>
  <c r="X57" i="1"/>
  <c r="Y57" i="1"/>
  <c r="Z57" i="1"/>
  <c r="AA57" i="1"/>
  <c r="X58" i="1"/>
  <c r="Y58" i="1"/>
  <c r="Z58" i="1"/>
  <c r="AA58" i="1"/>
  <c r="X59" i="1"/>
  <c r="Y59" i="1"/>
  <c r="Z59" i="1"/>
  <c r="AA59" i="1"/>
  <c r="X60" i="1"/>
  <c r="Y60" i="1"/>
  <c r="Z60" i="1"/>
  <c r="AA60" i="1"/>
  <c r="X61" i="1"/>
  <c r="Y61" i="1"/>
  <c r="Z61" i="1"/>
  <c r="AA61" i="1"/>
  <c r="X62" i="1"/>
  <c r="Y62" i="1"/>
  <c r="Z62" i="1"/>
  <c r="AA62" i="1"/>
  <c r="X63" i="1"/>
  <c r="Y63" i="1"/>
  <c r="Z63" i="1"/>
  <c r="AA63" i="1"/>
  <c r="X64" i="1"/>
  <c r="Y64" i="1"/>
  <c r="Z64" i="1"/>
  <c r="AA64" i="1"/>
  <c r="X65" i="1"/>
  <c r="Y65" i="1"/>
  <c r="Z65" i="1"/>
  <c r="AA65" i="1"/>
  <c r="X66" i="1"/>
  <c r="Y66" i="1"/>
  <c r="Z66" i="1"/>
  <c r="AA66" i="1"/>
  <c r="X67" i="1"/>
  <c r="Y67" i="1"/>
  <c r="Z67" i="1"/>
  <c r="AA67" i="1"/>
  <c r="X68" i="1"/>
  <c r="Y68" i="1"/>
  <c r="Z68" i="1"/>
  <c r="AA68" i="1"/>
  <c r="X69" i="1"/>
  <c r="Y69" i="1"/>
  <c r="Z69" i="1"/>
  <c r="AA69" i="1"/>
  <c r="X70" i="1"/>
  <c r="Y70" i="1"/>
  <c r="Z70" i="1"/>
  <c r="AA70" i="1"/>
  <c r="X71" i="1"/>
  <c r="Y71" i="1"/>
  <c r="Z71" i="1"/>
  <c r="AA71" i="1"/>
  <c r="X72" i="1"/>
  <c r="Y72" i="1"/>
  <c r="Z72" i="1"/>
  <c r="AA72" i="1"/>
  <c r="X73" i="1"/>
  <c r="Y73" i="1"/>
  <c r="Z73" i="1"/>
  <c r="AA73" i="1"/>
  <c r="X74" i="1"/>
  <c r="Y74" i="1"/>
  <c r="Z74" i="1"/>
  <c r="AA74" i="1"/>
  <c r="X75" i="1"/>
  <c r="Y75" i="1"/>
  <c r="Z75" i="1"/>
  <c r="AA75" i="1"/>
  <c r="X76" i="1"/>
  <c r="Y76" i="1"/>
  <c r="Z76" i="1"/>
  <c r="AA76" i="1"/>
  <c r="X77" i="1"/>
  <c r="Y77" i="1"/>
  <c r="Z77" i="1"/>
  <c r="AA77" i="1"/>
  <c r="X78" i="1"/>
  <c r="Y78" i="1"/>
  <c r="Z78" i="1"/>
  <c r="AA78" i="1"/>
  <c r="X79" i="1"/>
  <c r="Y79" i="1"/>
  <c r="Z79" i="1"/>
  <c r="AA79" i="1"/>
  <c r="X80" i="1"/>
  <c r="Y80" i="1"/>
  <c r="Z80" i="1"/>
  <c r="AA80" i="1"/>
  <c r="X81" i="1"/>
  <c r="Y81" i="1"/>
  <c r="Z81" i="1"/>
  <c r="AA81" i="1"/>
  <c r="X82" i="1"/>
  <c r="Y82" i="1"/>
  <c r="Z82" i="1"/>
  <c r="AA82" i="1"/>
  <c r="X83" i="1"/>
  <c r="Y83" i="1"/>
  <c r="Z83" i="1"/>
  <c r="AA83" i="1"/>
  <c r="X84" i="1"/>
  <c r="Y84" i="1"/>
  <c r="Z84" i="1"/>
  <c r="AA84" i="1"/>
  <c r="X85" i="1"/>
  <c r="Y85" i="1"/>
  <c r="Z85" i="1"/>
  <c r="AA85" i="1"/>
  <c r="X86" i="1"/>
  <c r="Y86" i="1"/>
  <c r="Z86" i="1"/>
  <c r="AA86" i="1"/>
  <c r="X87" i="1"/>
  <c r="Y87" i="1"/>
  <c r="Z87" i="1"/>
  <c r="AA87" i="1"/>
  <c r="X88" i="1"/>
  <c r="Y88" i="1"/>
  <c r="Z88" i="1"/>
  <c r="AA88" i="1"/>
  <c r="X89" i="1"/>
  <c r="Y89" i="1"/>
  <c r="Z89" i="1"/>
  <c r="AA89" i="1"/>
  <c r="X90" i="1"/>
  <c r="Y90" i="1"/>
  <c r="Z90" i="1"/>
  <c r="AA90" i="1"/>
  <c r="X91" i="1"/>
  <c r="Y91" i="1"/>
  <c r="Z91" i="1"/>
  <c r="AA91" i="1"/>
  <c r="X92" i="1"/>
  <c r="Y92" i="1"/>
  <c r="Z92" i="1"/>
  <c r="AA92" i="1"/>
  <c r="X93" i="1"/>
  <c r="Y93" i="1"/>
  <c r="Z93" i="1"/>
  <c r="AA93" i="1"/>
  <c r="X94" i="1"/>
  <c r="Y94" i="1"/>
  <c r="Z94" i="1"/>
  <c r="AA94" i="1"/>
  <c r="X95" i="1"/>
  <c r="Y95" i="1"/>
  <c r="Z95" i="1"/>
  <c r="AA95" i="1"/>
  <c r="X96" i="1"/>
  <c r="Y96" i="1"/>
  <c r="Z96" i="1"/>
  <c r="AA96" i="1"/>
  <c r="X97" i="1"/>
  <c r="Y97" i="1"/>
  <c r="Z97" i="1"/>
  <c r="AA97" i="1"/>
  <c r="X98" i="1"/>
  <c r="Y98" i="1"/>
  <c r="Z98" i="1"/>
  <c r="AA98" i="1"/>
  <c r="X99" i="1"/>
  <c r="Y99" i="1"/>
  <c r="Z99" i="1"/>
  <c r="AA99" i="1"/>
  <c r="X100" i="1"/>
  <c r="Y100" i="1"/>
  <c r="Z100" i="1"/>
  <c r="AA100" i="1"/>
  <c r="X101" i="1"/>
  <c r="Y101" i="1"/>
  <c r="Z101" i="1"/>
  <c r="AA101" i="1"/>
  <c r="X102" i="1"/>
  <c r="Y102" i="1"/>
  <c r="Z102" i="1"/>
  <c r="AA102" i="1"/>
  <c r="X103" i="1"/>
  <c r="Y103" i="1"/>
  <c r="Z103" i="1"/>
  <c r="AA103" i="1"/>
  <c r="X104" i="1"/>
  <c r="Y104" i="1"/>
  <c r="Z104" i="1"/>
  <c r="AA104" i="1"/>
  <c r="X105" i="1"/>
  <c r="Y105" i="1"/>
  <c r="Z105" i="1"/>
  <c r="AA105" i="1"/>
  <c r="X106" i="1"/>
  <c r="Y106" i="1"/>
  <c r="Z106" i="1"/>
  <c r="AA106" i="1"/>
  <c r="X107" i="1"/>
  <c r="Y107" i="1"/>
  <c r="Z107" i="1"/>
  <c r="AA107" i="1"/>
  <c r="X108" i="1"/>
  <c r="Y108" i="1"/>
  <c r="Z108" i="1"/>
  <c r="AA108" i="1"/>
  <c r="X109" i="1"/>
  <c r="Y109" i="1"/>
  <c r="Z109" i="1"/>
  <c r="AA109" i="1"/>
  <c r="X110" i="1"/>
  <c r="Y110" i="1"/>
  <c r="Z110" i="1"/>
  <c r="AA110" i="1"/>
  <c r="X111" i="1"/>
  <c r="Y111" i="1"/>
  <c r="Z111" i="1"/>
  <c r="AA111" i="1"/>
  <c r="X112" i="1"/>
  <c r="Y112" i="1"/>
  <c r="Z112" i="1"/>
  <c r="AA112" i="1"/>
  <c r="X113" i="1"/>
  <c r="Y113" i="1"/>
  <c r="Z113" i="1"/>
  <c r="AA113" i="1"/>
  <c r="X114" i="1"/>
  <c r="Y114" i="1"/>
  <c r="Z114" i="1"/>
  <c r="AA114" i="1"/>
  <c r="X115" i="1"/>
  <c r="Y115" i="1"/>
  <c r="Z115" i="1"/>
  <c r="AA115" i="1"/>
  <c r="X116" i="1"/>
  <c r="Y116" i="1"/>
  <c r="Z116" i="1"/>
  <c r="AA116" i="1"/>
  <c r="X117" i="1"/>
  <c r="Y117" i="1"/>
  <c r="Z117" i="1"/>
  <c r="AA117" i="1"/>
  <c r="X118" i="1"/>
  <c r="Y118" i="1"/>
  <c r="Z118" i="1"/>
  <c r="AA118" i="1"/>
  <c r="X119" i="1"/>
  <c r="Y119" i="1"/>
  <c r="Z119" i="1"/>
  <c r="AA119" i="1"/>
  <c r="X120" i="1"/>
  <c r="Y120" i="1"/>
  <c r="Z120" i="1"/>
  <c r="AA120" i="1"/>
  <c r="X121" i="1"/>
  <c r="Y121" i="1"/>
  <c r="Z121" i="1"/>
  <c r="AA121" i="1"/>
  <c r="X122" i="1"/>
  <c r="Y122" i="1"/>
  <c r="Z122" i="1"/>
  <c r="AA122" i="1"/>
  <c r="X123" i="1"/>
  <c r="Y123" i="1"/>
  <c r="Z123" i="1"/>
  <c r="AA123" i="1"/>
  <c r="X124" i="1"/>
  <c r="Y124" i="1"/>
  <c r="Z124" i="1"/>
  <c r="AA124" i="1"/>
  <c r="X125" i="1"/>
  <c r="Y125" i="1"/>
  <c r="Z125" i="1"/>
  <c r="AA125" i="1"/>
  <c r="X126" i="1"/>
  <c r="Y126" i="1"/>
  <c r="Z126" i="1"/>
  <c r="AA126" i="1"/>
  <c r="X127" i="1"/>
  <c r="Y127" i="1"/>
  <c r="Z127" i="1"/>
  <c r="AA127" i="1"/>
  <c r="X128" i="1"/>
  <c r="Y128" i="1"/>
  <c r="Z128" i="1"/>
  <c r="AA128" i="1"/>
  <c r="X129" i="1"/>
  <c r="Y129" i="1"/>
  <c r="Z129" i="1"/>
  <c r="AA129" i="1"/>
  <c r="X130" i="1"/>
  <c r="Y130" i="1"/>
  <c r="Z130" i="1"/>
  <c r="AA130" i="1"/>
  <c r="X131" i="1"/>
  <c r="Y131" i="1"/>
  <c r="Z131" i="1"/>
  <c r="AA131" i="1"/>
  <c r="X132" i="1"/>
  <c r="Y132" i="1"/>
  <c r="Z132" i="1"/>
  <c r="AA132" i="1"/>
  <c r="X133" i="1"/>
  <c r="Y133" i="1"/>
  <c r="Z133" i="1"/>
  <c r="AA133" i="1"/>
  <c r="X134" i="1"/>
  <c r="Y134" i="1"/>
  <c r="Z134" i="1"/>
  <c r="AA134" i="1"/>
  <c r="X135" i="1"/>
  <c r="Y135" i="1"/>
  <c r="Z135" i="1"/>
  <c r="AA135" i="1"/>
  <c r="X136" i="1"/>
  <c r="Y136" i="1"/>
  <c r="Z136" i="1"/>
  <c r="AA136" i="1"/>
  <c r="X137" i="1"/>
  <c r="Y137" i="1"/>
  <c r="Z137" i="1"/>
  <c r="AA137" i="1"/>
  <c r="X138" i="1"/>
  <c r="Y138" i="1"/>
  <c r="Z138" i="1"/>
  <c r="AA138" i="1"/>
  <c r="X139" i="1"/>
  <c r="Y139" i="1"/>
  <c r="Z139" i="1"/>
  <c r="AA139" i="1"/>
  <c r="X140" i="1"/>
  <c r="Y140" i="1"/>
  <c r="Z140" i="1"/>
  <c r="AA140" i="1"/>
  <c r="X141" i="1"/>
  <c r="Y141" i="1"/>
  <c r="Z141" i="1"/>
  <c r="AA141" i="1"/>
  <c r="X142" i="1"/>
  <c r="Y142" i="1"/>
  <c r="Z142" i="1"/>
  <c r="AA142" i="1"/>
  <c r="X143" i="1"/>
  <c r="Y143" i="1"/>
  <c r="Z143" i="1"/>
  <c r="AA143" i="1"/>
  <c r="X144" i="1"/>
  <c r="Y144" i="1"/>
  <c r="Z144" i="1"/>
  <c r="AA144" i="1"/>
  <c r="X145" i="1"/>
  <c r="Y145" i="1"/>
  <c r="Z145" i="1"/>
  <c r="AA145" i="1"/>
  <c r="X146" i="1"/>
  <c r="Y146" i="1"/>
  <c r="Z146" i="1"/>
  <c r="AA146" i="1"/>
  <c r="X147" i="1"/>
  <c r="Y147" i="1"/>
  <c r="Z147" i="1"/>
  <c r="AA147" i="1"/>
  <c r="X148" i="1"/>
  <c r="Y148" i="1"/>
  <c r="Z148" i="1"/>
  <c r="AA148" i="1"/>
  <c r="X149" i="1"/>
  <c r="Y149" i="1"/>
  <c r="Z149" i="1"/>
  <c r="AA149" i="1"/>
  <c r="X150" i="1"/>
  <c r="Y150" i="1"/>
  <c r="Z150" i="1"/>
  <c r="AA150" i="1"/>
  <c r="X151" i="1"/>
  <c r="Y151" i="1"/>
  <c r="Z151" i="1"/>
  <c r="AA151" i="1"/>
  <c r="X152" i="1"/>
  <c r="Y152" i="1"/>
  <c r="Z152" i="1"/>
  <c r="AA152" i="1"/>
  <c r="X153" i="1"/>
  <c r="Y153" i="1"/>
  <c r="Z153" i="1"/>
  <c r="AA153" i="1"/>
  <c r="X154" i="1"/>
  <c r="Y154" i="1"/>
  <c r="Z154" i="1"/>
  <c r="AA154" i="1"/>
  <c r="X155" i="1"/>
  <c r="Y155" i="1"/>
  <c r="Z155" i="1"/>
  <c r="AA155" i="1"/>
  <c r="X156" i="1"/>
  <c r="Y156" i="1"/>
  <c r="Z156" i="1"/>
  <c r="AA156" i="1"/>
  <c r="X157" i="1"/>
  <c r="Y157" i="1"/>
  <c r="Z157" i="1"/>
  <c r="AA157" i="1"/>
  <c r="X158" i="1"/>
  <c r="Y158" i="1"/>
  <c r="Z158" i="1"/>
  <c r="AA158" i="1"/>
  <c r="X159" i="1"/>
  <c r="Y159" i="1"/>
  <c r="Z159" i="1"/>
  <c r="AA159" i="1"/>
  <c r="X160" i="1"/>
  <c r="Y160" i="1"/>
  <c r="Z160" i="1"/>
  <c r="AA160" i="1"/>
  <c r="X161" i="1"/>
  <c r="Y161" i="1"/>
  <c r="Z161" i="1"/>
  <c r="AA161" i="1"/>
  <c r="X162" i="1"/>
  <c r="Y162" i="1"/>
  <c r="Z162" i="1"/>
  <c r="AA162" i="1"/>
  <c r="X163" i="1"/>
  <c r="Y163" i="1"/>
  <c r="Z163" i="1"/>
  <c r="AA163" i="1"/>
  <c r="X164" i="1"/>
  <c r="Y164" i="1"/>
  <c r="Z164" i="1"/>
  <c r="AA164" i="1"/>
  <c r="X165" i="1"/>
  <c r="Y165" i="1"/>
  <c r="Z165" i="1"/>
  <c r="AA165" i="1"/>
  <c r="X166" i="1"/>
  <c r="Y166" i="1"/>
  <c r="Z166" i="1"/>
  <c r="AA166" i="1"/>
  <c r="X167" i="1"/>
  <c r="Y167" i="1"/>
  <c r="Z167" i="1"/>
  <c r="AA167" i="1"/>
  <c r="X168" i="1"/>
  <c r="Y168" i="1"/>
  <c r="Z168" i="1"/>
  <c r="AA168" i="1"/>
  <c r="X169" i="1"/>
  <c r="Y169" i="1"/>
  <c r="Z169" i="1"/>
  <c r="AA169" i="1"/>
  <c r="X170" i="1"/>
  <c r="Y170" i="1"/>
  <c r="Z170" i="1"/>
  <c r="AA170" i="1"/>
  <c r="X171" i="1"/>
  <c r="Y171" i="1"/>
  <c r="Z171" i="1"/>
  <c r="AA171" i="1"/>
  <c r="X172" i="1"/>
  <c r="Y172" i="1"/>
  <c r="Z172" i="1"/>
  <c r="AA172" i="1"/>
  <c r="X173" i="1"/>
  <c r="Y173" i="1"/>
  <c r="Z173" i="1"/>
  <c r="AA173" i="1"/>
  <c r="X174" i="1"/>
  <c r="Y174" i="1"/>
  <c r="Z174" i="1"/>
  <c r="AA174" i="1"/>
  <c r="X175" i="1"/>
  <c r="Y175" i="1"/>
  <c r="Z175" i="1"/>
  <c r="AA175" i="1"/>
  <c r="X176" i="1"/>
  <c r="Y176" i="1"/>
  <c r="Z176" i="1"/>
  <c r="AA176" i="1"/>
  <c r="X177" i="1"/>
  <c r="Y177" i="1"/>
  <c r="Z177" i="1"/>
  <c r="AA177" i="1"/>
  <c r="X178" i="1"/>
  <c r="Y178" i="1"/>
  <c r="Z178" i="1"/>
  <c r="AA178" i="1"/>
  <c r="X179" i="1"/>
  <c r="Y179" i="1"/>
  <c r="Z179" i="1"/>
  <c r="AA179" i="1"/>
  <c r="X180" i="1"/>
  <c r="Y180" i="1"/>
  <c r="Z180" i="1"/>
  <c r="AA180" i="1"/>
  <c r="X181" i="1"/>
  <c r="Y181" i="1"/>
  <c r="Z181" i="1"/>
  <c r="AA181" i="1"/>
  <c r="X182" i="1"/>
  <c r="Y182" i="1"/>
  <c r="Z182" i="1"/>
  <c r="AA182" i="1"/>
  <c r="X183" i="1"/>
  <c r="Y183" i="1"/>
  <c r="Z183" i="1"/>
  <c r="AA183" i="1"/>
  <c r="X184" i="1"/>
  <c r="Y184" i="1"/>
  <c r="Z184" i="1"/>
  <c r="AA184" i="1"/>
  <c r="X185" i="1"/>
  <c r="Y185" i="1"/>
  <c r="Z185" i="1"/>
  <c r="AA185" i="1"/>
  <c r="X186" i="1"/>
  <c r="Y186" i="1"/>
  <c r="Z186" i="1"/>
  <c r="AA186" i="1"/>
  <c r="X187" i="1"/>
  <c r="Y187" i="1"/>
  <c r="Z187" i="1"/>
  <c r="AA187" i="1"/>
  <c r="X188" i="1"/>
  <c r="Y188" i="1"/>
  <c r="Z188" i="1"/>
  <c r="AA188" i="1"/>
  <c r="X189" i="1"/>
  <c r="Y189" i="1"/>
  <c r="Z189" i="1"/>
  <c r="AA189" i="1"/>
  <c r="X190" i="1"/>
  <c r="Y190" i="1"/>
  <c r="Z190" i="1"/>
  <c r="AA190" i="1"/>
  <c r="X191" i="1"/>
  <c r="Y191" i="1"/>
  <c r="Z191" i="1"/>
  <c r="AA191" i="1"/>
  <c r="X192" i="1"/>
  <c r="Y192" i="1"/>
  <c r="Z192" i="1"/>
  <c r="AA192" i="1"/>
  <c r="X193" i="1"/>
  <c r="Y193" i="1"/>
  <c r="Z193" i="1"/>
  <c r="AA193" i="1"/>
  <c r="X194" i="1"/>
  <c r="Y194" i="1"/>
  <c r="Z194" i="1"/>
  <c r="AA194" i="1"/>
  <c r="X195" i="1"/>
  <c r="Y195" i="1"/>
  <c r="Z195" i="1"/>
  <c r="AA195" i="1"/>
  <c r="X196" i="1"/>
  <c r="Y196" i="1"/>
  <c r="Z196" i="1"/>
  <c r="AA196" i="1"/>
  <c r="X197" i="1"/>
  <c r="Y197" i="1"/>
  <c r="Z197" i="1"/>
  <c r="AA197" i="1"/>
  <c r="X198" i="1"/>
  <c r="Y198" i="1"/>
  <c r="Z198" i="1"/>
  <c r="AA198" i="1"/>
  <c r="X199" i="1"/>
  <c r="Y199" i="1"/>
  <c r="Z199" i="1"/>
  <c r="AA199" i="1"/>
  <c r="X200" i="1"/>
  <c r="Y200" i="1"/>
  <c r="Z200" i="1"/>
  <c r="AA200" i="1"/>
  <c r="X201" i="1"/>
  <c r="Y201" i="1"/>
  <c r="Z201" i="1"/>
  <c r="AA201" i="1"/>
  <c r="X202" i="1"/>
  <c r="Y202" i="1"/>
  <c r="Z202" i="1"/>
  <c r="AA202" i="1"/>
  <c r="X203" i="1"/>
  <c r="Y203" i="1"/>
  <c r="Z203" i="1"/>
  <c r="AA203" i="1"/>
  <c r="X204" i="1"/>
  <c r="Y204" i="1"/>
  <c r="Z204" i="1"/>
  <c r="AA204" i="1"/>
  <c r="X205" i="1"/>
  <c r="Y205" i="1"/>
  <c r="Z205" i="1"/>
  <c r="AA205" i="1"/>
  <c r="X206" i="1"/>
  <c r="Y206" i="1"/>
  <c r="Z206" i="1"/>
  <c r="AA206" i="1"/>
  <c r="X207" i="1"/>
  <c r="Y207" i="1"/>
  <c r="Z207" i="1"/>
  <c r="AA207" i="1"/>
  <c r="X208" i="1"/>
  <c r="Y208" i="1"/>
  <c r="Z208" i="1"/>
  <c r="AA208" i="1"/>
  <c r="X209" i="1"/>
  <c r="Y209" i="1"/>
  <c r="Z209" i="1"/>
  <c r="AA209" i="1"/>
  <c r="X210" i="1"/>
  <c r="Y210" i="1"/>
  <c r="Z210" i="1"/>
  <c r="AA210" i="1"/>
  <c r="X211" i="1"/>
  <c r="Y211" i="1"/>
  <c r="Z211" i="1"/>
  <c r="AA211" i="1"/>
  <c r="X212" i="1"/>
  <c r="Y212" i="1"/>
  <c r="Z212" i="1"/>
  <c r="AA212" i="1"/>
  <c r="X213" i="1"/>
  <c r="Y213" i="1"/>
  <c r="Z213" i="1"/>
  <c r="AA213" i="1"/>
  <c r="X214" i="1"/>
  <c r="Y214" i="1"/>
  <c r="Z214" i="1"/>
  <c r="AA214" i="1"/>
  <c r="X215" i="1"/>
  <c r="Y215" i="1"/>
  <c r="Z215" i="1"/>
  <c r="AA215" i="1"/>
  <c r="X216" i="1"/>
  <c r="Y216" i="1"/>
  <c r="Z216" i="1"/>
  <c r="AA216" i="1"/>
  <c r="X217" i="1"/>
  <c r="Y217" i="1"/>
  <c r="Z217" i="1"/>
  <c r="AA217" i="1"/>
  <c r="X218" i="1"/>
  <c r="Y218" i="1"/>
  <c r="Z218" i="1"/>
  <c r="AA218" i="1"/>
  <c r="X219" i="1"/>
  <c r="Y219" i="1"/>
  <c r="Z219" i="1"/>
  <c r="AA219" i="1"/>
  <c r="X220" i="1"/>
  <c r="Y220" i="1"/>
  <c r="Z220" i="1"/>
  <c r="AA220" i="1"/>
  <c r="X221" i="1"/>
  <c r="Y221" i="1"/>
  <c r="Z221" i="1"/>
  <c r="AA221" i="1"/>
  <c r="X222" i="1"/>
  <c r="Y222" i="1"/>
  <c r="Z222" i="1"/>
  <c r="AA222" i="1"/>
  <c r="X223" i="1"/>
  <c r="Y223" i="1"/>
  <c r="Z223" i="1"/>
  <c r="AA223" i="1"/>
  <c r="X224" i="1"/>
  <c r="Y224" i="1"/>
  <c r="Z224" i="1"/>
  <c r="AA224" i="1"/>
  <c r="X225" i="1"/>
  <c r="Y225" i="1"/>
  <c r="Z225" i="1"/>
  <c r="AA225" i="1"/>
  <c r="X226" i="1"/>
  <c r="Y226" i="1"/>
  <c r="Z226" i="1"/>
  <c r="AA226" i="1"/>
  <c r="X227" i="1"/>
  <c r="Y227" i="1"/>
  <c r="Z227" i="1"/>
  <c r="AA227" i="1"/>
  <c r="X228" i="1"/>
  <c r="Y228" i="1"/>
  <c r="Z228" i="1"/>
  <c r="AA228" i="1"/>
  <c r="X229" i="1"/>
  <c r="Y229" i="1"/>
  <c r="Z229" i="1"/>
  <c r="AA229" i="1"/>
  <c r="X230" i="1"/>
  <c r="Y230" i="1"/>
  <c r="Z230" i="1"/>
  <c r="AA230" i="1"/>
  <c r="X231" i="1"/>
  <c r="Y231" i="1"/>
  <c r="Z231" i="1"/>
  <c r="AA231" i="1"/>
  <c r="X232" i="1"/>
  <c r="Y232" i="1"/>
  <c r="Z232" i="1"/>
  <c r="AA232" i="1"/>
  <c r="X233" i="1"/>
  <c r="Y233" i="1"/>
  <c r="Z233" i="1"/>
  <c r="AA233" i="1"/>
  <c r="X234" i="1"/>
  <c r="Y234" i="1"/>
  <c r="Z234" i="1"/>
  <c r="AA234" i="1"/>
  <c r="X235" i="1"/>
  <c r="Y235" i="1"/>
  <c r="Z235" i="1"/>
  <c r="AA235" i="1"/>
  <c r="X236" i="1"/>
  <c r="Y236" i="1"/>
  <c r="Z236" i="1"/>
  <c r="AA236" i="1"/>
  <c r="X237" i="1"/>
  <c r="Y237" i="1"/>
  <c r="Z237" i="1"/>
  <c r="AA237" i="1"/>
  <c r="X238" i="1"/>
  <c r="Y238" i="1"/>
  <c r="Z238" i="1"/>
  <c r="AA238" i="1"/>
  <c r="X239" i="1"/>
  <c r="Y239" i="1"/>
  <c r="Z239" i="1"/>
  <c r="AA239" i="1"/>
  <c r="X240" i="1"/>
  <c r="Y240" i="1"/>
  <c r="Z240" i="1"/>
  <c r="AA240" i="1"/>
  <c r="X241" i="1"/>
  <c r="Y241" i="1"/>
  <c r="Z241" i="1"/>
  <c r="AA241" i="1"/>
  <c r="X242" i="1"/>
  <c r="Y242" i="1"/>
  <c r="Z242" i="1"/>
  <c r="AA242" i="1"/>
  <c r="X243" i="1"/>
  <c r="Y243" i="1"/>
  <c r="Z243" i="1"/>
  <c r="AA243" i="1"/>
  <c r="X244" i="1"/>
  <c r="Y244" i="1"/>
  <c r="Z244" i="1"/>
  <c r="AA244" i="1"/>
  <c r="X245" i="1"/>
  <c r="Y245" i="1"/>
  <c r="Z245" i="1"/>
  <c r="AA245" i="1"/>
  <c r="X246" i="1"/>
  <c r="Y246" i="1"/>
  <c r="Z246" i="1"/>
  <c r="AA246" i="1"/>
  <c r="X247" i="1"/>
  <c r="Y247" i="1"/>
  <c r="Z247" i="1"/>
  <c r="AA247" i="1"/>
  <c r="X248" i="1"/>
  <c r="Y248" i="1"/>
  <c r="Z248" i="1"/>
  <c r="AA248" i="1"/>
  <c r="X249" i="1"/>
  <c r="Y249" i="1"/>
  <c r="Z249" i="1"/>
  <c r="AA249" i="1"/>
  <c r="X250" i="1"/>
  <c r="Y250" i="1"/>
  <c r="Z250" i="1"/>
  <c r="AA250" i="1"/>
  <c r="X251" i="1"/>
  <c r="Y251" i="1"/>
  <c r="Z251" i="1"/>
  <c r="AA251" i="1"/>
  <c r="X252" i="1"/>
  <c r="Y252" i="1"/>
  <c r="Z252" i="1"/>
  <c r="AA252" i="1"/>
  <c r="X253" i="1"/>
  <c r="Y253" i="1"/>
  <c r="Z253" i="1"/>
  <c r="AA253" i="1"/>
  <c r="X254" i="1"/>
  <c r="Y254" i="1"/>
  <c r="Z254" i="1"/>
  <c r="AA254" i="1"/>
  <c r="X255" i="1"/>
  <c r="Y255" i="1"/>
  <c r="Z255" i="1"/>
  <c r="AA255" i="1"/>
  <c r="X256" i="1"/>
  <c r="Y256" i="1"/>
  <c r="Z256" i="1"/>
  <c r="AA256" i="1"/>
  <c r="X257" i="1"/>
  <c r="Y257" i="1"/>
  <c r="Z257" i="1"/>
  <c r="AA257" i="1"/>
  <c r="X258" i="1"/>
  <c r="Y258" i="1"/>
  <c r="Z258" i="1"/>
  <c r="AA258" i="1"/>
  <c r="X259" i="1"/>
  <c r="Y259" i="1"/>
  <c r="Z259" i="1"/>
  <c r="AA259" i="1"/>
  <c r="X260" i="1"/>
  <c r="Y260" i="1"/>
  <c r="Z260" i="1"/>
  <c r="AA260" i="1"/>
  <c r="X261" i="1"/>
  <c r="Y261" i="1"/>
  <c r="Z261" i="1"/>
  <c r="AA261" i="1"/>
  <c r="X262" i="1"/>
  <c r="Y262" i="1"/>
  <c r="Z262" i="1"/>
  <c r="AA262" i="1"/>
  <c r="X263" i="1"/>
  <c r="Y263" i="1"/>
  <c r="Z263" i="1"/>
  <c r="AA263" i="1"/>
  <c r="X264" i="1"/>
  <c r="Y264" i="1"/>
  <c r="Z264" i="1"/>
  <c r="AA264" i="1"/>
  <c r="X265" i="1"/>
  <c r="Y265" i="1"/>
  <c r="Z265" i="1"/>
  <c r="AA265" i="1"/>
  <c r="X266" i="1"/>
  <c r="Y266" i="1"/>
  <c r="Z266" i="1"/>
  <c r="AA266" i="1"/>
  <c r="X267" i="1"/>
  <c r="Y267" i="1"/>
  <c r="Z267" i="1"/>
  <c r="AA267" i="1"/>
  <c r="X268" i="1"/>
  <c r="Y268" i="1"/>
  <c r="Z268" i="1"/>
  <c r="AA268" i="1"/>
  <c r="X269" i="1"/>
  <c r="Y269" i="1"/>
  <c r="Z269" i="1"/>
  <c r="AA269" i="1"/>
  <c r="X270" i="1"/>
  <c r="Y270" i="1"/>
  <c r="Z270" i="1"/>
  <c r="AA270" i="1"/>
  <c r="X271" i="1"/>
  <c r="Y271" i="1"/>
  <c r="Z271" i="1"/>
  <c r="AA271" i="1"/>
  <c r="X272" i="1"/>
  <c r="Y272" i="1"/>
  <c r="Z272" i="1"/>
  <c r="AA272" i="1"/>
  <c r="X273" i="1"/>
  <c r="Y273" i="1"/>
  <c r="Z273" i="1"/>
  <c r="AA273" i="1"/>
  <c r="X274" i="1"/>
  <c r="Y274" i="1"/>
  <c r="Z274" i="1"/>
  <c r="AA274" i="1"/>
  <c r="X275" i="1"/>
  <c r="Y275" i="1"/>
  <c r="Z275" i="1"/>
  <c r="AA275" i="1"/>
  <c r="X276" i="1"/>
  <c r="Y276" i="1"/>
  <c r="Z276" i="1"/>
  <c r="AA276" i="1"/>
  <c r="X277" i="1"/>
  <c r="Y277" i="1"/>
  <c r="Z277" i="1"/>
  <c r="AA277" i="1"/>
  <c r="X278" i="1"/>
  <c r="Y278" i="1"/>
  <c r="Z278" i="1"/>
  <c r="AA278" i="1"/>
  <c r="X279" i="1"/>
  <c r="Y279" i="1"/>
  <c r="Z279" i="1"/>
  <c r="AA279" i="1"/>
  <c r="X280" i="1"/>
  <c r="Y280" i="1"/>
  <c r="Z280" i="1"/>
  <c r="AA280" i="1"/>
  <c r="X281" i="1"/>
  <c r="Y281" i="1"/>
  <c r="Z281" i="1"/>
  <c r="AA281" i="1"/>
  <c r="X282" i="1"/>
  <c r="Y282" i="1"/>
  <c r="Z282" i="1"/>
  <c r="AA282" i="1"/>
  <c r="X283" i="1"/>
  <c r="Y283" i="1"/>
  <c r="Z283" i="1"/>
  <c r="AA283" i="1"/>
  <c r="X284" i="1"/>
  <c r="Y284" i="1"/>
  <c r="Z284" i="1"/>
  <c r="AA284" i="1"/>
  <c r="X285" i="1"/>
  <c r="Y285" i="1"/>
  <c r="Z285" i="1"/>
  <c r="AA285" i="1"/>
  <c r="X286" i="1"/>
  <c r="Y286" i="1"/>
  <c r="Z286" i="1"/>
  <c r="AA286" i="1"/>
  <c r="X287" i="1"/>
  <c r="Y287" i="1"/>
  <c r="Z287" i="1"/>
  <c r="AA287" i="1"/>
  <c r="X288" i="1"/>
  <c r="Y288" i="1"/>
  <c r="Z288" i="1"/>
  <c r="AA288" i="1"/>
  <c r="X289" i="1"/>
  <c r="Y289" i="1"/>
  <c r="Z289" i="1"/>
  <c r="AA289" i="1"/>
  <c r="X290" i="1"/>
  <c r="Y290" i="1"/>
  <c r="Z290" i="1"/>
  <c r="AA290" i="1"/>
  <c r="X291" i="1"/>
  <c r="Y291" i="1"/>
  <c r="Z291" i="1"/>
  <c r="AA291" i="1"/>
  <c r="X292" i="1"/>
  <c r="Y292" i="1"/>
  <c r="Z292" i="1"/>
  <c r="AA292" i="1"/>
  <c r="X293" i="1"/>
  <c r="Y293" i="1"/>
  <c r="Z293" i="1"/>
  <c r="AA293" i="1"/>
  <c r="X294" i="1"/>
  <c r="Y294" i="1"/>
  <c r="Z294" i="1"/>
  <c r="AA294" i="1"/>
  <c r="X295" i="1"/>
  <c r="Y295" i="1"/>
  <c r="Z295" i="1"/>
  <c r="AA295" i="1"/>
  <c r="X296" i="1"/>
  <c r="Y296" i="1"/>
  <c r="Z296" i="1"/>
  <c r="AA296" i="1"/>
  <c r="X297" i="1"/>
  <c r="Y297" i="1"/>
  <c r="Z297" i="1"/>
  <c r="AA297" i="1"/>
  <c r="X298" i="1"/>
  <c r="Y298" i="1"/>
  <c r="Z298" i="1"/>
  <c r="AA298" i="1"/>
  <c r="X299" i="1"/>
  <c r="Y299" i="1"/>
  <c r="Z299" i="1"/>
  <c r="AA299" i="1"/>
  <c r="X300" i="1"/>
  <c r="Y300" i="1"/>
  <c r="Z300" i="1"/>
  <c r="AA300" i="1"/>
  <c r="X301" i="1"/>
  <c r="Y301" i="1"/>
  <c r="Z301" i="1"/>
  <c r="AA301" i="1"/>
  <c r="X302" i="1"/>
  <c r="Y302" i="1"/>
  <c r="Z302" i="1"/>
  <c r="AA302" i="1"/>
  <c r="X303" i="1"/>
  <c r="Y303" i="1"/>
  <c r="Z303" i="1"/>
  <c r="AA303" i="1"/>
  <c r="X304" i="1"/>
  <c r="Y304" i="1"/>
  <c r="Z304" i="1"/>
  <c r="AA304" i="1"/>
  <c r="X305" i="1"/>
  <c r="Y305" i="1"/>
  <c r="Z305" i="1"/>
  <c r="AA305" i="1"/>
  <c r="X306" i="1"/>
  <c r="Y306" i="1"/>
  <c r="Z306" i="1"/>
  <c r="AA306" i="1"/>
  <c r="X307" i="1"/>
  <c r="Y307" i="1"/>
  <c r="Z307" i="1"/>
  <c r="AA307" i="1"/>
  <c r="X308" i="1"/>
  <c r="Y308" i="1"/>
  <c r="Z308" i="1"/>
  <c r="AA308" i="1"/>
  <c r="X309" i="1"/>
  <c r="Y309" i="1"/>
  <c r="Z309" i="1"/>
  <c r="AA309" i="1"/>
  <c r="X310" i="1"/>
  <c r="Y310" i="1"/>
  <c r="Z310" i="1"/>
  <c r="AA310" i="1"/>
  <c r="X311" i="1"/>
  <c r="Y311" i="1"/>
  <c r="Z311" i="1"/>
  <c r="AA311" i="1"/>
  <c r="X312" i="1"/>
  <c r="Y312" i="1"/>
  <c r="Z312" i="1"/>
  <c r="AA312" i="1"/>
  <c r="X313" i="1"/>
  <c r="Y313" i="1"/>
  <c r="Z313" i="1"/>
  <c r="AA313" i="1"/>
  <c r="X314" i="1"/>
  <c r="Y314" i="1"/>
  <c r="Z314" i="1"/>
  <c r="AA314" i="1"/>
  <c r="X315" i="1"/>
  <c r="Y315" i="1"/>
  <c r="Z315" i="1"/>
  <c r="AA315" i="1"/>
  <c r="X316" i="1"/>
  <c r="Y316" i="1"/>
  <c r="Z316" i="1"/>
  <c r="AA316" i="1"/>
  <c r="X317" i="1"/>
  <c r="Y317" i="1"/>
  <c r="Z317" i="1"/>
  <c r="AA317" i="1"/>
  <c r="X318" i="1"/>
  <c r="Y318" i="1"/>
  <c r="Z318" i="1"/>
  <c r="AA318" i="1"/>
  <c r="X319" i="1"/>
  <c r="Y319" i="1"/>
  <c r="Z319" i="1"/>
  <c r="AA319" i="1"/>
  <c r="X320" i="1"/>
  <c r="Y320" i="1"/>
  <c r="Z320" i="1"/>
  <c r="AA320" i="1"/>
  <c r="X321" i="1"/>
  <c r="Y321" i="1"/>
  <c r="Z321" i="1"/>
  <c r="AA321" i="1"/>
  <c r="X322" i="1"/>
  <c r="Y322" i="1"/>
  <c r="Z322" i="1"/>
  <c r="AA322" i="1"/>
  <c r="X323" i="1"/>
  <c r="Y323" i="1"/>
  <c r="Z323" i="1"/>
  <c r="AA323" i="1"/>
  <c r="X324" i="1"/>
  <c r="Y324" i="1"/>
  <c r="Z324" i="1"/>
  <c r="AA324" i="1"/>
  <c r="X325" i="1"/>
  <c r="Y325" i="1"/>
  <c r="Z325" i="1"/>
  <c r="AA325" i="1"/>
  <c r="X326" i="1"/>
  <c r="Y326" i="1"/>
  <c r="Z326" i="1"/>
  <c r="AA326" i="1"/>
  <c r="X327" i="1"/>
  <c r="Y327" i="1"/>
  <c r="Z327" i="1"/>
  <c r="AA327" i="1"/>
  <c r="X328" i="1"/>
  <c r="Y328" i="1"/>
  <c r="Z328" i="1"/>
  <c r="AA328" i="1"/>
  <c r="X329" i="1"/>
  <c r="Y329" i="1"/>
  <c r="Z329" i="1"/>
  <c r="AA329" i="1"/>
  <c r="X330" i="1"/>
  <c r="Y330" i="1"/>
  <c r="Z330" i="1"/>
  <c r="AA330" i="1"/>
  <c r="X331" i="1"/>
  <c r="Y331" i="1"/>
  <c r="Z331" i="1"/>
  <c r="AA331" i="1"/>
  <c r="X332" i="1"/>
  <c r="Y332" i="1"/>
  <c r="Z332" i="1"/>
  <c r="AA332" i="1"/>
  <c r="X333" i="1"/>
  <c r="Y333" i="1"/>
  <c r="Z333" i="1"/>
  <c r="AA333" i="1"/>
  <c r="X334" i="1"/>
  <c r="Y334" i="1"/>
  <c r="Z334" i="1"/>
  <c r="AA334" i="1"/>
  <c r="X335" i="1"/>
  <c r="Y335" i="1"/>
  <c r="Z335" i="1"/>
  <c r="AA335" i="1"/>
  <c r="X336" i="1"/>
  <c r="Y336" i="1"/>
  <c r="Z336" i="1"/>
  <c r="AA336" i="1"/>
  <c r="X337" i="1"/>
  <c r="Y337" i="1"/>
  <c r="Z337" i="1"/>
  <c r="AA337" i="1"/>
  <c r="X338" i="1"/>
  <c r="Y338" i="1"/>
  <c r="Z338" i="1"/>
  <c r="AA338" i="1"/>
  <c r="X339" i="1"/>
  <c r="Y339" i="1"/>
  <c r="Z339" i="1"/>
  <c r="AA339" i="1"/>
  <c r="X340" i="1"/>
  <c r="Y340" i="1"/>
  <c r="Z340" i="1"/>
  <c r="AA340" i="1"/>
  <c r="X341" i="1"/>
  <c r="Y341" i="1"/>
  <c r="Z341" i="1"/>
  <c r="AA341" i="1"/>
  <c r="X342" i="1"/>
  <c r="Y342" i="1"/>
  <c r="Z342" i="1"/>
  <c r="AA342" i="1"/>
  <c r="X343" i="1"/>
  <c r="Y343" i="1"/>
  <c r="Z343" i="1"/>
  <c r="AA343" i="1"/>
  <c r="X344" i="1"/>
  <c r="Y344" i="1"/>
  <c r="Z344" i="1"/>
  <c r="AA344" i="1"/>
  <c r="X345" i="1"/>
  <c r="Y345" i="1"/>
  <c r="Z345" i="1"/>
  <c r="AA345" i="1"/>
  <c r="X346" i="1"/>
  <c r="Y346" i="1"/>
  <c r="Z346" i="1"/>
  <c r="AA346" i="1"/>
  <c r="X347" i="1"/>
  <c r="Y347" i="1"/>
  <c r="Z347" i="1"/>
  <c r="AA347" i="1"/>
  <c r="X348" i="1"/>
  <c r="Y348" i="1"/>
  <c r="Z348" i="1"/>
  <c r="AA348" i="1"/>
  <c r="X349" i="1"/>
  <c r="Y349" i="1"/>
  <c r="Z349" i="1"/>
  <c r="AA349" i="1"/>
  <c r="X350" i="1"/>
  <c r="Y350" i="1"/>
  <c r="Z350" i="1"/>
  <c r="AA350" i="1"/>
  <c r="X351" i="1"/>
  <c r="Y351" i="1"/>
  <c r="Z351" i="1"/>
  <c r="AA351" i="1"/>
  <c r="X352" i="1"/>
  <c r="Y352" i="1"/>
  <c r="Z352" i="1"/>
  <c r="AA352" i="1"/>
  <c r="X353" i="1"/>
  <c r="Y353" i="1"/>
  <c r="Z353" i="1"/>
  <c r="AA353" i="1"/>
  <c r="X354" i="1"/>
  <c r="Y354" i="1"/>
  <c r="Z354" i="1"/>
  <c r="AA354" i="1"/>
  <c r="X355" i="1"/>
  <c r="Y355" i="1"/>
  <c r="Z355" i="1"/>
  <c r="AA355" i="1"/>
  <c r="X356" i="1"/>
  <c r="Y356" i="1"/>
  <c r="Z356" i="1"/>
  <c r="AA356" i="1"/>
  <c r="X357" i="1"/>
  <c r="Y357" i="1"/>
  <c r="Z357" i="1"/>
  <c r="AA357" i="1"/>
  <c r="X358" i="1"/>
  <c r="Y358" i="1"/>
  <c r="Z358" i="1"/>
  <c r="AA358" i="1"/>
  <c r="X359" i="1"/>
  <c r="Y359" i="1"/>
  <c r="Z359" i="1"/>
  <c r="AA359" i="1"/>
  <c r="X360" i="1"/>
  <c r="Y360" i="1"/>
  <c r="Z360" i="1"/>
  <c r="AA360" i="1"/>
  <c r="X361" i="1"/>
  <c r="Y361" i="1"/>
  <c r="Z361" i="1"/>
  <c r="AA361" i="1"/>
  <c r="X362" i="1"/>
  <c r="Y362" i="1"/>
  <c r="Z362" i="1"/>
  <c r="AA362" i="1"/>
  <c r="X363" i="1"/>
  <c r="Y363" i="1"/>
  <c r="Z363" i="1"/>
  <c r="AA363" i="1"/>
  <c r="X364" i="1"/>
  <c r="Y364" i="1"/>
  <c r="Z364" i="1"/>
  <c r="AA364" i="1"/>
  <c r="X365" i="1"/>
  <c r="Y365" i="1"/>
  <c r="Z365" i="1"/>
  <c r="AA365" i="1"/>
  <c r="X366" i="1"/>
  <c r="Y366" i="1"/>
  <c r="Z366" i="1"/>
  <c r="AA366" i="1"/>
  <c r="P1" i="1"/>
  <c r="Q1" i="1"/>
  <c r="R1" i="1"/>
  <c r="S1" i="1"/>
  <c r="T1" i="1"/>
  <c r="U1" i="1"/>
  <c r="V1" i="1"/>
  <c r="W1" i="1"/>
  <c r="U2" i="4"/>
  <c r="AA40" i="4"/>
  <c r="Z40" i="4"/>
  <c r="Y40" i="4"/>
  <c r="X40" i="4"/>
  <c r="V40" i="4"/>
  <c r="U40" i="4"/>
  <c r="T40" i="4"/>
  <c r="S40" i="4"/>
  <c r="R40" i="4"/>
  <c r="Q40" i="4"/>
  <c r="P40" i="4"/>
  <c r="N40" i="4"/>
  <c r="M40" i="4"/>
  <c r="L40" i="4"/>
  <c r="K40" i="4"/>
  <c r="AA39" i="4"/>
  <c r="Z39" i="4"/>
  <c r="Y39" i="4"/>
  <c r="X39" i="4"/>
  <c r="V39" i="4"/>
  <c r="U39" i="4"/>
  <c r="T39" i="4"/>
  <c r="S39" i="4"/>
  <c r="R39" i="4"/>
  <c r="Q39" i="4"/>
  <c r="P39" i="4"/>
  <c r="N39" i="4"/>
  <c r="M39" i="4"/>
  <c r="L39" i="4"/>
  <c r="K39" i="4"/>
  <c r="AA38" i="4"/>
  <c r="Z38" i="4"/>
  <c r="Y38" i="4"/>
  <c r="X38" i="4"/>
  <c r="V38" i="4"/>
  <c r="U38" i="4"/>
  <c r="T38" i="4"/>
  <c r="S38" i="4"/>
  <c r="R38" i="4"/>
  <c r="Q38" i="4"/>
  <c r="P38" i="4"/>
  <c r="N38" i="4"/>
  <c r="M38" i="4"/>
  <c r="L38" i="4"/>
  <c r="K38" i="4"/>
  <c r="AA37" i="4"/>
  <c r="Z37" i="4"/>
  <c r="Y37" i="4"/>
  <c r="X37" i="4"/>
  <c r="V37" i="4"/>
  <c r="U37" i="4"/>
  <c r="T37" i="4"/>
  <c r="S37" i="4"/>
  <c r="R37" i="4"/>
  <c r="Q37" i="4"/>
  <c r="P37" i="4"/>
  <c r="N37" i="4"/>
  <c r="M37" i="4"/>
  <c r="L37" i="4"/>
  <c r="K37" i="4"/>
  <c r="AA36" i="4"/>
  <c r="Z36" i="4"/>
  <c r="Y36" i="4"/>
  <c r="X36" i="4"/>
  <c r="V36" i="4"/>
  <c r="U36" i="4"/>
  <c r="T36" i="4"/>
  <c r="S36" i="4"/>
  <c r="R36" i="4"/>
  <c r="Q36" i="4"/>
  <c r="P36" i="4"/>
  <c r="N36" i="4"/>
  <c r="M36" i="4"/>
  <c r="L36" i="4"/>
  <c r="K36" i="4"/>
  <c r="AA35" i="4"/>
  <c r="Z35" i="4"/>
  <c r="Y35" i="4"/>
  <c r="X35" i="4"/>
  <c r="V35" i="4"/>
  <c r="U35" i="4"/>
  <c r="T35" i="4"/>
  <c r="S35" i="4"/>
  <c r="R35" i="4"/>
  <c r="Q35" i="4"/>
  <c r="P35" i="4"/>
  <c r="N35" i="4"/>
  <c r="M35" i="4"/>
  <c r="L35" i="4"/>
  <c r="K35" i="4"/>
  <c r="AA34" i="4"/>
  <c r="Z34" i="4"/>
  <c r="Y34" i="4"/>
  <c r="X34" i="4"/>
  <c r="V34" i="4"/>
  <c r="U34" i="4"/>
  <c r="T34" i="4"/>
  <c r="S34" i="4"/>
  <c r="R34" i="4"/>
  <c r="Q34" i="4"/>
  <c r="P34" i="4"/>
  <c r="N34" i="4"/>
  <c r="M34" i="4"/>
  <c r="L34" i="4"/>
  <c r="K34" i="4"/>
  <c r="AA33" i="4"/>
  <c r="Z33" i="4"/>
  <c r="Y33" i="4"/>
  <c r="X33" i="4"/>
  <c r="V33" i="4"/>
  <c r="U33" i="4"/>
  <c r="T33" i="4"/>
  <c r="S33" i="4"/>
  <c r="R33" i="4"/>
  <c r="Q33" i="4"/>
  <c r="P33" i="4"/>
  <c r="N33" i="4"/>
  <c r="M33" i="4"/>
  <c r="L33" i="4"/>
  <c r="K33" i="4"/>
  <c r="AA32" i="4"/>
  <c r="Z32" i="4"/>
  <c r="Y32" i="4"/>
  <c r="X32" i="4"/>
  <c r="V32" i="4"/>
  <c r="U32" i="4"/>
  <c r="T32" i="4"/>
  <c r="S32" i="4"/>
  <c r="R32" i="4"/>
  <c r="Q32" i="4"/>
  <c r="P32" i="4"/>
  <c r="N32" i="4"/>
  <c r="M32" i="4"/>
  <c r="L32" i="4"/>
  <c r="K32" i="4"/>
  <c r="AA31" i="4"/>
  <c r="Z31" i="4"/>
  <c r="Y31" i="4"/>
  <c r="X31" i="4"/>
  <c r="V31" i="4"/>
  <c r="U31" i="4"/>
  <c r="T31" i="4"/>
  <c r="S31" i="4"/>
  <c r="R31" i="4"/>
  <c r="Q31" i="4"/>
  <c r="P31" i="4"/>
  <c r="N31" i="4"/>
  <c r="M31" i="4"/>
  <c r="L31" i="4"/>
  <c r="K31" i="4"/>
  <c r="AA30" i="4"/>
  <c r="Z30" i="4"/>
  <c r="Y30" i="4"/>
  <c r="X30" i="4"/>
  <c r="V30" i="4"/>
  <c r="U30" i="4"/>
  <c r="T30" i="4"/>
  <c r="S30" i="4"/>
  <c r="R30" i="4"/>
  <c r="Q30" i="4"/>
  <c r="P30" i="4"/>
  <c r="N30" i="4"/>
  <c r="M30" i="4"/>
  <c r="L30" i="4"/>
  <c r="K30" i="4"/>
  <c r="AA29" i="4"/>
  <c r="Z29" i="4"/>
  <c r="Y29" i="4"/>
  <c r="X29" i="4"/>
  <c r="V29" i="4"/>
  <c r="U29" i="4"/>
  <c r="T29" i="4"/>
  <c r="S29" i="4"/>
  <c r="R29" i="4"/>
  <c r="Q29" i="4"/>
  <c r="P29" i="4"/>
  <c r="N29" i="4"/>
  <c r="M29" i="4"/>
  <c r="L29" i="4"/>
  <c r="K29" i="4"/>
  <c r="AA28" i="4"/>
  <c r="Z28" i="4"/>
  <c r="Y28" i="4"/>
  <c r="X28" i="4"/>
  <c r="V28" i="4"/>
  <c r="U28" i="4"/>
  <c r="T28" i="4"/>
  <c r="S28" i="4"/>
  <c r="R28" i="4"/>
  <c r="Q28" i="4"/>
  <c r="P28" i="4"/>
  <c r="N28" i="4"/>
  <c r="M28" i="4"/>
  <c r="L28" i="4"/>
  <c r="K28" i="4"/>
  <c r="AA27" i="4"/>
  <c r="Z27" i="4"/>
  <c r="Y27" i="4"/>
  <c r="X27" i="4"/>
  <c r="V27" i="4"/>
  <c r="U27" i="4"/>
  <c r="T27" i="4"/>
  <c r="S27" i="4"/>
  <c r="R27" i="4"/>
  <c r="Q27" i="4"/>
  <c r="P27" i="4"/>
  <c r="N27" i="4"/>
  <c r="M27" i="4"/>
  <c r="L27" i="4"/>
  <c r="K27" i="4"/>
  <c r="AA26" i="4"/>
  <c r="Z26" i="4"/>
  <c r="Y26" i="4"/>
  <c r="X26" i="4"/>
  <c r="V26" i="4"/>
  <c r="U26" i="4"/>
  <c r="T26" i="4"/>
  <c r="S26" i="4"/>
  <c r="R26" i="4"/>
  <c r="Q26" i="4"/>
  <c r="P26" i="4"/>
  <c r="N26" i="4"/>
  <c r="M26" i="4"/>
  <c r="L26" i="4"/>
  <c r="K26" i="4"/>
  <c r="AA25" i="4"/>
  <c r="Z25" i="4"/>
  <c r="Y25" i="4"/>
  <c r="X25" i="4"/>
  <c r="V25" i="4"/>
  <c r="U25" i="4"/>
  <c r="T25" i="4"/>
  <c r="S25" i="4"/>
  <c r="R25" i="4"/>
  <c r="Q25" i="4"/>
  <c r="P25" i="4"/>
  <c r="N25" i="4"/>
  <c r="M25" i="4"/>
  <c r="L25" i="4"/>
  <c r="K25" i="4"/>
  <c r="AA24" i="4"/>
  <c r="Z24" i="4"/>
  <c r="Y24" i="4"/>
  <c r="X24" i="4"/>
  <c r="V24" i="4"/>
  <c r="U24" i="4"/>
  <c r="T24" i="4"/>
  <c r="S24" i="4"/>
  <c r="R24" i="4"/>
  <c r="Q24" i="4"/>
  <c r="P24" i="4"/>
  <c r="N24" i="4"/>
  <c r="M24" i="4"/>
  <c r="L24" i="4"/>
  <c r="K24" i="4"/>
  <c r="AA23" i="4"/>
  <c r="Z23" i="4"/>
  <c r="Y23" i="4"/>
  <c r="X23" i="4"/>
  <c r="V23" i="4"/>
  <c r="U23" i="4"/>
  <c r="T23" i="4"/>
  <c r="S23" i="4"/>
  <c r="R23" i="4"/>
  <c r="Q23" i="4"/>
  <c r="P23" i="4"/>
  <c r="N23" i="4"/>
  <c r="M23" i="4"/>
  <c r="L23" i="4"/>
  <c r="K23" i="4"/>
  <c r="AA22" i="4"/>
  <c r="Z22" i="4"/>
  <c r="Y22" i="4"/>
  <c r="X22" i="4"/>
  <c r="V22" i="4"/>
  <c r="U22" i="4"/>
  <c r="T22" i="4"/>
  <c r="S22" i="4"/>
  <c r="R22" i="4"/>
  <c r="Q22" i="4"/>
  <c r="P22" i="4"/>
  <c r="N22" i="4"/>
  <c r="M22" i="4"/>
  <c r="L22" i="4"/>
  <c r="K22" i="4"/>
  <c r="AA21" i="4"/>
  <c r="Z21" i="4"/>
  <c r="Y21" i="4"/>
  <c r="X21" i="4"/>
  <c r="V21" i="4"/>
  <c r="U21" i="4"/>
  <c r="T21" i="4"/>
  <c r="S21" i="4"/>
  <c r="R21" i="4"/>
  <c r="Q21" i="4"/>
  <c r="P21" i="4"/>
  <c r="N21" i="4"/>
  <c r="M21" i="4"/>
  <c r="L21" i="4"/>
  <c r="K21" i="4"/>
  <c r="AA20" i="4"/>
  <c r="Z20" i="4"/>
  <c r="Y20" i="4"/>
  <c r="X20" i="4"/>
  <c r="V20" i="4"/>
  <c r="U20" i="4"/>
  <c r="T20" i="4"/>
  <c r="S20" i="4"/>
  <c r="R20" i="4"/>
  <c r="Q20" i="4"/>
  <c r="P20" i="4"/>
  <c r="N20" i="4"/>
  <c r="M20" i="4"/>
  <c r="L20" i="4"/>
  <c r="K20" i="4"/>
  <c r="AA19" i="4"/>
  <c r="Z19" i="4"/>
  <c r="Y19" i="4"/>
  <c r="X19" i="4"/>
  <c r="V19" i="4"/>
  <c r="U19" i="4"/>
  <c r="T19" i="4"/>
  <c r="S19" i="4"/>
  <c r="R19" i="4"/>
  <c r="Q19" i="4"/>
  <c r="P19" i="4"/>
  <c r="N19" i="4"/>
  <c r="M19" i="4"/>
  <c r="L19" i="4"/>
  <c r="K19" i="4"/>
  <c r="AA18" i="4"/>
  <c r="Z18" i="4"/>
  <c r="Y18" i="4"/>
  <c r="X18" i="4"/>
  <c r="V18" i="4"/>
  <c r="U18" i="4"/>
  <c r="T18" i="4"/>
  <c r="S18" i="4"/>
  <c r="R18" i="4"/>
  <c r="Q18" i="4"/>
  <c r="P18" i="4"/>
  <c r="N18" i="4"/>
  <c r="M18" i="4"/>
  <c r="L18" i="4"/>
  <c r="K18" i="4"/>
  <c r="AA17" i="4"/>
  <c r="Z17" i="4"/>
  <c r="Y17" i="4"/>
  <c r="X17" i="4"/>
  <c r="V17" i="4"/>
  <c r="U17" i="4"/>
  <c r="T17" i="4"/>
  <c r="S17" i="4"/>
  <c r="R17" i="4"/>
  <c r="Q17" i="4"/>
  <c r="P17" i="4"/>
  <c r="N17" i="4"/>
  <c r="M17" i="4"/>
  <c r="L17" i="4"/>
  <c r="K17" i="4"/>
  <c r="AA16" i="4"/>
  <c r="Z16" i="4"/>
  <c r="Y16" i="4"/>
  <c r="X16" i="4"/>
  <c r="V16" i="4"/>
  <c r="U16" i="4"/>
  <c r="T16" i="4"/>
  <c r="S16" i="4"/>
  <c r="R16" i="4"/>
  <c r="Q16" i="4"/>
  <c r="P16" i="4"/>
  <c r="N16" i="4"/>
  <c r="M16" i="4"/>
  <c r="L16" i="4"/>
  <c r="K16" i="4"/>
  <c r="AA15" i="4"/>
  <c r="Z15" i="4"/>
  <c r="Y15" i="4"/>
  <c r="X15" i="4"/>
  <c r="V15" i="4"/>
  <c r="U15" i="4"/>
  <c r="T15" i="4"/>
  <c r="S15" i="4"/>
  <c r="R15" i="4"/>
  <c r="Q15" i="4"/>
  <c r="P15" i="4"/>
  <c r="N15" i="4"/>
  <c r="M15" i="4"/>
  <c r="L15" i="4"/>
  <c r="K15" i="4"/>
  <c r="AA14" i="4"/>
  <c r="Z14" i="4"/>
  <c r="Y14" i="4"/>
  <c r="X14" i="4"/>
  <c r="V14" i="4"/>
  <c r="U14" i="4"/>
  <c r="T14" i="4"/>
  <c r="S14" i="4"/>
  <c r="R14" i="4"/>
  <c r="Q14" i="4"/>
  <c r="P14" i="4"/>
  <c r="N14" i="4"/>
  <c r="M14" i="4"/>
  <c r="L14" i="4"/>
  <c r="K14" i="4"/>
  <c r="AA13" i="4"/>
  <c r="Z13" i="4"/>
  <c r="Y13" i="4"/>
  <c r="X13" i="4"/>
  <c r="V13" i="4"/>
  <c r="U13" i="4"/>
  <c r="T13" i="4"/>
  <c r="S13" i="4"/>
  <c r="R13" i="4"/>
  <c r="Q13" i="4"/>
  <c r="P13" i="4"/>
  <c r="N13" i="4"/>
  <c r="M13" i="4"/>
  <c r="L13" i="4"/>
  <c r="K13" i="4"/>
  <c r="AA12" i="4"/>
  <c r="Z12" i="4"/>
  <c r="Y12" i="4"/>
  <c r="X12" i="4"/>
  <c r="V12" i="4"/>
  <c r="U12" i="4"/>
  <c r="T12" i="4"/>
  <c r="S12" i="4"/>
  <c r="R12" i="4"/>
  <c r="Q12" i="4"/>
  <c r="P12" i="4"/>
  <c r="N12" i="4"/>
  <c r="M12" i="4"/>
  <c r="L12" i="4"/>
  <c r="K12" i="4"/>
  <c r="AA11" i="4"/>
  <c r="Z11" i="4"/>
  <c r="Y11" i="4"/>
  <c r="X11" i="4"/>
  <c r="V11" i="4"/>
  <c r="U11" i="4"/>
  <c r="T11" i="4"/>
  <c r="S11" i="4"/>
  <c r="R11" i="4"/>
  <c r="Q11" i="4"/>
  <c r="P11" i="4"/>
  <c r="N11" i="4"/>
  <c r="M11" i="4"/>
  <c r="L11" i="4"/>
  <c r="K11" i="4"/>
  <c r="AA10" i="4"/>
  <c r="Z10" i="4"/>
  <c r="Y10" i="4"/>
  <c r="X10" i="4"/>
  <c r="V10" i="4"/>
  <c r="U10" i="4"/>
  <c r="T10" i="4"/>
  <c r="S10" i="4"/>
  <c r="R10" i="4"/>
  <c r="Q10" i="4"/>
  <c r="P10" i="4"/>
  <c r="N10" i="4"/>
  <c r="M10" i="4"/>
  <c r="L10" i="4"/>
  <c r="K10" i="4"/>
  <c r="AA9" i="4"/>
  <c r="Z9" i="4"/>
  <c r="Y9" i="4"/>
  <c r="X9" i="4"/>
  <c r="V9" i="4"/>
  <c r="U9" i="4"/>
  <c r="T9" i="4"/>
  <c r="S9" i="4"/>
  <c r="R9" i="4"/>
  <c r="Q9" i="4"/>
  <c r="P9" i="4"/>
  <c r="N9" i="4"/>
  <c r="M9" i="4"/>
  <c r="L9" i="4"/>
  <c r="K9" i="4"/>
  <c r="AA8" i="4"/>
  <c r="Z8" i="4"/>
  <c r="Y8" i="4"/>
  <c r="X8" i="4"/>
  <c r="V8" i="4"/>
  <c r="U8" i="4"/>
  <c r="T8" i="4"/>
  <c r="S8" i="4"/>
  <c r="R8" i="4"/>
  <c r="Q8" i="4"/>
  <c r="P8" i="4"/>
  <c r="N8" i="4"/>
  <c r="M8" i="4"/>
  <c r="L8" i="4"/>
  <c r="K8" i="4"/>
  <c r="AA7" i="4"/>
  <c r="Z7" i="4"/>
  <c r="Y7" i="4"/>
  <c r="X7" i="4"/>
  <c r="V7" i="4"/>
  <c r="U7" i="4"/>
  <c r="T7" i="4"/>
  <c r="S7" i="4"/>
  <c r="R7" i="4"/>
  <c r="Q7" i="4"/>
  <c r="P7" i="4"/>
  <c r="N7" i="4"/>
  <c r="M7" i="4"/>
  <c r="L7" i="4"/>
  <c r="K7" i="4"/>
  <c r="AA6" i="4"/>
  <c r="Z6" i="4"/>
  <c r="Y6" i="4"/>
  <c r="X6" i="4"/>
  <c r="V6" i="4"/>
  <c r="U6" i="4"/>
  <c r="T6" i="4"/>
  <c r="S6" i="4"/>
  <c r="R6" i="4"/>
  <c r="Q6" i="4"/>
  <c r="P6" i="4"/>
  <c r="N6" i="4"/>
  <c r="M6" i="4"/>
  <c r="L6" i="4"/>
  <c r="K6" i="4"/>
  <c r="AA5" i="4"/>
  <c r="Z5" i="4"/>
  <c r="Y5" i="4"/>
  <c r="X5" i="4"/>
  <c r="V5" i="4"/>
  <c r="U5" i="4"/>
  <c r="T5" i="4"/>
  <c r="S5" i="4"/>
  <c r="R5" i="4"/>
  <c r="Q5" i="4"/>
  <c r="P5" i="4"/>
  <c r="N5" i="4"/>
  <c r="M5" i="4"/>
  <c r="L5" i="4"/>
  <c r="K5" i="4"/>
  <c r="AA4" i="4"/>
  <c r="Z4" i="4"/>
  <c r="Y4" i="4"/>
  <c r="X4" i="4"/>
  <c r="V4" i="4"/>
  <c r="U4" i="4"/>
  <c r="T4" i="4"/>
  <c r="S4" i="4"/>
  <c r="R4" i="4"/>
  <c r="Q4" i="4"/>
  <c r="P4" i="4"/>
  <c r="N4" i="4"/>
  <c r="M4" i="4"/>
  <c r="L4" i="4"/>
  <c r="K4" i="4"/>
  <c r="AA3" i="4"/>
  <c r="Z3" i="4"/>
  <c r="Y3" i="4"/>
  <c r="X3" i="4"/>
  <c r="V3" i="4"/>
  <c r="U3" i="4"/>
  <c r="T3" i="4"/>
  <c r="S3" i="4"/>
  <c r="R3" i="4"/>
  <c r="Q3" i="4"/>
  <c r="P3" i="4"/>
  <c r="N3" i="4"/>
  <c r="M3" i="4"/>
  <c r="L3" i="4"/>
  <c r="K3" i="4"/>
  <c r="AA2" i="4"/>
  <c r="Z2" i="4"/>
  <c r="Y2" i="4"/>
  <c r="X2" i="4"/>
  <c r="V2" i="4"/>
  <c r="T2" i="4"/>
  <c r="S2" i="4"/>
  <c r="R2" i="4"/>
  <c r="Q2" i="4"/>
  <c r="P2" i="4"/>
  <c r="N2" i="4"/>
  <c r="M2" i="4"/>
  <c r="L2" i="4"/>
  <c r="K2" i="4"/>
  <c r="AA1" i="4"/>
  <c r="Z1" i="4"/>
  <c r="Y1" i="4"/>
  <c r="X1" i="4"/>
  <c r="U1" i="4"/>
  <c r="T1" i="4"/>
  <c r="S1" i="4"/>
  <c r="R1" i="4"/>
  <c r="Q1" i="4"/>
  <c r="P1" i="4"/>
  <c r="P2" i="1" l="1"/>
  <c r="Q2" i="1"/>
  <c r="R2" i="1"/>
  <c r="S2" i="1"/>
  <c r="T2" i="1"/>
  <c r="U2" i="1"/>
  <c r="V2" i="1"/>
  <c r="W2" i="1"/>
  <c r="P3" i="1"/>
  <c r="Q3" i="1"/>
  <c r="R3" i="1"/>
  <c r="S3" i="1"/>
  <c r="T3" i="1"/>
  <c r="U3" i="1"/>
  <c r="V3" i="1"/>
  <c r="W3" i="1"/>
  <c r="P4" i="1"/>
  <c r="Q4" i="1"/>
  <c r="R4" i="1"/>
  <c r="S4" i="1"/>
  <c r="T4" i="1"/>
  <c r="U4" i="1"/>
  <c r="V4" i="1"/>
  <c r="W4" i="1"/>
  <c r="P5" i="1"/>
  <c r="Q5" i="1"/>
  <c r="R5" i="1"/>
  <c r="S5" i="1"/>
  <c r="T5" i="1"/>
  <c r="U5" i="1"/>
  <c r="V5" i="1"/>
  <c r="W5" i="1"/>
  <c r="P6" i="1"/>
  <c r="Q6" i="1"/>
  <c r="R6" i="1"/>
  <c r="S6" i="1"/>
  <c r="T6" i="1"/>
  <c r="U6" i="1"/>
  <c r="V6" i="1"/>
  <c r="W6" i="1"/>
  <c r="P7" i="1"/>
  <c r="Q7" i="1"/>
  <c r="R7" i="1"/>
  <c r="S7" i="1"/>
  <c r="T7" i="1"/>
  <c r="U7" i="1"/>
  <c r="V7" i="1"/>
  <c r="W7" i="1"/>
  <c r="P8" i="1"/>
  <c r="Q8" i="1"/>
  <c r="R8" i="1"/>
  <c r="S8" i="1"/>
  <c r="T8" i="1"/>
  <c r="U8" i="1"/>
  <c r="V8" i="1"/>
  <c r="W8" i="1"/>
  <c r="P9" i="1"/>
  <c r="Q9" i="1"/>
  <c r="R9" i="1"/>
  <c r="S9" i="1"/>
  <c r="T9" i="1"/>
  <c r="U9" i="1"/>
  <c r="V9" i="1"/>
  <c r="W9" i="1"/>
  <c r="P10" i="1"/>
  <c r="Q10" i="1"/>
  <c r="R10" i="1"/>
  <c r="S10" i="1"/>
  <c r="T10" i="1"/>
  <c r="U10" i="1"/>
  <c r="V10" i="1"/>
  <c r="W10" i="1"/>
  <c r="P11" i="1"/>
  <c r="Q11" i="1"/>
  <c r="R11" i="1"/>
  <c r="S11" i="1"/>
  <c r="T11" i="1"/>
  <c r="U11" i="1"/>
  <c r="V11" i="1"/>
  <c r="W11" i="1"/>
  <c r="P12" i="1"/>
  <c r="Q12" i="1"/>
  <c r="R12" i="1"/>
  <c r="S12" i="1"/>
  <c r="T12" i="1"/>
  <c r="U12" i="1"/>
  <c r="V12" i="1"/>
  <c r="W12" i="1"/>
  <c r="P13" i="1"/>
  <c r="Q13" i="1"/>
  <c r="R13" i="1"/>
  <c r="S13" i="1"/>
  <c r="T13" i="1"/>
  <c r="U13" i="1"/>
  <c r="V13" i="1"/>
  <c r="W13" i="1"/>
  <c r="P14" i="1"/>
  <c r="Q14" i="1"/>
  <c r="R14" i="1"/>
  <c r="S14" i="1"/>
  <c r="T14" i="1"/>
  <c r="U14" i="1"/>
  <c r="V14" i="1"/>
  <c r="W14" i="1"/>
  <c r="P15" i="1"/>
  <c r="Q15" i="1"/>
  <c r="R15" i="1"/>
  <c r="S15" i="1"/>
  <c r="T15" i="1"/>
  <c r="U15" i="1"/>
  <c r="V15" i="1"/>
  <c r="W15" i="1"/>
  <c r="P16" i="1"/>
  <c r="Q16" i="1"/>
  <c r="R16" i="1"/>
  <c r="S16" i="1"/>
  <c r="T16" i="1"/>
  <c r="U16" i="1"/>
  <c r="V16" i="1"/>
  <c r="W16" i="1"/>
  <c r="P17" i="1"/>
  <c r="Q17" i="1"/>
  <c r="R17" i="1"/>
  <c r="S17" i="1"/>
  <c r="T17" i="1"/>
  <c r="U17" i="1"/>
  <c r="V17" i="1"/>
  <c r="W17" i="1"/>
  <c r="P18" i="1"/>
  <c r="Q18" i="1"/>
  <c r="R18" i="1"/>
  <c r="S18" i="1"/>
  <c r="T18" i="1"/>
  <c r="U18" i="1"/>
  <c r="V18" i="1"/>
  <c r="W18" i="1"/>
  <c r="P19" i="1"/>
  <c r="Q19" i="1"/>
  <c r="R19" i="1"/>
  <c r="S19" i="1"/>
  <c r="T19" i="1"/>
  <c r="U19" i="1"/>
  <c r="V19" i="1"/>
  <c r="W19" i="1"/>
  <c r="P20" i="1"/>
  <c r="Q20" i="1"/>
  <c r="R20" i="1"/>
  <c r="S20" i="1"/>
  <c r="T20" i="1"/>
  <c r="U20" i="1"/>
  <c r="V20" i="1"/>
  <c r="W20" i="1"/>
  <c r="P21" i="1"/>
  <c r="Q21" i="1"/>
  <c r="R21" i="1"/>
  <c r="S21" i="1"/>
  <c r="T21" i="1"/>
  <c r="U21" i="1"/>
  <c r="V21" i="1"/>
  <c r="W21" i="1"/>
  <c r="P22" i="1"/>
  <c r="Q22" i="1"/>
  <c r="R22" i="1"/>
  <c r="S22" i="1"/>
  <c r="T22" i="1"/>
  <c r="U22" i="1"/>
  <c r="V22" i="1"/>
  <c r="W22" i="1"/>
  <c r="P23" i="1"/>
  <c r="Q23" i="1"/>
  <c r="R23" i="1"/>
  <c r="S23" i="1"/>
  <c r="T23" i="1"/>
  <c r="U23" i="1"/>
  <c r="V23" i="1"/>
  <c r="W23" i="1"/>
  <c r="P24" i="1"/>
  <c r="Q24" i="1"/>
  <c r="R24" i="1"/>
  <c r="S24" i="1"/>
  <c r="T24" i="1"/>
  <c r="U24" i="1"/>
  <c r="V24" i="1"/>
  <c r="W24" i="1"/>
  <c r="P25" i="1"/>
  <c r="Q25" i="1"/>
  <c r="R25" i="1"/>
  <c r="S25" i="1"/>
  <c r="T25" i="1"/>
  <c r="U25" i="1"/>
  <c r="V25" i="1"/>
  <c r="W25" i="1"/>
  <c r="P26" i="1"/>
  <c r="Q26" i="1"/>
  <c r="R26" i="1"/>
  <c r="S26" i="1"/>
  <c r="T26" i="1"/>
  <c r="U26" i="1"/>
  <c r="V26" i="1"/>
  <c r="W26" i="1"/>
  <c r="P27" i="1"/>
  <c r="Q27" i="1"/>
  <c r="R27" i="1"/>
  <c r="S27" i="1"/>
  <c r="T27" i="1"/>
  <c r="U27" i="1"/>
  <c r="V27" i="1"/>
  <c r="W27" i="1"/>
  <c r="P28" i="1"/>
  <c r="Q28" i="1"/>
  <c r="R28" i="1"/>
  <c r="S28" i="1"/>
  <c r="T28" i="1"/>
  <c r="U28" i="1"/>
  <c r="V28" i="1"/>
  <c r="W28" i="1"/>
  <c r="P29" i="1"/>
  <c r="Q29" i="1"/>
  <c r="R29" i="1"/>
  <c r="S29" i="1"/>
  <c r="T29" i="1"/>
  <c r="U29" i="1"/>
  <c r="V29" i="1"/>
  <c r="W29" i="1"/>
  <c r="P30" i="1"/>
  <c r="Q30" i="1"/>
  <c r="R30" i="1"/>
  <c r="S30" i="1"/>
  <c r="T30" i="1"/>
  <c r="U30" i="1"/>
  <c r="V30" i="1"/>
  <c r="W30" i="1"/>
  <c r="P31" i="1"/>
  <c r="Q31" i="1"/>
  <c r="R31" i="1"/>
  <c r="S31" i="1"/>
  <c r="T31" i="1"/>
  <c r="U31" i="1"/>
  <c r="V31" i="1"/>
  <c r="W31" i="1"/>
  <c r="P32" i="1"/>
  <c r="Q32" i="1"/>
  <c r="R32" i="1"/>
  <c r="S32" i="1"/>
  <c r="T32" i="1"/>
  <c r="U32" i="1"/>
  <c r="V32" i="1"/>
  <c r="W32" i="1"/>
  <c r="P33" i="1"/>
  <c r="Q33" i="1"/>
  <c r="R33" i="1"/>
  <c r="S33" i="1"/>
  <c r="T33" i="1"/>
  <c r="U33" i="1"/>
  <c r="V33" i="1"/>
  <c r="W33" i="1"/>
  <c r="P34" i="1"/>
  <c r="Q34" i="1"/>
  <c r="R34" i="1"/>
  <c r="S34" i="1"/>
  <c r="T34" i="1"/>
  <c r="U34" i="1"/>
  <c r="V34" i="1"/>
  <c r="W34" i="1"/>
  <c r="P35" i="1"/>
  <c r="Q35" i="1"/>
  <c r="R35" i="1"/>
  <c r="S35" i="1"/>
  <c r="T35" i="1"/>
  <c r="U35" i="1"/>
  <c r="V35" i="1"/>
  <c r="W35" i="1"/>
  <c r="P36" i="1"/>
  <c r="Q36" i="1"/>
  <c r="R36" i="1"/>
  <c r="S36" i="1"/>
  <c r="T36" i="1"/>
  <c r="U36" i="1"/>
  <c r="V36" i="1"/>
  <c r="W36" i="1"/>
  <c r="P37" i="1"/>
  <c r="Q37" i="1"/>
  <c r="R37" i="1"/>
  <c r="S37" i="1"/>
  <c r="T37" i="1"/>
  <c r="U37" i="1"/>
  <c r="V37" i="1"/>
  <c r="W37" i="1"/>
  <c r="P38" i="1"/>
  <c r="Q38" i="1"/>
  <c r="R38" i="1"/>
  <c r="S38" i="1"/>
  <c r="T38" i="1"/>
  <c r="U38" i="1"/>
  <c r="V38" i="1"/>
  <c r="W38" i="1"/>
  <c r="P39" i="1"/>
  <c r="Q39" i="1"/>
  <c r="R39" i="1"/>
  <c r="S39" i="1"/>
  <c r="T39" i="1"/>
  <c r="U39" i="1"/>
  <c r="V39" i="1"/>
  <c r="W39" i="1"/>
  <c r="P40" i="1"/>
  <c r="Q40" i="1"/>
  <c r="R40" i="1"/>
  <c r="S40" i="1"/>
  <c r="T40" i="1"/>
  <c r="U40" i="1"/>
  <c r="V40" i="1"/>
  <c r="W40" i="1"/>
  <c r="P41" i="1"/>
  <c r="Q41" i="1"/>
  <c r="R41" i="1"/>
  <c r="S41" i="1"/>
  <c r="T41" i="1"/>
  <c r="U41" i="1"/>
  <c r="V41" i="1"/>
  <c r="W41" i="1"/>
  <c r="P42" i="1"/>
  <c r="Q42" i="1"/>
  <c r="R42" i="1"/>
  <c r="S42" i="1"/>
  <c r="T42" i="1"/>
  <c r="U42" i="1"/>
  <c r="V42" i="1"/>
  <c r="W42" i="1"/>
  <c r="P43" i="1"/>
  <c r="Q43" i="1"/>
  <c r="R43" i="1"/>
  <c r="S43" i="1"/>
  <c r="T43" i="1"/>
  <c r="U43" i="1"/>
  <c r="V43" i="1"/>
  <c r="W43" i="1"/>
  <c r="P44" i="1"/>
  <c r="Q44" i="1"/>
  <c r="R44" i="1"/>
  <c r="S44" i="1"/>
  <c r="T44" i="1"/>
  <c r="U44" i="1"/>
  <c r="V44" i="1"/>
  <c r="W44" i="1"/>
  <c r="P45" i="1"/>
  <c r="Q45" i="1"/>
  <c r="R45" i="1"/>
  <c r="S45" i="1"/>
  <c r="T45" i="1"/>
  <c r="U45" i="1"/>
  <c r="V45" i="1"/>
  <c r="W45" i="1"/>
  <c r="P46" i="1"/>
  <c r="Q46" i="1"/>
  <c r="R46" i="1"/>
  <c r="S46" i="1"/>
  <c r="T46" i="1"/>
  <c r="U46" i="1"/>
  <c r="V46" i="1"/>
  <c r="W46" i="1"/>
  <c r="P47" i="1"/>
  <c r="Q47" i="1"/>
  <c r="R47" i="1"/>
  <c r="S47" i="1"/>
  <c r="T47" i="1"/>
  <c r="U47" i="1"/>
  <c r="V47" i="1"/>
  <c r="W47" i="1"/>
  <c r="P48" i="1"/>
  <c r="Q48" i="1"/>
  <c r="R48" i="1"/>
  <c r="S48" i="1"/>
  <c r="T48" i="1"/>
  <c r="U48" i="1"/>
  <c r="V48" i="1"/>
  <c r="W48" i="1"/>
  <c r="P49" i="1"/>
  <c r="Q49" i="1"/>
  <c r="R49" i="1"/>
  <c r="S49" i="1"/>
  <c r="T49" i="1"/>
  <c r="U49" i="1"/>
  <c r="V49" i="1"/>
  <c r="W49" i="1"/>
  <c r="P50" i="1"/>
  <c r="Q50" i="1"/>
  <c r="R50" i="1"/>
  <c r="S50" i="1"/>
  <c r="T50" i="1"/>
  <c r="U50" i="1"/>
  <c r="V50" i="1"/>
  <c r="W50" i="1"/>
  <c r="P51" i="1"/>
  <c r="Q51" i="1"/>
  <c r="R51" i="1"/>
  <c r="S51" i="1"/>
  <c r="T51" i="1"/>
  <c r="U51" i="1"/>
  <c r="V51" i="1"/>
  <c r="W51" i="1"/>
  <c r="P52" i="1"/>
  <c r="Q52" i="1"/>
  <c r="R52" i="1"/>
  <c r="S52" i="1"/>
  <c r="T52" i="1"/>
  <c r="U52" i="1"/>
  <c r="V52" i="1"/>
  <c r="W52" i="1"/>
  <c r="P53" i="1"/>
  <c r="Q53" i="1"/>
  <c r="R53" i="1"/>
  <c r="S53" i="1"/>
  <c r="T53" i="1"/>
  <c r="U53" i="1"/>
  <c r="V53" i="1"/>
  <c r="W53" i="1"/>
  <c r="P54" i="1"/>
  <c r="Q54" i="1"/>
  <c r="R54" i="1"/>
  <c r="S54" i="1"/>
  <c r="T54" i="1"/>
  <c r="U54" i="1"/>
  <c r="V54" i="1"/>
  <c r="W54" i="1"/>
  <c r="P55" i="1"/>
  <c r="Q55" i="1"/>
  <c r="R55" i="1"/>
  <c r="S55" i="1"/>
  <c r="T55" i="1"/>
  <c r="U55" i="1"/>
  <c r="V55" i="1"/>
  <c r="W55" i="1"/>
  <c r="P56" i="1"/>
  <c r="Q56" i="1"/>
  <c r="R56" i="1"/>
  <c r="S56" i="1"/>
  <c r="T56" i="1"/>
  <c r="U56" i="1"/>
  <c r="V56" i="1"/>
  <c r="W56" i="1"/>
  <c r="P57" i="1"/>
  <c r="Q57" i="1"/>
  <c r="R57" i="1"/>
  <c r="S57" i="1"/>
  <c r="T57" i="1"/>
  <c r="U57" i="1"/>
  <c r="V57" i="1"/>
  <c r="W57" i="1"/>
  <c r="P58" i="1"/>
  <c r="Q58" i="1"/>
  <c r="R58" i="1"/>
  <c r="S58" i="1"/>
  <c r="T58" i="1"/>
  <c r="U58" i="1"/>
  <c r="V58" i="1"/>
  <c r="W58" i="1"/>
  <c r="P59" i="1"/>
  <c r="Q59" i="1"/>
  <c r="R59" i="1"/>
  <c r="S59" i="1"/>
  <c r="T59" i="1"/>
  <c r="U59" i="1"/>
  <c r="V59" i="1"/>
  <c r="W59" i="1"/>
  <c r="P60" i="1"/>
  <c r="Q60" i="1"/>
  <c r="R60" i="1"/>
  <c r="S60" i="1"/>
  <c r="T60" i="1"/>
  <c r="U60" i="1"/>
  <c r="V60" i="1"/>
  <c r="W60" i="1"/>
  <c r="P61" i="1"/>
  <c r="Q61" i="1"/>
  <c r="R61" i="1"/>
  <c r="S61" i="1"/>
  <c r="T61" i="1"/>
  <c r="U61" i="1"/>
  <c r="V61" i="1"/>
  <c r="W61" i="1"/>
  <c r="P62" i="1"/>
  <c r="Q62" i="1"/>
  <c r="R62" i="1"/>
  <c r="S62" i="1"/>
  <c r="T62" i="1"/>
  <c r="U62" i="1"/>
  <c r="V62" i="1"/>
  <c r="W62" i="1"/>
  <c r="P63" i="1"/>
  <c r="Q63" i="1"/>
  <c r="R63" i="1"/>
  <c r="S63" i="1"/>
  <c r="T63" i="1"/>
  <c r="U63" i="1"/>
  <c r="V63" i="1"/>
  <c r="W63" i="1"/>
  <c r="P64" i="1"/>
  <c r="Q64" i="1"/>
  <c r="R64" i="1"/>
  <c r="S64" i="1"/>
  <c r="T64" i="1"/>
  <c r="U64" i="1"/>
  <c r="V64" i="1"/>
  <c r="W64" i="1"/>
  <c r="P65" i="1"/>
  <c r="Q65" i="1"/>
  <c r="R65" i="1"/>
  <c r="S65" i="1"/>
  <c r="T65" i="1"/>
  <c r="U65" i="1"/>
  <c r="V65" i="1"/>
  <c r="W65" i="1"/>
  <c r="P66" i="1"/>
  <c r="Q66" i="1"/>
  <c r="R66" i="1"/>
  <c r="S66" i="1"/>
  <c r="T66" i="1"/>
  <c r="U66" i="1"/>
  <c r="V66" i="1"/>
  <c r="W66" i="1"/>
  <c r="P67" i="1"/>
  <c r="Q67" i="1"/>
  <c r="R67" i="1"/>
  <c r="S67" i="1"/>
  <c r="T67" i="1"/>
  <c r="U67" i="1"/>
  <c r="V67" i="1"/>
  <c r="W67" i="1"/>
  <c r="P68" i="1"/>
  <c r="Q68" i="1"/>
  <c r="R68" i="1"/>
  <c r="S68" i="1"/>
  <c r="T68" i="1"/>
  <c r="U68" i="1"/>
  <c r="V68" i="1"/>
  <c r="W68" i="1"/>
  <c r="P69" i="1"/>
  <c r="Q69" i="1"/>
  <c r="R69" i="1"/>
  <c r="S69" i="1"/>
  <c r="T69" i="1"/>
  <c r="U69" i="1"/>
  <c r="V69" i="1"/>
  <c r="W69" i="1"/>
  <c r="P70" i="1"/>
  <c r="Q70" i="1"/>
  <c r="R70" i="1"/>
  <c r="S70" i="1"/>
  <c r="T70" i="1"/>
  <c r="U70" i="1"/>
  <c r="V70" i="1"/>
  <c r="W70" i="1"/>
  <c r="P71" i="1"/>
  <c r="Q71" i="1"/>
  <c r="R71" i="1"/>
  <c r="S71" i="1"/>
  <c r="T71" i="1"/>
  <c r="U71" i="1"/>
  <c r="V71" i="1"/>
  <c r="W71" i="1"/>
  <c r="P72" i="1"/>
  <c r="Q72" i="1"/>
  <c r="R72" i="1"/>
  <c r="S72" i="1"/>
  <c r="T72" i="1"/>
  <c r="U72" i="1"/>
  <c r="V72" i="1"/>
  <c r="W72" i="1"/>
  <c r="P73" i="1"/>
  <c r="Q73" i="1"/>
  <c r="R73" i="1"/>
  <c r="S73" i="1"/>
  <c r="T73" i="1"/>
  <c r="U73" i="1"/>
  <c r="V73" i="1"/>
  <c r="W73" i="1"/>
  <c r="P74" i="1"/>
  <c r="Q74" i="1"/>
  <c r="R74" i="1"/>
  <c r="S74" i="1"/>
  <c r="T74" i="1"/>
  <c r="U74" i="1"/>
  <c r="V74" i="1"/>
  <c r="W74" i="1"/>
  <c r="P75" i="1"/>
  <c r="Q75" i="1"/>
  <c r="R75" i="1"/>
  <c r="S75" i="1"/>
  <c r="T75" i="1"/>
  <c r="U75" i="1"/>
  <c r="V75" i="1"/>
  <c r="W75" i="1"/>
  <c r="P76" i="1"/>
  <c r="Q76" i="1"/>
  <c r="R76" i="1"/>
  <c r="S76" i="1"/>
  <c r="T76" i="1"/>
  <c r="U76" i="1"/>
  <c r="V76" i="1"/>
  <c r="W76" i="1"/>
  <c r="P77" i="1"/>
  <c r="Q77" i="1"/>
  <c r="R77" i="1"/>
  <c r="S77" i="1"/>
  <c r="T77" i="1"/>
  <c r="U77" i="1"/>
  <c r="V77" i="1"/>
  <c r="W77" i="1"/>
  <c r="P78" i="1"/>
  <c r="Q78" i="1"/>
  <c r="R78" i="1"/>
  <c r="S78" i="1"/>
  <c r="T78" i="1"/>
  <c r="U78" i="1"/>
  <c r="V78" i="1"/>
  <c r="W78" i="1"/>
  <c r="P79" i="1"/>
  <c r="Q79" i="1"/>
  <c r="R79" i="1"/>
  <c r="S79" i="1"/>
  <c r="T79" i="1"/>
  <c r="U79" i="1"/>
  <c r="V79" i="1"/>
  <c r="W79" i="1"/>
  <c r="P80" i="1"/>
  <c r="Q80" i="1"/>
  <c r="R80" i="1"/>
  <c r="S80" i="1"/>
  <c r="T80" i="1"/>
  <c r="U80" i="1"/>
  <c r="V80" i="1"/>
  <c r="W80" i="1"/>
  <c r="P81" i="1"/>
  <c r="Q81" i="1"/>
  <c r="R81" i="1"/>
  <c r="S81" i="1"/>
  <c r="T81" i="1"/>
  <c r="U81" i="1"/>
  <c r="V81" i="1"/>
  <c r="W81" i="1"/>
  <c r="P82" i="1"/>
  <c r="Q82" i="1"/>
  <c r="R82" i="1"/>
  <c r="S82" i="1"/>
  <c r="T82" i="1"/>
  <c r="U82" i="1"/>
  <c r="V82" i="1"/>
  <c r="W82" i="1"/>
  <c r="P83" i="1"/>
  <c r="Q83" i="1"/>
  <c r="R83" i="1"/>
  <c r="S83" i="1"/>
  <c r="T83" i="1"/>
  <c r="U83" i="1"/>
  <c r="V83" i="1"/>
  <c r="W83" i="1"/>
  <c r="P84" i="1"/>
  <c r="Q84" i="1"/>
  <c r="R84" i="1"/>
  <c r="S84" i="1"/>
  <c r="T84" i="1"/>
  <c r="U84" i="1"/>
  <c r="V84" i="1"/>
  <c r="W84" i="1"/>
  <c r="P85" i="1"/>
  <c r="Q85" i="1"/>
  <c r="R85" i="1"/>
  <c r="S85" i="1"/>
  <c r="T85" i="1"/>
  <c r="U85" i="1"/>
  <c r="V85" i="1"/>
  <c r="W85" i="1"/>
  <c r="P86" i="1"/>
  <c r="Q86" i="1"/>
  <c r="R86" i="1"/>
  <c r="S86" i="1"/>
  <c r="T86" i="1"/>
  <c r="U86" i="1"/>
  <c r="V86" i="1"/>
  <c r="W86" i="1"/>
  <c r="P87" i="1"/>
  <c r="Q87" i="1"/>
  <c r="R87" i="1"/>
  <c r="S87" i="1"/>
  <c r="T87" i="1"/>
  <c r="U87" i="1"/>
  <c r="V87" i="1"/>
  <c r="W87" i="1"/>
  <c r="P88" i="1"/>
  <c r="Q88" i="1"/>
  <c r="R88" i="1"/>
  <c r="S88" i="1"/>
  <c r="T88" i="1"/>
  <c r="U88" i="1"/>
  <c r="V88" i="1"/>
  <c r="W88" i="1"/>
  <c r="P89" i="1"/>
  <c r="Q89" i="1"/>
  <c r="R89" i="1"/>
  <c r="S89" i="1"/>
  <c r="T89" i="1"/>
  <c r="U89" i="1"/>
  <c r="V89" i="1"/>
  <c r="W89" i="1"/>
  <c r="P90" i="1"/>
  <c r="Q90" i="1"/>
  <c r="R90" i="1"/>
  <c r="S90" i="1"/>
  <c r="T90" i="1"/>
  <c r="U90" i="1"/>
  <c r="V90" i="1"/>
  <c r="W90" i="1"/>
  <c r="P91" i="1"/>
  <c r="Q91" i="1"/>
  <c r="R91" i="1"/>
  <c r="S91" i="1"/>
  <c r="T91" i="1"/>
  <c r="U91" i="1"/>
  <c r="V91" i="1"/>
  <c r="W91" i="1"/>
  <c r="P92" i="1"/>
  <c r="Q92" i="1"/>
  <c r="R92" i="1"/>
  <c r="S92" i="1"/>
  <c r="T92" i="1"/>
  <c r="U92" i="1"/>
  <c r="V92" i="1"/>
  <c r="W92" i="1"/>
  <c r="P93" i="1"/>
  <c r="Q93" i="1"/>
  <c r="R93" i="1"/>
  <c r="S93" i="1"/>
  <c r="T93" i="1"/>
  <c r="U93" i="1"/>
  <c r="V93" i="1"/>
  <c r="W93" i="1"/>
  <c r="P94" i="1"/>
  <c r="Q94" i="1"/>
  <c r="R94" i="1"/>
  <c r="S94" i="1"/>
  <c r="T94" i="1"/>
  <c r="U94" i="1"/>
  <c r="V94" i="1"/>
  <c r="W94" i="1"/>
  <c r="P95" i="1"/>
  <c r="Q95" i="1"/>
  <c r="R95" i="1"/>
  <c r="S95" i="1"/>
  <c r="T95" i="1"/>
  <c r="U95" i="1"/>
  <c r="V95" i="1"/>
  <c r="W95" i="1"/>
  <c r="P96" i="1"/>
  <c r="Q96" i="1"/>
  <c r="R96" i="1"/>
  <c r="S96" i="1"/>
  <c r="T96" i="1"/>
  <c r="U96" i="1"/>
  <c r="V96" i="1"/>
  <c r="W96" i="1"/>
  <c r="P97" i="1"/>
  <c r="Q97" i="1"/>
  <c r="R97" i="1"/>
  <c r="S97" i="1"/>
  <c r="T97" i="1"/>
  <c r="U97" i="1"/>
  <c r="V97" i="1"/>
  <c r="W97" i="1"/>
  <c r="P98" i="1"/>
  <c r="Q98" i="1"/>
  <c r="R98" i="1"/>
  <c r="S98" i="1"/>
  <c r="T98" i="1"/>
  <c r="U98" i="1"/>
  <c r="V98" i="1"/>
  <c r="W98" i="1"/>
  <c r="P99" i="1"/>
  <c r="Q99" i="1"/>
  <c r="R99" i="1"/>
  <c r="S99" i="1"/>
  <c r="T99" i="1"/>
  <c r="U99" i="1"/>
  <c r="V99" i="1"/>
  <c r="W99" i="1"/>
  <c r="P100" i="1"/>
  <c r="Q100" i="1"/>
  <c r="R100" i="1"/>
  <c r="S100" i="1"/>
  <c r="T100" i="1"/>
  <c r="U100" i="1"/>
  <c r="V100" i="1"/>
  <c r="W100" i="1"/>
  <c r="P101" i="1"/>
  <c r="Q101" i="1"/>
  <c r="R101" i="1"/>
  <c r="S101" i="1"/>
  <c r="T101" i="1"/>
  <c r="U101" i="1"/>
  <c r="V101" i="1"/>
  <c r="W101" i="1"/>
  <c r="P102" i="1"/>
  <c r="Q102" i="1"/>
  <c r="R102" i="1"/>
  <c r="S102" i="1"/>
  <c r="T102" i="1"/>
  <c r="U102" i="1"/>
  <c r="V102" i="1"/>
  <c r="W102" i="1"/>
  <c r="P103" i="1"/>
  <c r="Q103" i="1"/>
  <c r="R103" i="1"/>
  <c r="S103" i="1"/>
  <c r="T103" i="1"/>
  <c r="U103" i="1"/>
  <c r="V103" i="1"/>
  <c r="W103" i="1"/>
  <c r="P104" i="1"/>
  <c r="Q104" i="1"/>
  <c r="R104" i="1"/>
  <c r="S104" i="1"/>
  <c r="T104" i="1"/>
  <c r="U104" i="1"/>
  <c r="V104" i="1"/>
  <c r="W104" i="1"/>
  <c r="P105" i="1"/>
  <c r="Q105" i="1"/>
  <c r="R105" i="1"/>
  <c r="S105" i="1"/>
  <c r="T105" i="1"/>
  <c r="U105" i="1"/>
  <c r="V105" i="1"/>
  <c r="W105" i="1"/>
  <c r="P106" i="1"/>
  <c r="Q106" i="1"/>
  <c r="R106" i="1"/>
  <c r="S106" i="1"/>
  <c r="T106" i="1"/>
  <c r="U106" i="1"/>
  <c r="V106" i="1"/>
  <c r="W106" i="1"/>
  <c r="P107" i="1"/>
  <c r="Q107" i="1"/>
  <c r="R107" i="1"/>
  <c r="S107" i="1"/>
  <c r="T107" i="1"/>
  <c r="U107" i="1"/>
  <c r="V107" i="1"/>
  <c r="W107" i="1"/>
  <c r="P108" i="1"/>
  <c r="Q108" i="1"/>
  <c r="R108" i="1"/>
  <c r="S108" i="1"/>
  <c r="T108" i="1"/>
  <c r="U108" i="1"/>
  <c r="V108" i="1"/>
  <c r="W108" i="1"/>
  <c r="P109" i="1"/>
  <c r="Q109" i="1"/>
  <c r="R109" i="1"/>
  <c r="S109" i="1"/>
  <c r="T109" i="1"/>
  <c r="U109" i="1"/>
  <c r="V109" i="1"/>
  <c r="W109" i="1"/>
  <c r="P110" i="1"/>
  <c r="Q110" i="1"/>
  <c r="R110" i="1"/>
  <c r="S110" i="1"/>
  <c r="T110" i="1"/>
  <c r="U110" i="1"/>
  <c r="V110" i="1"/>
  <c r="W110" i="1"/>
  <c r="P111" i="1"/>
  <c r="Q111" i="1"/>
  <c r="R111" i="1"/>
  <c r="S111" i="1"/>
  <c r="T111" i="1"/>
  <c r="U111" i="1"/>
  <c r="V111" i="1"/>
  <c r="W111" i="1"/>
  <c r="P112" i="1"/>
  <c r="Q112" i="1"/>
  <c r="R112" i="1"/>
  <c r="S112" i="1"/>
  <c r="T112" i="1"/>
  <c r="U112" i="1"/>
  <c r="V112" i="1"/>
  <c r="W112" i="1"/>
  <c r="P113" i="1"/>
  <c r="Q113" i="1"/>
  <c r="R113" i="1"/>
  <c r="S113" i="1"/>
  <c r="T113" i="1"/>
  <c r="U113" i="1"/>
  <c r="V113" i="1"/>
  <c r="W113" i="1"/>
  <c r="P114" i="1"/>
  <c r="Q114" i="1"/>
  <c r="R114" i="1"/>
  <c r="S114" i="1"/>
  <c r="T114" i="1"/>
  <c r="U114" i="1"/>
  <c r="V114" i="1"/>
  <c r="W114" i="1"/>
  <c r="P115" i="1"/>
  <c r="Q115" i="1"/>
  <c r="R115" i="1"/>
  <c r="S115" i="1"/>
  <c r="T115" i="1"/>
  <c r="U115" i="1"/>
  <c r="V115" i="1"/>
  <c r="W115" i="1"/>
  <c r="P116" i="1"/>
  <c r="Q116" i="1"/>
  <c r="R116" i="1"/>
  <c r="S116" i="1"/>
  <c r="T116" i="1"/>
  <c r="U116" i="1"/>
  <c r="V116" i="1"/>
  <c r="W116" i="1"/>
  <c r="P117" i="1"/>
  <c r="Q117" i="1"/>
  <c r="R117" i="1"/>
  <c r="S117" i="1"/>
  <c r="T117" i="1"/>
  <c r="U117" i="1"/>
  <c r="V117" i="1"/>
  <c r="W117" i="1"/>
  <c r="P118" i="1"/>
  <c r="Q118" i="1"/>
  <c r="R118" i="1"/>
  <c r="S118" i="1"/>
  <c r="T118" i="1"/>
  <c r="U118" i="1"/>
  <c r="V118" i="1"/>
  <c r="W118" i="1"/>
  <c r="P119" i="1"/>
  <c r="Q119" i="1"/>
  <c r="R119" i="1"/>
  <c r="S119" i="1"/>
  <c r="T119" i="1"/>
  <c r="U119" i="1"/>
  <c r="V119" i="1"/>
  <c r="W119" i="1"/>
  <c r="P120" i="1"/>
  <c r="Q120" i="1"/>
  <c r="R120" i="1"/>
  <c r="S120" i="1"/>
  <c r="T120" i="1"/>
  <c r="U120" i="1"/>
  <c r="V120" i="1"/>
  <c r="W120" i="1"/>
  <c r="P121" i="1"/>
  <c r="Q121" i="1"/>
  <c r="R121" i="1"/>
  <c r="S121" i="1"/>
  <c r="T121" i="1"/>
  <c r="U121" i="1"/>
  <c r="V121" i="1"/>
  <c r="W121" i="1"/>
  <c r="P122" i="1"/>
  <c r="Q122" i="1"/>
  <c r="R122" i="1"/>
  <c r="S122" i="1"/>
  <c r="T122" i="1"/>
  <c r="U122" i="1"/>
  <c r="V122" i="1"/>
  <c r="W122" i="1"/>
  <c r="P123" i="1"/>
  <c r="Q123" i="1"/>
  <c r="R123" i="1"/>
  <c r="S123" i="1"/>
  <c r="T123" i="1"/>
  <c r="U123" i="1"/>
  <c r="V123" i="1"/>
  <c r="W123" i="1"/>
  <c r="P124" i="1"/>
  <c r="Q124" i="1"/>
  <c r="R124" i="1"/>
  <c r="S124" i="1"/>
  <c r="T124" i="1"/>
  <c r="U124" i="1"/>
  <c r="V124" i="1"/>
  <c r="W124" i="1"/>
  <c r="P125" i="1"/>
  <c r="Q125" i="1"/>
  <c r="R125" i="1"/>
  <c r="S125" i="1"/>
  <c r="T125" i="1"/>
  <c r="U125" i="1"/>
  <c r="V125" i="1"/>
  <c r="W125" i="1"/>
  <c r="P126" i="1"/>
  <c r="Q126" i="1"/>
  <c r="R126" i="1"/>
  <c r="S126" i="1"/>
  <c r="T126" i="1"/>
  <c r="U126" i="1"/>
  <c r="V126" i="1"/>
  <c r="W126" i="1"/>
  <c r="P127" i="1"/>
  <c r="Q127" i="1"/>
  <c r="R127" i="1"/>
  <c r="S127" i="1"/>
  <c r="T127" i="1"/>
  <c r="U127" i="1"/>
  <c r="V127" i="1"/>
  <c r="W127" i="1"/>
  <c r="P128" i="1"/>
  <c r="Q128" i="1"/>
  <c r="R128" i="1"/>
  <c r="S128" i="1"/>
  <c r="T128" i="1"/>
  <c r="U128" i="1"/>
  <c r="V128" i="1"/>
  <c r="W128" i="1"/>
  <c r="P129" i="1"/>
  <c r="Q129" i="1"/>
  <c r="R129" i="1"/>
  <c r="S129" i="1"/>
  <c r="T129" i="1"/>
  <c r="U129" i="1"/>
  <c r="V129" i="1"/>
  <c r="W129" i="1"/>
  <c r="P130" i="1"/>
  <c r="Q130" i="1"/>
  <c r="R130" i="1"/>
  <c r="S130" i="1"/>
  <c r="T130" i="1"/>
  <c r="U130" i="1"/>
  <c r="V130" i="1"/>
  <c r="W130" i="1"/>
  <c r="P131" i="1"/>
  <c r="Q131" i="1"/>
  <c r="R131" i="1"/>
  <c r="S131" i="1"/>
  <c r="T131" i="1"/>
  <c r="U131" i="1"/>
  <c r="V131" i="1"/>
  <c r="W131" i="1"/>
  <c r="P132" i="1"/>
  <c r="Q132" i="1"/>
  <c r="R132" i="1"/>
  <c r="S132" i="1"/>
  <c r="T132" i="1"/>
  <c r="U132" i="1"/>
  <c r="V132" i="1"/>
  <c r="W132" i="1"/>
  <c r="P133" i="1"/>
  <c r="Q133" i="1"/>
  <c r="R133" i="1"/>
  <c r="S133" i="1"/>
  <c r="T133" i="1"/>
  <c r="U133" i="1"/>
  <c r="V133" i="1"/>
  <c r="W133" i="1"/>
  <c r="P134" i="1"/>
  <c r="Q134" i="1"/>
  <c r="R134" i="1"/>
  <c r="S134" i="1"/>
  <c r="T134" i="1"/>
  <c r="U134" i="1"/>
  <c r="V134" i="1"/>
  <c r="W134" i="1"/>
  <c r="P135" i="1"/>
  <c r="Q135" i="1"/>
  <c r="R135" i="1"/>
  <c r="S135" i="1"/>
  <c r="T135" i="1"/>
  <c r="U135" i="1"/>
  <c r="V135" i="1"/>
  <c r="W135" i="1"/>
  <c r="P136" i="1"/>
  <c r="Q136" i="1"/>
  <c r="R136" i="1"/>
  <c r="S136" i="1"/>
  <c r="T136" i="1"/>
  <c r="U136" i="1"/>
  <c r="V136" i="1"/>
  <c r="W136" i="1"/>
  <c r="P137" i="1"/>
  <c r="Q137" i="1"/>
  <c r="R137" i="1"/>
  <c r="S137" i="1"/>
  <c r="T137" i="1"/>
  <c r="U137" i="1"/>
  <c r="V137" i="1"/>
  <c r="W137" i="1"/>
  <c r="P138" i="1"/>
  <c r="Q138" i="1"/>
  <c r="R138" i="1"/>
  <c r="S138" i="1"/>
  <c r="T138" i="1"/>
  <c r="U138" i="1"/>
  <c r="V138" i="1"/>
  <c r="W138" i="1"/>
  <c r="P139" i="1"/>
  <c r="Q139" i="1"/>
  <c r="R139" i="1"/>
  <c r="S139" i="1"/>
  <c r="T139" i="1"/>
  <c r="U139" i="1"/>
  <c r="V139" i="1"/>
  <c r="W139" i="1"/>
  <c r="P140" i="1"/>
  <c r="Q140" i="1"/>
  <c r="R140" i="1"/>
  <c r="S140" i="1"/>
  <c r="T140" i="1"/>
  <c r="U140" i="1"/>
  <c r="V140" i="1"/>
  <c r="W140" i="1"/>
  <c r="P141" i="1"/>
  <c r="Q141" i="1"/>
  <c r="R141" i="1"/>
  <c r="S141" i="1"/>
  <c r="T141" i="1"/>
  <c r="U141" i="1"/>
  <c r="V141" i="1"/>
  <c r="W141" i="1"/>
  <c r="P142" i="1"/>
  <c r="Q142" i="1"/>
  <c r="R142" i="1"/>
  <c r="S142" i="1"/>
  <c r="T142" i="1"/>
  <c r="U142" i="1"/>
  <c r="V142" i="1"/>
  <c r="W142" i="1"/>
  <c r="P143" i="1"/>
  <c r="Q143" i="1"/>
  <c r="R143" i="1"/>
  <c r="S143" i="1"/>
  <c r="T143" i="1"/>
  <c r="U143" i="1"/>
  <c r="V143" i="1"/>
  <c r="W143" i="1"/>
  <c r="P144" i="1"/>
  <c r="Q144" i="1"/>
  <c r="R144" i="1"/>
  <c r="S144" i="1"/>
  <c r="T144" i="1"/>
  <c r="U144" i="1"/>
  <c r="V144" i="1"/>
  <c r="W144" i="1"/>
  <c r="P145" i="1"/>
  <c r="Q145" i="1"/>
  <c r="R145" i="1"/>
  <c r="S145" i="1"/>
  <c r="T145" i="1"/>
  <c r="U145" i="1"/>
  <c r="V145" i="1"/>
  <c r="W145" i="1"/>
  <c r="P146" i="1"/>
  <c r="Q146" i="1"/>
  <c r="R146" i="1"/>
  <c r="S146" i="1"/>
  <c r="T146" i="1"/>
  <c r="U146" i="1"/>
  <c r="V146" i="1"/>
  <c r="W146" i="1"/>
  <c r="P147" i="1"/>
  <c r="Q147" i="1"/>
  <c r="R147" i="1"/>
  <c r="S147" i="1"/>
  <c r="T147" i="1"/>
  <c r="U147" i="1"/>
  <c r="V147" i="1"/>
  <c r="W147" i="1"/>
  <c r="P148" i="1"/>
  <c r="Q148" i="1"/>
  <c r="R148" i="1"/>
  <c r="S148" i="1"/>
  <c r="T148" i="1"/>
  <c r="U148" i="1"/>
  <c r="V148" i="1"/>
  <c r="W148" i="1"/>
  <c r="P149" i="1"/>
  <c r="Q149" i="1"/>
  <c r="R149" i="1"/>
  <c r="S149" i="1"/>
  <c r="T149" i="1"/>
  <c r="U149" i="1"/>
  <c r="V149" i="1"/>
  <c r="W149" i="1"/>
  <c r="P150" i="1"/>
  <c r="Q150" i="1"/>
  <c r="R150" i="1"/>
  <c r="S150" i="1"/>
  <c r="T150" i="1"/>
  <c r="U150" i="1"/>
  <c r="V150" i="1"/>
  <c r="W150" i="1"/>
  <c r="P151" i="1"/>
  <c r="Q151" i="1"/>
  <c r="R151" i="1"/>
  <c r="S151" i="1"/>
  <c r="T151" i="1"/>
  <c r="U151" i="1"/>
  <c r="V151" i="1"/>
  <c r="W151" i="1"/>
  <c r="P152" i="1"/>
  <c r="Q152" i="1"/>
  <c r="R152" i="1"/>
  <c r="S152" i="1"/>
  <c r="T152" i="1"/>
  <c r="U152" i="1"/>
  <c r="V152" i="1"/>
  <c r="W152" i="1"/>
  <c r="P153" i="1"/>
  <c r="Q153" i="1"/>
  <c r="R153" i="1"/>
  <c r="S153" i="1"/>
  <c r="T153" i="1"/>
  <c r="U153" i="1"/>
  <c r="V153" i="1"/>
  <c r="W153" i="1"/>
  <c r="P154" i="1"/>
  <c r="Q154" i="1"/>
  <c r="R154" i="1"/>
  <c r="S154" i="1"/>
  <c r="T154" i="1"/>
  <c r="U154" i="1"/>
  <c r="V154" i="1"/>
  <c r="W154" i="1"/>
  <c r="P155" i="1"/>
  <c r="Q155" i="1"/>
  <c r="R155" i="1"/>
  <c r="S155" i="1"/>
  <c r="T155" i="1"/>
  <c r="U155" i="1"/>
  <c r="V155" i="1"/>
  <c r="W155" i="1"/>
  <c r="P156" i="1"/>
  <c r="Q156" i="1"/>
  <c r="R156" i="1"/>
  <c r="S156" i="1"/>
  <c r="T156" i="1"/>
  <c r="U156" i="1"/>
  <c r="V156" i="1"/>
  <c r="W156" i="1"/>
  <c r="P157" i="1"/>
  <c r="Q157" i="1"/>
  <c r="R157" i="1"/>
  <c r="S157" i="1"/>
  <c r="T157" i="1"/>
  <c r="U157" i="1"/>
  <c r="V157" i="1"/>
  <c r="W157" i="1"/>
  <c r="P158" i="1"/>
  <c r="Q158" i="1"/>
  <c r="R158" i="1"/>
  <c r="S158" i="1"/>
  <c r="T158" i="1"/>
  <c r="U158" i="1"/>
  <c r="V158" i="1"/>
  <c r="W158" i="1"/>
  <c r="P159" i="1"/>
  <c r="Q159" i="1"/>
  <c r="R159" i="1"/>
  <c r="S159" i="1"/>
  <c r="T159" i="1"/>
  <c r="U159" i="1"/>
  <c r="V159" i="1"/>
  <c r="W159" i="1"/>
  <c r="P160" i="1"/>
  <c r="Q160" i="1"/>
  <c r="R160" i="1"/>
  <c r="S160" i="1"/>
  <c r="T160" i="1"/>
  <c r="U160" i="1"/>
  <c r="V160" i="1"/>
  <c r="W160" i="1"/>
  <c r="P161" i="1"/>
  <c r="Q161" i="1"/>
  <c r="R161" i="1"/>
  <c r="S161" i="1"/>
  <c r="T161" i="1"/>
  <c r="U161" i="1"/>
  <c r="V161" i="1"/>
  <c r="W161" i="1"/>
  <c r="P162" i="1"/>
  <c r="Q162" i="1"/>
  <c r="R162" i="1"/>
  <c r="S162" i="1"/>
  <c r="T162" i="1"/>
  <c r="U162" i="1"/>
  <c r="V162" i="1"/>
  <c r="W162" i="1"/>
  <c r="P163" i="1"/>
  <c r="Q163" i="1"/>
  <c r="R163" i="1"/>
  <c r="S163" i="1"/>
  <c r="T163" i="1"/>
  <c r="U163" i="1"/>
  <c r="V163" i="1"/>
  <c r="W163" i="1"/>
  <c r="P164" i="1"/>
  <c r="Q164" i="1"/>
  <c r="R164" i="1"/>
  <c r="S164" i="1"/>
  <c r="T164" i="1"/>
  <c r="U164" i="1"/>
  <c r="V164" i="1"/>
  <c r="W164" i="1"/>
  <c r="P165" i="1"/>
  <c r="Q165" i="1"/>
  <c r="R165" i="1"/>
  <c r="S165" i="1"/>
  <c r="T165" i="1"/>
  <c r="U165" i="1"/>
  <c r="V165" i="1"/>
  <c r="W165" i="1"/>
  <c r="P166" i="1"/>
  <c r="Q166" i="1"/>
  <c r="R166" i="1"/>
  <c r="S166" i="1"/>
  <c r="T166" i="1"/>
  <c r="U166" i="1"/>
  <c r="V166" i="1"/>
  <c r="W166" i="1"/>
  <c r="P167" i="1"/>
  <c r="Q167" i="1"/>
  <c r="R167" i="1"/>
  <c r="S167" i="1"/>
  <c r="T167" i="1"/>
  <c r="U167" i="1"/>
  <c r="V167" i="1"/>
  <c r="W167" i="1"/>
  <c r="P168" i="1"/>
  <c r="Q168" i="1"/>
  <c r="R168" i="1"/>
  <c r="S168" i="1"/>
  <c r="T168" i="1"/>
  <c r="U168" i="1"/>
  <c r="V168" i="1"/>
  <c r="W168" i="1"/>
  <c r="P169" i="1"/>
  <c r="Q169" i="1"/>
  <c r="R169" i="1"/>
  <c r="S169" i="1"/>
  <c r="T169" i="1"/>
  <c r="U169" i="1"/>
  <c r="V169" i="1"/>
  <c r="W169" i="1"/>
  <c r="P170" i="1"/>
  <c r="Q170" i="1"/>
  <c r="R170" i="1"/>
  <c r="S170" i="1"/>
  <c r="T170" i="1"/>
  <c r="U170" i="1"/>
  <c r="V170" i="1"/>
  <c r="W170" i="1"/>
  <c r="P171" i="1"/>
  <c r="Q171" i="1"/>
  <c r="R171" i="1"/>
  <c r="S171" i="1"/>
  <c r="T171" i="1"/>
  <c r="U171" i="1"/>
  <c r="V171" i="1"/>
  <c r="W171" i="1"/>
  <c r="P172" i="1"/>
  <c r="Q172" i="1"/>
  <c r="R172" i="1"/>
  <c r="S172" i="1"/>
  <c r="T172" i="1"/>
  <c r="U172" i="1"/>
  <c r="V172" i="1"/>
  <c r="W172" i="1"/>
  <c r="P173" i="1"/>
  <c r="Q173" i="1"/>
  <c r="R173" i="1"/>
  <c r="S173" i="1"/>
  <c r="T173" i="1"/>
  <c r="U173" i="1"/>
  <c r="V173" i="1"/>
  <c r="W173" i="1"/>
  <c r="P174" i="1"/>
  <c r="Q174" i="1"/>
  <c r="R174" i="1"/>
  <c r="S174" i="1"/>
  <c r="T174" i="1"/>
  <c r="U174" i="1"/>
  <c r="V174" i="1"/>
  <c r="W174" i="1"/>
  <c r="P175" i="1"/>
  <c r="Q175" i="1"/>
  <c r="R175" i="1"/>
  <c r="S175" i="1"/>
  <c r="T175" i="1"/>
  <c r="U175" i="1"/>
  <c r="V175" i="1"/>
  <c r="W175" i="1"/>
  <c r="P176" i="1"/>
  <c r="Q176" i="1"/>
  <c r="R176" i="1"/>
  <c r="S176" i="1"/>
  <c r="T176" i="1"/>
  <c r="U176" i="1"/>
  <c r="V176" i="1"/>
  <c r="W176" i="1"/>
  <c r="P177" i="1"/>
  <c r="Q177" i="1"/>
  <c r="R177" i="1"/>
  <c r="S177" i="1"/>
  <c r="T177" i="1"/>
  <c r="U177" i="1"/>
  <c r="V177" i="1"/>
  <c r="W177" i="1"/>
  <c r="P178" i="1"/>
  <c r="Q178" i="1"/>
  <c r="R178" i="1"/>
  <c r="S178" i="1"/>
  <c r="T178" i="1"/>
  <c r="U178" i="1"/>
  <c r="V178" i="1"/>
  <c r="W178" i="1"/>
  <c r="P179" i="1"/>
  <c r="Q179" i="1"/>
  <c r="R179" i="1"/>
  <c r="S179" i="1"/>
  <c r="T179" i="1"/>
  <c r="U179" i="1"/>
  <c r="V179" i="1"/>
  <c r="W179" i="1"/>
  <c r="P180" i="1"/>
  <c r="Q180" i="1"/>
  <c r="R180" i="1"/>
  <c r="S180" i="1"/>
  <c r="T180" i="1"/>
  <c r="U180" i="1"/>
  <c r="V180" i="1"/>
  <c r="W180" i="1"/>
  <c r="P181" i="1"/>
  <c r="Q181" i="1"/>
  <c r="R181" i="1"/>
  <c r="S181" i="1"/>
  <c r="T181" i="1"/>
  <c r="U181" i="1"/>
  <c r="V181" i="1"/>
  <c r="W181" i="1"/>
  <c r="P182" i="1"/>
  <c r="Q182" i="1"/>
  <c r="R182" i="1"/>
  <c r="S182" i="1"/>
  <c r="T182" i="1"/>
  <c r="U182" i="1"/>
  <c r="V182" i="1"/>
  <c r="W182" i="1"/>
  <c r="P183" i="1"/>
  <c r="Q183" i="1"/>
  <c r="R183" i="1"/>
  <c r="S183" i="1"/>
  <c r="T183" i="1"/>
  <c r="U183" i="1"/>
  <c r="V183" i="1"/>
  <c r="W183" i="1"/>
  <c r="P184" i="1"/>
  <c r="Q184" i="1"/>
  <c r="R184" i="1"/>
  <c r="S184" i="1"/>
  <c r="T184" i="1"/>
  <c r="U184" i="1"/>
  <c r="V184" i="1"/>
  <c r="W184" i="1"/>
  <c r="P185" i="1"/>
  <c r="Q185" i="1"/>
  <c r="R185" i="1"/>
  <c r="S185" i="1"/>
  <c r="T185" i="1"/>
  <c r="U185" i="1"/>
  <c r="V185" i="1"/>
  <c r="W185" i="1"/>
  <c r="P186" i="1"/>
  <c r="Q186" i="1"/>
  <c r="R186" i="1"/>
  <c r="S186" i="1"/>
  <c r="T186" i="1"/>
  <c r="U186" i="1"/>
  <c r="V186" i="1"/>
  <c r="W186" i="1"/>
  <c r="P187" i="1"/>
  <c r="Q187" i="1"/>
  <c r="R187" i="1"/>
  <c r="S187" i="1"/>
  <c r="T187" i="1"/>
  <c r="U187" i="1"/>
  <c r="V187" i="1"/>
  <c r="W187" i="1"/>
  <c r="P188" i="1"/>
  <c r="Q188" i="1"/>
  <c r="R188" i="1"/>
  <c r="S188" i="1"/>
  <c r="T188" i="1"/>
  <c r="U188" i="1"/>
  <c r="V188" i="1"/>
  <c r="W188" i="1"/>
  <c r="P189" i="1"/>
  <c r="Q189" i="1"/>
  <c r="R189" i="1"/>
  <c r="S189" i="1"/>
  <c r="T189" i="1"/>
  <c r="U189" i="1"/>
  <c r="V189" i="1"/>
  <c r="W189" i="1"/>
  <c r="P190" i="1"/>
  <c r="Q190" i="1"/>
  <c r="R190" i="1"/>
  <c r="S190" i="1"/>
  <c r="T190" i="1"/>
  <c r="U190" i="1"/>
  <c r="V190" i="1"/>
  <c r="W190" i="1"/>
  <c r="P191" i="1"/>
  <c r="Q191" i="1"/>
  <c r="R191" i="1"/>
  <c r="S191" i="1"/>
  <c r="T191" i="1"/>
  <c r="U191" i="1"/>
  <c r="V191" i="1"/>
  <c r="W191" i="1"/>
  <c r="P192" i="1"/>
  <c r="Q192" i="1"/>
  <c r="R192" i="1"/>
  <c r="S192" i="1"/>
  <c r="T192" i="1"/>
  <c r="U192" i="1"/>
  <c r="V192" i="1"/>
  <c r="W192" i="1"/>
  <c r="P193" i="1"/>
  <c r="Q193" i="1"/>
  <c r="R193" i="1"/>
  <c r="S193" i="1"/>
  <c r="T193" i="1"/>
  <c r="U193" i="1"/>
  <c r="V193" i="1"/>
  <c r="W193" i="1"/>
  <c r="P194" i="1"/>
  <c r="Q194" i="1"/>
  <c r="R194" i="1"/>
  <c r="S194" i="1"/>
  <c r="T194" i="1"/>
  <c r="U194" i="1"/>
  <c r="V194" i="1"/>
  <c r="W194" i="1"/>
  <c r="P195" i="1"/>
  <c r="Q195" i="1"/>
  <c r="R195" i="1"/>
  <c r="S195" i="1"/>
  <c r="T195" i="1"/>
  <c r="U195" i="1"/>
  <c r="V195" i="1"/>
  <c r="W195" i="1"/>
  <c r="P196" i="1"/>
  <c r="Q196" i="1"/>
  <c r="R196" i="1"/>
  <c r="S196" i="1"/>
  <c r="T196" i="1"/>
  <c r="U196" i="1"/>
  <c r="V196" i="1"/>
  <c r="W196" i="1"/>
  <c r="P197" i="1"/>
  <c r="Q197" i="1"/>
  <c r="R197" i="1"/>
  <c r="S197" i="1"/>
  <c r="T197" i="1"/>
  <c r="U197" i="1"/>
  <c r="V197" i="1"/>
  <c r="W197" i="1"/>
  <c r="P198" i="1"/>
  <c r="Q198" i="1"/>
  <c r="R198" i="1"/>
  <c r="S198" i="1"/>
  <c r="T198" i="1"/>
  <c r="U198" i="1"/>
  <c r="V198" i="1"/>
  <c r="W198" i="1"/>
  <c r="P199" i="1"/>
  <c r="Q199" i="1"/>
  <c r="R199" i="1"/>
  <c r="S199" i="1"/>
  <c r="T199" i="1"/>
  <c r="U199" i="1"/>
  <c r="V199" i="1"/>
  <c r="W199" i="1"/>
  <c r="P200" i="1"/>
  <c r="Q200" i="1"/>
  <c r="R200" i="1"/>
  <c r="S200" i="1"/>
  <c r="T200" i="1"/>
  <c r="U200" i="1"/>
  <c r="V200" i="1"/>
  <c r="W200" i="1"/>
  <c r="P201" i="1"/>
  <c r="Q201" i="1"/>
  <c r="R201" i="1"/>
  <c r="S201" i="1"/>
  <c r="T201" i="1"/>
  <c r="U201" i="1"/>
  <c r="V201" i="1"/>
  <c r="W201" i="1"/>
  <c r="P202" i="1"/>
  <c r="Q202" i="1"/>
  <c r="R202" i="1"/>
  <c r="S202" i="1"/>
  <c r="T202" i="1"/>
  <c r="U202" i="1"/>
  <c r="V202" i="1"/>
  <c r="W202" i="1"/>
  <c r="P203" i="1"/>
  <c r="Q203" i="1"/>
  <c r="R203" i="1"/>
  <c r="S203" i="1"/>
  <c r="T203" i="1"/>
  <c r="U203" i="1"/>
  <c r="V203" i="1"/>
  <c r="W203" i="1"/>
  <c r="P204" i="1"/>
  <c r="Q204" i="1"/>
  <c r="R204" i="1"/>
  <c r="S204" i="1"/>
  <c r="T204" i="1"/>
  <c r="U204" i="1"/>
  <c r="V204" i="1"/>
  <c r="W204" i="1"/>
  <c r="P205" i="1"/>
  <c r="Q205" i="1"/>
  <c r="R205" i="1"/>
  <c r="S205" i="1"/>
  <c r="T205" i="1"/>
  <c r="U205" i="1"/>
  <c r="V205" i="1"/>
  <c r="W205" i="1"/>
  <c r="P206" i="1"/>
  <c r="Q206" i="1"/>
  <c r="R206" i="1"/>
  <c r="S206" i="1"/>
  <c r="T206" i="1"/>
  <c r="U206" i="1"/>
  <c r="V206" i="1"/>
  <c r="W206" i="1"/>
  <c r="P207" i="1"/>
  <c r="Q207" i="1"/>
  <c r="R207" i="1"/>
  <c r="S207" i="1"/>
  <c r="T207" i="1"/>
  <c r="U207" i="1"/>
  <c r="V207" i="1"/>
  <c r="W207" i="1"/>
  <c r="P208" i="1"/>
  <c r="Q208" i="1"/>
  <c r="R208" i="1"/>
  <c r="S208" i="1"/>
  <c r="T208" i="1"/>
  <c r="U208" i="1"/>
  <c r="V208" i="1"/>
  <c r="W208" i="1"/>
  <c r="P209" i="1"/>
  <c r="Q209" i="1"/>
  <c r="R209" i="1"/>
  <c r="S209" i="1"/>
  <c r="T209" i="1"/>
  <c r="U209" i="1"/>
  <c r="V209" i="1"/>
  <c r="W209" i="1"/>
  <c r="P210" i="1"/>
  <c r="Q210" i="1"/>
  <c r="R210" i="1"/>
  <c r="S210" i="1"/>
  <c r="T210" i="1"/>
  <c r="U210" i="1"/>
  <c r="V210" i="1"/>
  <c r="W210" i="1"/>
  <c r="P211" i="1"/>
  <c r="Q211" i="1"/>
  <c r="R211" i="1"/>
  <c r="S211" i="1"/>
  <c r="T211" i="1"/>
  <c r="U211" i="1"/>
  <c r="V211" i="1"/>
  <c r="W211" i="1"/>
  <c r="P212" i="1"/>
  <c r="Q212" i="1"/>
  <c r="R212" i="1"/>
  <c r="S212" i="1"/>
  <c r="T212" i="1"/>
  <c r="U212" i="1"/>
  <c r="V212" i="1"/>
  <c r="W212" i="1"/>
  <c r="P213" i="1"/>
  <c r="Q213" i="1"/>
  <c r="R213" i="1"/>
  <c r="S213" i="1"/>
  <c r="T213" i="1"/>
  <c r="U213" i="1"/>
  <c r="V213" i="1"/>
  <c r="W213" i="1"/>
  <c r="P214" i="1"/>
  <c r="Q214" i="1"/>
  <c r="R214" i="1"/>
  <c r="S214" i="1"/>
  <c r="T214" i="1"/>
  <c r="U214" i="1"/>
  <c r="V214" i="1"/>
  <c r="W214" i="1"/>
  <c r="P215" i="1"/>
  <c r="Q215" i="1"/>
  <c r="R215" i="1"/>
  <c r="S215" i="1"/>
  <c r="T215" i="1"/>
  <c r="U215" i="1"/>
  <c r="V215" i="1"/>
  <c r="W215" i="1"/>
  <c r="P216" i="1"/>
  <c r="Q216" i="1"/>
  <c r="R216" i="1"/>
  <c r="S216" i="1"/>
  <c r="T216" i="1"/>
  <c r="U216" i="1"/>
  <c r="V216" i="1"/>
  <c r="W216" i="1"/>
  <c r="P217" i="1"/>
  <c r="Q217" i="1"/>
  <c r="R217" i="1"/>
  <c r="S217" i="1"/>
  <c r="T217" i="1"/>
  <c r="U217" i="1"/>
  <c r="V217" i="1"/>
  <c r="W217" i="1"/>
  <c r="P218" i="1"/>
  <c r="Q218" i="1"/>
  <c r="R218" i="1"/>
  <c r="S218" i="1"/>
  <c r="T218" i="1"/>
  <c r="U218" i="1"/>
  <c r="V218" i="1"/>
  <c r="W218" i="1"/>
  <c r="P219" i="1"/>
  <c r="Q219" i="1"/>
  <c r="R219" i="1"/>
  <c r="S219" i="1"/>
  <c r="T219" i="1"/>
  <c r="U219" i="1"/>
  <c r="V219" i="1"/>
  <c r="W219" i="1"/>
  <c r="P220" i="1"/>
  <c r="Q220" i="1"/>
  <c r="R220" i="1"/>
  <c r="S220" i="1"/>
  <c r="T220" i="1"/>
  <c r="U220" i="1"/>
  <c r="V220" i="1"/>
  <c r="W220" i="1"/>
  <c r="P221" i="1"/>
  <c r="Q221" i="1"/>
  <c r="R221" i="1"/>
  <c r="S221" i="1"/>
  <c r="T221" i="1"/>
  <c r="U221" i="1"/>
  <c r="V221" i="1"/>
  <c r="W221" i="1"/>
  <c r="P222" i="1"/>
  <c r="Q222" i="1"/>
  <c r="R222" i="1"/>
  <c r="S222" i="1"/>
  <c r="T222" i="1"/>
  <c r="U222" i="1"/>
  <c r="V222" i="1"/>
  <c r="W222" i="1"/>
  <c r="P223" i="1"/>
  <c r="Q223" i="1"/>
  <c r="R223" i="1"/>
  <c r="S223" i="1"/>
  <c r="T223" i="1"/>
  <c r="U223" i="1"/>
  <c r="V223" i="1"/>
  <c r="W223" i="1"/>
  <c r="P224" i="1"/>
  <c r="Q224" i="1"/>
  <c r="R224" i="1"/>
  <c r="S224" i="1"/>
  <c r="T224" i="1"/>
  <c r="U224" i="1"/>
  <c r="V224" i="1"/>
  <c r="W224" i="1"/>
  <c r="P225" i="1"/>
  <c r="Q225" i="1"/>
  <c r="R225" i="1"/>
  <c r="S225" i="1"/>
  <c r="T225" i="1"/>
  <c r="U225" i="1"/>
  <c r="V225" i="1"/>
  <c r="W225" i="1"/>
  <c r="P226" i="1"/>
  <c r="Q226" i="1"/>
  <c r="R226" i="1"/>
  <c r="S226" i="1"/>
  <c r="T226" i="1"/>
  <c r="U226" i="1"/>
  <c r="V226" i="1"/>
  <c r="W226" i="1"/>
  <c r="P227" i="1"/>
  <c r="Q227" i="1"/>
  <c r="R227" i="1"/>
  <c r="S227" i="1"/>
  <c r="T227" i="1"/>
  <c r="U227" i="1"/>
  <c r="V227" i="1"/>
  <c r="W227" i="1"/>
  <c r="P228" i="1"/>
  <c r="Q228" i="1"/>
  <c r="R228" i="1"/>
  <c r="S228" i="1"/>
  <c r="T228" i="1"/>
  <c r="U228" i="1"/>
  <c r="V228" i="1"/>
  <c r="W228" i="1"/>
  <c r="P229" i="1"/>
  <c r="Q229" i="1"/>
  <c r="R229" i="1"/>
  <c r="S229" i="1"/>
  <c r="T229" i="1"/>
  <c r="U229" i="1"/>
  <c r="V229" i="1"/>
  <c r="W229" i="1"/>
  <c r="P230" i="1"/>
  <c r="Q230" i="1"/>
  <c r="R230" i="1"/>
  <c r="S230" i="1"/>
  <c r="T230" i="1"/>
  <c r="U230" i="1"/>
  <c r="V230" i="1"/>
  <c r="W230" i="1"/>
  <c r="P231" i="1"/>
  <c r="Q231" i="1"/>
  <c r="R231" i="1"/>
  <c r="S231" i="1"/>
  <c r="T231" i="1"/>
  <c r="U231" i="1"/>
  <c r="V231" i="1"/>
  <c r="W231" i="1"/>
  <c r="P232" i="1"/>
  <c r="Q232" i="1"/>
  <c r="R232" i="1"/>
  <c r="S232" i="1"/>
  <c r="T232" i="1"/>
  <c r="U232" i="1"/>
  <c r="V232" i="1"/>
  <c r="W232" i="1"/>
  <c r="P233" i="1"/>
  <c r="Q233" i="1"/>
  <c r="R233" i="1"/>
  <c r="S233" i="1"/>
  <c r="T233" i="1"/>
  <c r="U233" i="1"/>
  <c r="V233" i="1"/>
  <c r="W233" i="1"/>
  <c r="P234" i="1"/>
  <c r="Q234" i="1"/>
  <c r="R234" i="1"/>
  <c r="S234" i="1"/>
  <c r="T234" i="1"/>
  <c r="U234" i="1"/>
  <c r="V234" i="1"/>
  <c r="W234" i="1"/>
  <c r="P235" i="1"/>
  <c r="Q235" i="1"/>
  <c r="R235" i="1"/>
  <c r="S235" i="1"/>
  <c r="T235" i="1"/>
  <c r="U235" i="1"/>
  <c r="V235" i="1"/>
  <c r="W235" i="1"/>
  <c r="P236" i="1"/>
  <c r="Q236" i="1"/>
  <c r="R236" i="1"/>
  <c r="S236" i="1"/>
  <c r="T236" i="1"/>
  <c r="U236" i="1"/>
  <c r="V236" i="1"/>
  <c r="W236" i="1"/>
  <c r="P237" i="1"/>
  <c r="Q237" i="1"/>
  <c r="R237" i="1"/>
  <c r="S237" i="1"/>
  <c r="T237" i="1"/>
  <c r="U237" i="1"/>
  <c r="V237" i="1"/>
  <c r="W237" i="1"/>
  <c r="P238" i="1"/>
  <c r="Q238" i="1"/>
  <c r="R238" i="1"/>
  <c r="S238" i="1"/>
  <c r="T238" i="1"/>
  <c r="U238" i="1"/>
  <c r="V238" i="1"/>
  <c r="W238" i="1"/>
  <c r="P239" i="1"/>
  <c r="Q239" i="1"/>
  <c r="R239" i="1"/>
  <c r="S239" i="1"/>
  <c r="T239" i="1"/>
  <c r="U239" i="1"/>
  <c r="V239" i="1"/>
  <c r="W239" i="1"/>
  <c r="P240" i="1"/>
  <c r="Q240" i="1"/>
  <c r="R240" i="1"/>
  <c r="S240" i="1"/>
  <c r="T240" i="1"/>
  <c r="U240" i="1"/>
  <c r="V240" i="1"/>
  <c r="W240" i="1"/>
  <c r="P241" i="1"/>
  <c r="Q241" i="1"/>
  <c r="R241" i="1"/>
  <c r="S241" i="1"/>
  <c r="T241" i="1"/>
  <c r="U241" i="1"/>
  <c r="V241" i="1"/>
  <c r="W241" i="1"/>
  <c r="P242" i="1"/>
  <c r="Q242" i="1"/>
  <c r="R242" i="1"/>
  <c r="S242" i="1"/>
  <c r="T242" i="1"/>
  <c r="U242" i="1"/>
  <c r="V242" i="1"/>
  <c r="W242" i="1"/>
  <c r="P243" i="1"/>
  <c r="Q243" i="1"/>
  <c r="R243" i="1"/>
  <c r="S243" i="1"/>
  <c r="T243" i="1"/>
  <c r="U243" i="1"/>
  <c r="V243" i="1"/>
  <c r="W243" i="1"/>
  <c r="P244" i="1"/>
  <c r="Q244" i="1"/>
  <c r="R244" i="1"/>
  <c r="S244" i="1"/>
  <c r="T244" i="1"/>
  <c r="U244" i="1"/>
  <c r="V244" i="1"/>
  <c r="W244" i="1"/>
  <c r="P245" i="1"/>
  <c r="Q245" i="1"/>
  <c r="R245" i="1"/>
  <c r="S245" i="1"/>
  <c r="T245" i="1"/>
  <c r="U245" i="1"/>
  <c r="V245" i="1"/>
  <c r="W245" i="1"/>
  <c r="P246" i="1"/>
  <c r="Q246" i="1"/>
  <c r="R246" i="1"/>
  <c r="S246" i="1"/>
  <c r="T246" i="1"/>
  <c r="U246" i="1"/>
  <c r="V246" i="1"/>
  <c r="W246" i="1"/>
  <c r="P247" i="1"/>
  <c r="Q247" i="1"/>
  <c r="R247" i="1"/>
  <c r="S247" i="1"/>
  <c r="T247" i="1"/>
  <c r="U247" i="1"/>
  <c r="V247" i="1"/>
  <c r="W247" i="1"/>
  <c r="P248" i="1"/>
  <c r="Q248" i="1"/>
  <c r="R248" i="1"/>
  <c r="S248" i="1"/>
  <c r="T248" i="1"/>
  <c r="U248" i="1"/>
  <c r="V248" i="1"/>
  <c r="W248" i="1"/>
  <c r="P249" i="1"/>
  <c r="Q249" i="1"/>
  <c r="R249" i="1"/>
  <c r="S249" i="1"/>
  <c r="T249" i="1"/>
  <c r="U249" i="1"/>
  <c r="V249" i="1"/>
  <c r="W249" i="1"/>
  <c r="P250" i="1"/>
  <c r="Q250" i="1"/>
  <c r="R250" i="1"/>
  <c r="S250" i="1"/>
  <c r="T250" i="1"/>
  <c r="U250" i="1"/>
  <c r="V250" i="1"/>
  <c r="W250" i="1"/>
  <c r="P251" i="1"/>
  <c r="Q251" i="1"/>
  <c r="R251" i="1"/>
  <c r="S251" i="1"/>
  <c r="T251" i="1"/>
  <c r="U251" i="1"/>
  <c r="V251" i="1"/>
  <c r="W251" i="1"/>
  <c r="P252" i="1"/>
  <c r="Q252" i="1"/>
  <c r="R252" i="1"/>
  <c r="S252" i="1"/>
  <c r="T252" i="1"/>
  <c r="U252" i="1"/>
  <c r="V252" i="1"/>
  <c r="W252" i="1"/>
  <c r="P253" i="1"/>
  <c r="Q253" i="1"/>
  <c r="R253" i="1"/>
  <c r="S253" i="1"/>
  <c r="T253" i="1"/>
  <c r="U253" i="1"/>
  <c r="V253" i="1"/>
  <c r="W253" i="1"/>
  <c r="P254" i="1"/>
  <c r="Q254" i="1"/>
  <c r="R254" i="1"/>
  <c r="S254" i="1"/>
  <c r="T254" i="1"/>
  <c r="U254" i="1"/>
  <c r="V254" i="1"/>
  <c r="W254" i="1"/>
  <c r="P255" i="1"/>
  <c r="Q255" i="1"/>
  <c r="R255" i="1"/>
  <c r="S255" i="1"/>
  <c r="T255" i="1"/>
  <c r="U255" i="1"/>
  <c r="V255" i="1"/>
  <c r="W255" i="1"/>
  <c r="P256" i="1"/>
  <c r="Q256" i="1"/>
  <c r="R256" i="1"/>
  <c r="S256" i="1"/>
  <c r="T256" i="1"/>
  <c r="U256" i="1"/>
  <c r="V256" i="1"/>
  <c r="W256" i="1"/>
  <c r="P257" i="1"/>
  <c r="Q257" i="1"/>
  <c r="R257" i="1"/>
  <c r="S257" i="1"/>
  <c r="T257" i="1"/>
  <c r="U257" i="1"/>
  <c r="V257" i="1"/>
  <c r="W257" i="1"/>
  <c r="P258" i="1"/>
  <c r="Q258" i="1"/>
  <c r="R258" i="1"/>
  <c r="S258" i="1"/>
  <c r="T258" i="1"/>
  <c r="U258" i="1"/>
  <c r="V258" i="1"/>
  <c r="W258" i="1"/>
  <c r="P259" i="1"/>
  <c r="Q259" i="1"/>
  <c r="R259" i="1"/>
  <c r="S259" i="1"/>
  <c r="T259" i="1"/>
  <c r="U259" i="1"/>
  <c r="V259" i="1"/>
  <c r="W259" i="1"/>
  <c r="P260" i="1"/>
  <c r="Q260" i="1"/>
  <c r="R260" i="1"/>
  <c r="S260" i="1"/>
  <c r="T260" i="1"/>
  <c r="U260" i="1"/>
  <c r="V260" i="1"/>
  <c r="W260" i="1"/>
  <c r="P261" i="1"/>
  <c r="Q261" i="1"/>
  <c r="R261" i="1"/>
  <c r="S261" i="1"/>
  <c r="T261" i="1"/>
  <c r="U261" i="1"/>
  <c r="V261" i="1"/>
  <c r="W261" i="1"/>
  <c r="P262" i="1"/>
  <c r="Q262" i="1"/>
  <c r="R262" i="1"/>
  <c r="S262" i="1"/>
  <c r="T262" i="1"/>
  <c r="U262" i="1"/>
  <c r="V262" i="1"/>
  <c r="W262" i="1"/>
  <c r="P263" i="1"/>
  <c r="Q263" i="1"/>
  <c r="R263" i="1"/>
  <c r="S263" i="1"/>
  <c r="T263" i="1"/>
  <c r="U263" i="1"/>
  <c r="V263" i="1"/>
  <c r="W263" i="1"/>
  <c r="P264" i="1"/>
  <c r="Q264" i="1"/>
  <c r="R264" i="1"/>
  <c r="S264" i="1"/>
  <c r="T264" i="1"/>
  <c r="U264" i="1"/>
  <c r="V264" i="1"/>
  <c r="W264" i="1"/>
  <c r="P265" i="1"/>
  <c r="Q265" i="1"/>
  <c r="R265" i="1"/>
  <c r="S265" i="1"/>
  <c r="T265" i="1"/>
  <c r="U265" i="1"/>
  <c r="V265" i="1"/>
  <c r="W265" i="1"/>
  <c r="P266" i="1"/>
  <c r="Q266" i="1"/>
  <c r="R266" i="1"/>
  <c r="S266" i="1"/>
  <c r="T266" i="1"/>
  <c r="U266" i="1"/>
  <c r="V266" i="1"/>
  <c r="W266" i="1"/>
  <c r="P267" i="1"/>
  <c r="Q267" i="1"/>
  <c r="R267" i="1"/>
  <c r="S267" i="1"/>
  <c r="T267" i="1"/>
  <c r="U267" i="1"/>
  <c r="V267" i="1"/>
  <c r="W267" i="1"/>
  <c r="P268" i="1"/>
  <c r="Q268" i="1"/>
  <c r="R268" i="1"/>
  <c r="S268" i="1"/>
  <c r="T268" i="1"/>
  <c r="U268" i="1"/>
  <c r="V268" i="1"/>
  <c r="W268" i="1"/>
  <c r="P269" i="1"/>
  <c r="Q269" i="1"/>
  <c r="R269" i="1"/>
  <c r="S269" i="1"/>
  <c r="T269" i="1"/>
  <c r="U269" i="1"/>
  <c r="V269" i="1"/>
  <c r="W269" i="1"/>
  <c r="P270" i="1"/>
  <c r="Q270" i="1"/>
  <c r="R270" i="1"/>
  <c r="S270" i="1"/>
  <c r="T270" i="1"/>
  <c r="U270" i="1"/>
  <c r="V270" i="1"/>
  <c r="W270" i="1"/>
  <c r="P271" i="1"/>
  <c r="Q271" i="1"/>
  <c r="R271" i="1"/>
  <c r="S271" i="1"/>
  <c r="T271" i="1"/>
  <c r="U271" i="1"/>
  <c r="V271" i="1"/>
  <c r="W271" i="1"/>
  <c r="P272" i="1"/>
  <c r="Q272" i="1"/>
  <c r="R272" i="1"/>
  <c r="S272" i="1"/>
  <c r="T272" i="1"/>
  <c r="U272" i="1"/>
  <c r="V272" i="1"/>
  <c r="W272" i="1"/>
  <c r="P273" i="1"/>
  <c r="Q273" i="1"/>
  <c r="R273" i="1"/>
  <c r="S273" i="1"/>
  <c r="T273" i="1"/>
  <c r="U273" i="1"/>
  <c r="V273" i="1"/>
  <c r="W273" i="1"/>
  <c r="P274" i="1"/>
  <c r="Q274" i="1"/>
  <c r="R274" i="1"/>
  <c r="S274" i="1"/>
  <c r="T274" i="1"/>
  <c r="U274" i="1"/>
  <c r="V274" i="1"/>
  <c r="W274" i="1"/>
  <c r="P275" i="1"/>
  <c r="Q275" i="1"/>
  <c r="R275" i="1"/>
  <c r="S275" i="1"/>
  <c r="T275" i="1"/>
  <c r="U275" i="1"/>
  <c r="V275" i="1"/>
  <c r="W275" i="1"/>
  <c r="P276" i="1"/>
  <c r="Q276" i="1"/>
  <c r="R276" i="1"/>
  <c r="S276" i="1"/>
  <c r="T276" i="1"/>
  <c r="U276" i="1"/>
  <c r="V276" i="1"/>
  <c r="W276" i="1"/>
  <c r="P277" i="1"/>
  <c r="Q277" i="1"/>
  <c r="R277" i="1"/>
  <c r="S277" i="1"/>
  <c r="T277" i="1"/>
  <c r="U277" i="1"/>
  <c r="V277" i="1"/>
  <c r="W277" i="1"/>
  <c r="P278" i="1"/>
  <c r="Q278" i="1"/>
  <c r="R278" i="1"/>
  <c r="S278" i="1"/>
  <c r="T278" i="1"/>
  <c r="U278" i="1"/>
  <c r="V278" i="1"/>
  <c r="W278" i="1"/>
  <c r="P279" i="1"/>
  <c r="Q279" i="1"/>
  <c r="R279" i="1"/>
  <c r="S279" i="1"/>
  <c r="T279" i="1"/>
  <c r="U279" i="1"/>
  <c r="V279" i="1"/>
  <c r="W279" i="1"/>
  <c r="P280" i="1"/>
  <c r="Q280" i="1"/>
  <c r="R280" i="1"/>
  <c r="S280" i="1"/>
  <c r="T280" i="1"/>
  <c r="U280" i="1"/>
  <c r="V280" i="1"/>
  <c r="W280" i="1"/>
  <c r="P281" i="1"/>
  <c r="Q281" i="1"/>
  <c r="R281" i="1"/>
  <c r="S281" i="1"/>
  <c r="T281" i="1"/>
  <c r="U281" i="1"/>
  <c r="V281" i="1"/>
  <c r="W281" i="1"/>
  <c r="P282" i="1"/>
  <c r="Q282" i="1"/>
  <c r="R282" i="1"/>
  <c r="S282" i="1"/>
  <c r="T282" i="1"/>
  <c r="U282" i="1"/>
  <c r="V282" i="1"/>
  <c r="W282" i="1"/>
  <c r="P283" i="1"/>
  <c r="Q283" i="1"/>
  <c r="R283" i="1"/>
  <c r="S283" i="1"/>
  <c r="T283" i="1"/>
  <c r="U283" i="1"/>
  <c r="V283" i="1"/>
  <c r="W283" i="1"/>
  <c r="P284" i="1"/>
  <c r="Q284" i="1"/>
  <c r="R284" i="1"/>
  <c r="S284" i="1"/>
  <c r="T284" i="1"/>
  <c r="U284" i="1"/>
  <c r="V284" i="1"/>
  <c r="W284" i="1"/>
  <c r="P285" i="1"/>
  <c r="Q285" i="1"/>
  <c r="R285" i="1"/>
  <c r="S285" i="1"/>
  <c r="T285" i="1"/>
  <c r="U285" i="1"/>
  <c r="V285" i="1"/>
  <c r="W285" i="1"/>
  <c r="P286" i="1"/>
  <c r="Q286" i="1"/>
  <c r="R286" i="1"/>
  <c r="S286" i="1"/>
  <c r="T286" i="1"/>
  <c r="U286" i="1"/>
  <c r="V286" i="1"/>
  <c r="W286" i="1"/>
  <c r="P287" i="1"/>
  <c r="Q287" i="1"/>
  <c r="R287" i="1"/>
  <c r="S287" i="1"/>
  <c r="T287" i="1"/>
  <c r="U287" i="1"/>
  <c r="V287" i="1"/>
  <c r="W287" i="1"/>
  <c r="P288" i="1"/>
  <c r="Q288" i="1"/>
  <c r="R288" i="1"/>
  <c r="S288" i="1"/>
  <c r="T288" i="1"/>
  <c r="U288" i="1"/>
  <c r="V288" i="1"/>
  <c r="W288" i="1"/>
  <c r="P289" i="1"/>
  <c r="Q289" i="1"/>
  <c r="R289" i="1"/>
  <c r="S289" i="1"/>
  <c r="T289" i="1"/>
  <c r="U289" i="1"/>
  <c r="V289" i="1"/>
  <c r="W289" i="1"/>
  <c r="P290" i="1"/>
  <c r="Q290" i="1"/>
  <c r="R290" i="1"/>
  <c r="S290" i="1"/>
  <c r="T290" i="1"/>
  <c r="U290" i="1"/>
  <c r="V290" i="1"/>
  <c r="W290" i="1"/>
  <c r="P291" i="1"/>
  <c r="Q291" i="1"/>
  <c r="R291" i="1"/>
  <c r="S291" i="1"/>
  <c r="T291" i="1"/>
  <c r="U291" i="1"/>
  <c r="V291" i="1"/>
  <c r="W291" i="1"/>
  <c r="P292" i="1"/>
  <c r="Q292" i="1"/>
  <c r="R292" i="1"/>
  <c r="S292" i="1"/>
  <c r="T292" i="1"/>
  <c r="U292" i="1"/>
  <c r="V292" i="1"/>
  <c r="W292" i="1"/>
  <c r="P293" i="1"/>
  <c r="Q293" i="1"/>
  <c r="R293" i="1"/>
  <c r="S293" i="1"/>
  <c r="T293" i="1"/>
  <c r="U293" i="1"/>
  <c r="V293" i="1"/>
  <c r="W293" i="1"/>
  <c r="P294" i="1"/>
  <c r="Q294" i="1"/>
  <c r="R294" i="1"/>
  <c r="S294" i="1"/>
  <c r="T294" i="1"/>
  <c r="U294" i="1"/>
  <c r="V294" i="1"/>
  <c r="W294" i="1"/>
  <c r="P295" i="1"/>
  <c r="Q295" i="1"/>
  <c r="R295" i="1"/>
  <c r="S295" i="1"/>
  <c r="T295" i="1"/>
  <c r="U295" i="1"/>
  <c r="V295" i="1"/>
  <c r="W295" i="1"/>
  <c r="P296" i="1"/>
  <c r="Q296" i="1"/>
  <c r="R296" i="1"/>
  <c r="S296" i="1"/>
  <c r="T296" i="1"/>
  <c r="U296" i="1"/>
  <c r="V296" i="1"/>
  <c r="W296" i="1"/>
  <c r="P297" i="1"/>
  <c r="Q297" i="1"/>
  <c r="R297" i="1"/>
  <c r="S297" i="1"/>
  <c r="T297" i="1"/>
  <c r="U297" i="1"/>
  <c r="V297" i="1"/>
  <c r="W297" i="1"/>
  <c r="P298" i="1"/>
  <c r="Q298" i="1"/>
  <c r="R298" i="1"/>
  <c r="S298" i="1"/>
  <c r="T298" i="1"/>
  <c r="U298" i="1"/>
  <c r="V298" i="1"/>
  <c r="W298" i="1"/>
  <c r="P299" i="1"/>
  <c r="Q299" i="1"/>
  <c r="R299" i="1"/>
  <c r="S299" i="1"/>
  <c r="T299" i="1"/>
  <c r="U299" i="1"/>
  <c r="V299" i="1"/>
  <c r="W299" i="1"/>
  <c r="P300" i="1"/>
  <c r="Q300" i="1"/>
  <c r="R300" i="1"/>
  <c r="S300" i="1"/>
  <c r="T300" i="1"/>
  <c r="U300" i="1"/>
  <c r="V300" i="1"/>
  <c r="W300" i="1"/>
  <c r="P301" i="1"/>
  <c r="Q301" i="1"/>
  <c r="R301" i="1"/>
  <c r="S301" i="1"/>
  <c r="T301" i="1"/>
  <c r="U301" i="1"/>
  <c r="V301" i="1"/>
  <c r="W301" i="1"/>
  <c r="P302" i="1"/>
  <c r="Q302" i="1"/>
  <c r="R302" i="1"/>
  <c r="S302" i="1"/>
  <c r="T302" i="1"/>
  <c r="U302" i="1"/>
  <c r="V302" i="1"/>
  <c r="W302" i="1"/>
  <c r="P303" i="1"/>
  <c r="Q303" i="1"/>
  <c r="R303" i="1"/>
  <c r="S303" i="1"/>
  <c r="T303" i="1"/>
  <c r="U303" i="1"/>
  <c r="V303" i="1"/>
  <c r="W303" i="1"/>
  <c r="P304" i="1"/>
  <c r="Q304" i="1"/>
  <c r="R304" i="1"/>
  <c r="S304" i="1"/>
  <c r="T304" i="1"/>
  <c r="U304" i="1"/>
  <c r="V304" i="1"/>
  <c r="W304" i="1"/>
  <c r="P305" i="1"/>
  <c r="Q305" i="1"/>
  <c r="R305" i="1"/>
  <c r="S305" i="1"/>
  <c r="T305" i="1"/>
  <c r="U305" i="1"/>
  <c r="V305" i="1"/>
  <c r="W305" i="1"/>
  <c r="P306" i="1"/>
  <c r="Q306" i="1"/>
  <c r="R306" i="1"/>
  <c r="S306" i="1"/>
  <c r="T306" i="1"/>
  <c r="U306" i="1"/>
  <c r="V306" i="1"/>
  <c r="W306" i="1"/>
  <c r="P307" i="1"/>
  <c r="Q307" i="1"/>
  <c r="R307" i="1"/>
  <c r="S307" i="1"/>
  <c r="T307" i="1"/>
  <c r="U307" i="1"/>
  <c r="V307" i="1"/>
  <c r="W307" i="1"/>
  <c r="P308" i="1"/>
  <c r="Q308" i="1"/>
  <c r="R308" i="1"/>
  <c r="S308" i="1"/>
  <c r="T308" i="1"/>
  <c r="U308" i="1"/>
  <c r="V308" i="1"/>
  <c r="W308" i="1"/>
  <c r="P309" i="1"/>
  <c r="Q309" i="1"/>
  <c r="R309" i="1"/>
  <c r="S309" i="1"/>
  <c r="T309" i="1"/>
  <c r="U309" i="1"/>
  <c r="V309" i="1"/>
  <c r="W309" i="1"/>
  <c r="P310" i="1"/>
  <c r="Q310" i="1"/>
  <c r="R310" i="1"/>
  <c r="S310" i="1"/>
  <c r="T310" i="1"/>
  <c r="U310" i="1"/>
  <c r="V310" i="1"/>
  <c r="W310" i="1"/>
  <c r="P311" i="1"/>
  <c r="Q311" i="1"/>
  <c r="R311" i="1"/>
  <c r="S311" i="1"/>
  <c r="T311" i="1"/>
  <c r="U311" i="1"/>
  <c r="V311" i="1"/>
  <c r="W311" i="1"/>
  <c r="P312" i="1"/>
  <c r="Q312" i="1"/>
  <c r="R312" i="1"/>
  <c r="S312" i="1"/>
  <c r="T312" i="1"/>
  <c r="U312" i="1"/>
  <c r="V312" i="1"/>
  <c r="W312" i="1"/>
  <c r="P313" i="1"/>
  <c r="Q313" i="1"/>
  <c r="R313" i="1"/>
  <c r="S313" i="1"/>
  <c r="T313" i="1"/>
  <c r="U313" i="1"/>
  <c r="V313" i="1"/>
  <c r="W313" i="1"/>
  <c r="P314" i="1"/>
  <c r="Q314" i="1"/>
  <c r="R314" i="1"/>
  <c r="S314" i="1"/>
  <c r="T314" i="1"/>
  <c r="U314" i="1"/>
  <c r="V314" i="1"/>
  <c r="W314" i="1"/>
  <c r="P315" i="1"/>
  <c r="Q315" i="1"/>
  <c r="R315" i="1"/>
  <c r="S315" i="1"/>
  <c r="T315" i="1"/>
  <c r="U315" i="1"/>
  <c r="V315" i="1"/>
  <c r="W315" i="1"/>
  <c r="P316" i="1"/>
  <c r="Q316" i="1"/>
  <c r="R316" i="1"/>
  <c r="S316" i="1"/>
  <c r="T316" i="1"/>
  <c r="U316" i="1"/>
  <c r="V316" i="1"/>
  <c r="W316" i="1"/>
  <c r="P317" i="1"/>
  <c r="Q317" i="1"/>
  <c r="R317" i="1"/>
  <c r="S317" i="1"/>
  <c r="T317" i="1"/>
  <c r="U317" i="1"/>
  <c r="V317" i="1"/>
  <c r="W317" i="1"/>
  <c r="P318" i="1"/>
  <c r="Q318" i="1"/>
  <c r="R318" i="1"/>
  <c r="S318" i="1"/>
  <c r="T318" i="1"/>
  <c r="U318" i="1"/>
  <c r="V318" i="1"/>
  <c r="W318" i="1"/>
  <c r="P319" i="1"/>
  <c r="Q319" i="1"/>
  <c r="R319" i="1"/>
  <c r="S319" i="1"/>
  <c r="T319" i="1"/>
  <c r="U319" i="1"/>
  <c r="V319" i="1"/>
  <c r="W319" i="1"/>
  <c r="P320" i="1"/>
  <c r="Q320" i="1"/>
  <c r="R320" i="1"/>
  <c r="S320" i="1"/>
  <c r="T320" i="1"/>
  <c r="U320" i="1"/>
  <c r="V320" i="1"/>
  <c r="W320" i="1"/>
  <c r="P321" i="1"/>
  <c r="Q321" i="1"/>
  <c r="R321" i="1"/>
  <c r="S321" i="1"/>
  <c r="T321" i="1"/>
  <c r="U321" i="1"/>
  <c r="V321" i="1"/>
  <c r="W321" i="1"/>
  <c r="P322" i="1"/>
  <c r="Q322" i="1"/>
  <c r="R322" i="1"/>
  <c r="S322" i="1"/>
  <c r="T322" i="1"/>
  <c r="U322" i="1"/>
  <c r="V322" i="1"/>
  <c r="W322" i="1"/>
  <c r="P323" i="1"/>
  <c r="Q323" i="1"/>
  <c r="R323" i="1"/>
  <c r="S323" i="1"/>
  <c r="T323" i="1"/>
  <c r="U323" i="1"/>
  <c r="V323" i="1"/>
  <c r="W323" i="1"/>
  <c r="P324" i="1"/>
  <c r="Q324" i="1"/>
  <c r="R324" i="1"/>
  <c r="S324" i="1"/>
  <c r="T324" i="1"/>
  <c r="U324" i="1"/>
  <c r="V324" i="1"/>
  <c r="W324" i="1"/>
  <c r="P325" i="1"/>
  <c r="Q325" i="1"/>
  <c r="R325" i="1"/>
  <c r="S325" i="1"/>
  <c r="T325" i="1"/>
  <c r="U325" i="1"/>
  <c r="V325" i="1"/>
  <c r="W325" i="1"/>
  <c r="P326" i="1"/>
  <c r="Q326" i="1"/>
  <c r="R326" i="1"/>
  <c r="S326" i="1"/>
  <c r="T326" i="1"/>
  <c r="U326" i="1"/>
  <c r="V326" i="1"/>
  <c r="W326" i="1"/>
  <c r="P327" i="1"/>
  <c r="Q327" i="1"/>
  <c r="R327" i="1"/>
  <c r="S327" i="1"/>
  <c r="T327" i="1"/>
  <c r="U327" i="1"/>
  <c r="V327" i="1"/>
  <c r="W327" i="1"/>
  <c r="P328" i="1"/>
  <c r="Q328" i="1"/>
  <c r="R328" i="1"/>
  <c r="S328" i="1"/>
  <c r="T328" i="1"/>
  <c r="U328" i="1"/>
  <c r="V328" i="1"/>
  <c r="W328" i="1"/>
  <c r="P329" i="1"/>
  <c r="Q329" i="1"/>
  <c r="R329" i="1"/>
  <c r="S329" i="1"/>
  <c r="T329" i="1"/>
  <c r="U329" i="1"/>
  <c r="V329" i="1"/>
  <c r="W329" i="1"/>
  <c r="P330" i="1"/>
  <c r="Q330" i="1"/>
  <c r="R330" i="1"/>
  <c r="S330" i="1"/>
  <c r="T330" i="1"/>
  <c r="U330" i="1"/>
  <c r="V330" i="1"/>
  <c r="W330" i="1"/>
  <c r="P331" i="1"/>
  <c r="Q331" i="1"/>
  <c r="R331" i="1"/>
  <c r="S331" i="1"/>
  <c r="T331" i="1"/>
  <c r="U331" i="1"/>
  <c r="V331" i="1"/>
  <c r="W331" i="1"/>
  <c r="P332" i="1"/>
  <c r="Q332" i="1"/>
  <c r="R332" i="1"/>
  <c r="S332" i="1"/>
  <c r="T332" i="1"/>
  <c r="U332" i="1"/>
  <c r="V332" i="1"/>
  <c r="W332" i="1"/>
  <c r="P333" i="1"/>
  <c r="Q333" i="1"/>
  <c r="R333" i="1"/>
  <c r="S333" i="1"/>
  <c r="T333" i="1"/>
  <c r="U333" i="1"/>
  <c r="V333" i="1"/>
  <c r="W333" i="1"/>
  <c r="P334" i="1"/>
  <c r="Q334" i="1"/>
  <c r="R334" i="1"/>
  <c r="S334" i="1"/>
  <c r="T334" i="1"/>
  <c r="U334" i="1"/>
  <c r="V334" i="1"/>
  <c r="W334" i="1"/>
  <c r="P335" i="1"/>
  <c r="Q335" i="1"/>
  <c r="R335" i="1"/>
  <c r="S335" i="1"/>
  <c r="T335" i="1"/>
  <c r="U335" i="1"/>
  <c r="V335" i="1"/>
  <c r="W335" i="1"/>
  <c r="P336" i="1"/>
  <c r="Q336" i="1"/>
  <c r="R336" i="1"/>
  <c r="S336" i="1"/>
  <c r="T336" i="1"/>
  <c r="U336" i="1"/>
  <c r="V336" i="1"/>
  <c r="W336" i="1"/>
  <c r="P337" i="1"/>
  <c r="Q337" i="1"/>
  <c r="R337" i="1"/>
  <c r="S337" i="1"/>
  <c r="T337" i="1"/>
  <c r="U337" i="1"/>
  <c r="V337" i="1"/>
  <c r="W337" i="1"/>
  <c r="P338" i="1"/>
  <c r="Q338" i="1"/>
  <c r="R338" i="1"/>
  <c r="S338" i="1"/>
  <c r="T338" i="1"/>
  <c r="U338" i="1"/>
  <c r="V338" i="1"/>
  <c r="W338" i="1"/>
  <c r="P339" i="1"/>
  <c r="Q339" i="1"/>
  <c r="R339" i="1"/>
  <c r="S339" i="1"/>
  <c r="T339" i="1"/>
  <c r="U339" i="1"/>
  <c r="V339" i="1"/>
  <c r="W339" i="1"/>
  <c r="P340" i="1"/>
  <c r="Q340" i="1"/>
  <c r="R340" i="1"/>
  <c r="S340" i="1"/>
  <c r="T340" i="1"/>
  <c r="U340" i="1"/>
  <c r="V340" i="1"/>
  <c r="W340" i="1"/>
  <c r="P341" i="1"/>
  <c r="Q341" i="1"/>
  <c r="R341" i="1"/>
  <c r="S341" i="1"/>
  <c r="T341" i="1"/>
  <c r="U341" i="1"/>
  <c r="V341" i="1"/>
  <c r="W341" i="1"/>
  <c r="P342" i="1"/>
  <c r="Q342" i="1"/>
  <c r="R342" i="1"/>
  <c r="S342" i="1"/>
  <c r="T342" i="1"/>
  <c r="U342" i="1"/>
  <c r="V342" i="1"/>
  <c r="W342" i="1"/>
  <c r="P343" i="1"/>
  <c r="Q343" i="1"/>
  <c r="R343" i="1"/>
  <c r="S343" i="1"/>
  <c r="T343" i="1"/>
  <c r="U343" i="1"/>
  <c r="V343" i="1"/>
  <c r="W343" i="1"/>
  <c r="P344" i="1"/>
  <c r="Q344" i="1"/>
  <c r="R344" i="1"/>
  <c r="S344" i="1"/>
  <c r="T344" i="1"/>
  <c r="U344" i="1"/>
  <c r="V344" i="1"/>
  <c r="W344" i="1"/>
  <c r="P345" i="1"/>
  <c r="Q345" i="1"/>
  <c r="R345" i="1"/>
  <c r="S345" i="1"/>
  <c r="T345" i="1"/>
  <c r="U345" i="1"/>
  <c r="V345" i="1"/>
  <c r="W345" i="1"/>
  <c r="P346" i="1"/>
  <c r="Q346" i="1"/>
  <c r="R346" i="1"/>
  <c r="S346" i="1"/>
  <c r="T346" i="1"/>
  <c r="U346" i="1"/>
  <c r="V346" i="1"/>
  <c r="W346" i="1"/>
  <c r="P347" i="1"/>
  <c r="Q347" i="1"/>
  <c r="R347" i="1"/>
  <c r="S347" i="1"/>
  <c r="T347" i="1"/>
  <c r="U347" i="1"/>
  <c r="V347" i="1"/>
  <c r="W347" i="1"/>
  <c r="P348" i="1"/>
  <c r="Q348" i="1"/>
  <c r="R348" i="1"/>
  <c r="S348" i="1"/>
  <c r="T348" i="1"/>
  <c r="U348" i="1"/>
  <c r="V348" i="1"/>
  <c r="W348" i="1"/>
  <c r="P349" i="1"/>
  <c r="Q349" i="1"/>
  <c r="R349" i="1"/>
  <c r="S349" i="1"/>
  <c r="T349" i="1"/>
  <c r="U349" i="1"/>
  <c r="V349" i="1"/>
  <c r="W349" i="1"/>
  <c r="P350" i="1"/>
  <c r="Q350" i="1"/>
  <c r="R350" i="1"/>
  <c r="S350" i="1"/>
  <c r="T350" i="1"/>
  <c r="U350" i="1"/>
  <c r="V350" i="1"/>
  <c r="W350" i="1"/>
  <c r="P351" i="1"/>
  <c r="Q351" i="1"/>
  <c r="R351" i="1"/>
  <c r="S351" i="1"/>
  <c r="T351" i="1"/>
  <c r="U351" i="1"/>
  <c r="V351" i="1"/>
  <c r="W351" i="1"/>
  <c r="P352" i="1"/>
  <c r="Q352" i="1"/>
  <c r="R352" i="1"/>
  <c r="S352" i="1"/>
  <c r="T352" i="1"/>
  <c r="U352" i="1"/>
  <c r="V352" i="1"/>
  <c r="W352" i="1"/>
  <c r="P353" i="1"/>
  <c r="Q353" i="1"/>
  <c r="R353" i="1"/>
  <c r="S353" i="1"/>
  <c r="T353" i="1"/>
  <c r="U353" i="1"/>
  <c r="V353" i="1"/>
  <c r="W353" i="1"/>
  <c r="P354" i="1"/>
  <c r="Q354" i="1"/>
  <c r="R354" i="1"/>
  <c r="S354" i="1"/>
  <c r="T354" i="1"/>
  <c r="U354" i="1"/>
  <c r="V354" i="1"/>
  <c r="W354" i="1"/>
  <c r="P355" i="1"/>
  <c r="Q355" i="1"/>
  <c r="R355" i="1"/>
  <c r="S355" i="1"/>
  <c r="T355" i="1"/>
  <c r="U355" i="1"/>
  <c r="V355" i="1"/>
  <c r="W355" i="1"/>
  <c r="P356" i="1"/>
  <c r="Q356" i="1"/>
  <c r="R356" i="1"/>
  <c r="S356" i="1"/>
  <c r="T356" i="1"/>
  <c r="U356" i="1"/>
  <c r="V356" i="1"/>
  <c r="W356" i="1"/>
  <c r="P357" i="1"/>
  <c r="Q357" i="1"/>
  <c r="R357" i="1"/>
  <c r="S357" i="1"/>
  <c r="T357" i="1"/>
  <c r="U357" i="1"/>
  <c r="V357" i="1"/>
  <c r="W357" i="1"/>
  <c r="P358" i="1"/>
  <c r="Q358" i="1"/>
  <c r="R358" i="1"/>
  <c r="S358" i="1"/>
  <c r="T358" i="1"/>
  <c r="U358" i="1"/>
  <c r="V358" i="1"/>
  <c r="W358" i="1"/>
  <c r="P359" i="1"/>
  <c r="Q359" i="1"/>
  <c r="R359" i="1"/>
  <c r="S359" i="1"/>
  <c r="T359" i="1"/>
  <c r="U359" i="1"/>
  <c r="V359" i="1"/>
  <c r="W359" i="1"/>
  <c r="P360" i="1"/>
  <c r="Q360" i="1"/>
  <c r="R360" i="1"/>
  <c r="S360" i="1"/>
  <c r="T360" i="1"/>
  <c r="U360" i="1"/>
  <c r="V360" i="1"/>
  <c r="W360" i="1"/>
  <c r="P361" i="1"/>
  <c r="Q361" i="1"/>
  <c r="R361" i="1"/>
  <c r="S361" i="1"/>
  <c r="T361" i="1"/>
  <c r="U361" i="1"/>
  <c r="V361" i="1"/>
  <c r="W361" i="1"/>
  <c r="P362" i="1"/>
  <c r="Q362" i="1"/>
  <c r="R362" i="1"/>
  <c r="S362" i="1"/>
  <c r="T362" i="1"/>
  <c r="U362" i="1"/>
  <c r="V362" i="1"/>
  <c r="W362" i="1"/>
  <c r="P363" i="1"/>
  <c r="Q363" i="1"/>
  <c r="R363" i="1"/>
  <c r="S363" i="1"/>
  <c r="T363" i="1"/>
  <c r="U363" i="1"/>
  <c r="V363" i="1"/>
  <c r="W363" i="1"/>
  <c r="P364" i="1"/>
  <c r="Q364" i="1"/>
  <c r="R364" i="1"/>
  <c r="S364" i="1"/>
  <c r="T364" i="1"/>
  <c r="U364" i="1"/>
  <c r="V364" i="1"/>
  <c r="W364" i="1"/>
  <c r="P365" i="1"/>
  <c r="Q365" i="1"/>
  <c r="R365" i="1"/>
  <c r="S365" i="1"/>
  <c r="T365" i="1"/>
  <c r="U365" i="1"/>
  <c r="V365" i="1"/>
  <c r="W365" i="1"/>
  <c r="P366" i="1"/>
  <c r="Q366" i="1"/>
  <c r="R366" i="1"/>
  <c r="S366" i="1"/>
  <c r="T366" i="1"/>
  <c r="U366" i="1"/>
  <c r="V366" i="1"/>
  <c r="W366"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9" i="1"/>
  <c r="I9" i="1"/>
  <c r="I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L3" i="1"/>
  <c r="M3" i="1"/>
  <c r="N3" i="1"/>
  <c r="O3" i="1"/>
  <c r="L4" i="1"/>
  <c r="M4" i="1"/>
  <c r="N4" i="1"/>
  <c r="O4" i="1"/>
  <c r="L5" i="1"/>
  <c r="M5" i="1"/>
  <c r="N5" i="1"/>
  <c r="O5" i="1"/>
  <c r="L6" i="1"/>
  <c r="M6" i="1"/>
  <c r="N6" i="1"/>
  <c r="O6" i="1"/>
  <c r="L7" i="1"/>
  <c r="M7" i="1"/>
  <c r="N7" i="1"/>
  <c r="O7" i="1"/>
  <c r="L8" i="1"/>
  <c r="M8" i="1"/>
  <c r="N8" i="1"/>
  <c r="O8" i="1"/>
  <c r="L9" i="1"/>
  <c r="M9" i="1"/>
  <c r="N9" i="1"/>
  <c r="O9" i="1"/>
  <c r="L10" i="1"/>
  <c r="M10" i="1"/>
  <c r="N10" i="1"/>
  <c r="O10" i="1"/>
  <c r="L11" i="1"/>
  <c r="M11" i="1"/>
  <c r="N11" i="1"/>
  <c r="O11" i="1"/>
  <c r="L12" i="1"/>
  <c r="M12" i="1"/>
  <c r="N12" i="1"/>
  <c r="O12" i="1"/>
  <c r="L13" i="1"/>
  <c r="M13" i="1"/>
  <c r="N13" i="1"/>
  <c r="O13" i="1"/>
  <c r="L14" i="1"/>
  <c r="M14" i="1"/>
  <c r="N14" i="1"/>
  <c r="O14" i="1"/>
  <c r="L15" i="1"/>
  <c r="M15" i="1"/>
  <c r="N15" i="1"/>
  <c r="O15" i="1"/>
  <c r="L16" i="1"/>
  <c r="M16" i="1"/>
  <c r="N16" i="1"/>
  <c r="O16" i="1"/>
  <c r="L17" i="1"/>
  <c r="M17" i="1"/>
  <c r="N17" i="1"/>
  <c r="O17" i="1"/>
  <c r="L18" i="1"/>
  <c r="M18" i="1"/>
  <c r="N18" i="1"/>
  <c r="O18" i="1"/>
  <c r="L19" i="1"/>
  <c r="M19" i="1"/>
  <c r="N19" i="1"/>
  <c r="O19" i="1"/>
  <c r="L20" i="1"/>
  <c r="M20" i="1"/>
  <c r="N20" i="1"/>
  <c r="O20" i="1"/>
  <c r="L21" i="1"/>
  <c r="M21" i="1"/>
  <c r="N21" i="1"/>
  <c r="O21" i="1"/>
  <c r="L22" i="1"/>
  <c r="M22" i="1"/>
  <c r="N22" i="1"/>
  <c r="O22" i="1"/>
  <c r="L23" i="1"/>
  <c r="M23" i="1"/>
  <c r="N23" i="1"/>
  <c r="O23" i="1"/>
  <c r="L24" i="1"/>
  <c r="M24" i="1"/>
  <c r="N24" i="1"/>
  <c r="O24" i="1"/>
  <c r="L25" i="1"/>
  <c r="M25" i="1"/>
  <c r="N25" i="1"/>
  <c r="O25" i="1"/>
  <c r="L26" i="1"/>
  <c r="M26" i="1"/>
  <c r="N26" i="1"/>
  <c r="O26" i="1"/>
  <c r="L27" i="1"/>
  <c r="M27" i="1"/>
  <c r="N27" i="1"/>
  <c r="O27" i="1"/>
  <c r="L28" i="1"/>
  <c r="M28" i="1"/>
  <c r="N28" i="1"/>
  <c r="O28" i="1"/>
  <c r="L29" i="1"/>
  <c r="M29" i="1"/>
  <c r="N29" i="1"/>
  <c r="O29" i="1"/>
  <c r="L30" i="1"/>
  <c r="M30" i="1"/>
  <c r="N30" i="1"/>
  <c r="O30" i="1"/>
  <c r="L31" i="1"/>
  <c r="M31" i="1"/>
  <c r="N31" i="1"/>
  <c r="O31" i="1"/>
  <c r="L32" i="1"/>
  <c r="M32" i="1"/>
  <c r="N32" i="1"/>
  <c r="O32" i="1"/>
  <c r="L33" i="1"/>
  <c r="M33" i="1"/>
  <c r="N33" i="1"/>
  <c r="O33" i="1"/>
  <c r="L34" i="1"/>
  <c r="M34" i="1"/>
  <c r="N34" i="1"/>
  <c r="O34" i="1"/>
  <c r="L35" i="1"/>
  <c r="M35" i="1"/>
  <c r="N35" i="1"/>
  <c r="O35" i="1"/>
  <c r="L36" i="1"/>
  <c r="M36" i="1"/>
  <c r="N36" i="1"/>
  <c r="O36" i="1"/>
  <c r="L37" i="1"/>
  <c r="M37" i="1"/>
  <c r="N37" i="1"/>
  <c r="O37" i="1"/>
  <c r="L38" i="1"/>
  <c r="M38" i="1"/>
  <c r="N38" i="1"/>
  <c r="O38" i="1"/>
  <c r="L39" i="1"/>
  <c r="M39" i="1"/>
  <c r="N39" i="1"/>
  <c r="O39" i="1"/>
  <c r="L40" i="1"/>
  <c r="M40" i="1"/>
  <c r="N40" i="1"/>
  <c r="O40" i="1"/>
  <c r="L41" i="1"/>
  <c r="M41" i="1"/>
  <c r="N41" i="1"/>
  <c r="O41" i="1"/>
  <c r="L42" i="1"/>
  <c r="M42" i="1"/>
  <c r="N42" i="1"/>
  <c r="O42" i="1"/>
  <c r="L43" i="1"/>
  <c r="M43" i="1"/>
  <c r="N43" i="1"/>
  <c r="O43" i="1"/>
  <c r="L44" i="1"/>
  <c r="M44" i="1"/>
  <c r="N44" i="1"/>
  <c r="O44" i="1"/>
  <c r="L45" i="1"/>
  <c r="M45" i="1"/>
  <c r="N45" i="1"/>
  <c r="O45" i="1"/>
  <c r="L46" i="1"/>
  <c r="M46" i="1"/>
  <c r="N46" i="1"/>
  <c r="O46" i="1"/>
  <c r="L47" i="1"/>
  <c r="M47" i="1"/>
  <c r="N47" i="1"/>
  <c r="O47" i="1"/>
  <c r="L48" i="1"/>
  <c r="M48" i="1"/>
  <c r="N48" i="1"/>
  <c r="O48" i="1"/>
  <c r="L49" i="1"/>
  <c r="M49" i="1"/>
  <c r="N49" i="1"/>
  <c r="O49" i="1"/>
  <c r="L50" i="1"/>
  <c r="M50" i="1"/>
  <c r="N50" i="1"/>
  <c r="O50" i="1"/>
  <c r="L51" i="1"/>
  <c r="M51" i="1"/>
  <c r="N51" i="1"/>
  <c r="O51" i="1"/>
  <c r="L52" i="1"/>
  <c r="M52" i="1"/>
  <c r="N52" i="1"/>
  <c r="O52" i="1"/>
  <c r="L53" i="1"/>
  <c r="M53" i="1"/>
  <c r="N53" i="1"/>
  <c r="O53" i="1"/>
  <c r="L54" i="1"/>
  <c r="M54" i="1"/>
  <c r="N54" i="1"/>
  <c r="O54" i="1"/>
  <c r="L55" i="1"/>
  <c r="M55" i="1"/>
  <c r="N55" i="1"/>
  <c r="O55" i="1"/>
  <c r="L56" i="1"/>
  <c r="M56" i="1"/>
  <c r="N56" i="1"/>
  <c r="O56" i="1"/>
  <c r="L57" i="1"/>
  <c r="M57" i="1"/>
  <c r="N57" i="1"/>
  <c r="O57" i="1"/>
  <c r="L58" i="1"/>
  <c r="M58" i="1"/>
  <c r="N58" i="1"/>
  <c r="O58" i="1"/>
  <c r="L59" i="1"/>
  <c r="M59" i="1"/>
  <c r="N59" i="1"/>
  <c r="O59" i="1"/>
  <c r="L60" i="1"/>
  <c r="M60" i="1"/>
  <c r="N60" i="1"/>
  <c r="O60" i="1"/>
  <c r="L61" i="1"/>
  <c r="M61" i="1"/>
  <c r="N61" i="1"/>
  <c r="O61" i="1"/>
  <c r="L62" i="1"/>
  <c r="M62" i="1"/>
  <c r="N62" i="1"/>
  <c r="O62" i="1"/>
  <c r="L63" i="1"/>
  <c r="M63" i="1"/>
  <c r="N63" i="1"/>
  <c r="O63" i="1"/>
  <c r="L64" i="1"/>
  <c r="M64" i="1"/>
  <c r="N64" i="1"/>
  <c r="O64" i="1"/>
  <c r="L65" i="1"/>
  <c r="M65" i="1"/>
  <c r="N65" i="1"/>
  <c r="O65" i="1"/>
  <c r="L66" i="1"/>
  <c r="M66" i="1"/>
  <c r="N66" i="1"/>
  <c r="O66" i="1"/>
  <c r="L67" i="1"/>
  <c r="M67" i="1"/>
  <c r="N67" i="1"/>
  <c r="O67" i="1"/>
  <c r="L68" i="1"/>
  <c r="M68" i="1"/>
  <c r="N68" i="1"/>
  <c r="O68" i="1"/>
  <c r="L69" i="1"/>
  <c r="M69" i="1"/>
  <c r="N69" i="1"/>
  <c r="O69" i="1"/>
  <c r="L70" i="1"/>
  <c r="M70" i="1"/>
  <c r="N70" i="1"/>
  <c r="O70" i="1"/>
  <c r="L71" i="1"/>
  <c r="M71" i="1"/>
  <c r="N71" i="1"/>
  <c r="O71" i="1"/>
  <c r="L72" i="1"/>
  <c r="M72" i="1"/>
  <c r="N72" i="1"/>
  <c r="O72" i="1"/>
  <c r="L73" i="1"/>
  <c r="M73" i="1"/>
  <c r="N73" i="1"/>
  <c r="O73" i="1"/>
  <c r="L74" i="1"/>
  <c r="M74" i="1"/>
  <c r="N74" i="1"/>
  <c r="O74" i="1"/>
  <c r="L75" i="1"/>
  <c r="M75" i="1"/>
  <c r="N75" i="1"/>
  <c r="O75" i="1"/>
  <c r="L76" i="1"/>
  <c r="M76" i="1"/>
  <c r="N76" i="1"/>
  <c r="O76" i="1"/>
  <c r="L77" i="1"/>
  <c r="M77" i="1"/>
  <c r="N77" i="1"/>
  <c r="O77" i="1"/>
  <c r="L78" i="1"/>
  <c r="M78" i="1"/>
  <c r="N78" i="1"/>
  <c r="O78" i="1"/>
  <c r="L79" i="1"/>
  <c r="M79" i="1"/>
  <c r="N79" i="1"/>
  <c r="O79" i="1"/>
  <c r="L80" i="1"/>
  <c r="M80" i="1"/>
  <c r="N80" i="1"/>
  <c r="O80" i="1"/>
  <c r="L81" i="1"/>
  <c r="M81" i="1"/>
  <c r="N81" i="1"/>
  <c r="O81" i="1"/>
  <c r="L82" i="1"/>
  <c r="M82" i="1"/>
  <c r="N82" i="1"/>
  <c r="O82" i="1"/>
  <c r="L83" i="1"/>
  <c r="M83" i="1"/>
  <c r="N83" i="1"/>
  <c r="O83" i="1"/>
  <c r="L84" i="1"/>
  <c r="M84" i="1"/>
  <c r="N84" i="1"/>
  <c r="O84" i="1"/>
  <c r="L85" i="1"/>
  <c r="M85" i="1"/>
  <c r="N85" i="1"/>
  <c r="O85" i="1"/>
  <c r="L86" i="1"/>
  <c r="M86" i="1"/>
  <c r="N86" i="1"/>
  <c r="O86" i="1"/>
  <c r="L87" i="1"/>
  <c r="M87" i="1"/>
  <c r="N87" i="1"/>
  <c r="O87" i="1"/>
  <c r="L88" i="1"/>
  <c r="M88" i="1"/>
  <c r="N88" i="1"/>
  <c r="O88" i="1"/>
  <c r="L89" i="1"/>
  <c r="M89" i="1"/>
  <c r="N89" i="1"/>
  <c r="O89" i="1"/>
  <c r="L90" i="1"/>
  <c r="M90" i="1"/>
  <c r="N90" i="1"/>
  <c r="O90" i="1"/>
  <c r="L91" i="1"/>
  <c r="M91" i="1"/>
  <c r="N91" i="1"/>
  <c r="O91" i="1"/>
  <c r="L92" i="1"/>
  <c r="M92" i="1"/>
  <c r="N92" i="1"/>
  <c r="O92" i="1"/>
  <c r="L93" i="1"/>
  <c r="M93" i="1"/>
  <c r="N93" i="1"/>
  <c r="O93" i="1"/>
  <c r="L94" i="1"/>
  <c r="M94" i="1"/>
  <c r="N94" i="1"/>
  <c r="O94" i="1"/>
  <c r="L95" i="1"/>
  <c r="M95" i="1"/>
  <c r="N95" i="1"/>
  <c r="O95" i="1"/>
  <c r="L96" i="1"/>
  <c r="M96" i="1"/>
  <c r="N96" i="1"/>
  <c r="O96" i="1"/>
  <c r="L97" i="1"/>
  <c r="M97" i="1"/>
  <c r="N97" i="1"/>
  <c r="O97" i="1"/>
  <c r="L98" i="1"/>
  <c r="M98" i="1"/>
  <c r="N98" i="1"/>
  <c r="O98" i="1"/>
  <c r="L99" i="1"/>
  <c r="M99" i="1"/>
  <c r="N99" i="1"/>
  <c r="O99" i="1"/>
  <c r="L100" i="1"/>
  <c r="M100" i="1"/>
  <c r="N100" i="1"/>
  <c r="O100" i="1"/>
  <c r="L101" i="1"/>
  <c r="M101" i="1"/>
  <c r="N101" i="1"/>
  <c r="O101" i="1"/>
  <c r="L102" i="1"/>
  <c r="M102" i="1"/>
  <c r="N102" i="1"/>
  <c r="O102" i="1"/>
  <c r="L103" i="1"/>
  <c r="M103" i="1"/>
  <c r="N103" i="1"/>
  <c r="O103" i="1"/>
  <c r="L104" i="1"/>
  <c r="M104" i="1"/>
  <c r="N104" i="1"/>
  <c r="O104" i="1"/>
  <c r="L105" i="1"/>
  <c r="M105" i="1"/>
  <c r="N105" i="1"/>
  <c r="O105" i="1"/>
  <c r="L106" i="1"/>
  <c r="M106" i="1"/>
  <c r="N106" i="1"/>
  <c r="O106" i="1"/>
  <c r="L107" i="1"/>
  <c r="M107" i="1"/>
  <c r="N107" i="1"/>
  <c r="O107" i="1"/>
  <c r="L108" i="1"/>
  <c r="M108" i="1"/>
  <c r="N108" i="1"/>
  <c r="O108" i="1"/>
  <c r="L109" i="1"/>
  <c r="M109" i="1"/>
  <c r="N109" i="1"/>
  <c r="O109" i="1"/>
  <c r="L110" i="1"/>
  <c r="M110" i="1"/>
  <c r="N110" i="1"/>
  <c r="O110" i="1"/>
  <c r="L111" i="1"/>
  <c r="M111" i="1"/>
  <c r="N111" i="1"/>
  <c r="O111" i="1"/>
  <c r="L112" i="1"/>
  <c r="M112" i="1"/>
  <c r="N112" i="1"/>
  <c r="O112" i="1"/>
  <c r="L113" i="1"/>
  <c r="M113" i="1"/>
  <c r="N113" i="1"/>
  <c r="O113" i="1"/>
  <c r="L114" i="1"/>
  <c r="M114" i="1"/>
  <c r="N114" i="1"/>
  <c r="O114" i="1"/>
  <c r="L115" i="1"/>
  <c r="M115" i="1"/>
  <c r="N115" i="1"/>
  <c r="O115" i="1"/>
  <c r="L116" i="1"/>
  <c r="M116" i="1"/>
  <c r="N116" i="1"/>
  <c r="O116" i="1"/>
  <c r="L117" i="1"/>
  <c r="M117" i="1"/>
  <c r="N117" i="1"/>
  <c r="O117" i="1"/>
  <c r="L118" i="1"/>
  <c r="M118" i="1"/>
  <c r="N118" i="1"/>
  <c r="O118" i="1"/>
  <c r="L119" i="1"/>
  <c r="M119" i="1"/>
  <c r="N119" i="1"/>
  <c r="O119" i="1"/>
  <c r="L120" i="1"/>
  <c r="M120" i="1"/>
  <c r="N120" i="1"/>
  <c r="O120" i="1"/>
  <c r="L121" i="1"/>
  <c r="M121" i="1"/>
  <c r="N121" i="1"/>
  <c r="O121" i="1"/>
  <c r="L122" i="1"/>
  <c r="M122" i="1"/>
  <c r="N122" i="1"/>
  <c r="O122" i="1"/>
  <c r="L123" i="1"/>
  <c r="M123" i="1"/>
  <c r="N123" i="1"/>
  <c r="O123" i="1"/>
  <c r="L124" i="1"/>
  <c r="M124" i="1"/>
  <c r="N124" i="1"/>
  <c r="O124" i="1"/>
  <c r="L125" i="1"/>
  <c r="M125" i="1"/>
  <c r="N125" i="1"/>
  <c r="O125" i="1"/>
  <c r="L126" i="1"/>
  <c r="M126" i="1"/>
  <c r="N126" i="1"/>
  <c r="O126" i="1"/>
  <c r="L127" i="1"/>
  <c r="M127" i="1"/>
  <c r="N127" i="1"/>
  <c r="O127" i="1"/>
  <c r="L128" i="1"/>
  <c r="M128" i="1"/>
  <c r="N128" i="1"/>
  <c r="O128" i="1"/>
  <c r="L129" i="1"/>
  <c r="M129" i="1"/>
  <c r="N129" i="1"/>
  <c r="O129" i="1"/>
  <c r="L130" i="1"/>
  <c r="M130" i="1"/>
  <c r="N130" i="1"/>
  <c r="O130" i="1"/>
  <c r="L131" i="1"/>
  <c r="M131" i="1"/>
  <c r="N131" i="1"/>
  <c r="O131" i="1"/>
  <c r="L132" i="1"/>
  <c r="M132" i="1"/>
  <c r="N132" i="1"/>
  <c r="O132" i="1"/>
  <c r="L133" i="1"/>
  <c r="M133" i="1"/>
  <c r="N133" i="1"/>
  <c r="O133" i="1"/>
  <c r="L134" i="1"/>
  <c r="M134" i="1"/>
  <c r="N134" i="1"/>
  <c r="O134" i="1"/>
  <c r="L135" i="1"/>
  <c r="M135" i="1"/>
  <c r="N135" i="1"/>
  <c r="O135" i="1"/>
  <c r="L136" i="1"/>
  <c r="M136" i="1"/>
  <c r="N136" i="1"/>
  <c r="O136" i="1"/>
  <c r="L137" i="1"/>
  <c r="M137" i="1"/>
  <c r="N137" i="1"/>
  <c r="O137" i="1"/>
  <c r="L138" i="1"/>
  <c r="M138" i="1"/>
  <c r="N138" i="1"/>
  <c r="O138" i="1"/>
  <c r="L139" i="1"/>
  <c r="M139" i="1"/>
  <c r="N139" i="1"/>
  <c r="O139" i="1"/>
  <c r="L140" i="1"/>
  <c r="M140" i="1"/>
  <c r="N140" i="1"/>
  <c r="O140" i="1"/>
  <c r="L141" i="1"/>
  <c r="M141" i="1"/>
  <c r="N141" i="1"/>
  <c r="O141" i="1"/>
  <c r="L142" i="1"/>
  <c r="M142" i="1"/>
  <c r="N142" i="1"/>
  <c r="O142" i="1"/>
  <c r="L143" i="1"/>
  <c r="M143" i="1"/>
  <c r="N143" i="1"/>
  <c r="O143" i="1"/>
  <c r="L144" i="1"/>
  <c r="M144" i="1"/>
  <c r="N144" i="1"/>
  <c r="O144" i="1"/>
  <c r="L145" i="1"/>
  <c r="M145" i="1"/>
  <c r="N145" i="1"/>
  <c r="O145" i="1"/>
  <c r="L146" i="1"/>
  <c r="M146" i="1"/>
  <c r="N146" i="1"/>
  <c r="O146" i="1"/>
  <c r="L147" i="1"/>
  <c r="M147" i="1"/>
  <c r="N147" i="1"/>
  <c r="O147" i="1"/>
  <c r="L148" i="1"/>
  <c r="M148" i="1"/>
  <c r="N148" i="1"/>
  <c r="O148" i="1"/>
  <c r="L149" i="1"/>
  <c r="M149" i="1"/>
  <c r="N149" i="1"/>
  <c r="O149" i="1"/>
  <c r="L150" i="1"/>
  <c r="M150" i="1"/>
  <c r="N150" i="1"/>
  <c r="O150" i="1"/>
  <c r="L151" i="1"/>
  <c r="M151" i="1"/>
  <c r="N151" i="1"/>
  <c r="O151" i="1"/>
  <c r="L152" i="1"/>
  <c r="M152" i="1"/>
  <c r="N152" i="1"/>
  <c r="O152" i="1"/>
  <c r="L153" i="1"/>
  <c r="M153" i="1"/>
  <c r="N153" i="1"/>
  <c r="O153" i="1"/>
  <c r="L154" i="1"/>
  <c r="M154" i="1"/>
  <c r="N154" i="1"/>
  <c r="O154" i="1"/>
  <c r="L155" i="1"/>
  <c r="M155" i="1"/>
  <c r="N155" i="1"/>
  <c r="O155" i="1"/>
  <c r="L156" i="1"/>
  <c r="M156" i="1"/>
  <c r="N156" i="1"/>
  <c r="O156" i="1"/>
  <c r="L157" i="1"/>
  <c r="M157" i="1"/>
  <c r="N157" i="1"/>
  <c r="O157" i="1"/>
  <c r="L158" i="1"/>
  <c r="M158" i="1"/>
  <c r="N158" i="1"/>
  <c r="O158" i="1"/>
  <c r="L159" i="1"/>
  <c r="M159" i="1"/>
  <c r="N159" i="1"/>
  <c r="O159" i="1"/>
  <c r="L160" i="1"/>
  <c r="M160" i="1"/>
  <c r="N160" i="1"/>
  <c r="O160" i="1"/>
  <c r="L161" i="1"/>
  <c r="M161" i="1"/>
  <c r="N161" i="1"/>
  <c r="O161" i="1"/>
  <c r="L162" i="1"/>
  <c r="M162" i="1"/>
  <c r="N162" i="1"/>
  <c r="O162" i="1"/>
  <c r="L163" i="1"/>
  <c r="M163" i="1"/>
  <c r="N163" i="1"/>
  <c r="O163" i="1"/>
  <c r="L164" i="1"/>
  <c r="M164" i="1"/>
  <c r="N164" i="1"/>
  <c r="O164" i="1"/>
  <c r="L165" i="1"/>
  <c r="M165" i="1"/>
  <c r="N165" i="1"/>
  <c r="O165" i="1"/>
  <c r="L166" i="1"/>
  <c r="M166" i="1"/>
  <c r="N166" i="1"/>
  <c r="O166" i="1"/>
  <c r="L167" i="1"/>
  <c r="M167" i="1"/>
  <c r="N167" i="1"/>
  <c r="O167" i="1"/>
  <c r="L168" i="1"/>
  <c r="M168" i="1"/>
  <c r="N168" i="1"/>
  <c r="O168" i="1"/>
  <c r="L169" i="1"/>
  <c r="M169" i="1"/>
  <c r="N169" i="1"/>
  <c r="O169" i="1"/>
  <c r="L170" i="1"/>
  <c r="M170" i="1"/>
  <c r="N170" i="1"/>
  <c r="O170" i="1"/>
  <c r="L171" i="1"/>
  <c r="M171" i="1"/>
  <c r="N171" i="1"/>
  <c r="O171" i="1"/>
  <c r="L172" i="1"/>
  <c r="M172" i="1"/>
  <c r="N172" i="1"/>
  <c r="O172" i="1"/>
  <c r="L173" i="1"/>
  <c r="M173" i="1"/>
  <c r="N173" i="1"/>
  <c r="O173" i="1"/>
  <c r="L174" i="1"/>
  <c r="M174" i="1"/>
  <c r="N174" i="1"/>
  <c r="O174" i="1"/>
  <c r="L175" i="1"/>
  <c r="M175" i="1"/>
  <c r="N175" i="1"/>
  <c r="O175" i="1"/>
  <c r="L176" i="1"/>
  <c r="M176" i="1"/>
  <c r="N176" i="1"/>
  <c r="O176" i="1"/>
  <c r="L177" i="1"/>
  <c r="M177" i="1"/>
  <c r="N177" i="1"/>
  <c r="O177" i="1"/>
  <c r="L178" i="1"/>
  <c r="M178" i="1"/>
  <c r="N178" i="1"/>
  <c r="O178" i="1"/>
  <c r="L179" i="1"/>
  <c r="M179" i="1"/>
  <c r="N179" i="1"/>
  <c r="O179" i="1"/>
  <c r="L180" i="1"/>
  <c r="M180" i="1"/>
  <c r="N180" i="1"/>
  <c r="O180" i="1"/>
  <c r="L181" i="1"/>
  <c r="M181" i="1"/>
  <c r="N181" i="1"/>
  <c r="O181" i="1"/>
  <c r="L182" i="1"/>
  <c r="M182" i="1"/>
  <c r="N182" i="1"/>
  <c r="O182" i="1"/>
  <c r="L183" i="1"/>
  <c r="M183" i="1"/>
  <c r="N183" i="1"/>
  <c r="O183" i="1"/>
  <c r="L184" i="1"/>
  <c r="M184" i="1"/>
  <c r="N184" i="1"/>
  <c r="O184" i="1"/>
  <c r="L185" i="1"/>
  <c r="M185" i="1"/>
  <c r="N185" i="1"/>
  <c r="O185" i="1"/>
  <c r="L186" i="1"/>
  <c r="M186" i="1"/>
  <c r="N186" i="1"/>
  <c r="O186" i="1"/>
  <c r="L187" i="1"/>
  <c r="M187" i="1"/>
  <c r="N187" i="1"/>
  <c r="O187" i="1"/>
  <c r="L188" i="1"/>
  <c r="M188" i="1"/>
  <c r="N188" i="1"/>
  <c r="O188" i="1"/>
  <c r="L189" i="1"/>
  <c r="M189" i="1"/>
  <c r="N189" i="1"/>
  <c r="O189" i="1"/>
  <c r="L190" i="1"/>
  <c r="M190" i="1"/>
  <c r="N190" i="1"/>
  <c r="O190" i="1"/>
  <c r="L191" i="1"/>
  <c r="M191" i="1"/>
  <c r="N191" i="1"/>
  <c r="O191" i="1"/>
  <c r="L192" i="1"/>
  <c r="M192" i="1"/>
  <c r="N192" i="1"/>
  <c r="O192" i="1"/>
  <c r="L193" i="1"/>
  <c r="M193" i="1"/>
  <c r="N193" i="1"/>
  <c r="O193" i="1"/>
  <c r="L194" i="1"/>
  <c r="M194" i="1"/>
  <c r="N194" i="1"/>
  <c r="O194" i="1"/>
  <c r="L195" i="1"/>
  <c r="M195" i="1"/>
  <c r="N195" i="1"/>
  <c r="O195" i="1"/>
  <c r="L196" i="1"/>
  <c r="M196" i="1"/>
  <c r="N196" i="1"/>
  <c r="O196" i="1"/>
  <c r="L197" i="1"/>
  <c r="M197" i="1"/>
  <c r="N197" i="1"/>
  <c r="O197" i="1"/>
  <c r="L198" i="1"/>
  <c r="M198" i="1"/>
  <c r="N198" i="1"/>
  <c r="O198" i="1"/>
  <c r="L199" i="1"/>
  <c r="M199" i="1"/>
  <c r="N199" i="1"/>
  <c r="O199" i="1"/>
  <c r="L200" i="1"/>
  <c r="M200" i="1"/>
  <c r="N200" i="1"/>
  <c r="O200" i="1"/>
  <c r="L201" i="1"/>
  <c r="M201" i="1"/>
  <c r="N201" i="1"/>
  <c r="O201" i="1"/>
  <c r="L202" i="1"/>
  <c r="M202" i="1"/>
  <c r="N202" i="1"/>
  <c r="O202" i="1"/>
  <c r="L203" i="1"/>
  <c r="M203" i="1"/>
  <c r="N203" i="1"/>
  <c r="O203" i="1"/>
  <c r="L204" i="1"/>
  <c r="M204" i="1"/>
  <c r="N204" i="1"/>
  <c r="O204" i="1"/>
  <c r="L205" i="1"/>
  <c r="M205" i="1"/>
  <c r="N205" i="1"/>
  <c r="O205" i="1"/>
  <c r="L206" i="1"/>
  <c r="M206" i="1"/>
  <c r="N206" i="1"/>
  <c r="O206" i="1"/>
  <c r="L207" i="1"/>
  <c r="M207" i="1"/>
  <c r="N207" i="1"/>
  <c r="O207" i="1"/>
  <c r="L208" i="1"/>
  <c r="M208" i="1"/>
  <c r="N208" i="1"/>
  <c r="O208" i="1"/>
  <c r="L209" i="1"/>
  <c r="M209" i="1"/>
  <c r="N209" i="1"/>
  <c r="O209" i="1"/>
  <c r="L210" i="1"/>
  <c r="M210" i="1"/>
  <c r="N210" i="1"/>
  <c r="O210" i="1"/>
  <c r="L211" i="1"/>
  <c r="M211" i="1"/>
  <c r="N211" i="1"/>
  <c r="O211" i="1"/>
  <c r="L212" i="1"/>
  <c r="M212" i="1"/>
  <c r="N212" i="1"/>
  <c r="O212" i="1"/>
  <c r="L213" i="1"/>
  <c r="M213" i="1"/>
  <c r="N213" i="1"/>
  <c r="O213" i="1"/>
  <c r="L214" i="1"/>
  <c r="M214" i="1"/>
  <c r="N214" i="1"/>
  <c r="O214" i="1"/>
  <c r="L215" i="1"/>
  <c r="M215" i="1"/>
  <c r="N215" i="1"/>
  <c r="O215" i="1"/>
  <c r="L216" i="1"/>
  <c r="M216" i="1"/>
  <c r="N216" i="1"/>
  <c r="O216" i="1"/>
  <c r="L217" i="1"/>
  <c r="M217" i="1"/>
  <c r="N217" i="1"/>
  <c r="O217" i="1"/>
  <c r="L218" i="1"/>
  <c r="M218" i="1"/>
  <c r="N218" i="1"/>
  <c r="O218" i="1"/>
  <c r="L219" i="1"/>
  <c r="M219" i="1"/>
  <c r="N219" i="1"/>
  <c r="O219" i="1"/>
  <c r="L220" i="1"/>
  <c r="M220" i="1"/>
  <c r="N220" i="1"/>
  <c r="O220" i="1"/>
  <c r="L221" i="1"/>
  <c r="M221" i="1"/>
  <c r="N221" i="1"/>
  <c r="O221" i="1"/>
  <c r="L222" i="1"/>
  <c r="M222" i="1"/>
  <c r="N222" i="1"/>
  <c r="O222" i="1"/>
  <c r="L223" i="1"/>
  <c r="M223" i="1"/>
  <c r="N223" i="1"/>
  <c r="O223" i="1"/>
  <c r="L224" i="1"/>
  <c r="M224" i="1"/>
  <c r="N224" i="1"/>
  <c r="O224" i="1"/>
  <c r="L225" i="1"/>
  <c r="M225" i="1"/>
  <c r="N225" i="1"/>
  <c r="O225" i="1"/>
  <c r="L226" i="1"/>
  <c r="M226" i="1"/>
  <c r="N226" i="1"/>
  <c r="O226" i="1"/>
  <c r="L227" i="1"/>
  <c r="M227" i="1"/>
  <c r="N227" i="1"/>
  <c r="O227" i="1"/>
  <c r="L228" i="1"/>
  <c r="M228" i="1"/>
  <c r="N228" i="1"/>
  <c r="O228" i="1"/>
  <c r="L229" i="1"/>
  <c r="M229" i="1"/>
  <c r="N229" i="1"/>
  <c r="O229" i="1"/>
  <c r="L230" i="1"/>
  <c r="M230" i="1"/>
  <c r="N230" i="1"/>
  <c r="O230" i="1"/>
  <c r="L231" i="1"/>
  <c r="M231" i="1"/>
  <c r="N231" i="1"/>
  <c r="O231" i="1"/>
  <c r="L232" i="1"/>
  <c r="M232" i="1"/>
  <c r="N232" i="1"/>
  <c r="O232" i="1"/>
  <c r="L233" i="1"/>
  <c r="M233" i="1"/>
  <c r="N233" i="1"/>
  <c r="O233" i="1"/>
  <c r="L234" i="1"/>
  <c r="M234" i="1"/>
  <c r="N234" i="1"/>
  <c r="O234" i="1"/>
  <c r="L235" i="1"/>
  <c r="M235" i="1"/>
  <c r="N235" i="1"/>
  <c r="O235" i="1"/>
  <c r="L236" i="1"/>
  <c r="M236" i="1"/>
  <c r="N236" i="1"/>
  <c r="O236" i="1"/>
  <c r="L237" i="1"/>
  <c r="M237" i="1"/>
  <c r="N237" i="1"/>
  <c r="O237" i="1"/>
  <c r="L238" i="1"/>
  <c r="M238" i="1"/>
  <c r="N238" i="1"/>
  <c r="O238" i="1"/>
  <c r="L239" i="1"/>
  <c r="M239" i="1"/>
  <c r="N239" i="1"/>
  <c r="O239" i="1"/>
  <c r="L240" i="1"/>
  <c r="M240" i="1"/>
  <c r="N240" i="1"/>
  <c r="O240" i="1"/>
  <c r="L241" i="1"/>
  <c r="M241" i="1"/>
  <c r="N241" i="1"/>
  <c r="O241" i="1"/>
  <c r="L242" i="1"/>
  <c r="M242" i="1"/>
  <c r="N242" i="1"/>
  <c r="O242" i="1"/>
  <c r="L243" i="1"/>
  <c r="M243" i="1"/>
  <c r="N243" i="1"/>
  <c r="O243" i="1"/>
  <c r="L244" i="1"/>
  <c r="M244" i="1"/>
  <c r="N244" i="1"/>
  <c r="O244" i="1"/>
  <c r="L245" i="1"/>
  <c r="M245" i="1"/>
  <c r="N245" i="1"/>
  <c r="O245" i="1"/>
  <c r="L246" i="1"/>
  <c r="M246" i="1"/>
  <c r="N246" i="1"/>
  <c r="O246" i="1"/>
  <c r="L247" i="1"/>
  <c r="M247" i="1"/>
  <c r="N247" i="1"/>
  <c r="O247" i="1"/>
  <c r="L248" i="1"/>
  <c r="M248" i="1"/>
  <c r="N248" i="1"/>
  <c r="O248" i="1"/>
  <c r="L249" i="1"/>
  <c r="M249" i="1"/>
  <c r="N249" i="1"/>
  <c r="O249" i="1"/>
  <c r="L250" i="1"/>
  <c r="M250" i="1"/>
  <c r="N250" i="1"/>
  <c r="O250" i="1"/>
  <c r="L251" i="1"/>
  <c r="M251" i="1"/>
  <c r="N251" i="1"/>
  <c r="O251" i="1"/>
  <c r="L252" i="1"/>
  <c r="M252" i="1"/>
  <c r="N252" i="1"/>
  <c r="O252" i="1"/>
  <c r="L253" i="1"/>
  <c r="M253" i="1"/>
  <c r="N253" i="1"/>
  <c r="O253" i="1"/>
  <c r="L254" i="1"/>
  <c r="M254" i="1"/>
  <c r="N254" i="1"/>
  <c r="O254" i="1"/>
  <c r="L255" i="1"/>
  <c r="M255" i="1"/>
  <c r="N255" i="1"/>
  <c r="O255" i="1"/>
  <c r="L256" i="1"/>
  <c r="M256" i="1"/>
  <c r="N256" i="1"/>
  <c r="O256" i="1"/>
  <c r="L257" i="1"/>
  <c r="M257" i="1"/>
  <c r="N257" i="1"/>
  <c r="O257" i="1"/>
  <c r="L258" i="1"/>
  <c r="M258" i="1"/>
  <c r="N258" i="1"/>
  <c r="O258" i="1"/>
  <c r="L259" i="1"/>
  <c r="M259" i="1"/>
  <c r="N259" i="1"/>
  <c r="O259" i="1"/>
  <c r="L260" i="1"/>
  <c r="M260" i="1"/>
  <c r="N260" i="1"/>
  <c r="O260" i="1"/>
  <c r="L261" i="1"/>
  <c r="M261" i="1"/>
  <c r="N261" i="1"/>
  <c r="O261" i="1"/>
  <c r="L262" i="1"/>
  <c r="M262" i="1"/>
  <c r="N262" i="1"/>
  <c r="O262" i="1"/>
  <c r="L263" i="1"/>
  <c r="M263" i="1"/>
  <c r="N263" i="1"/>
  <c r="O263" i="1"/>
  <c r="L264" i="1"/>
  <c r="M264" i="1"/>
  <c r="N264" i="1"/>
  <c r="O264" i="1"/>
  <c r="L265" i="1"/>
  <c r="M265" i="1"/>
  <c r="N265" i="1"/>
  <c r="O265" i="1"/>
  <c r="L266" i="1"/>
  <c r="M266" i="1"/>
  <c r="N266" i="1"/>
  <c r="O266" i="1"/>
  <c r="L267" i="1"/>
  <c r="M267" i="1"/>
  <c r="N267" i="1"/>
  <c r="O267" i="1"/>
  <c r="L268" i="1"/>
  <c r="M268" i="1"/>
  <c r="N268" i="1"/>
  <c r="O268" i="1"/>
  <c r="L269" i="1"/>
  <c r="M269" i="1"/>
  <c r="N269" i="1"/>
  <c r="O269" i="1"/>
  <c r="L270" i="1"/>
  <c r="M270" i="1"/>
  <c r="N270" i="1"/>
  <c r="O270" i="1"/>
  <c r="L271" i="1"/>
  <c r="M271" i="1"/>
  <c r="N271" i="1"/>
  <c r="O271" i="1"/>
  <c r="L272" i="1"/>
  <c r="M272" i="1"/>
  <c r="N272" i="1"/>
  <c r="O272" i="1"/>
  <c r="L273" i="1"/>
  <c r="M273" i="1"/>
  <c r="N273" i="1"/>
  <c r="O273" i="1"/>
  <c r="L274" i="1"/>
  <c r="M274" i="1"/>
  <c r="N274" i="1"/>
  <c r="O274" i="1"/>
  <c r="L275" i="1"/>
  <c r="M275" i="1"/>
  <c r="N275" i="1"/>
  <c r="O275" i="1"/>
  <c r="L276" i="1"/>
  <c r="M276" i="1"/>
  <c r="N276" i="1"/>
  <c r="O276" i="1"/>
  <c r="L277" i="1"/>
  <c r="M277" i="1"/>
  <c r="N277" i="1"/>
  <c r="O277" i="1"/>
  <c r="L278" i="1"/>
  <c r="M278" i="1"/>
  <c r="N278" i="1"/>
  <c r="O278" i="1"/>
  <c r="L279" i="1"/>
  <c r="M279" i="1"/>
  <c r="N279" i="1"/>
  <c r="O279" i="1"/>
  <c r="L280" i="1"/>
  <c r="M280" i="1"/>
  <c r="N280" i="1"/>
  <c r="O280" i="1"/>
  <c r="L281" i="1"/>
  <c r="M281" i="1"/>
  <c r="N281" i="1"/>
  <c r="O281" i="1"/>
  <c r="L282" i="1"/>
  <c r="M282" i="1"/>
  <c r="N282" i="1"/>
  <c r="O282" i="1"/>
  <c r="L283" i="1"/>
  <c r="M283" i="1"/>
  <c r="N283" i="1"/>
  <c r="O283" i="1"/>
  <c r="L284" i="1"/>
  <c r="M284" i="1"/>
  <c r="N284" i="1"/>
  <c r="O284" i="1"/>
  <c r="L285" i="1"/>
  <c r="M285" i="1"/>
  <c r="N285" i="1"/>
  <c r="O285" i="1"/>
  <c r="L286" i="1"/>
  <c r="M286" i="1"/>
  <c r="N286" i="1"/>
  <c r="O286" i="1"/>
  <c r="L287" i="1"/>
  <c r="M287" i="1"/>
  <c r="N287" i="1"/>
  <c r="O287" i="1"/>
  <c r="L288" i="1"/>
  <c r="M288" i="1"/>
  <c r="N288" i="1"/>
  <c r="O288" i="1"/>
  <c r="L289" i="1"/>
  <c r="M289" i="1"/>
  <c r="N289" i="1"/>
  <c r="O289" i="1"/>
  <c r="L290" i="1"/>
  <c r="M290" i="1"/>
  <c r="N290" i="1"/>
  <c r="O290" i="1"/>
  <c r="L291" i="1"/>
  <c r="M291" i="1"/>
  <c r="N291" i="1"/>
  <c r="O291" i="1"/>
  <c r="L292" i="1"/>
  <c r="M292" i="1"/>
  <c r="N292" i="1"/>
  <c r="O292" i="1"/>
  <c r="L293" i="1"/>
  <c r="M293" i="1"/>
  <c r="N293" i="1"/>
  <c r="O293" i="1"/>
  <c r="L294" i="1"/>
  <c r="M294" i="1"/>
  <c r="N294" i="1"/>
  <c r="O294" i="1"/>
  <c r="L295" i="1"/>
  <c r="M295" i="1"/>
  <c r="N295" i="1"/>
  <c r="O295" i="1"/>
  <c r="L296" i="1"/>
  <c r="M296" i="1"/>
  <c r="N296" i="1"/>
  <c r="O296" i="1"/>
  <c r="L297" i="1"/>
  <c r="M297" i="1"/>
  <c r="N297" i="1"/>
  <c r="O297" i="1"/>
  <c r="L298" i="1"/>
  <c r="M298" i="1"/>
  <c r="N298" i="1"/>
  <c r="O298" i="1"/>
  <c r="L299" i="1"/>
  <c r="M299" i="1"/>
  <c r="N299" i="1"/>
  <c r="O299" i="1"/>
  <c r="L300" i="1"/>
  <c r="M300" i="1"/>
  <c r="N300" i="1"/>
  <c r="O300" i="1"/>
  <c r="L301" i="1"/>
  <c r="M301" i="1"/>
  <c r="N301" i="1"/>
  <c r="O301" i="1"/>
  <c r="L302" i="1"/>
  <c r="M302" i="1"/>
  <c r="N302" i="1"/>
  <c r="O302" i="1"/>
  <c r="L303" i="1"/>
  <c r="M303" i="1"/>
  <c r="N303" i="1"/>
  <c r="O303" i="1"/>
  <c r="L304" i="1"/>
  <c r="M304" i="1"/>
  <c r="N304" i="1"/>
  <c r="O304" i="1"/>
  <c r="L305" i="1"/>
  <c r="M305" i="1"/>
  <c r="N305" i="1"/>
  <c r="O305" i="1"/>
  <c r="L306" i="1"/>
  <c r="M306" i="1"/>
  <c r="N306" i="1"/>
  <c r="O306" i="1"/>
  <c r="L307" i="1"/>
  <c r="M307" i="1"/>
  <c r="N307" i="1"/>
  <c r="O307" i="1"/>
  <c r="L308" i="1"/>
  <c r="M308" i="1"/>
  <c r="N308" i="1"/>
  <c r="O308" i="1"/>
  <c r="L309" i="1"/>
  <c r="M309" i="1"/>
  <c r="N309" i="1"/>
  <c r="O309" i="1"/>
  <c r="L310" i="1"/>
  <c r="M310" i="1"/>
  <c r="N310" i="1"/>
  <c r="O310" i="1"/>
  <c r="L311" i="1"/>
  <c r="M311" i="1"/>
  <c r="N311" i="1"/>
  <c r="O311" i="1"/>
  <c r="L312" i="1"/>
  <c r="M312" i="1"/>
  <c r="N312" i="1"/>
  <c r="O312" i="1"/>
  <c r="L313" i="1"/>
  <c r="M313" i="1"/>
  <c r="N313" i="1"/>
  <c r="O313" i="1"/>
  <c r="L314" i="1"/>
  <c r="M314" i="1"/>
  <c r="N314" i="1"/>
  <c r="O314" i="1"/>
  <c r="L315" i="1"/>
  <c r="M315" i="1"/>
  <c r="N315" i="1"/>
  <c r="O315" i="1"/>
  <c r="L316" i="1"/>
  <c r="M316" i="1"/>
  <c r="N316" i="1"/>
  <c r="O316" i="1"/>
  <c r="L317" i="1"/>
  <c r="M317" i="1"/>
  <c r="N317" i="1"/>
  <c r="O317" i="1"/>
  <c r="L318" i="1"/>
  <c r="M318" i="1"/>
  <c r="N318" i="1"/>
  <c r="O318" i="1"/>
  <c r="L319" i="1"/>
  <c r="M319" i="1"/>
  <c r="N319" i="1"/>
  <c r="O319" i="1"/>
  <c r="L320" i="1"/>
  <c r="M320" i="1"/>
  <c r="N320" i="1"/>
  <c r="O320" i="1"/>
  <c r="L321" i="1"/>
  <c r="M321" i="1"/>
  <c r="N321" i="1"/>
  <c r="O321" i="1"/>
  <c r="L322" i="1"/>
  <c r="M322" i="1"/>
  <c r="N322" i="1"/>
  <c r="O322" i="1"/>
  <c r="L323" i="1"/>
  <c r="M323" i="1"/>
  <c r="N323" i="1"/>
  <c r="O323" i="1"/>
  <c r="L324" i="1"/>
  <c r="M324" i="1"/>
  <c r="N324" i="1"/>
  <c r="O324" i="1"/>
  <c r="L325" i="1"/>
  <c r="M325" i="1"/>
  <c r="N325" i="1"/>
  <c r="O325" i="1"/>
  <c r="L326" i="1"/>
  <c r="M326" i="1"/>
  <c r="N326" i="1"/>
  <c r="O326" i="1"/>
  <c r="L327" i="1"/>
  <c r="M327" i="1"/>
  <c r="N327" i="1"/>
  <c r="O327" i="1"/>
  <c r="L328" i="1"/>
  <c r="M328" i="1"/>
  <c r="N328" i="1"/>
  <c r="O328" i="1"/>
  <c r="L329" i="1"/>
  <c r="M329" i="1"/>
  <c r="N329" i="1"/>
  <c r="O329" i="1"/>
  <c r="L330" i="1"/>
  <c r="M330" i="1"/>
  <c r="N330" i="1"/>
  <c r="O330" i="1"/>
  <c r="L331" i="1"/>
  <c r="M331" i="1"/>
  <c r="N331" i="1"/>
  <c r="O331" i="1"/>
  <c r="L332" i="1"/>
  <c r="M332" i="1"/>
  <c r="N332" i="1"/>
  <c r="O332" i="1"/>
  <c r="L333" i="1"/>
  <c r="M333" i="1"/>
  <c r="N333" i="1"/>
  <c r="O333" i="1"/>
  <c r="L334" i="1"/>
  <c r="M334" i="1"/>
  <c r="N334" i="1"/>
  <c r="O334" i="1"/>
  <c r="L335" i="1"/>
  <c r="M335" i="1"/>
  <c r="N335" i="1"/>
  <c r="O335" i="1"/>
  <c r="L336" i="1"/>
  <c r="M336" i="1"/>
  <c r="N336" i="1"/>
  <c r="O336" i="1"/>
  <c r="L337" i="1"/>
  <c r="M337" i="1"/>
  <c r="N337" i="1"/>
  <c r="O337" i="1"/>
  <c r="L338" i="1"/>
  <c r="M338" i="1"/>
  <c r="N338" i="1"/>
  <c r="O338" i="1"/>
  <c r="L339" i="1"/>
  <c r="M339" i="1"/>
  <c r="N339" i="1"/>
  <c r="O339" i="1"/>
  <c r="L340" i="1"/>
  <c r="M340" i="1"/>
  <c r="N340" i="1"/>
  <c r="O340" i="1"/>
  <c r="L341" i="1"/>
  <c r="M341" i="1"/>
  <c r="N341" i="1"/>
  <c r="O341" i="1"/>
  <c r="L342" i="1"/>
  <c r="M342" i="1"/>
  <c r="N342" i="1"/>
  <c r="O342" i="1"/>
  <c r="L343" i="1"/>
  <c r="M343" i="1"/>
  <c r="N343" i="1"/>
  <c r="O343" i="1"/>
  <c r="L344" i="1"/>
  <c r="M344" i="1"/>
  <c r="N344" i="1"/>
  <c r="O344" i="1"/>
  <c r="L345" i="1"/>
  <c r="M345" i="1"/>
  <c r="N345" i="1"/>
  <c r="O345" i="1"/>
  <c r="L346" i="1"/>
  <c r="M346" i="1"/>
  <c r="N346" i="1"/>
  <c r="O346" i="1"/>
  <c r="L347" i="1"/>
  <c r="M347" i="1"/>
  <c r="N347" i="1"/>
  <c r="O347" i="1"/>
  <c r="L348" i="1"/>
  <c r="M348" i="1"/>
  <c r="N348" i="1"/>
  <c r="O348" i="1"/>
  <c r="L349" i="1"/>
  <c r="M349" i="1"/>
  <c r="N349" i="1"/>
  <c r="O349" i="1"/>
  <c r="L350" i="1"/>
  <c r="M350" i="1"/>
  <c r="N350" i="1"/>
  <c r="O350" i="1"/>
  <c r="L351" i="1"/>
  <c r="M351" i="1"/>
  <c r="N351" i="1"/>
  <c r="O351" i="1"/>
  <c r="L352" i="1"/>
  <c r="M352" i="1"/>
  <c r="N352" i="1"/>
  <c r="O352" i="1"/>
  <c r="L353" i="1"/>
  <c r="M353" i="1"/>
  <c r="N353" i="1"/>
  <c r="O353" i="1"/>
  <c r="L354" i="1"/>
  <c r="M354" i="1"/>
  <c r="N354" i="1"/>
  <c r="O354" i="1"/>
  <c r="L355" i="1"/>
  <c r="M355" i="1"/>
  <c r="N355" i="1"/>
  <c r="O355" i="1"/>
  <c r="L356" i="1"/>
  <c r="M356" i="1"/>
  <c r="N356" i="1"/>
  <c r="O356" i="1"/>
  <c r="L357" i="1"/>
  <c r="M357" i="1"/>
  <c r="N357" i="1"/>
  <c r="O357" i="1"/>
  <c r="L358" i="1"/>
  <c r="M358" i="1"/>
  <c r="N358" i="1"/>
  <c r="O358" i="1"/>
  <c r="L359" i="1"/>
  <c r="M359" i="1"/>
  <c r="N359" i="1"/>
  <c r="O359" i="1"/>
  <c r="L360" i="1"/>
  <c r="M360" i="1"/>
  <c r="N360" i="1"/>
  <c r="O360" i="1"/>
  <c r="L361" i="1"/>
  <c r="M361" i="1"/>
  <c r="N361" i="1"/>
  <c r="O361" i="1"/>
  <c r="L362" i="1"/>
  <c r="M362" i="1"/>
  <c r="N362" i="1"/>
  <c r="O362" i="1"/>
  <c r="L363" i="1"/>
  <c r="M363" i="1"/>
  <c r="N363" i="1"/>
  <c r="O363" i="1"/>
  <c r="L364" i="1"/>
  <c r="M364" i="1"/>
  <c r="N364" i="1"/>
  <c r="O364" i="1"/>
  <c r="L365" i="1"/>
  <c r="M365" i="1"/>
  <c r="N365" i="1"/>
  <c r="O365" i="1"/>
  <c r="L366" i="1"/>
  <c r="M366" i="1"/>
  <c r="N366" i="1"/>
  <c r="O366" i="1"/>
  <c r="L2" i="1"/>
  <c r="M2" i="1"/>
  <c r="N2" i="1"/>
  <c r="O2" i="1"/>
  <c r="H2" i="1"/>
  <c r="K359" i="1" l="1"/>
  <c r="K347" i="1"/>
  <c r="K335" i="1"/>
  <c r="K323" i="1"/>
  <c r="K311" i="1"/>
  <c r="K299" i="1"/>
  <c r="K287" i="1"/>
  <c r="K275" i="1"/>
  <c r="K251" i="1"/>
  <c r="K239" i="1"/>
  <c r="K227" i="1"/>
  <c r="K215" i="1"/>
  <c r="K203" i="1"/>
  <c r="K191" i="1"/>
  <c r="K179" i="1"/>
  <c r="K167" i="1"/>
  <c r="K155" i="1"/>
  <c r="K143" i="1"/>
  <c r="K131" i="1"/>
  <c r="K119" i="1"/>
  <c r="K107" i="1"/>
  <c r="K95" i="1"/>
  <c r="K83" i="1"/>
  <c r="K71" i="1"/>
  <c r="K263" i="1"/>
  <c r="K357" i="1"/>
  <c r="K345" i="1"/>
  <c r="K333" i="1"/>
  <c r="K321" i="1"/>
  <c r="K309" i="1"/>
  <c r="K297" i="1"/>
  <c r="K285" i="1"/>
  <c r="K273" i="1"/>
  <c r="K261" i="1"/>
  <c r="K249" i="1"/>
  <c r="K237" i="1"/>
  <c r="K225" i="1"/>
  <c r="K213" i="1"/>
  <c r="K201" i="1"/>
  <c r="K189" i="1"/>
  <c r="K177" i="1"/>
  <c r="K165" i="1"/>
  <c r="K153" i="1"/>
  <c r="K141" i="1"/>
  <c r="K129" i="1"/>
  <c r="K117" i="1"/>
  <c r="K105" i="1"/>
  <c r="K93" i="1"/>
  <c r="K81" i="1"/>
  <c r="K69" i="1"/>
  <c r="K361" i="1"/>
  <c r="K349" i="1"/>
  <c r="K337" i="1"/>
  <c r="K325" i="1"/>
  <c r="K313" i="1"/>
  <c r="K301" i="1"/>
  <c r="K289" i="1"/>
  <c r="K277" i="1"/>
  <c r="K265" i="1"/>
  <c r="K253" i="1"/>
  <c r="K241" i="1"/>
  <c r="K229" i="1"/>
  <c r="K217" i="1"/>
  <c r="K205" i="1"/>
  <c r="K193" i="1"/>
  <c r="K181" i="1"/>
  <c r="K157" i="1"/>
  <c r="K145" i="1"/>
  <c r="K133" i="1"/>
  <c r="K121" i="1"/>
  <c r="K109" i="1"/>
  <c r="K97" i="1"/>
  <c r="K85" i="1"/>
  <c r="K73" i="1"/>
  <c r="K61" i="1"/>
  <c r="K49" i="1"/>
  <c r="K37" i="1"/>
  <c r="K59" i="1"/>
  <c r="K47" i="1"/>
  <c r="K35" i="1"/>
  <c r="K23" i="1"/>
  <c r="K11" i="1"/>
  <c r="K358" i="1"/>
  <c r="K346" i="1"/>
  <c r="K334" i="1"/>
  <c r="K322" i="1"/>
  <c r="K310" i="1"/>
  <c r="K298" i="1"/>
  <c r="K286" i="1"/>
  <c r="K274" i="1"/>
  <c r="K262" i="1"/>
  <c r="K250" i="1"/>
  <c r="K238" i="1"/>
  <c r="K226" i="1"/>
  <c r="K214" i="1"/>
  <c r="K202" i="1"/>
  <c r="K190" i="1"/>
  <c r="K178" i="1"/>
  <c r="K166" i="1"/>
  <c r="K154" i="1"/>
  <c r="K142" i="1"/>
  <c r="K130" i="1"/>
  <c r="K118" i="1"/>
  <c r="K106" i="1"/>
  <c r="K94" i="1"/>
  <c r="K82" i="1"/>
  <c r="K70" i="1"/>
  <c r="K58" i="1"/>
  <c r="K46" i="1"/>
  <c r="K34" i="1"/>
  <c r="K22" i="1"/>
  <c r="K10" i="1"/>
  <c r="K356" i="1"/>
  <c r="K365" i="1"/>
  <c r="K353" i="1"/>
  <c r="K341" i="1"/>
  <c r="K329" i="1"/>
  <c r="K317" i="1"/>
  <c r="K305" i="1"/>
  <c r="K293" i="1"/>
  <c r="K281" i="1"/>
  <c r="K269" i="1"/>
  <c r="K257" i="1"/>
  <c r="K245" i="1"/>
  <c r="K233" i="1"/>
  <c r="K221" i="1"/>
  <c r="K209" i="1"/>
  <c r="K197" i="1"/>
  <c r="K185" i="1"/>
  <c r="K173" i="1"/>
  <c r="K161" i="1"/>
  <c r="K149" i="1"/>
  <c r="K137" i="1"/>
  <c r="K125" i="1"/>
  <c r="K113" i="1"/>
  <c r="K101" i="1"/>
  <c r="K89" i="1"/>
  <c r="K77" i="1"/>
  <c r="K65" i="1"/>
  <c r="K53" i="1"/>
  <c r="K41" i="1"/>
  <c r="K29" i="1"/>
  <c r="K17" i="1"/>
  <c r="K169" i="1"/>
  <c r="K25" i="1"/>
  <c r="K13" i="1"/>
  <c r="K363" i="1"/>
  <c r="K351" i="1"/>
  <c r="K339" i="1"/>
  <c r="K327" i="1"/>
  <c r="K315" i="1"/>
  <c r="K303" i="1"/>
  <c r="K291" i="1"/>
  <c r="K279" i="1"/>
  <c r="K267" i="1"/>
  <c r="K255" i="1"/>
  <c r="K243" i="1"/>
  <c r="K231" i="1"/>
  <c r="K219" i="1"/>
  <c r="K362" i="1"/>
  <c r="K350" i="1"/>
  <c r="K338" i="1"/>
  <c r="K302" i="1"/>
  <c r="K290" i="1"/>
  <c r="K57" i="1"/>
  <c r="K45" i="1"/>
  <c r="K33" i="1"/>
  <c r="K21" i="1"/>
  <c r="K9" i="1"/>
  <c r="K355" i="1"/>
  <c r="K343" i="1"/>
  <c r="K331" i="1"/>
  <c r="K319" i="1"/>
  <c r="K307" i="1"/>
  <c r="K295" i="1"/>
  <c r="K283" i="1"/>
  <c r="K271" i="1"/>
  <c r="K259" i="1"/>
  <c r="K247" i="1"/>
  <c r="K235" i="1"/>
  <c r="K223" i="1"/>
  <c r="K211" i="1"/>
  <c r="K199" i="1"/>
  <c r="K187" i="1"/>
  <c r="K175" i="1"/>
  <c r="K163" i="1"/>
  <c r="K151" i="1"/>
  <c r="K139" i="1"/>
  <c r="K127" i="1"/>
  <c r="K115" i="1"/>
  <c r="K103" i="1"/>
  <c r="K91" i="1"/>
  <c r="K79" i="1"/>
  <c r="K67" i="1"/>
  <c r="K55" i="1"/>
  <c r="K43" i="1"/>
  <c r="K31" i="1"/>
  <c r="K19" i="1"/>
  <c r="K366" i="1"/>
  <c r="K354" i="1"/>
  <c r="K318" i="1"/>
  <c r="K306" i="1"/>
  <c r="K364" i="1"/>
  <c r="K352" i="1"/>
  <c r="K340" i="1"/>
  <c r="K328" i="1"/>
  <c r="K316" i="1"/>
  <c r="K304" i="1"/>
  <c r="K292" i="1"/>
  <c r="K280" i="1"/>
  <c r="K268" i="1"/>
  <c r="K256" i="1"/>
  <c r="K244" i="1"/>
  <c r="K232" i="1"/>
  <c r="K220" i="1"/>
  <c r="K208" i="1"/>
  <c r="K196" i="1"/>
  <c r="K184" i="1"/>
  <c r="K172" i="1"/>
  <c r="K160" i="1"/>
  <c r="K148" i="1"/>
  <c r="K136" i="1"/>
  <c r="K124" i="1"/>
  <c r="K112" i="1"/>
  <c r="K100" i="1"/>
  <c r="K88" i="1"/>
  <c r="K76" i="1"/>
  <c r="K64" i="1"/>
  <c r="K52" i="1"/>
  <c r="K40" i="1"/>
  <c r="K28" i="1"/>
  <c r="K16" i="1"/>
  <c r="K207" i="1"/>
  <c r="K195" i="1"/>
  <c r="K183" i="1"/>
  <c r="K171" i="1"/>
  <c r="K159" i="1"/>
  <c r="K147" i="1"/>
  <c r="K135" i="1"/>
  <c r="K123" i="1"/>
  <c r="K111" i="1"/>
  <c r="K99" i="1"/>
  <c r="K87" i="1"/>
  <c r="K75" i="1"/>
  <c r="K63" i="1"/>
  <c r="K51" i="1"/>
  <c r="K39" i="1"/>
  <c r="K27" i="1"/>
  <c r="K15" i="1"/>
  <c r="K344" i="1"/>
  <c r="K332" i="1"/>
  <c r="K320" i="1"/>
  <c r="K308" i="1"/>
  <c r="K296" i="1"/>
  <c r="K284" i="1"/>
  <c r="K272" i="1"/>
  <c r="K260" i="1"/>
  <c r="K248" i="1"/>
  <c r="K236" i="1"/>
  <c r="K224" i="1"/>
  <c r="K212" i="1"/>
  <c r="K200" i="1"/>
  <c r="K188" i="1"/>
  <c r="K176" i="1"/>
  <c r="K164" i="1"/>
  <c r="K152" i="1"/>
  <c r="K140" i="1"/>
  <c r="K128" i="1"/>
  <c r="K116" i="1"/>
  <c r="K104" i="1"/>
  <c r="K92" i="1"/>
  <c r="K80" i="1"/>
  <c r="K68" i="1"/>
  <c r="K56" i="1"/>
  <c r="K44" i="1"/>
  <c r="K32" i="1"/>
  <c r="K20" i="1"/>
  <c r="K360" i="1"/>
  <c r="K342" i="1"/>
  <c r="K326" i="1"/>
  <c r="K294" i="1"/>
  <c r="K278" i="1"/>
  <c r="K270" i="1"/>
  <c r="K258" i="1"/>
  <c r="K246" i="1"/>
  <c r="K234" i="1"/>
  <c r="K222" i="1"/>
  <c r="K210" i="1"/>
  <c r="K198" i="1"/>
  <c r="K186" i="1"/>
  <c r="K174" i="1"/>
  <c r="K162" i="1"/>
  <c r="K150" i="1"/>
  <c r="K138" i="1"/>
  <c r="K126" i="1"/>
  <c r="K114" i="1"/>
  <c r="K102" i="1"/>
  <c r="K90" i="1"/>
  <c r="K78" i="1"/>
  <c r="K66" i="1"/>
  <c r="K54" i="1"/>
  <c r="K42" i="1"/>
  <c r="K30" i="1"/>
  <c r="K18" i="1"/>
  <c r="K330" i="1"/>
  <c r="K266" i="1"/>
  <c r="K254" i="1"/>
  <c r="K242" i="1"/>
  <c r="K230" i="1"/>
  <c r="K218" i="1"/>
  <c r="K206" i="1"/>
  <c r="K194" i="1"/>
  <c r="K182" i="1"/>
  <c r="K170" i="1"/>
  <c r="K158" i="1"/>
  <c r="K146" i="1"/>
  <c r="K134" i="1"/>
  <c r="K122" i="1"/>
  <c r="K110" i="1"/>
  <c r="K98" i="1"/>
  <c r="K86" i="1"/>
  <c r="K74" i="1"/>
  <c r="K62" i="1"/>
  <c r="K50" i="1"/>
  <c r="K38" i="1"/>
  <c r="K26" i="1"/>
  <c r="K14" i="1"/>
  <c r="K314" i="1"/>
  <c r="K282" i="1"/>
  <c r="K348" i="1"/>
  <c r="K336" i="1"/>
  <c r="K324" i="1"/>
  <c r="K312" i="1"/>
  <c r="K300" i="1"/>
  <c r="K288" i="1"/>
  <c r="K276" i="1"/>
  <c r="K264" i="1"/>
  <c r="K252" i="1"/>
  <c r="K240" i="1"/>
  <c r="K228" i="1"/>
  <c r="K216" i="1"/>
  <c r="K204" i="1"/>
  <c r="K192" i="1"/>
  <c r="K180" i="1"/>
  <c r="K168" i="1"/>
  <c r="K156" i="1"/>
  <c r="K144" i="1"/>
  <c r="K132" i="1"/>
  <c r="K120" i="1"/>
  <c r="K108" i="1"/>
  <c r="K96" i="1"/>
  <c r="K84" i="1"/>
  <c r="K72" i="1"/>
  <c r="K60" i="1"/>
  <c r="K48" i="1"/>
  <c r="K36" i="1"/>
  <c r="K24" i="1"/>
  <c r="K12" i="1"/>
</calcChain>
</file>

<file path=xl/sharedStrings.xml><?xml version="1.0" encoding="utf-8"?>
<sst xmlns="http://schemas.openxmlformats.org/spreadsheetml/2006/main" count="244" uniqueCount="127">
  <si>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</si>
  <si>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</si>
  <si>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</si>
  <si>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</si>
  <si>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</si>
  <si>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</si>
  <si>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</si>
  <si>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</si>
  <si>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</si>
  <si>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</si>
  <si>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</si>
  <si>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</si>
  <si>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</si>
  <si>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</si>
  <si>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</si>
  <si>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</si>
  <si>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</si>
  <si>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</si>
  <si>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</si>
  <si>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</si>
  <si>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</si>
  <si>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</si>
  <si>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</si>
  <si>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</si>
  <si>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</si>
  <si>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</si>
  <si>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Day</t>
  </si>
  <si>
    <t>Traffic</t>
  </si>
  <si>
    <t>Days</t>
  </si>
  <si>
    <t>Traffic Change</t>
  </si>
  <si>
    <t>Reasoning</t>
  </si>
  <si>
    <t>Order Change</t>
  </si>
  <si>
    <t>Conversion Change</t>
  </si>
  <si>
    <t>L2M Change</t>
  </si>
  <si>
    <t>M2C Change</t>
  </si>
  <si>
    <t>C2P Change</t>
  </si>
  <si>
    <t>P2O Change</t>
  </si>
  <si>
    <t>Payment  Status</t>
  </si>
  <si>
    <t>Thursday</t>
  </si>
  <si>
    <t>Reduction In traffic from FB (-95%), lowest customer base experienced, Youtube (-49%) and Twitter (49%), although other sources gathered traffic 14.57% more. 
Further we can see, although count of restraunts increased by only 0.21% but unavailbility of items incresed by 6.67% and averagefor two has also been increased.</t>
  </si>
  <si>
    <t>It can be seen as traffic has reduced so does orders, as they both are directly proportionate to each other. But somehow we can see that orders were completed more today than on the same day last week, this is because of the increase in discounts and reduced delivery charges.</t>
  </si>
  <si>
    <t>Massive increase can be seen majorly because of increase traffic from FB (1980%), yet YouTube (110.20%) and Twitter (110.2%) did better to gain better traffic. Although, a decrement can be seen in other channels.
Further, we can see number of restraunts has also increased, somehow availibiloty of stocks decreased by 12.5% that can be because of such a huge traffic.</t>
  </si>
  <si>
    <t>Traffic increases, so does the orders but not in same proportion, this is because many of the customers who could have converted didn’t proceeded further because discounts were reduced by 10.5%, but on the other hand packaging charges, delivery charges and average cost for two were all decreased.</t>
  </si>
  <si>
    <t>Monday</t>
  </si>
  <si>
    <t>Traffic didn't increased as much as orders did, this is because Menu to cart and Cart to payment Increased by astonishing figures, that increased probability of increase in orders and hence resulted in same.</t>
  </si>
  <si>
    <t>Tuesday</t>
  </si>
  <si>
    <t>Major impact has been fallen because of the massive traffic so occurred from Twitter (747%) maximmum number of customers from twitter were attracted on this date.
Secondaly, the availability of stocks also increased by 3%.</t>
  </si>
  <si>
    <t>Orders were increased as traffic increased, but orders increased more as 9.47% more customers visited from Listings to Menu.
This is clearly because there were more stocks available on the Home page, More discount was available, packaging charges and delivery charges were also reduced.</t>
  </si>
  <si>
    <t>Traffic decreased because of decrement of a lot of restraunts 28.26%. On this day count of restraunts were lowest, i.e. 0.27 Mn only.</t>
  </si>
  <si>
    <t>orders were decreased as first of all traffic itself decreased, further as we can see Listing to Menu hits the second lowest conversion i.e. 54.81% because discounts were reduced by 5.56% as well, and Packing Charges were hicked by 29.41%.</t>
  </si>
  <si>
    <t xml:space="preserve">Conversion decreased as decrement of traffic was lesser than decrement of Orders.
</t>
  </si>
  <si>
    <t>Orders were increased as L2M, M2Cand P2O all three of them incresed positiviely, Furthermore, Discount were increased, pakcing charges decreased, so did delivery charges and average cost for two as well.</t>
  </si>
  <si>
    <t>orders inreased as L2M  change w.r.t same day last week had an explosive convesrion rate of 123.40%. Similarly as on same day previous week the count of restraunts were the lowest but as of today they are good hence the cahnge in restraunts has also impacted the increase. in addition to, discount has increased, packing charges has been decreased as well.</t>
  </si>
  <si>
    <t xml:space="preserve">Conversions increased as traffic didn’t increased at all but orders were increased by 114.77%.
</t>
  </si>
  <si>
    <t>Orders were decreased as Carts and Payments witnessed the lowest customer base, due to which M2C has also suffered a decrease of almost 57%. Furthermore, Packaging charges(11.76%) and Delivery charges(16.00%) were also increased</t>
  </si>
  <si>
    <t xml:space="preserve">Conversion decreased because orders decreased, although traffic also decreased yet, orders fall with high intensity.
</t>
  </si>
  <si>
    <t>Orders Increased as M2C change has increased phenomenly by 145.24%, payment mode are safer and more reliable now, both delivery charges and packing charges have been decreased.</t>
  </si>
  <si>
    <t xml:space="preserve">Conversions increased as traffic increased only by 1.98% but orders were increased by 120.04%.
</t>
  </si>
  <si>
    <t>increment at all level other than C2P is one of the main cause for the increase of orders, further restraunts have been increased, discounts increased, availability of stocks increased, delivery charges decreased.</t>
  </si>
  <si>
    <t>Saturday</t>
  </si>
  <si>
    <t>Massive decrease in C2P level caused the decrement of Orders on this date, as the items were out of stock, delivery charges were twice than previous week.</t>
  </si>
  <si>
    <t>Massive increase in C2P Level caused the increment of Orders on this day, this had been happened because of high availablity of items in stocks, delivery charges being halved.</t>
  </si>
  <si>
    <t xml:space="preserve">Conversions increased as traffic didn’t increased at all but orders were increased by 102.02%.
</t>
  </si>
  <si>
    <t>Decrease has been happened because of the last moment of the final order that is P2O level, as payment payment successful rate fallen by 28.57% which is consdered as a huge loss, as it is very sensitive case.</t>
  </si>
  <si>
    <t>Sunday</t>
  </si>
  <si>
    <t>At all levels we can see the postive increase hence lead to the overall increase in the orders, this majorly happened as packing charges were reduced, and so were the delivery cahrges, and for the average cost for two items as well.</t>
  </si>
  <si>
    <t>Exceptional Increase in P2O Level caused the increase of Orders today, this happened because rate of successful payments increased w.r.t. to same day of the previous week.
Further we can see decrease in packing charges, and average cost for two items as well.</t>
  </si>
  <si>
    <t xml:space="preserve">Conversions increased as traffic increased only by a few percents but orders were increased by 77.96%.
</t>
  </si>
  <si>
    <t>decrease in M2C level caused the decrement of orders, this has been done as, discount offered are decreased.</t>
  </si>
  <si>
    <t>increase In M2C level by 94% caused the increment of orders as, discounts has been offered at 80% more than same day of the previous week. Furthermore, pakcaging charges and delivery charges are also been decreased.</t>
  </si>
  <si>
    <t xml:space="preserve">Conversions increased although traffic decreased by a few percents but orders were increased by 92.39%.
</t>
  </si>
  <si>
    <t>Friday</t>
  </si>
  <si>
    <t>decrease at all level caused the orders to be decreased as well, everything seem to be constant but discount seems to be decreased.</t>
  </si>
  <si>
    <t>Increase at all level casued the orders to be increased as well.</t>
  </si>
  <si>
    <t>increase In M2C level by 73.20% caused the increment of orders as, discounts has been offered at 61.11% more than same day of the previous week. Furthermore, pakcaging charges has also been decreased.</t>
  </si>
  <si>
    <t xml:space="preserve">Conversions increased as traffic increased only by a few percents but orders were increased by 73.02%
</t>
  </si>
  <si>
    <t>Highly decreased at M2C level casued the orders to be declined, this might be happened because of less discount offered than before.</t>
  </si>
  <si>
    <t>On this date traffic fell the most, as clear be seen all the channels were at their lowest w.r.t. same day previous week, either it be Fb, YouTube, Twitter or even other channles. Twitter attracted least amount of customers on today.</t>
  </si>
  <si>
    <t>The main cause of decrement of orders is decrement of traffic it self, as the listings were low hence the orders were.</t>
  </si>
  <si>
    <t>All of the channels increased the traffic by 119.15% indicidually. Moreover, the restraunts also increased by almost 5% w.r.t previous day of the same week.</t>
  </si>
  <si>
    <t>The main cause of Increment of orders is increment of traffic it self, as the listings were high hence the orders were.</t>
  </si>
  <si>
    <t>Clearly the problem lies at the very first step that is L2M level, this is because the average cost of two items has been increased by 18.04%. Furthermore,delivery charges has been increased as well.</t>
  </si>
  <si>
    <t>Clearly the L2M level is responsible for such a hike in the orders, this has happened as restraunts increased, discounts offered more, items were more in stock, packing charges and delivery charges were low as well.</t>
  </si>
  <si>
    <t xml:space="preserve">Conversions increased as traffic increased only by a few percents but orders were increased by 135.03%.
</t>
  </si>
  <si>
    <t>The problem lies in the 3rd level i.e. C2P level, as packing charges and cost for two items have been increased so much that the users are backing off from the product.</t>
  </si>
  <si>
    <t>At level C2P the increase of 97.92% casued the increase in orders, as packing cahrges have been decreased by 32.1% fading off all other increased in delviery charges and decerase in discount rates.</t>
  </si>
  <si>
    <t xml:space="preserve">Conversions increased as traffic increased only by a few percents but orders were increased by 106.62%.
</t>
  </si>
  <si>
    <t>On this day the major reason for the order decrease is, unavailibility of stocks as 64 items were not in inventory, thus M2C is fall down by 56% almost.
Moreover, Packing Charges were also increased and so were delivery charges.</t>
  </si>
  <si>
    <t>At M2C level customers used to stuck more and procedded further and hence caused orders to increase, as customers could see that items were in stock and hence motivated them to purchase the product.</t>
  </si>
  <si>
    <t xml:space="preserve">Conversions increased although traffic decreased by a few percents but orders were increased by 111.51%.
</t>
  </si>
  <si>
    <t>Wednesday</t>
  </si>
  <si>
    <t xml:space="preserve">Conversions increased although traffic decreased by a few percents but orders were increased by 21.87%.
</t>
  </si>
  <si>
    <t xml:space="preserve">Conversions increased as traffic increased only by a few percents but orders were increased by 32.38%.
</t>
  </si>
  <si>
    <t xml:space="preserve">Conversions increased although traffic decreased by a few percents but orders were increased by 19.87%.
</t>
  </si>
  <si>
    <t>On this day the major reason for the order decrease is, unavailibility of stocks as 112 items were not in inventory the most anytime, thus M2C is fall down by 58% almost. Restraunts were decreased by 4%. Packing charges were increased, although delivery charges were reduced yet it couldn't helped a lot.
Moreover, Packing Charges were also increased and so were delivery charges.</t>
  </si>
  <si>
    <t>Increase at M2C level by 150%  is responsible for such increment in orders, but M2C increased as availability of stocks were increased by almost 70%.</t>
  </si>
  <si>
    <t xml:space="preserve">Conversions increased as traffic increased only by a few percents but orders were increased by 135.48%.
</t>
  </si>
  <si>
    <t>Increase at all level casued the orders to be increased as well, other than at c2P level which was recovered at M2c Level.</t>
  </si>
  <si>
    <t xml:space="preserve">Conversions increased as trafficdidn't increased single percents but orders were increased by 21.03%.
</t>
  </si>
  <si>
    <t xml:space="preserve">Conversions increased although traffic decreased by a few percents but orders were increased by 17.70%.
</t>
  </si>
  <si>
    <t>Jan</t>
  </si>
  <si>
    <t>Feb</t>
  </si>
  <si>
    <t>Mar</t>
  </si>
  <si>
    <t>Apr</t>
  </si>
  <si>
    <t>May</t>
  </si>
  <si>
    <t>Jun</t>
  </si>
  <si>
    <t>Jul</t>
  </si>
  <si>
    <t>Aug</t>
  </si>
  <si>
    <t>Sep</t>
  </si>
  <si>
    <t>Oct</t>
  </si>
  <si>
    <t>Nov</t>
  </si>
  <si>
    <t>Dec</t>
  </si>
  <si>
    <t>Row Labels</t>
  </si>
  <si>
    <t>Listings</t>
  </si>
  <si>
    <t xml:space="preserve">Orders  </t>
  </si>
  <si>
    <t>Average of Average Discount</t>
  </si>
  <si>
    <t xml:space="preserve">Average Delivery Charges </t>
  </si>
  <si>
    <t xml:space="preserve">Avearge Packaging charges </t>
  </si>
  <si>
    <t>Source</t>
  </si>
  <si>
    <t xml:space="preserve">Facebook </t>
  </si>
  <si>
    <t xml:space="preserve">Youtube </t>
  </si>
  <si>
    <t xml:space="preserve">Twitter </t>
  </si>
  <si>
    <t xml:space="preserve">Others </t>
  </si>
  <si>
    <t xml:space="preserve">Overall Conversion </t>
  </si>
  <si>
    <t>Lowest</t>
  </si>
  <si>
    <t>Highest</t>
  </si>
  <si>
    <t>Out of stock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</si>
</sst>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Mn&quot;"/>
  </numFmts>
  <fonts count="6" x14ac:knownFonts="1">
    <font>
      <sz val="12"/>
      <color theme="1"/>
      <name val="Calibri"/>
      <family val="2"/>
      <scheme val="minor"/>
    </font>
    <font>
      <sz val="12"/>
      <color theme="1"/>
      <name val="Calibri"/>
      <family val="2"/>
      <scheme val="minor"/>
    </font>
    <font>
      <b/>
      <sz val="12"/>
      <color theme="0"/>
      <name val="Calibri"/>
      <family val="2"/>
      <scheme val="minor"/>
    </font>
    <font>
      <sz val="12"/>
      <color rgb="FF0033CC"/>
      <name val="Calibri"/>
      <family val="2"/>
      <scheme val="minor"/>
    </font>
    <font>
      <b/>
      <sz val="12"/>
      <color theme="1"/>
      <name val="Calibri"/>
      <family val="2"/>
      <scheme val="minor"/>
    </font>
    <font>
      <sz val="12"/>
      <color rgb="FF64615D"/>
      <name val="Calibri"/>
      <family val="2"/>
      <scheme val="minor"/>
    </font>
  </fonts>
  <fills count="4">
    <fill>
      <patternFill patternType="none"/>
    </fill>
    <fill>
      <patternFill patternType="gray125"/>
    </fill>
    <fill>
      <patternFill patternType="solid">
        <fgColor rgb="FF7030A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49">
    <xf numFmtId="0" fontId="0" fillId="0" borderId="0" xfId="0"/>
    <xf numFmtId="14" fontId="2" fillId="2" borderId="1" xfId="0" applyNumberFormat="1" applyFont="1" applyFill="1" applyBorder="1"/>
    <xf numFmtId="0" fontId="2" fillId="2" borderId="1" xfId="0" applyFont="1" applyFill="1" applyBorder="1"/>
    <xf numFmtId="14" fontId="0" fillId="0" borderId="1" xfId="0" applyNumberFormat="1" applyBorder="1"/>
    <xf numFmtId="0" fontId="0" fillId="0" borderId="1" xfId="0" applyBorder="1"/>
    <xf numFmtId="9" fontId="0" fillId="0" borderId="1" xfId="1" applyFont="1" applyBorder="1"/>
    <xf numFmtId="14" fontId="2" fillId="2" borderId="1" xfId="0" applyNumberFormat="1" applyFont="1" applyFill="1" applyBorder="1" applyAlignment="1">
      <alignment horizontal="center"/>
    </xf>
    <xf numFmtId="0" fontId="2" fillId="2" borderId="2" xfId="0" applyFont="1" applyFill="1" applyBorder="1"/>
    <xf numFmtId="10" fontId="0" fillId="0" borderId="0" xfId="1" applyNumberFormat="1" applyFont="1"/>
    <xf numFmtId="10" fontId="0" fillId="0" borderId="0" xfId="0" applyNumberFormat="1"/>
    <xf numFmtId="164" fontId="0" fillId="0" borderId="1" xfId="0" applyNumberFormat="1" applyBorder="1"/>
    <xf numFmtId="0" fontId="2" fillId="2" borderId="5" xfId="0" applyFont="1" applyFill="1" applyBorder="1" applyAlignment="1">
      <alignment horizontal="left"/>
    </xf>
    <xf numFmtId="10" fontId="0" fillId="0" borderId="1" xfId="0" applyNumberFormat="1" applyFont="1" applyBorder="1" applyAlignment="1">
      <alignment wrapText="1"/>
    </xf>
    <xf numFmtId="10" fontId="0" fillId="0" borderId="1" xfId="0" applyNumberFormat="1" applyBorder="1" applyAlignment="1">
      <alignment wrapText="1"/>
    </xf>
    <xf numFmtId="0" fontId="0" fillId="0" borderId="0" xfId="0" applyAlignment="1">
      <alignment wrapText="1"/>
    </xf>
    <xf numFmtId="0" fontId="2" fillId="2" borderId="1" xfId="0" applyFont="1" applyFill="1" applyBorder="1" applyAlignment="1"/>
    <xf numFmtId="10" fontId="0" fillId="0" borderId="0" xfId="0" applyNumberFormat="1" applyBorder="1" applyAlignment="1"/>
    <xf numFmtId="0" fontId="2" fillId="2" borderId="3" xfId="0" applyFont="1" applyFill="1" applyBorder="1" applyAlignment="1"/>
    <xf numFmtId="10" fontId="0" fillId="0" borderId="0" xfId="1" applyNumberFormat="1" applyFont="1" applyBorder="1" applyAlignment="1"/>
    <xf numFmtId="0" fontId="2" fillId="2" borderId="4" xfId="0" applyFont="1" applyFill="1" applyBorder="1" applyAlignment="1"/>
    <xf numFmtId="0" fontId="2" fillId="2" borderId="5" xfId="0" applyFont="1" applyFill="1" applyBorder="1" applyAlignment="1"/>
    <xf numFmtId="0" fontId="2" fillId="2" borderId="6" xfId="0" applyFont="1" applyFill="1" applyBorder="1" applyAlignment="1"/>
    <xf numFmtId="0" fontId="0" fillId="0" borderId="0" xfId="0" applyAlignment="1"/>
    <xf numFmtId="0" fontId="2" fillId="2" borderId="7" xfId="0" applyFont="1" applyFill="1" applyBorder="1" applyAlignment="1"/>
    <xf numFmtId="14" fontId="3" fillId="0" borderId="1" xfId="0" applyNumberFormat="1" applyFont="1" applyBorder="1" applyAlignment="1"/>
    <xf numFmtId="0" fontId="0" fillId="0" borderId="1" xfId="0" applyNumberFormat="1" applyBorder="1" applyAlignment="1"/>
    <xf numFmtId="10" fontId="0" fillId="0" borderId="1" xfId="1" applyNumberFormat="1" applyFont="1" applyBorder="1" applyAlignment="1"/>
    <xf numFmtId="10" fontId="0" fillId="0" borderId="1" xfId="0" applyNumberFormat="1" applyBorder="1" applyAlignment="1"/>
    <xf numFmtId="10" fontId="0" fillId="0" borderId="1" xfId="0" applyNumberFormat="1" applyFont="1" applyBorder="1" applyAlignment="1"/>
    <xf numFmtId="10" fontId="0" fillId="0" borderId="8" xfId="1" applyNumberFormat="1" applyFont="1" applyBorder="1" applyAlignment="1"/>
    <xf numFmtId="10" fontId="0" fillId="0" borderId="6" xfId="1" applyNumberFormat="1" applyFont="1" applyBorder="1" applyAlignment="1"/>
    <xf numFmtId="10" fontId="0" fillId="0" borderId="8" xfId="0" applyNumberFormat="1" applyBorder="1" applyAlignment="1"/>
    <xf numFmtId="10" fontId="0" fillId="0" borderId="9" xfId="0" applyNumberFormat="1" applyBorder="1" applyAlignment="1"/>
    <xf numFmtId="10" fontId="0" fillId="0" borderId="9" xfId="1" applyNumberFormat="1" applyFont="1" applyBorder="1" applyAlignment="1"/>
    <xf numFmtId="10" fontId="0" fillId="0" borderId="10" xfId="0" applyNumberFormat="1" applyBorder="1" applyAlignment="1"/>
    <xf numFmtId="10" fontId="0" fillId="0" borderId="10" xfId="1" applyNumberFormat="1" applyFont="1" applyBorder="1" applyAlignment="1"/>
    <xf numFmtId="10" fontId="0" fillId="0" borderId="11" xfId="1" applyNumberFormat="1" applyFont="1" applyBorder="1" applyAlignment="1"/>
    <xf numFmtId="10" fontId="0" fillId="0" borderId="12" xfId="1" applyNumberFormat="1" applyFont="1" applyBorder="1" applyAlignment="1"/>
    <xf numFmtId="10" fontId="0" fillId="0" borderId="11" xfId="0" applyNumberFormat="1" applyBorder="1" applyAlignment="1"/>
    <xf numFmtId="10" fontId="0" fillId="0" borderId="12" xfId="0" applyNumberFormat="1" applyBorder="1" applyAlignment="1"/>
    <xf numFmtId="0" fontId="0" fillId="0" borderId="0" xfId="0" applyNumberFormat="1"/>
    <xf numFmtId="14" fontId="0" fillId="0" borderId="0" xfId="0" applyNumberFormat="1" applyAlignment="1">
      <alignment horizontal="left"/>
    </xf>
    <xf numFmtId="0" fontId="0" fillId="0" borderId="0" xfId="0" pivotButton="1"/>
    <xf numFmtId="10" fontId="0" fillId="0" borderId="0" xfId="0" pivotButton="1" applyNumberFormat="1"/>
    <xf numFmtId="0" fontId="4" fillId="0" borderId="0" xfId="0" applyFont="1" applyAlignment="1">
      <alignment horizontal="center"/>
    </xf>
    <xf numFmtId="10" fontId="0" fillId="0" borderId="0" xfId="0" applyNumberFormat="1" applyAlignment="1">
      <alignment horizontal="left"/>
    </xf>
    <xf numFmtId="1" fontId="0" fillId="0" borderId="0" xfId="0" applyNumberFormat="1"/>
    <xf numFmtId="0" fontId="5" fillId="3" borderId="0" xfId="0" applyFont="1" applyFill="1"/>
    <xf numFmtId="0" fontId="4" fillId="0" borderId="0" xfId="0" applyFont="1" applyAlignment="1">
      <alignment horizontal="center"/>
    </xf>
  </cellXfs>
  <cellStyles count="2">
    <cellStyle name="Normal" xfId="0" builtinId="0"/>
    <cellStyle name="Percent" xfId="1" builtinId="5"/>
  </cellStyles>
  <dxfs count="618">
    <dxf>
      <numFmt numFmtId="14" formatCode="0.00%"/>
    </dxf>
    <dxf>
      <numFmt numFmtId="14" formatCode="0.00%"/>
    </dxf>
    <dxf>
      <numFmt numFmtId="14" formatCode="0.00%"/>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BE7A2"/>
      <color rgb="FFA1D490"/>
      <color rgb="FF57C4E5"/>
      <color rgb="FF000000"/>
      <color rgb="FF121212"/>
      <color rgb="FF616161"/>
      <color rgb="FF6461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[Excel.xlsx]Data Tables!Delivery and packaging</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'Data Tables'!$B$52</c:f>
              <c:strCache>
                <c:ptCount val="1"/>
                <c:pt idx="0">
                  <c:v>Average Delivery Charges </c:v>
                </c:pt>
              </c:strCache>
            </c:strRef>
          </c:tx>
          <c:spPr>
            <a:solidFill>
              <a:schemeClr val="accent1"/>
            </a:solidFill>
            <a:ln>
              <a:noFill/>
            </a:ln>
            <a:effectLst/>
          </c:spPr>
          <c:invertIfNegative val="0"/>
          <c:cat>
            <c:strRef>
              <c:f>'Data Tables'!$A$53:$A$64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Tables'!$B$53:$B$64</c:f>
              <c:numCache>
                <c:formatCode>0</c:formatCode>
                <c:ptCount val="12"/>
                <c:pt idx="0">
                  <c:v>27.387096774193548</c:v>
                </c:pt>
                <c:pt idx="1">
                  <c:v>27.321428571428573</c:v>
                </c:pt>
                <c:pt idx="2">
                  <c:v>28.483870967741936</c:v>
                </c:pt>
                <c:pt idx="3">
                  <c:v>27.1</c:v>
                </c:pt>
                <c:pt idx="4">
                  <c:v>27.225806451612904</c:v>
                </c:pt>
                <c:pt idx="5">
                  <c:v>27.866666666666667</c:v>
                </c:pt>
                <c:pt idx="6">
                  <c:v>27.548387096774192</c:v>
                </c:pt>
                <c:pt idx="7">
                  <c:v>28.032258064516128</c:v>
                </c:pt>
                <c:pt idx="8">
                  <c:v>27.8</c:v>
                </c:pt>
                <c:pt idx="9">
                  <c:v>27.612903225806452</c:v>
                </c:pt>
                <c:pt idx="10">
                  <c:v>27.133333333333333</c:v>
                </c:pt>
                <c:pt idx="11">
                  <c:v>27.161290322580644</c:v>
                </c:pt>
              </c:numCache>
            </c:numRef>
          </c:val>
          <c:extLst>
            <c:ext xmlns:c16="http://schemas.microsoft.com/office/drawing/2014/chart" uri="{C3380CC4-5D6E-409C-BE32-E72D297353CC}">
              <c16:uniqueId val="{00000002-D58E-4716-A995-10391433C7FC}"/>
            </c:ext>
          </c:extLst>
        </c:ser>
        <c:ser>
          <c:idx val="1"/>
          <c:order val="1"/>
          <c:tx>
            <c:strRef>
              <c:f>'Data Tables'!$C$52</c:f>
              <c:strCache>
                <c:ptCount val="1"/>
                <c:pt idx="0">
                  <c:v>Avearge Packaging charges </c:v>
                </c:pt>
              </c:strCache>
            </c:strRef>
          </c:tx>
          <c:spPr>
            <a:solidFill>
              <a:schemeClr val="accent2"/>
            </a:solidFill>
            <a:ln>
              <a:noFill/>
            </a:ln>
            <a:effectLst/>
          </c:spPr>
          <c:invertIfNegative val="0"/>
          <c:cat>
            <c:strRef>
              <c:f>'Data Tables'!$A$53:$A$64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Tables'!$C$53:$C$64</c:f>
              <c:numCache>
                <c:formatCode>0</c:formatCode>
                <c:ptCount val="12"/>
                <c:pt idx="0">
                  <c:v>19.806451612903224</c:v>
                </c:pt>
                <c:pt idx="1">
                  <c:v>19.428571428571427</c:v>
                </c:pt>
                <c:pt idx="2">
                  <c:v>19.419354838709676</c:v>
                </c:pt>
                <c:pt idx="3">
                  <c:v>19.366666666666667</c:v>
                </c:pt>
                <c:pt idx="4">
                  <c:v>19.548387096774192</c:v>
                </c:pt>
                <c:pt idx="5">
                  <c:v>19.733333333333334</c:v>
                </c:pt>
                <c:pt idx="6">
                  <c:v>19.870967741935484</c:v>
                </c:pt>
                <c:pt idx="7">
                  <c:v>20.06451612903226</c:v>
                </c:pt>
                <c:pt idx="8">
                  <c:v>19.600000000000001</c:v>
                </c:pt>
                <c:pt idx="9">
                  <c:v>19.870967741935484</c:v>
                </c:pt>
                <c:pt idx="10">
                  <c:v>19.933333333333334</c:v>
                </c:pt>
                <c:pt idx="11">
                  <c:v>19.35483870967742</c:v>
                </c:pt>
              </c:numCache>
            </c:numRef>
          </c:val>
          <c:extLst>
            <c:ext xmlns:c16="http://schemas.microsoft.com/office/drawing/2014/chart" uri="{C3380CC4-5D6E-409C-BE32-E72D297353CC}">
              <c16:uniqueId val="{00000003-D58E-4716-A995-10391433C7FC}"/>
            </c:ext>
          </c:extLst>
        </c:ser>
        <c:dLbls>
          <c:showLegendKey val="0"/>
          <c:showVal val="0"/>
          <c:showCatName val="0"/>
          <c:showSerName val="0"/>
          <c:showPercent val="0"/>
          <c:showBubbleSize val="0"/>
        </c:dLbls>
        <c:gapWidth val="219"/>
        <c:overlap val="-27"/>
        <c:axId val="444282064"/>
        <c:axId val="444443104"/>
      </c:barChart>
      <c:catAx>
        <c:axId val="444282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443104"/>
        <c:crosses val="autoZero"/>
        <c:auto val="1"/>
        <c:lblAlgn val="ctr"/>
        <c:lblOffset val="100"/>
        <c:noMultiLvlLbl val="0"/>
      </c:catAx>
      <c:valAx>
        <c:axId val="444443104"/>
        <c:scaling>
          <c:orientation val="minMax"/>
        </c:scaling>
        <c:delete val="1"/>
        <c:axPos val="l"/>
        <c:numFmt formatCode="0" sourceLinked="1"/>
        <c:majorTickMark val="out"/>
        <c:minorTickMark val="none"/>
        <c:tickLblPos val="nextTo"/>
        <c:crossAx val="444282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[Excel.xlsx]Data Tables!Orders and listings</c:name>
    <c:fmtId val="1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List to Orders Conversion</a:t>
            </a:r>
          </a:p>
        </c:rich>
      </c:tx>
      <c:overlay val="0"/>
      <c:spPr>
        <a:solidFill>
          <a:schemeClr val="tx1"/>
        </a:solidFill>
        <a:ln>
          <a:noFill/>
        </a:ln>
        <a:effectLst>
          <a:outerShdw blurRad="50800" dist="38100" dir="2700000" algn="tl" rotWithShape="0">
            <a:prstClr val="black">
              <a:alpha val="40000"/>
            </a:prstClr>
          </a:outerShdw>
          <a:softEdge rad="12700"/>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2">
              <a:lumMod val="60000"/>
              <a:lumOff val="40000"/>
            </a:schemeClr>
          </a:solidFill>
          <a:ln>
            <a:noFill/>
          </a:ln>
          <a:effectLst/>
        </c:spPr>
        <c:marker>
          <c:symbol val="none"/>
        </c:marker>
      </c:pivotFmt>
      <c:pivotFmt>
        <c:idx val="7"/>
        <c:spPr>
          <a:solidFill>
            <a:schemeClr val="accent2">
              <a:lumMod val="75000"/>
            </a:schemeClr>
          </a:solidFill>
          <a:ln w="25400">
            <a:noFill/>
          </a:ln>
          <a:effectLst/>
        </c:spPr>
        <c:marker>
          <c:symbol val="none"/>
        </c:marker>
      </c:pivotFmt>
      <c:pivotFmt>
        <c:idx val="8"/>
        <c:spPr>
          <a:solidFill>
            <a:schemeClr val="accent2"/>
          </a:solidFill>
          <a:ln w="25400">
            <a:noFill/>
          </a:ln>
          <a:effectLst/>
        </c:spPr>
        <c:marker>
          <c:symbol val="none"/>
        </c:marker>
      </c:pivotFmt>
    </c:pivotFmts>
    <c:plotArea>
      <c:layout/>
      <c:barChart>
        <c:barDir val="col"/>
        <c:grouping val="clustered"/>
        <c:varyColors val="0"/>
        <c:ser>
          <c:idx val="0"/>
          <c:order val="0"/>
          <c:tx>
            <c:strRef>
              <c:f>'Data Tables'!$B$22</c:f>
              <c:strCache>
                <c:ptCount val="1"/>
                <c:pt idx="0">
                  <c:v>Orders  </c:v>
                </c:pt>
              </c:strCache>
            </c:strRef>
          </c:tx>
          <c:spPr>
            <a:solidFill>
              <a:schemeClr val="accent2">
                <a:lumMod val="60000"/>
                <a:lumOff val="40000"/>
              </a:schemeClr>
            </a:solidFill>
            <a:ln>
              <a:noFill/>
            </a:ln>
            <a:effectLst/>
          </c:spPr>
          <c:invertIfNegative val="0"/>
          <c:cat>
            <c:strRef>
              <c:f>'Data Tables'!$A$23:$A$34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Tables'!$B$23:$B$34</c:f>
              <c:numCache>
                <c:formatCode>General</c:formatCode>
                <c:ptCount val="12"/>
                <c:pt idx="0">
                  <c:v>42386535.673280001</c:v>
                </c:pt>
                <c:pt idx="1">
                  <c:v>39060394</c:v>
                </c:pt>
                <c:pt idx="2">
                  <c:v>43019930</c:v>
                </c:pt>
                <c:pt idx="3">
                  <c:v>42841566</c:v>
                </c:pt>
                <c:pt idx="4">
                  <c:v>42790296</c:v>
                </c:pt>
                <c:pt idx="5">
                  <c:v>42146232</c:v>
                </c:pt>
                <c:pt idx="6">
                  <c:v>43415557</c:v>
                </c:pt>
                <c:pt idx="7">
                  <c:v>43122190</c:v>
                </c:pt>
                <c:pt idx="8">
                  <c:v>40728983</c:v>
                </c:pt>
                <c:pt idx="9">
                  <c:v>41971360</c:v>
                </c:pt>
                <c:pt idx="10">
                  <c:v>40909060</c:v>
                </c:pt>
                <c:pt idx="11">
                  <c:v>43085960</c:v>
                </c:pt>
              </c:numCache>
            </c:numRef>
          </c:val>
          <c:extLst>
            <c:ext xmlns:c16="http://schemas.microsoft.com/office/drawing/2014/chart" uri="{C3380CC4-5D6E-409C-BE32-E72D297353CC}">
              <c16:uniqueId val="{00000003-41CB-464D-AB42-EB6333C89E64}"/>
            </c:ext>
          </c:extLst>
        </c:ser>
        <c:ser>
          <c:idx val="1"/>
          <c:order val="1"/>
          <c:tx>
            <c:strRef>
              <c:f>'Data Tables'!$C$22</c:f>
              <c:strCache>
                <c:ptCount val="1"/>
                <c:pt idx="0">
                  <c:v>Overall Conversion </c:v>
                </c:pt>
              </c:strCache>
            </c:strRef>
          </c:tx>
          <c:spPr>
            <a:solidFill>
              <a:schemeClr val="accent2"/>
            </a:solidFill>
            <a:ln w="25400">
              <a:noFill/>
            </a:ln>
            <a:effectLst/>
          </c:spPr>
          <c:invertIfNegative val="0"/>
          <c:cat>
            <c:strRef>
              <c:f>'Data Tables'!$A$23:$A$34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Tables'!$C$23:$C$34</c:f>
              <c:numCache>
                <c:formatCode>0.00%</c:formatCode>
                <c:ptCount val="12"/>
                <c:pt idx="0">
                  <c:v>5.2637559031705493E-2</c:v>
                </c:pt>
                <c:pt idx="1">
                  <c:v>5.2702021567776494E-2</c:v>
                </c:pt>
                <c:pt idx="2">
                  <c:v>5.1332849902552102E-2</c:v>
                </c:pt>
                <c:pt idx="3">
                  <c:v>5.4676201201179504E-2</c:v>
                </c:pt>
                <c:pt idx="4">
                  <c:v>5.3464837861910509E-2</c:v>
                </c:pt>
                <c:pt idx="5">
                  <c:v>5.2322047358264998E-2</c:v>
                </c:pt>
                <c:pt idx="6">
                  <c:v>5.4277236735528048E-2</c:v>
                </c:pt>
                <c:pt idx="7">
                  <c:v>5.2641934793946708E-2</c:v>
                </c:pt>
                <c:pt idx="8">
                  <c:v>5.1795820062914812E-2</c:v>
                </c:pt>
                <c:pt idx="9">
                  <c:v>5.2831911882870182E-2</c:v>
                </c:pt>
                <c:pt idx="10">
                  <c:v>5.1797692898269673E-2</c:v>
                </c:pt>
                <c:pt idx="11">
                  <c:v>5.2535237314017803E-2</c:v>
                </c:pt>
              </c:numCache>
            </c:numRef>
          </c:val>
          <c:extLst>
            <c:ext xmlns:c16="http://schemas.microsoft.com/office/drawing/2014/chart" uri="{C3380CC4-5D6E-409C-BE32-E72D297353CC}">
              <c16:uniqueId val="{00000004-41CB-464D-AB42-EB6333C89E64}"/>
            </c:ext>
          </c:extLst>
        </c:ser>
        <c:ser>
          <c:idx val="2"/>
          <c:order val="2"/>
          <c:tx>
            <c:strRef>
              <c:f>'Data Tables'!$D$22</c:f>
              <c:strCache>
                <c:ptCount val="1"/>
                <c:pt idx="0">
                  <c:v>Listings</c:v>
                </c:pt>
              </c:strCache>
            </c:strRef>
          </c:tx>
          <c:spPr>
            <a:solidFill>
              <a:schemeClr val="accent2">
                <a:lumMod val="75000"/>
              </a:schemeClr>
            </a:solidFill>
            <a:ln w="25400">
              <a:noFill/>
            </a:ln>
            <a:effectLst/>
          </c:spPr>
          <c:invertIfNegative val="0"/>
          <c:cat>
            <c:strRef>
              <c:f>'Data Tables'!$A$23:$A$34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Tables'!$D$23:$D$34</c:f>
              <c:numCache>
                <c:formatCode>General</c:formatCode>
                <c:ptCount val="12"/>
                <c:pt idx="0">
                  <c:v>855648061</c:v>
                </c:pt>
                <c:pt idx="1">
                  <c:v>792537906</c:v>
                </c:pt>
                <c:pt idx="2">
                  <c:v>902051084</c:v>
                </c:pt>
                <c:pt idx="3">
                  <c:v>841403009</c:v>
                </c:pt>
                <c:pt idx="4">
                  <c:v>861093033</c:v>
                </c:pt>
                <c:pt idx="5">
                  <c:v>874064816</c:v>
                </c:pt>
                <c:pt idx="6">
                  <c:v>849262729</c:v>
                </c:pt>
                <c:pt idx="7">
                  <c:v>884641585</c:v>
                </c:pt>
                <c:pt idx="8">
                  <c:v>853628354</c:v>
                </c:pt>
                <c:pt idx="9">
                  <c:v>848495890</c:v>
                </c:pt>
                <c:pt idx="10">
                  <c:v>865531416</c:v>
                </c:pt>
                <c:pt idx="11">
                  <c:v>879979092</c:v>
                </c:pt>
              </c:numCache>
            </c:numRef>
          </c:val>
          <c:extLst>
            <c:ext xmlns:c16="http://schemas.microsoft.com/office/drawing/2014/chart" uri="{C3380CC4-5D6E-409C-BE32-E72D297353CC}">
              <c16:uniqueId val="{00000005-41CB-464D-AB42-EB6333C89E64}"/>
            </c:ext>
          </c:extLst>
        </c:ser>
        <c:dLbls>
          <c:showLegendKey val="0"/>
          <c:showVal val="0"/>
          <c:showCatName val="0"/>
          <c:showSerName val="0"/>
          <c:showPercent val="0"/>
          <c:showBubbleSize val="0"/>
        </c:dLbls>
        <c:gapWidth val="150"/>
        <c:axId val="1282477616"/>
        <c:axId val="1203930464"/>
      </c:barChart>
      <c:catAx>
        <c:axId val="128247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16161"/>
                </a:solidFill>
                <a:latin typeface="+mn-lt"/>
                <a:ea typeface="+mn-ea"/>
                <a:cs typeface="+mn-cs"/>
              </a:defRPr>
            </a:pPr>
            <a:endParaRPr lang="en-US"/>
          </a:p>
        </c:txPr>
        <c:crossAx val="1203930464"/>
        <c:crosses val="autoZero"/>
        <c:auto val="1"/>
        <c:lblAlgn val="ctr"/>
        <c:lblOffset val="100"/>
        <c:noMultiLvlLbl val="0"/>
      </c:catAx>
      <c:valAx>
        <c:axId val="1203930464"/>
        <c:scaling>
          <c:orientation val="minMax"/>
          <c:min val="-1"/>
        </c:scaling>
        <c:delete val="0"/>
        <c:axPos val="l"/>
        <c:numFmt formatCode="0,,&quot; Mn&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16161"/>
                </a:solidFill>
                <a:latin typeface="+mn-lt"/>
                <a:ea typeface="+mn-ea"/>
                <a:cs typeface="+mn-cs"/>
              </a:defRPr>
            </a:pPr>
            <a:endParaRPr lang="en-US"/>
          </a:p>
        </c:txPr>
        <c:crossAx val="12824776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61616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61616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[Excel.xlsx]Data Tables!Avg_discount</c:name>
    <c:fmtId val="5"/>
  </c:pivotSource>
  <c:chart>
    <c:title>
      <c:tx>
        <c:rich>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r>
              <a:rPr lang="en-IN" sz="1400" b="1" i="0" u="none" strike="noStrike" kern="1200" spc="0" baseline="0">
                <a:solidFill>
                  <a:schemeClr val="bg1"/>
                </a:solidFill>
                <a:latin typeface="+mn-lt"/>
                <a:ea typeface="+mn-ea"/>
                <a:cs typeface="+mn-cs"/>
              </a:rPr>
              <a:t>Average Discount</a:t>
            </a:r>
          </a:p>
        </c:rich>
      </c:tx>
      <c:overlay val="0"/>
      <c:spPr>
        <a:solidFill>
          <a:schemeClr val="tx1"/>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lgn="ctr" rtl="0">
            <a:defRPr lang="en-IN"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pivotFmt>
      <c:pivotFmt>
        <c:idx val="1"/>
        <c:spPr>
          <a:solidFill>
            <a:schemeClr val="accent2"/>
          </a:solidFill>
          <a:ln>
            <a:noFill/>
          </a:ln>
          <a:effectLst/>
        </c:spPr>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Tables'!$G$22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Tables'!$F$23:$F$29</c:f>
              <c:strCache>
                <c:ptCount val="7"/>
                <c:pt idx="0">
                  <c:v>Sunday</c:v>
                </c:pt>
                <c:pt idx="1">
                  <c:v>Monday</c:v>
                </c:pt>
                <c:pt idx="2">
                  <c:v>Tuesday</c:v>
                </c:pt>
                <c:pt idx="3">
                  <c:v>Wednesday</c:v>
                </c:pt>
                <c:pt idx="4">
                  <c:v>Thursday</c:v>
                </c:pt>
                <c:pt idx="5">
                  <c:v>Friday</c:v>
                </c:pt>
                <c:pt idx="6">
                  <c:v>Saturday</c:v>
                </c:pt>
              </c:strCache>
            </c:strRef>
          </c:cat>
          <c:val>
            <c:numRef>
              <c:f>'Data Tables'!$G$23:$G$29</c:f>
              <c:numCache>
                <c:formatCode>0.00%</c:formatCode>
                <c:ptCount val="7"/>
                <c:pt idx="0">
                  <c:v>0.18115384615384617</c:v>
                </c:pt>
                <c:pt idx="1">
                  <c:v>0.18</c:v>
                </c:pt>
                <c:pt idx="2">
                  <c:v>0.17886792452830189</c:v>
                </c:pt>
                <c:pt idx="3">
                  <c:v>0.1813461538461538</c:v>
                </c:pt>
                <c:pt idx="4">
                  <c:v>0.17942307692307688</c:v>
                </c:pt>
                <c:pt idx="5">
                  <c:v>0.18153846153846157</c:v>
                </c:pt>
                <c:pt idx="6">
                  <c:v>0.17846153846153845</c:v>
                </c:pt>
              </c:numCache>
            </c:numRef>
          </c:val>
          <c:extLst>
            <c:ext xmlns:c16="http://schemas.microsoft.com/office/drawing/2014/chart" uri="{C3380CC4-5D6E-409C-BE32-E72D297353CC}">
              <c16:uniqueId val="{00000001-1D15-4699-933F-135D2CA31BF9}"/>
            </c:ext>
          </c:extLst>
        </c:ser>
        <c:dLbls>
          <c:dLblPos val="outEnd"/>
          <c:showLegendKey val="0"/>
          <c:showVal val="1"/>
          <c:showCatName val="0"/>
          <c:showSerName val="0"/>
          <c:showPercent val="0"/>
          <c:showBubbleSize val="0"/>
        </c:dLbls>
        <c:gapWidth val="219"/>
        <c:overlap val="-27"/>
        <c:axId val="1423758816"/>
        <c:axId val="440625792"/>
      </c:barChart>
      <c:catAx>
        <c:axId val="142375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25792"/>
        <c:crosses val="autoZero"/>
        <c:auto val="1"/>
        <c:lblAlgn val="ctr"/>
        <c:lblOffset val="100"/>
        <c:noMultiLvlLbl val="0"/>
      </c:catAx>
      <c:valAx>
        <c:axId val="440625792"/>
        <c:scaling>
          <c:orientation val="minMax"/>
        </c:scaling>
        <c:delete val="1"/>
        <c:axPos val="l"/>
        <c:numFmt formatCode="0.00%" sourceLinked="1"/>
        <c:majorTickMark val="none"/>
        <c:minorTickMark val="none"/>
        <c:tickLblPos val="nextTo"/>
        <c:crossAx val="14237588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[Excel.xlsx]Data Tables!Success_rate</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b="1">
                <a:solidFill>
                  <a:schemeClr val="bg1"/>
                </a:solidFill>
              </a:rPr>
              <a:t>Success Rate of Payments</a:t>
            </a:r>
          </a:p>
        </c:rich>
      </c:tx>
      <c:overlay val="0"/>
      <c:spPr>
        <a:solidFill>
          <a:schemeClr val="tx1"/>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2">
                <a:lumMod val="60000"/>
                <a:lumOff val="40000"/>
              </a:schemeClr>
            </a:solidFill>
            <a:round/>
          </a:ln>
          <a:effectLst/>
        </c:spPr>
        <c:marker>
          <c:symbol val="none"/>
        </c:marker>
      </c:pivotFmt>
      <c:pivotFmt>
        <c:idx val="7"/>
        <c:spPr>
          <a:ln w="28575" cap="rnd">
            <a:solidFill>
              <a:schemeClr val="accent2">
                <a:lumMod val="75000"/>
              </a:schemeClr>
            </a:solidFill>
            <a:round/>
          </a:ln>
          <a:effectLst/>
        </c:spPr>
        <c:marker>
          <c:symbol val="none"/>
        </c:marker>
      </c:pivotFmt>
      <c:pivotFmt>
        <c:idx val="8"/>
        <c:spPr>
          <a:ln w="28575" cap="rnd">
            <a:solidFill>
              <a:schemeClr val="accent2">
                <a:lumMod val="60000"/>
                <a:lumOff val="40000"/>
              </a:schemeClr>
            </a:solidFill>
            <a:round/>
          </a:ln>
          <a:effectLst/>
        </c:spPr>
        <c:marker>
          <c:symbol val="none"/>
        </c:marker>
      </c:pivotFmt>
    </c:pivotFmts>
    <c:plotArea>
      <c:layout/>
      <c:lineChart>
        <c:grouping val="standard"/>
        <c:varyColors val="0"/>
        <c:ser>
          <c:idx val="0"/>
          <c:order val="0"/>
          <c:tx>
            <c:strRef>
              <c:f>'Data Tables'!$B$37</c:f>
              <c:strCache>
                <c:ptCount val="1"/>
                <c:pt idx="0">
                  <c:v>Lowest</c:v>
                </c:pt>
              </c:strCache>
            </c:strRef>
          </c:tx>
          <c:spPr>
            <a:ln w="28575" cap="rnd">
              <a:solidFill>
                <a:schemeClr val="accent2">
                  <a:lumMod val="75000"/>
                </a:schemeClr>
              </a:solidFill>
              <a:round/>
            </a:ln>
            <a:effectLst/>
          </c:spPr>
          <c:marker>
            <c:symbol val="none"/>
          </c:marker>
          <c:cat>
            <c:strRef>
              <c:f>'Data Tables'!$A$38:$A$49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Tables'!$B$38:$B$49</c:f>
              <c:numCache>
                <c:formatCode>0.00%</c:formatCode>
                <c:ptCount val="12"/>
                <c:pt idx="0">
                  <c:v>0.91</c:v>
                </c:pt>
                <c:pt idx="1">
                  <c:v>0.91</c:v>
                </c:pt>
                <c:pt idx="2">
                  <c:v>0.65</c:v>
                </c:pt>
                <c:pt idx="3">
                  <c:v>0.91</c:v>
                </c:pt>
                <c:pt idx="4">
                  <c:v>0.91</c:v>
                </c:pt>
                <c:pt idx="5">
                  <c:v>0.91</c:v>
                </c:pt>
                <c:pt idx="6">
                  <c:v>0.91</c:v>
                </c:pt>
                <c:pt idx="7">
                  <c:v>0.91</c:v>
                </c:pt>
                <c:pt idx="8">
                  <c:v>0.91</c:v>
                </c:pt>
                <c:pt idx="9">
                  <c:v>0.91</c:v>
                </c:pt>
                <c:pt idx="10">
                  <c:v>0.91</c:v>
                </c:pt>
                <c:pt idx="11">
                  <c:v>0.91</c:v>
                </c:pt>
              </c:numCache>
            </c:numRef>
          </c:val>
          <c:smooth val="0"/>
          <c:extLst>
            <c:ext xmlns:c16="http://schemas.microsoft.com/office/drawing/2014/chart" uri="{C3380CC4-5D6E-409C-BE32-E72D297353CC}">
              <c16:uniqueId val="{00000000-BAF3-4D34-BAF7-695486EAD9A7}"/>
            </c:ext>
          </c:extLst>
        </c:ser>
        <c:ser>
          <c:idx val="1"/>
          <c:order val="1"/>
          <c:tx>
            <c:strRef>
              <c:f>'Data Tables'!$C$37</c:f>
              <c:strCache>
                <c:ptCount val="1"/>
                <c:pt idx="0">
                  <c:v>Highest</c:v>
                </c:pt>
              </c:strCache>
            </c:strRef>
          </c:tx>
          <c:spPr>
            <a:ln w="28575" cap="rnd">
              <a:solidFill>
                <a:schemeClr val="accent2">
                  <a:lumMod val="60000"/>
                  <a:lumOff val="40000"/>
                </a:schemeClr>
              </a:solidFill>
              <a:round/>
            </a:ln>
            <a:effectLst/>
          </c:spPr>
          <c:marker>
            <c:symbol val="none"/>
          </c:marker>
          <c:cat>
            <c:strRef>
              <c:f>'Data Tables'!$A$38:$A$49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Tables'!$C$38:$C$49</c:f>
              <c:numCache>
                <c:formatCode>0.00%</c:formatCode>
                <c:ptCount val="12"/>
                <c:pt idx="0">
                  <c:v>0.95</c:v>
                </c:pt>
                <c:pt idx="1">
                  <c:v>0.95</c:v>
                </c:pt>
                <c:pt idx="2">
                  <c:v>0.95</c:v>
                </c:pt>
                <c:pt idx="3">
                  <c:v>0.95</c:v>
                </c:pt>
                <c:pt idx="4">
                  <c:v>0.95</c:v>
                </c:pt>
                <c:pt idx="5">
                  <c:v>0.95</c:v>
                </c:pt>
                <c:pt idx="6">
                  <c:v>0.95</c:v>
                </c:pt>
                <c:pt idx="7">
                  <c:v>0.95</c:v>
                </c:pt>
                <c:pt idx="8">
                  <c:v>0.95</c:v>
                </c:pt>
                <c:pt idx="9">
                  <c:v>0.95</c:v>
                </c:pt>
                <c:pt idx="10">
                  <c:v>0.95</c:v>
                </c:pt>
                <c:pt idx="11">
                  <c:v>0.95</c:v>
                </c:pt>
              </c:numCache>
            </c:numRef>
          </c:val>
          <c:smooth val="0"/>
          <c:extLst>
            <c:ext xmlns:c16="http://schemas.microsoft.com/office/drawing/2014/chart" uri="{C3380CC4-5D6E-409C-BE32-E72D297353CC}">
              <c16:uniqueId val="{00000001-BAF3-4D34-BAF7-695486EAD9A7}"/>
            </c:ext>
          </c:extLst>
        </c:ser>
        <c:dLbls>
          <c:showLegendKey val="0"/>
          <c:showVal val="0"/>
          <c:showCatName val="0"/>
          <c:showSerName val="0"/>
          <c:showPercent val="0"/>
          <c:showBubbleSize val="0"/>
        </c:dLbls>
        <c:smooth val="0"/>
        <c:axId val="1955197616"/>
        <c:axId val="912155600"/>
      </c:lineChart>
      <c:catAx>
        <c:axId val="195519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55600"/>
        <c:crosses val="autoZero"/>
        <c:auto val="1"/>
        <c:lblAlgn val="ctr"/>
        <c:lblOffset val="100"/>
        <c:noMultiLvlLbl val="0"/>
      </c:catAx>
      <c:valAx>
        <c:axId val="9121556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197616"/>
        <c:crosses val="autoZero"/>
        <c:crossBetween val="between"/>
      </c:valAx>
      <c:spPr>
        <a:noFill/>
        <a:ln>
          <a:noFill/>
        </a:ln>
        <a:effectLst/>
      </c:spPr>
    </c:plotArea>
    <c:legend>
      <c:legendPos val="r"/>
      <c:layout>
        <c:manualLayout>
          <c:xMode val="edge"/>
          <c:yMode val="edge"/>
          <c:x val="0.7746275293891508"/>
          <c:y val="0.49346416807405119"/>
          <c:w val="9.8691552453219519E-2"/>
          <c:h val="0.12052835549436738"/>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Channels</a:t>
            </a:r>
            <a:r>
              <a:rPr lang="en-IN" b="1" baseline="0">
                <a:solidFill>
                  <a:schemeClr val="bg1"/>
                </a:solidFill>
              </a:rPr>
              <a:t> Contribution</a:t>
            </a:r>
            <a:endParaRPr lang="en-IN" b="1">
              <a:solidFill>
                <a:schemeClr val="bg1"/>
              </a:solidFill>
            </a:endParaRPr>
          </a:p>
        </c:rich>
      </c:tx>
      <c:overlay val="0"/>
      <c:spPr>
        <a:solidFill>
          <a:schemeClr val="tx1"/>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2">
                  <a:lumMod val="50000"/>
                </a:schemeClr>
              </a:solidFill>
              <a:ln w="19050">
                <a:solidFill>
                  <a:schemeClr val="lt1"/>
                </a:solidFill>
                <a:miter lim="800000"/>
              </a:ln>
              <a:effectLst/>
            </c:spPr>
            <c:extLst>
              <c:ext xmlns:c16="http://schemas.microsoft.com/office/drawing/2014/chart" uri="{C3380CC4-5D6E-409C-BE32-E72D297353CC}">
                <c16:uniqueId val="{00000001-6173-452B-B00A-376927EF026F}"/>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6173-452B-B00A-376927EF026F}"/>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6173-452B-B00A-376927EF026F}"/>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6173-452B-B00A-376927EF026F}"/>
              </c:ext>
            </c:extLst>
          </c:dPt>
          <c:dLbls>
            <c:dLbl>
              <c:idx val="0"/>
              <c:layout>
                <c:manualLayout>
                  <c:x val="0.11118430988030177"/>
                  <c:y val="-6.0262358437295979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6173-452B-B00A-376927EF026F}"/>
                </c:ext>
              </c:extLst>
            </c:dLbl>
            <c:dLbl>
              <c:idx val="1"/>
              <c:layout>
                <c:manualLayout>
                  <c:x val="0.13064156410935449"/>
                  <c:y val="9.7346886706401139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173-452B-B00A-376927EF026F}"/>
                </c:ext>
              </c:extLst>
            </c:dLbl>
            <c:dLbl>
              <c:idx val="2"/>
              <c:layout>
                <c:manualLayout>
                  <c:x val="-0.11118430988030174"/>
                  <c:y val="6.4897924470934093E-2"/>
                </c:manualLayout>
              </c:layout>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6173-452B-B00A-376927EF026F}"/>
                </c:ext>
              </c:extLst>
            </c:dLbl>
            <c:dLbl>
              <c:idx val="3"/>
              <c:layout>
                <c:manualLayout>
                  <c:x val="-0.12786195636234704"/>
                  <c:y val="-3.7084528269105195E-2"/>
                </c:manualLayout>
              </c:layout>
              <c:tx>
                <c:rich>
                  <a:bodyPr/>
                  <a:lstStyle/>
                  <a:p>
                    <a:fld id="{5A2EC417-B529-44B2-8D83-9C6753DBE065}" type="CATEGORYNAME">
                      <a:rPr lang="en-US" b="1"/>
                      <a:pPr/>
                      <a:t>[CATEGORY NAME]</a:t>
                    </a:fld>
                    <a:r>
                      <a:rPr lang="en-US" b="1" baseline="0"/>
                      <a:t>
</a:t>
                    </a:r>
                    <a:fld id="{F4394790-862E-48C5-9A9D-B9D26664AFE7}" type="PERCENTAGE">
                      <a:rPr lang="en-US" b="1" baseline="0"/>
                      <a:pPr/>
                      <a:t>[PERCENTAGE]</a:t>
                    </a:fld>
                    <a:endParaRPr lang="en-US" b="1"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173-452B-B00A-376927EF026F}"/>
                </c:ext>
              </c:extLst>
            </c:dLbl>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Tables'!$A$3:$A$6</c:f>
              <c:strCache>
                <c:ptCount val="4"/>
                <c:pt idx="0">
                  <c:v>Facebook</c:v>
                </c:pt>
                <c:pt idx="1">
                  <c:v>Others</c:v>
                </c:pt>
                <c:pt idx="2">
                  <c:v>Twitter</c:v>
                </c:pt>
                <c:pt idx="3">
                  <c:v>Youtube</c:v>
                </c:pt>
              </c:strCache>
            </c:strRef>
          </c:cat>
          <c:val>
            <c:numRef>
              <c:f>'Data Tables'!$B$3:$B$6</c:f>
              <c:numCache>
                <c:formatCode>General</c:formatCode>
                <c:ptCount val="4"/>
                <c:pt idx="0">
                  <c:v>3707557385</c:v>
                </c:pt>
                <c:pt idx="1">
                  <c:v>2775135541</c:v>
                </c:pt>
                <c:pt idx="2">
                  <c:v>1149611477</c:v>
                </c:pt>
                <c:pt idx="3">
                  <c:v>2676032032</c:v>
                </c:pt>
              </c:numCache>
            </c:numRef>
          </c:val>
          <c:extLst>
            <c:ext xmlns:c16="http://schemas.microsoft.com/office/drawing/2014/chart" uri="{C3380CC4-5D6E-409C-BE32-E72D297353CC}">
              <c16:uniqueId val="{00000008-6173-452B-B00A-376927EF026F}"/>
            </c:ext>
          </c:extLst>
        </c:ser>
        <c:dLbls>
          <c:showLegendKey val="0"/>
          <c:showVal val="1"/>
          <c:showCatName val="0"/>
          <c:showSerName val="0"/>
          <c:showPercent val="0"/>
          <c:showBubbleSize val="0"/>
          <c:showLeaderLines val="0"/>
        </c:dLbls>
        <c:firstSliceAng val="0"/>
        <c:holeSize val="5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[Excel.xlsx]Data Tables!Source on datelevel</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Channel-wise</a:t>
            </a:r>
            <a:r>
              <a:rPr lang="en-IN" b="1" baseline="0">
                <a:solidFill>
                  <a:schemeClr val="bg1"/>
                </a:solidFill>
              </a:rPr>
              <a:t> Traffic</a:t>
            </a:r>
            <a:endParaRPr lang="en-IN" b="1">
              <a:solidFill>
                <a:schemeClr val="bg1"/>
              </a:solidFill>
            </a:endParaRPr>
          </a:p>
        </c:rich>
      </c:tx>
      <c:overlay val="0"/>
      <c:spPr>
        <a:solidFill>
          <a:schemeClr val="tx1"/>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2">
                <a:lumMod val="50000"/>
              </a:schemeClr>
            </a:solidFill>
            <a:round/>
          </a:ln>
          <a:effectLst/>
        </c:spPr>
        <c:marker>
          <c:symbol val="none"/>
        </c:marker>
      </c:pivotFmt>
      <c:pivotFmt>
        <c:idx val="9"/>
        <c:spPr>
          <a:ln w="28575" cap="rnd">
            <a:solidFill>
              <a:schemeClr val="accent2">
                <a:lumMod val="75000"/>
              </a:schemeClr>
            </a:solidFill>
            <a:round/>
          </a:ln>
          <a:effectLst/>
        </c:spPr>
        <c:marker>
          <c:symbol val="none"/>
        </c:marker>
      </c:pivotFmt>
      <c:pivotFmt>
        <c:idx val="10"/>
        <c:spPr>
          <a:ln w="28575" cap="rnd">
            <a:solidFill>
              <a:schemeClr val="accent2">
                <a:lumMod val="40000"/>
                <a:lumOff val="60000"/>
              </a:schemeClr>
            </a:solidFill>
            <a:round/>
          </a:ln>
          <a:effectLst/>
        </c:spPr>
        <c:marker>
          <c:symbol val="none"/>
        </c:marker>
      </c:pivotFmt>
      <c:pivotFmt>
        <c:idx val="11"/>
        <c:spPr>
          <a:ln w="28575" cap="rnd">
            <a:solidFill>
              <a:schemeClr val="accent2">
                <a:lumMod val="60000"/>
                <a:lumOff val="40000"/>
              </a:schemeClr>
            </a:solidFill>
            <a:round/>
          </a:ln>
          <a:effectLst/>
        </c:spPr>
        <c:marker>
          <c:symbol val="none"/>
        </c:marker>
      </c:pivotFmt>
    </c:pivotFmts>
    <c:plotArea>
      <c:layout/>
      <c:lineChart>
        <c:grouping val="standard"/>
        <c:varyColors val="0"/>
        <c:ser>
          <c:idx val="0"/>
          <c:order val="0"/>
          <c:tx>
            <c:strRef>
              <c:f>'Data Tables'!$G$52</c:f>
              <c:strCache>
                <c:ptCount val="1"/>
                <c:pt idx="0">
                  <c:v>Facebook </c:v>
                </c:pt>
              </c:strCache>
            </c:strRef>
          </c:tx>
          <c:spPr>
            <a:ln w="28575" cap="rnd">
              <a:solidFill>
                <a:schemeClr val="accent2">
                  <a:lumMod val="50000"/>
                </a:schemeClr>
              </a:solidFill>
              <a:round/>
            </a:ln>
            <a:effectLst/>
          </c:spPr>
          <c:marker>
            <c:symbol val="none"/>
          </c:marker>
          <c:cat>
            <c:strRef>
              <c:f>'Data Tables'!$F$53:$F$64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Tables'!$G$53:$G$64</c:f>
              <c:numCache>
                <c:formatCode>General</c:formatCode>
                <c:ptCount val="12"/>
                <c:pt idx="0">
                  <c:v>304589506</c:v>
                </c:pt>
                <c:pt idx="1">
                  <c:v>285313636</c:v>
                </c:pt>
                <c:pt idx="2">
                  <c:v>324738378</c:v>
                </c:pt>
                <c:pt idx="3">
                  <c:v>302905072</c:v>
                </c:pt>
                <c:pt idx="4">
                  <c:v>309993479</c:v>
                </c:pt>
                <c:pt idx="5">
                  <c:v>314663322</c:v>
                </c:pt>
                <c:pt idx="6">
                  <c:v>305734571</c:v>
                </c:pt>
                <c:pt idx="7">
                  <c:v>318470958</c:v>
                </c:pt>
                <c:pt idx="8">
                  <c:v>307306195</c:v>
                </c:pt>
                <c:pt idx="9">
                  <c:v>305458508</c:v>
                </c:pt>
                <c:pt idx="10">
                  <c:v>311591298</c:v>
                </c:pt>
                <c:pt idx="11">
                  <c:v>316792462</c:v>
                </c:pt>
              </c:numCache>
            </c:numRef>
          </c:val>
          <c:smooth val="0"/>
          <c:extLst>
            <c:ext xmlns:c16="http://schemas.microsoft.com/office/drawing/2014/chart" uri="{C3380CC4-5D6E-409C-BE32-E72D297353CC}">
              <c16:uniqueId val="{00000004-3226-4459-B73E-18F6297E77AB}"/>
            </c:ext>
          </c:extLst>
        </c:ser>
        <c:ser>
          <c:idx val="1"/>
          <c:order val="1"/>
          <c:tx>
            <c:strRef>
              <c:f>'Data Tables'!$H$52</c:f>
              <c:strCache>
                <c:ptCount val="1"/>
                <c:pt idx="0">
                  <c:v>Youtube </c:v>
                </c:pt>
              </c:strCache>
            </c:strRef>
          </c:tx>
          <c:spPr>
            <a:ln w="28575" cap="rnd">
              <a:solidFill>
                <a:schemeClr val="accent2">
                  <a:lumMod val="75000"/>
                </a:schemeClr>
              </a:solidFill>
              <a:round/>
            </a:ln>
            <a:effectLst/>
          </c:spPr>
          <c:marker>
            <c:symbol val="none"/>
          </c:marker>
          <c:cat>
            <c:strRef>
              <c:f>'Data Tables'!$F$53:$F$64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Tables'!$H$53:$H$64</c:f>
              <c:numCache>
                <c:formatCode>General</c:formatCode>
                <c:ptCount val="12"/>
                <c:pt idx="0">
                  <c:v>222909630</c:v>
                </c:pt>
                <c:pt idx="1">
                  <c:v>213985225</c:v>
                </c:pt>
                <c:pt idx="2">
                  <c:v>243553784</c:v>
                </c:pt>
                <c:pt idx="3">
                  <c:v>227178803</c:v>
                </c:pt>
                <c:pt idx="4">
                  <c:v>232495110</c:v>
                </c:pt>
                <c:pt idx="5">
                  <c:v>235997492</c:v>
                </c:pt>
                <c:pt idx="6">
                  <c:v>229300927</c:v>
                </c:pt>
                <c:pt idx="7">
                  <c:v>238853221</c:v>
                </c:pt>
                <c:pt idx="8">
                  <c:v>230479648</c:v>
                </c:pt>
                <c:pt idx="9">
                  <c:v>229093879</c:v>
                </c:pt>
                <c:pt idx="10">
                  <c:v>233693475</c:v>
                </c:pt>
                <c:pt idx="11">
                  <c:v>237594347</c:v>
                </c:pt>
              </c:numCache>
            </c:numRef>
          </c:val>
          <c:smooth val="0"/>
          <c:extLst>
            <c:ext xmlns:c16="http://schemas.microsoft.com/office/drawing/2014/chart" uri="{C3380CC4-5D6E-409C-BE32-E72D297353CC}">
              <c16:uniqueId val="{00000005-3226-4459-B73E-18F6297E77AB}"/>
            </c:ext>
          </c:extLst>
        </c:ser>
        <c:ser>
          <c:idx val="2"/>
          <c:order val="2"/>
          <c:tx>
            <c:strRef>
              <c:f>'Data Tables'!$I$52</c:f>
              <c:strCache>
                <c:ptCount val="1"/>
                <c:pt idx="0">
                  <c:v>Twitter </c:v>
                </c:pt>
              </c:strCache>
            </c:strRef>
          </c:tx>
          <c:spPr>
            <a:ln w="28575" cap="rnd">
              <a:solidFill>
                <a:schemeClr val="accent2">
                  <a:lumMod val="40000"/>
                  <a:lumOff val="60000"/>
                </a:schemeClr>
              </a:solidFill>
              <a:round/>
            </a:ln>
            <a:effectLst/>
          </c:spPr>
          <c:marker>
            <c:symbol val="none"/>
          </c:marker>
          <c:cat>
            <c:strRef>
              <c:f>'Data Tables'!$F$53:$F$64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Tables'!$I$53:$I$64</c:f>
              <c:numCache>
                <c:formatCode>General</c:formatCode>
                <c:ptCount val="12"/>
                <c:pt idx="0">
                  <c:v>109815831</c:v>
                </c:pt>
                <c:pt idx="1">
                  <c:v>87179158</c:v>
                </c:pt>
                <c:pt idx="2">
                  <c:v>99225605</c:v>
                </c:pt>
                <c:pt idx="3">
                  <c:v>92554318</c:v>
                </c:pt>
                <c:pt idx="4">
                  <c:v>94720222</c:v>
                </c:pt>
                <c:pt idx="5">
                  <c:v>96147116</c:v>
                </c:pt>
                <c:pt idx="6">
                  <c:v>93418887</c:v>
                </c:pt>
                <c:pt idx="7">
                  <c:v>97310562</c:v>
                </c:pt>
                <c:pt idx="8">
                  <c:v>93899107</c:v>
                </c:pt>
                <c:pt idx="9">
                  <c:v>93334537</c:v>
                </c:pt>
                <c:pt idx="10">
                  <c:v>95208446</c:v>
                </c:pt>
                <c:pt idx="11">
                  <c:v>96797688</c:v>
                </c:pt>
              </c:numCache>
            </c:numRef>
          </c:val>
          <c:smooth val="0"/>
          <c:extLst>
            <c:ext xmlns:c16="http://schemas.microsoft.com/office/drawing/2014/chart" uri="{C3380CC4-5D6E-409C-BE32-E72D297353CC}">
              <c16:uniqueId val="{00000006-3226-4459-B73E-18F6297E77AB}"/>
            </c:ext>
          </c:extLst>
        </c:ser>
        <c:ser>
          <c:idx val="3"/>
          <c:order val="3"/>
          <c:tx>
            <c:strRef>
              <c:f>'Data Tables'!$J$52</c:f>
              <c:strCache>
                <c:ptCount val="1"/>
                <c:pt idx="0">
                  <c:v>Others </c:v>
                </c:pt>
              </c:strCache>
            </c:strRef>
          </c:tx>
          <c:spPr>
            <a:ln w="28575" cap="rnd">
              <a:solidFill>
                <a:schemeClr val="accent2">
                  <a:lumMod val="60000"/>
                  <a:lumOff val="40000"/>
                </a:schemeClr>
              </a:solidFill>
              <a:round/>
            </a:ln>
            <a:effectLst/>
          </c:spPr>
          <c:marker>
            <c:symbol val="none"/>
          </c:marker>
          <c:cat>
            <c:strRef>
              <c:f>'Data Tables'!$F$53:$F$64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Tables'!$J$53:$J$64</c:f>
              <c:numCache>
                <c:formatCode>General</c:formatCode>
                <c:ptCount val="12"/>
                <c:pt idx="0">
                  <c:v>218333047</c:v>
                </c:pt>
                <c:pt idx="1">
                  <c:v>206059844</c:v>
                </c:pt>
                <c:pt idx="2">
                  <c:v>234533270</c:v>
                </c:pt>
                <c:pt idx="3">
                  <c:v>218764769</c:v>
                </c:pt>
                <c:pt idx="4">
                  <c:v>223884175</c:v>
                </c:pt>
                <c:pt idx="5">
                  <c:v>227256840</c:v>
                </c:pt>
                <c:pt idx="6">
                  <c:v>220808299</c:v>
                </c:pt>
                <c:pt idx="7">
                  <c:v>230006799</c:v>
                </c:pt>
                <c:pt idx="8">
                  <c:v>221943361</c:v>
                </c:pt>
                <c:pt idx="9">
                  <c:v>220608922</c:v>
                </c:pt>
                <c:pt idx="10">
                  <c:v>225038155</c:v>
                </c:pt>
                <c:pt idx="11">
                  <c:v>228794551</c:v>
                </c:pt>
              </c:numCache>
            </c:numRef>
          </c:val>
          <c:smooth val="0"/>
          <c:extLst>
            <c:ext xmlns:c16="http://schemas.microsoft.com/office/drawing/2014/chart" uri="{C3380CC4-5D6E-409C-BE32-E72D297353CC}">
              <c16:uniqueId val="{00000007-3226-4459-B73E-18F6297E77AB}"/>
            </c:ext>
          </c:extLst>
        </c:ser>
        <c:dLbls>
          <c:showLegendKey val="0"/>
          <c:showVal val="0"/>
          <c:showCatName val="0"/>
          <c:showSerName val="0"/>
          <c:showPercent val="0"/>
          <c:showBubbleSize val="0"/>
        </c:dLbls>
        <c:smooth val="0"/>
        <c:axId val="1053160160"/>
        <c:axId val="349733887"/>
      </c:lineChart>
      <c:catAx>
        <c:axId val="10531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733887"/>
        <c:crosses val="autoZero"/>
        <c:auto val="1"/>
        <c:lblAlgn val="ctr"/>
        <c:lblOffset val="100"/>
        <c:noMultiLvlLbl val="0"/>
      </c:catAx>
      <c:valAx>
        <c:axId val="349733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6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[Excel.xlsx]Data Tables!Out of stock</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Number</a:t>
            </a:r>
            <a:r>
              <a:rPr lang="en-US" b="1" baseline="0">
                <a:solidFill>
                  <a:schemeClr val="bg1"/>
                </a:solidFill>
              </a:rPr>
              <a:t> of items out of stocks</a:t>
            </a:r>
            <a:endParaRPr lang="en-US" b="1">
              <a:solidFill>
                <a:schemeClr val="bg1"/>
              </a:solidFill>
            </a:endParaRPr>
          </a:p>
        </c:rich>
      </c:tx>
      <c:overlay val="0"/>
      <c:spPr>
        <a:solidFill>
          <a:schemeClr val="tx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Tables'!$B$67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Tables'!$A$68:$A$74</c:f>
              <c:strCache>
                <c:ptCount val="7"/>
                <c:pt idx="0">
                  <c:v>Sunday</c:v>
                </c:pt>
                <c:pt idx="1">
                  <c:v>Monday</c:v>
                </c:pt>
                <c:pt idx="2">
                  <c:v>Tuesday</c:v>
                </c:pt>
                <c:pt idx="3">
                  <c:v>Wednesday</c:v>
                </c:pt>
                <c:pt idx="4">
                  <c:v>Thursday</c:v>
                </c:pt>
                <c:pt idx="5">
                  <c:v>Friday</c:v>
                </c:pt>
                <c:pt idx="6">
                  <c:v>Saturday</c:v>
                </c:pt>
              </c:strCache>
            </c:strRef>
          </c:cat>
          <c:val>
            <c:numRef>
              <c:f>'Data Tables'!$B$68:$B$74</c:f>
              <c:numCache>
                <c:formatCode>0</c:formatCode>
                <c:ptCount val="7"/>
                <c:pt idx="0">
                  <c:v>1847</c:v>
                </c:pt>
                <c:pt idx="1">
                  <c:v>1795</c:v>
                </c:pt>
                <c:pt idx="2">
                  <c:v>1847</c:v>
                </c:pt>
                <c:pt idx="3">
                  <c:v>1848</c:v>
                </c:pt>
                <c:pt idx="4">
                  <c:v>1782</c:v>
                </c:pt>
                <c:pt idx="5">
                  <c:v>1786</c:v>
                </c:pt>
                <c:pt idx="6">
                  <c:v>1872</c:v>
                </c:pt>
              </c:numCache>
            </c:numRef>
          </c:val>
          <c:extLst>
            <c:ext xmlns:c16="http://schemas.microsoft.com/office/drawing/2014/chart" uri="{C3380CC4-5D6E-409C-BE32-E72D297353CC}">
              <c16:uniqueId val="{00000001-E3FC-4285-A9FD-AFA67D20AC9C}"/>
            </c:ext>
          </c:extLst>
        </c:ser>
        <c:dLbls>
          <c:dLblPos val="outEnd"/>
          <c:showLegendKey val="0"/>
          <c:showVal val="1"/>
          <c:showCatName val="0"/>
          <c:showSerName val="0"/>
          <c:showPercent val="0"/>
          <c:showBubbleSize val="0"/>
        </c:dLbls>
        <c:gapWidth val="182"/>
        <c:axId val="1955200016"/>
        <c:axId val="797386944"/>
      </c:barChart>
      <c:catAx>
        <c:axId val="195520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386944"/>
        <c:crosses val="autoZero"/>
        <c:auto val="1"/>
        <c:lblAlgn val="ctr"/>
        <c:lblOffset val="100"/>
        <c:noMultiLvlLbl val="0"/>
      </c:catAx>
      <c:valAx>
        <c:axId val="797386944"/>
        <c:scaling>
          <c:orientation val="minMax"/>
        </c:scaling>
        <c:delete val="1"/>
        <c:axPos val="l"/>
        <c:numFmt formatCode="0" sourceLinked="1"/>
        <c:majorTickMark val="none"/>
        <c:minorTickMark val="none"/>
        <c:tickLblPos val="nextTo"/>
        <c:crossAx val="195520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66</xdr:row>
      <xdr:rowOff>0</xdr:rowOff>
    </xdr:from>
    <xdr:to>
      <xdr:col>6</xdr:col>
      <xdr:colOff>1114292</xdr:colOff>
      <xdr:row>81</xdr:row>
      <xdr:rowOff>103909</xdr:rowOff>
    </xdr:to>
    <xdr:graphicFrame macro="">
      <xdr:nvGraphicFramePr>
        <xdr:cNvPr id="24" name="Chart 23">
          <a:extLst>
            <a:ext uri="{FF2B5EF4-FFF2-40B4-BE49-F238E27FC236}">
              <a16:creationId xmlns:a16="http://schemas.microsoft.com/office/drawing/2014/main" id="{81A5261A-ED01-49B7-9159-0DF3BA3BB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0</xdr:rowOff>
    </xdr:from>
    <xdr:to>
      <xdr:col>13</xdr:col>
      <xdr:colOff>0</xdr:colOff>
      <xdr:row>30</xdr:row>
      <xdr:rowOff>0</xdr:rowOff>
    </xdr:to>
    <xdr:graphicFrame macro="">
      <xdr:nvGraphicFramePr>
        <xdr:cNvPr id="3" name="Chart 2">
          <a:extLst>
            <a:ext uri="{FF2B5EF4-FFF2-40B4-BE49-F238E27FC236}">
              <a16:creationId xmlns:a16="http://schemas.microsoft.com/office/drawing/2014/main" id="{8D1869F4-BCCB-4354-A4FB-95FA86AEC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394139</xdr:colOff>
      <xdr:row>31</xdr:row>
      <xdr:rowOff>0</xdr:rowOff>
    </xdr:from>
    <xdr:to>
      <xdr:col>35</xdr:col>
      <xdr:colOff>123115</xdr:colOff>
      <xdr:row>50</xdr:row>
      <xdr:rowOff>45720</xdr:rowOff>
    </xdr:to>
    <xdr:graphicFrame macro="">
      <xdr:nvGraphicFramePr>
        <xdr:cNvPr id="4" name="Chart 3">
          <a:extLst>
            <a:ext uri="{FF2B5EF4-FFF2-40B4-BE49-F238E27FC236}">
              <a16:creationId xmlns:a16="http://schemas.microsoft.com/office/drawing/2014/main" id="{4A723C60-862F-4AC2-B104-85B55F265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88900</xdr:colOff>
      <xdr:row>8</xdr:row>
      <xdr:rowOff>51959</xdr:rowOff>
    </xdr:from>
    <xdr:to>
      <xdr:col>35</xdr:col>
      <xdr:colOff>137160</xdr:colOff>
      <xdr:row>26</xdr:row>
      <xdr:rowOff>60960</xdr:rowOff>
    </xdr:to>
    <xdr:graphicFrame macro="">
      <xdr:nvGraphicFramePr>
        <xdr:cNvPr id="5" name="Chart 4">
          <a:extLst>
            <a:ext uri="{FF2B5EF4-FFF2-40B4-BE49-F238E27FC236}">
              <a16:creationId xmlns:a16="http://schemas.microsoft.com/office/drawing/2014/main" id="{60CD67BA-14C3-4D94-A3DA-0B2FCB792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289560</xdr:colOff>
      <xdr:row>10</xdr:row>
      <xdr:rowOff>169224</xdr:rowOff>
    </xdr:from>
    <xdr:to>
      <xdr:col>21</xdr:col>
      <xdr:colOff>586321</xdr:colOff>
      <xdr:row>26</xdr:row>
      <xdr:rowOff>60960</xdr:rowOff>
    </xdr:to>
    <xdr:graphicFrame macro="">
      <xdr:nvGraphicFramePr>
        <xdr:cNvPr id="7" name="Chart 6">
          <a:extLst>
            <a:ext uri="{FF2B5EF4-FFF2-40B4-BE49-F238E27FC236}">
              <a16:creationId xmlns:a16="http://schemas.microsoft.com/office/drawing/2014/main" id="{06943293-DBB4-4BFF-B5EA-A050F37E2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482713</xdr:colOff>
      <xdr:row>32</xdr:row>
      <xdr:rowOff>0</xdr:rowOff>
    </xdr:from>
    <xdr:to>
      <xdr:col>24</xdr:col>
      <xdr:colOff>210207</xdr:colOff>
      <xdr:row>50</xdr:row>
      <xdr:rowOff>0</xdr:rowOff>
    </xdr:to>
    <xdr:graphicFrame macro="">
      <xdr:nvGraphicFramePr>
        <xdr:cNvPr id="8" name="Chart 7">
          <a:extLst>
            <a:ext uri="{FF2B5EF4-FFF2-40B4-BE49-F238E27FC236}">
              <a16:creationId xmlns:a16="http://schemas.microsoft.com/office/drawing/2014/main" id="{C7A1C7F7-2707-4110-BCB2-97AA73B4A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354723</xdr:colOff>
      <xdr:row>33</xdr:row>
      <xdr:rowOff>72763</xdr:rowOff>
    </xdr:from>
    <xdr:to>
      <xdr:col>10</xdr:col>
      <xdr:colOff>310761</xdr:colOff>
      <xdr:row>50</xdr:row>
      <xdr:rowOff>131379</xdr:rowOff>
    </xdr:to>
    <xdr:graphicFrame macro="">
      <xdr:nvGraphicFramePr>
        <xdr:cNvPr id="12" name="Chart 11">
          <a:extLst>
            <a:ext uri="{FF2B5EF4-FFF2-40B4-BE49-F238E27FC236}">
              <a16:creationId xmlns:a16="http://schemas.microsoft.com/office/drawing/2014/main" id="{E4C72BEC-3BD7-4237-BF2D-75C48EA37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xdr:colOff>
      <xdr:row>0</xdr:row>
      <xdr:rowOff>96520</xdr:rowOff>
    </xdr:from>
    <xdr:to>
      <xdr:col>23</xdr:col>
      <xdr:colOff>22335</xdr:colOff>
      <xdr:row>7</xdr:row>
      <xdr:rowOff>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981B3826-4C59-4C1A-ABF5-E35C33F2CAF6}"/>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690242" y="96520"/>
              <a:ext cx="10742886" cy="128296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-1</xdr:colOff>
      <xdr:row>0</xdr:row>
      <xdr:rowOff>109220</xdr:rowOff>
    </xdr:from>
    <xdr:to>
      <xdr:col>35</xdr:col>
      <xdr:colOff>0</xdr:colOff>
      <xdr:row>7</xdr:row>
      <xdr:rowOff>0</xdr:rowOff>
    </xdr:to>
    <mc:AlternateContent xmlns:mc="http://schemas.openxmlformats.org/markup-compatibility/2006" xmlns:a14="http://schemas.microsoft.com/office/drawing/2010/main">
      <mc:Choice Requires="a14">
        <xdr:graphicFrame macro="">
          <xdr:nvGraphicFramePr>
            <xdr:cNvPr id="18" name="Day">
              <a:extLst>
                <a:ext uri="{FF2B5EF4-FFF2-40B4-BE49-F238E27FC236}">
                  <a16:creationId xmlns:a16="http://schemas.microsoft.com/office/drawing/2014/main" id="{3A490141-370A-4C9F-A6A6-31AC2A2FF61B}"/>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6080827" y="109220"/>
              <a:ext cx="7370380" cy="1270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182879</xdr:colOff>
      <xdr:row>0</xdr:row>
      <xdr:rowOff>175260</xdr:rowOff>
    </xdr:from>
    <xdr:to>
      <xdr:col>6</xdr:col>
      <xdr:colOff>462627</xdr:colOff>
      <xdr:row>7</xdr:row>
      <xdr:rowOff>118241</xdr:rowOff>
    </xdr:to>
    <xdr:pic>
      <xdr:nvPicPr>
        <xdr:cNvPr id="20" name="Picture 19" descr="https://upload.wikimedia.org/wikipedia/en/thumb/d/d4/Swiggy_Logo.svg/220px-Swiggy_Logo.svg.png">
          <a:extLst>
            <a:ext uri="{FF2B5EF4-FFF2-40B4-BE49-F238E27FC236}">
              <a16:creationId xmlns:a16="http://schemas.microsoft.com/office/drawing/2014/main" id="{F46568CB-9DE8-4388-A786-A2EBF2196EF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2879" y="175260"/>
          <a:ext cx="4299955" cy="13224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ssion Details"/>
      <sheetName val="Channel_wisee Traffic (brkdwn)"/>
      <sheetName val="Supporting data"/>
      <sheetName val="Supporting data (brkdwn)"/>
      <sheetName val="Data Tables"/>
      <sheetName val="TO be Deleted"/>
      <sheetName val="Channel Wise Traffic"/>
      <sheetName val="All at one"/>
      <sheetName val="Charts"/>
    </sheetNames>
    <sheetDataSet>
      <sheetData sheetId="0">
        <row r="2">
          <cell r="B2" t="str">
            <v>Date</v>
          </cell>
          <cell r="C2" t="str">
            <v>Days</v>
          </cell>
          <cell r="D2" t="str">
            <v>Day-Type</v>
          </cell>
          <cell r="E2" t="str">
            <v>Listing</v>
          </cell>
          <cell r="F2" t="str">
            <v>Menu</v>
          </cell>
          <cell r="G2" t="str">
            <v>Carts</v>
          </cell>
          <cell r="H2" t="str">
            <v>Payments</v>
          </cell>
          <cell r="I2" t="str">
            <v>Orders</v>
          </cell>
          <cell r="J2" t="str">
            <v>Overall conversion</v>
          </cell>
          <cell r="K2" t="str">
            <v>Order Change with respect to same day last week</v>
          </cell>
          <cell r="L2" t="str">
            <v>Traffic Change with respect to same day last week</v>
          </cell>
          <cell r="M2" t="str">
            <v>Conversion change with respect to same day last week</v>
          </cell>
          <cell r="N2" t="str">
            <v>L2M</v>
          </cell>
          <cell r="O2" t="str">
            <v>M2C</v>
          </cell>
          <cell r="P2" t="str">
            <v>C2P</v>
          </cell>
          <cell r="Q2" t="str">
            <v>P2O</v>
          </cell>
          <cell r="R2" t="str">
            <v>L2M Change</v>
          </cell>
          <cell r="S2" t="str">
            <v>M2C Change</v>
          </cell>
          <cell r="T2" t="str">
            <v>C2P Change</v>
          </cell>
          <cell r="U2" t="str">
            <v>P2O Change</v>
          </cell>
        </row>
        <row r="3">
          <cell r="B3">
            <v>43466</v>
          </cell>
          <cell r="C3" t="str">
            <v>Tuesday</v>
          </cell>
          <cell r="D3" t="str">
            <v>Weekday</v>
          </cell>
          <cell r="E3">
            <v>20848646</v>
          </cell>
          <cell r="F3">
            <v>5107918</v>
          </cell>
          <cell r="G3">
            <v>2104462</v>
          </cell>
          <cell r="H3">
            <v>1505532</v>
          </cell>
          <cell r="I3">
            <v>1271572.67328</v>
          </cell>
          <cell r="J3">
            <v>6.0990659694639161E-2</v>
          </cell>
          <cell r="K3" t="str">
            <v>0%</v>
          </cell>
          <cell r="L3" t="str">
            <v>0%</v>
          </cell>
          <cell r="M3" t="str">
            <v>0%</v>
          </cell>
          <cell r="N3">
            <v>0.2449999870495187</v>
          </cell>
          <cell r="O3">
            <v>0.41199995771271192</v>
          </cell>
          <cell r="P3">
            <v>0.71539994544924068</v>
          </cell>
          <cell r="Q3">
            <v>0.84460022987223116</v>
          </cell>
          <cell r="R3" t="str">
            <v>0%</v>
          </cell>
          <cell r="S3" t="str">
            <v>0%</v>
          </cell>
          <cell r="T3" t="str">
            <v>0%</v>
          </cell>
          <cell r="U3" t="str">
            <v>0%</v>
          </cell>
        </row>
        <row r="4">
          <cell r="B4">
            <v>43467</v>
          </cell>
          <cell r="C4" t="str">
            <v>Wednesday</v>
          </cell>
          <cell r="D4" t="str">
            <v>Weekday</v>
          </cell>
          <cell r="E4">
            <v>21934513</v>
          </cell>
          <cell r="F4">
            <v>5428792</v>
          </cell>
          <cell r="G4">
            <v>2171516</v>
          </cell>
          <cell r="H4">
            <v>1569355</v>
          </cell>
          <cell r="I4">
            <v>1261133</v>
          </cell>
          <cell r="J4">
            <v>5.749537270328272E-2</v>
          </cell>
          <cell r="K4" t="str">
            <v>0%</v>
          </cell>
          <cell r="L4" t="str">
            <v>0%</v>
          </cell>
          <cell r="M4" t="str">
            <v>0%</v>
          </cell>
          <cell r="N4">
            <v>0.24750000148168322</v>
          </cell>
          <cell r="O4">
            <v>0.39999985263756649</v>
          </cell>
          <cell r="P4">
            <v>0.72270017812440712</v>
          </cell>
          <cell r="Q4">
            <v>0.80359956797537846</v>
          </cell>
          <cell r="R4" t="str">
            <v>0%</v>
          </cell>
          <cell r="S4" t="str">
            <v>0%</v>
          </cell>
          <cell r="T4" t="str">
            <v>0%</v>
          </cell>
          <cell r="U4" t="str">
            <v>0%</v>
          </cell>
        </row>
        <row r="5">
          <cell r="B5">
            <v>43468</v>
          </cell>
          <cell r="C5" t="str">
            <v>Thursday</v>
          </cell>
          <cell r="D5" t="str">
            <v>Weekday</v>
          </cell>
          <cell r="E5">
            <v>20848646</v>
          </cell>
          <cell r="F5">
            <v>5212161</v>
          </cell>
          <cell r="G5">
            <v>2001470</v>
          </cell>
          <cell r="H5">
            <v>1402630</v>
          </cell>
          <cell r="I5">
            <v>1138655</v>
          </cell>
          <cell r="J5">
            <v>5.4615297319547756E-2</v>
          </cell>
          <cell r="K5" t="str">
            <v>0%</v>
          </cell>
          <cell r="L5" t="str">
            <v>0%</v>
          </cell>
          <cell r="M5" t="str">
            <v>0%</v>
          </cell>
          <cell r="N5">
            <v>0.24999997601762725</v>
          </cell>
          <cell r="O5">
            <v>0.38400003376718411</v>
          </cell>
          <cell r="P5">
            <v>0.70079991206463255</v>
          </cell>
          <cell r="Q5">
            <v>0.81179997575982266</v>
          </cell>
          <cell r="R5" t="str">
            <v>0%</v>
          </cell>
          <cell r="S5" t="str">
            <v>0%</v>
          </cell>
          <cell r="T5" t="str">
            <v>0%</v>
          </cell>
          <cell r="U5" t="str">
            <v>0%</v>
          </cell>
        </row>
        <row r="6">
          <cell r="B6">
            <v>43469</v>
          </cell>
          <cell r="C6" t="str">
            <v>Friday</v>
          </cell>
          <cell r="D6" t="str">
            <v>Weekday</v>
          </cell>
          <cell r="E6">
            <v>21717340</v>
          </cell>
          <cell r="F6">
            <v>5700801</v>
          </cell>
          <cell r="G6">
            <v>2303123</v>
          </cell>
          <cell r="H6">
            <v>1597216</v>
          </cell>
          <cell r="I6">
            <v>1296620</v>
          </cell>
          <cell r="J6">
            <v>5.9704365267569601E-2</v>
          </cell>
          <cell r="K6" t="str">
            <v>0%</v>
          </cell>
          <cell r="L6" t="str">
            <v>0%</v>
          </cell>
          <cell r="M6" t="str">
            <v>0%</v>
          </cell>
          <cell r="N6">
            <v>0.2624999654653839</v>
          </cell>
          <cell r="O6">
            <v>0.40399989404997649</v>
          </cell>
          <cell r="P6">
            <v>0.69350008662151352</v>
          </cell>
          <cell r="Q6">
            <v>0.811800032055777</v>
          </cell>
          <cell r="R6" t="str">
            <v>0%</v>
          </cell>
          <cell r="S6" t="str">
            <v>0%</v>
          </cell>
          <cell r="T6" t="str">
            <v>0%</v>
          </cell>
          <cell r="U6" t="str">
            <v>0%</v>
          </cell>
        </row>
        <row r="7">
          <cell r="B7">
            <v>43470</v>
          </cell>
          <cell r="C7" t="str">
            <v>Saturday</v>
          </cell>
          <cell r="D7" t="str">
            <v>WEEKEND</v>
          </cell>
          <cell r="E7">
            <v>42645263</v>
          </cell>
          <cell r="F7">
            <v>8776395</v>
          </cell>
          <cell r="G7">
            <v>2924294</v>
          </cell>
          <cell r="H7">
            <v>2087946</v>
          </cell>
          <cell r="I7">
            <v>1596026</v>
          </cell>
          <cell r="J7">
            <v>3.7425633885761242E-2</v>
          </cell>
          <cell r="K7" t="str">
            <v>0%</v>
          </cell>
          <cell r="L7" t="str">
            <v>0%</v>
          </cell>
          <cell r="M7" t="str">
            <v>0%</v>
          </cell>
          <cell r="N7">
            <v>0.20579999705946239</v>
          </cell>
          <cell r="O7">
            <v>0.3331999072512119</v>
          </cell>
          <cell r="P7">
            <v>0.714000028724882</v>
          </cell>
          <cell r="Q7">
            <v>0.76440003716571214</v>
          </cell>
          <cell r="R7" t="str">
            <v>0%</v>
          </cell>
          <cell r="S7" t="str">
            <v>0%</v>
          </cell>
          <cell r="T7" t="str">
            <v>0%</v>
          </cell>
          <cell r="U7" t="str">
            <v>0%</v>
          </cell>
        </row>
        <row r="8">
          <cell r="B8">
            <v>43471</v>
          </cell>
          <cell r="C8" t="str">
            <v>Sunday</v>
          </cell>
          <cell r="D8" t="str">
            <v>WEEKEND</v>
          </cell>
          <cell r="E8">
            <v>43543058</v>
          </cell>
          <cell r="F8">
            <v>8778280</v>
          </cell>
          <cell r="G8">
            <v>3014461</v>
          </cell>
          <cell r="H8">
            <v>2049833</v>
          </cell>
          <cell r="I8">
            <v>1582881</v>
          </cell>
          <cell r="J8">
            <v>3.6352086249890857E-2</v>
          </cell>
          <cell r="K8" t="str">
            <v>0%</v>
          </cell>
          <cell r="L8" t="str">
            <v>0%</v>
          </cell>
          <cell r="M8" t="str">
            <v>0%</v>
          </cell>
          <cell r="N8">
            <v>0.2015999886824669</v>
          </cell>
          <cell r="O8">
            <v>0.34339995990102845</v>
          </cell>
          <cell r="P8">
            <v>0.67999984076755349</v>
          </cell>
          <cell r="Q8">
            <v>0.77219997921781924</v>
          </cell>
          <cell r="R8" t="str">
            <v>0%</v>
          </cell>
          <cell r="S8" t="str">
            <v>0%</v>
          </cell>
          <cell r="T8" t="str">
            <v>0%</v>
          </cell>
          <cell r="U8" t="str">
            <v>0%</v>
          </cell>
        </row>
        <row r="9">
          <cell r="B9">
            <v>43472</v>
          </cell>
          <cell r="C9" t="str">
            <v>Monday</v>
          </cell>
          <cell r="D9" t="str">
            <v>Weekday</v>
          </cell>
          <cell r="E9">
            <v>22803207</v>
          </cell>
          <cell r="F9">
            <v>5415761</v>
          </cell>
          <cell r="G9">
            <v>2079652</v>
          </cell>
          <cell r="H9">
            <v>1442239</v>
          </cell>
          <cell r="I9">
            <v>1123504</v>
          </cell>
          <cell r="J9">
            <v>4.9269561075334707E-2</v>
          </cell>
          <cell r="K9" t="str">
            <v>0%</v>
          </cell>
          <cell r="L9" t="str">
            <v>0%</v>
          </cell>
          <cell r="M9" t="str">
            <v>0%</v>
          </cell>
          <cell r="N9">
            <v>0.23749997094706898</v>
          </cell>
          <cell r="O9">
            <v>0.3839999586392383</v>
          </cell>
          <cell r="P9">
            <v>0.69350016252719204</v>
          </cell>
          <cell r="Q9">
            <v>0.77899987450068953</v>
          </cell>
          <cell r="R9" t="str">
            <v>0%</v>
          </cell>
          <cell r="S9" t="str">
            <v>0%</v>
          </cell>
          <cell r="T9" t="str">
            <v>0%</v>
          </cell>
          <cell r="U9" t="str">
            <v>0%</v>
          </cell>
        </row>
        <row r="10">
          <cell r="B10">
            <v>43473</v>
          </cell>
          <cell r="C10" t="str">
            <v>Tuesday</v>
          </cell>
          <cell r="D10" t="str">
            <v>Weekday</v>
          </cell>
          <cell r="E10">
            <v>21717340</v>
          </cell>
          <cell r="F10">
            <v>5320748</v>
          </cell>
          <cell r="G10">
            <v>2085733</v>
          </cell>
          <cell r="H10">
            <v>1583488</v>
          </cell>
          <cell r="I10">
            <v>1311445</v>
          </cell>
          <cell r="J10">
            <v>6.0386999512831684E-2</v>
          </cell>
          <cell r="K10">
            <v>3.1356703048005974E-2</v>
          </cell>
          <cell r="L10">
            <v>4.1666686651977258E-2</v>
          </cell>
          <cell r="M10">
            <v>-9.8975840699184747E-3</v>
          </cell>
          <cell r="N10">
            <v>0.24499998618615354</v>
          </cell>
          <cell r="O10">
            <v>0.39199995940420407</v>
          </cell>
          <cell r="P10">
            <v>0.75919976334458916</v>
          </cell>
          <cell r="Q10">
            <v>0.82820015055371432</v>
          </cell>
          <cell r="R10">
            <v>-3.5239395845820809E-9</v>
          </cell>
          <cell r="S10">
            <v>-4.8543690197303091E-2</v>
          </cell>
          <cell r="T10">
            <v>6.1224239914980716E-2</v>
          </cell>
          <cell r="U10">
            <v>-1.9417564355858397E-2</v>
          </cell>
        </row>
        <row r="11">
          <cell r="B11">
            <v>43474</v>
          </cell>
          <cell r="C11" t="str">
            <v>Wednesday</v>
          </cell>
          <cell r="D11" t="str">
            <v>Weekday</v>
          </cell>
          <cell r="E11">
            <v>22586034</v>
          </cell>
          <cell r="F11">
            <v>5872368</v>
          </cell>
          <cell r="G11">
            <v>2372437</v>
          </cell>
          <cell r="H11">
            <v>1766516</v>
          </cell>
          <cell r="I11">
            <v>1506485</v>
          </cell>
          <cell r="J11">
            <v>6.6699846462641474E-2</v>
          </cell>
          <cell r="K11">
            <v>0.1945488699447242</v>
          </cell>
          <cell r="L11">
            <v>2.9703007310898588E-2</v>
          </cell>
          <cell r="M11">
            <v>0.16009068776474278</v>
          </cell>
          <cell r="N11">
            <v>0.25999996280887561</v>
          </cell>
          <cell r="O11">
            <v>0.40400005585481019</v>
          </cell>
          <cell r="P11">
            <v>0.74459975122627076</v>
          </cell>
          <cell r="Q11">
            <v>0.85280008785654926</v>
          </cell>
          <cell r="R11">
            <v>5.0504893948929874E-2</v>
          </cell>
          <cell r="S11">
            <v>1.0000511727358719E-2</v>
          </cell>
          <cell r="T11">
            <v>3.0302432135410173E-2</v>
          </cell>
          <cell r="U11">
            <v>6.1225169651507594E-2</v>
          </cell>
        </row>
        <row r="12">
          <cell r="B12">
            <v>43475</v>
          </cell>
          <cell r="C12" t="str">
            <v>Thursday</v>
          </cell>
          <cell r="D12" t="str">
            <v>Weekday</v>
          </cell>
          <cell r="E12">
            <v>10641496</v>
          </cell>
          <cell r="F12">
            <v>2740185</v>
          </cell>
          <cell r="G12">
            <v>1063191</v>
          </cell>
          <cell r="H12">
            <v>760607</v>
          </cell>
          <cell r="I12">
            <v>623698</v>
          </cell>
          <cell r="J12">
            <v>5.8609992429635833E-2</v>
          </cell>
          <cell r="K12">
            <v>-0.4522502426107996</v>
          </cell>
          <cell r="L12">
            <v>-0.48958335231937844</v>
          </cell>
          <cell r="M12">
            <v>7.3142421741578811E-2</v>
          </cell>
          <cell r="N12">
            <v>0.25749997932621504</v>
          </cell>
          <cell r="O12">
            <v>0.3879997153476864</v>
          </cell>
          <cell r="P12">
            <v>0.71540014917357275</v>
          </cell>
          <cell r="Q12">
            <v>0.82000034183224713</v>
          </cell>
          <cell r="R12">
            <v>3.0000016112237571E-2</v>
          </cell>
          <cell r="S12">
            <v>1.0415836533304246E-2</v>
          </cell>
          <cell r="T12">
            <v>2.0833674287895176E-2</v>
          </cell>
          <cell r="U12">
            <v>1.0101461341815332E-2</v>
          </cell>
        </row>
        <row r="13">
          <cell r="B13">
            <v>43476</v>
          </cell>
          <cell r="C13" t="str">
            <v>Friday</v>
          </cell>
          <cell r="D13" t="str">
            <v>Weekday</v>
          </cell>
          <cell r="E13">
            <v>20631473</v>
          </cell>
          <cell r="F13">
            <v>4951553</v>
          </cell>
          <cell r="G13">
            <v>2000427</v>
          </cell>
          <cell r="H13">
            <v>1431105</v>
          </cell>
          <cell r="I13">
            <v>1126566</v>
          </cell>
          <cell r="J13">
            <v>5.4604244689654489E-2</v>
          </cell>
          <cell r="K13">
            <v>-0.13115176381669258</v>
          </cell>
          <cell r="L13">
            <v>-5.0000000000000044E-2</v>
          </cell>
          <cell r="M13">
            <v>-8.5422909280729042E-2</v>
          </cell>
          <cell r="N13">
            <v>0.23999997479578894</v>
          </cell>
          <cell r="O13">
            <v>0.40399991679378167</v>
          </cell>
          <cell r="P13">
            <v>0.71539976215078083</v>
          </cell>
          <cell r="Q13">
            <v>0.78720010062154766</v>
          </cell>
          <cell r="R13">
            <v>-8.5714261446491746E-2</v>
          </cell>
          <cell r="S13">
            <v>5.6296562300772734E-8</v>
          </cell>
          <cell r="T13">
            <v>3.1578475549952412E-2</v>
          </cell>
          <cell r="U13">
            <v>-3.0302944645041796E-2</v>
          </cell>
        </row>
        <row r="14">
          <cell r="B14">
            <v>43477</v>
          </cell>
          <cell r="C14" t="str">
            <v>Saturday</v>
          </cell>
          <cell r="D14" t="str">
            <v>WEEKEND</v>
          </cell>
          <cell r="E14">
            <v>42645263</v>
          </cell>
          <cell r="F14">
            <v>9045060</v>
          </cell>
          <cell r="G14">
            <v>3075320</v>
          </cell>
          <cell r="H14">
            <v>2133042</v>
          </cell>
          <cell r="I14">
            <v>1680410</v>
          </cell>
          <cell r="J14">
            <v>3.9404376518911377E-2</v>
          </cell>
          <cell r="K14">
            <v>5.2871319138911188E-2</v>
          </cell>
          <cell r="L14">
            <v>0</v>
          </cell>
          <cell r="M14">
            <v>5.2871319138911188E-2</v>
          </cell>
          <cell r="N14">
            <v>0.21209999338027297</v>
          </cell>
          <cell r="O14">
            <v>0.33999995577696557</v>
          </cell>
          <cell r="P14">
            <v>0.69360001560813178</v>
          </cell>
          <cell r="Q14">
            <v>0.78779977140628266</v>
          </cell>
          <cell r="R14">
            <v>3.0612227457857077E-2</v>
          </cell>
          <cell r="S14">
            <v>2.0408314581632947E-2</v>
          </cell>
          <cell r="T14">
            <v>-2.8571445792771488E-2</v>
          </cell>
          <cell r="U14">
            <v>3.0611895738955619E-2</v>
          </cell>
        </row>
        <row r="15">
          <cell r="B15">
            <v>43478</v>
          </cell>
          <cell r="C15" t="str">
            <v>Sunday</v>
          </cell>
          <cell r="D15" t="str">
            <v>WEEKEND</v>
          </cell>
          <cell r="E15">
            <v>46236443</v>
          </cell>
          <cell r="F15">
            <v>9806749</v>
          </cell>
          <cell r="G15">
            <v>3300951</v>
          </cell>
          <cell r="H15">
            <v>2199754</v>
          </cell>
          <cell r="I15">
            <v>1630017</v>
          </cell>
          <cell r="J15">
            <v>3.5253944599501305E-2</v>
          </cell>
          <cell r="K15">
            <v>2.9778612542572747E-2</v>
          </cell>
          <cell r="L15">
            <v>6.1855669392811174E-2</v>
          </cell>
          <cell r="M15">
            <v>-3.0208490451984704E-2</v>
          </cell>
          <cell r="N15">
            <v>0.21209998788185327</v>
          </cell>
          <cell r="O15">
            <v>0.33659992725417975</v>
          </cell>
          <cell r="P15">
            <v>0.66640007682634494</v>
          </cell>
          <cell r="Q15">
            <v>0.74099967541825129</v>
          </cell>
          <cell r="R15">
            <v>5.208333228591866E-2</v>
          </cell>
          <cell r="S15">
            <v>-1.9802077579766042E-2</v>
          </cell>
          <cell r="T15">
            <v>-1.9999657537945525E-2</v>
          </cell>
          <cell r="U15">
            <v>-4.0404434912276854E-2</v>
          </cell>
        </row>
        <row r="16">
          <cell r="B16">
            <v>43479</v>
          </cell>
          <cell r="C16" t="str">
            <v>Monday</v>
          </cell>
          <cell r="D16" t="str">
            <v>Weekday</v>
          </cell>
          <cell r="E16">
            <v>21065820</v>
          </cell>
          <cell r="F16">
            <v>5371784</v>
          </cell>
          <cell r="G16">
            <v>2084252</v>
          </cell>
          <cell r="H16">
            <v>1445428</v>
          </cell>
          <cell r="I16">
            <v>1197104</v>
          </cell>
          <cell r="J16">
            <v>5.6826840825564828E-2</v>
          </cell>
          <cell r="K16">
            <v>6.550933508024892E-2</v>
          </cell>
          <cell r="L16">
            <v>-7.6190467419780084E-2</v>
          </cell>
          <cell r="M16">
            <v>0.15338638269325777</v>
          </cell>
          <cell r="N16">
            <v>0.25499999525297379</v>
          </cell>
          <cell r="O16">
            <v>0.38799996425768424</v>
          </cell>
          <cell r="P16">
            <v>0.69349963440121443</v>
          </cell>
          <cell r="Q16">
            <v>0.82820036695013521</v>
          </cell>
          <cell r="R16">
            <v>7.3684321880632897E-2</v>
          </cell>
          <cell r="S16">
            <v>1.0416682420020473E-2</v>
          </cell>
          <cell r="T16">
            <v>-7.6153691974667481E-7</v>
          </cell>
          <cell r="U16">
            <v>6.3158537067777409E-2</v>
          </cell>
        </row>
        <row r="17">
          <cell r="B17">
            <v>43480</v>
          </cell>
          <cell r="C17" t="str">
            <v>Tuesday</v>
          </cell>
          <cell r="D17" t="str">
            <v>Weekday</v>
          </cell>
          <cell r="E17">
            <v>21282993</v>
          </cell>
          <cell r="F17">
            <v>5054710</v>
          </cell>
          <cell r="G17">
            <v>2042103</v>
          </cell>
          <cell r="H17">
            <v>1475828</v>
          </cell>
          <cell r="I17">
            <v>1198077</v>
          </cell>
          <cell r="J17">
            <v>5.6292693419576843E-2</v>
          </cell>
          <cell r="K17">
            <v>-8.6445104445859289E-2</v>
          </cell>
          <cell r="L17">
            <v>-2.0000009209230951E-2</v>
          </cell>
          <cell r="M17">
            <v>-6.7801118225535251E-2</v>
          </cell>
          <cell r="N17">
            <v>0.2374999606493316</v>
          </cell>
          <cell r="O17">
            <v>0.40400003165364579</v>
          </cell>
          <cell r="P17">
            <v>0.72270007928101565</v>
          </cell>
          <cell r="Q17">
            <v>0.81179988453939078</v>
          </cell>
          <cell r="R17">
            <v>-3.0612350855903081E-2</v>
          </cell>
          <cell r="S17">
            <v>3.0612432378004595E-2</v>
          </cell>
          <cell r="T17">
            <v>-4.807652191931322E-2</v>
          </cell>
          <cell r="U17">
            <v>-1.980229779402809E-2</v>
          </cell>
        </row>
        <row r="18">
          <cell r="B18">
            <v>43481</v>
          </cell>
          <cell r="C18" t="str">
            <v>Wednesday</v>
          </cell>
          <cell r="D18" t="str">
            <v>Weekday</v>
          </cell>
          <cell r="E18">
            <v>21065820</v>
          </cell>
          <cell r="F18">
            <v>5529777</v>
          </cell>
          <cell r="G18">
            <v>2278268</v>
          </cell>
          <cell r="H18">
            <v>1663135</v>
          </cell>
          <cell r="I18">
            <v>1391046</v>
          </cell>
          <cell r="J18">
            <v>6.6033318427670989E-2</v>
          </cell>
          <cell r="K18">
            <v>-7.6628044753183744E-2</v>
          </cell>
          <cell r="L18">
            <v>-6.7307699970698742E-2</v>
          </cell>
          <cell r="M18">
            <v>-9.992947065385005E-3</v>
          </cell>
          <cell r="N18">
            <v>0.26249996439730333</v>
          </cell>
          <cell r="O18">
            <v>0.41199997757594925</v>
          </cell>
          <cell r="P18">
            <v>0.72999971908484862</v>
          </cell>
          <cell r="Q18">
            <v>0.83639993145475267</v>
          </cell>
          <cell r="R18">
            <v>9.6153921001345122E-3</v>
          </cell>
          <cell r="S18">
            <v>1.9801783700777786E-2</v>
          </cell>
          <cell r="T18">
            <v>-1.9607892854352382E-2</v>
          </cell>
          <cell r="U18">
            <v>-1.9230950647551204E-2</v>
          </cell>
        </row>
        <row r="19">
          <cell r="B19">
            <v>43482</v>
          </cell>
          <cell r="C19" t="str">
            <v>Thursday</v>
          </cell>
          <cell r="D19" t="str">
            <v>Weekday</v>
          </cell>
          <cell r="E19">
            <v>22368860</v>
          </cell>
          <cell r="F19">
            <v>5648137</v>
          </cell>
          <cell r="G19">
            <v>2168884</v>
          </cell>
          <cell r="H19">
            <v>1535787</v>
          </cell>
          <cell r="I19">
            <v>1284532</v>
          </cell>
          <cell r="J19">
            <v>5.7425009589223593E-2</v>
          </cell>
          <cell r="K19">
            <v>1.0595416371384867</v>
          </cell>
          <cell r="L19">
            <v>1.1020409160516529</v>
          </cell>
          <cell r="M19">
            <v>-2.0218102601444077E-2</v>
          </cell>
          <cell r="N19">
            <v>0.25249999329424921</v>
          </cell>
          <cell r="O19">
            <v>0.38399989235388587</v>
          </cell>
          <cell r="P19">
            <v>0.70810011047156052</v>
          </cell>
          <cell r="Q19">
            <v>0.83639983930063222</v>
          </cell>
          <cell r="R19">
            <v>-1.9417423042320192E-2</v>
          </cell>
          <cell r="S19">
            <v>-1.0308829711940137E-2</v>
          </cell>
          <cell r="T19">
            <v>-1.0204133603334054E-2</v>
          </cell>
          <cell r="U19">
            <v>1.999937881945435E-2</v>
          </cell>
        </row>
        <row r="20">
          <cell r="B20">
            <v>43483</v>
          </cell>
          <cell r="C20" t="str">
            <v>Friday</v>
          </cell>
          <cell r="D20" t="str">
            <v>Weekday</v>
          </cell>
          <cell r="E20">
            <v>22151687</v>
          </cell>
          <cell r="F20">
            <v>5759438</v>
          </cell>
          <cell r="G20">
            <v>2395926</v>
          </cell>
          <cell r="H20">
            <v>1661575</v>
          </cell>
          <cell r="I20">
            <v>1307991</v>
          </cell>
          <cell r="J20">
            <v>5.9047015245385151E-2</v>
          </cell>
          <cell r="K20">
            <v>0.16104249551291261</v>
          </cell>
          <cell r="L20">
            <v>7.3684220220243013E-2</v>
          </cell>
          <cell r="M20">
            <v>8.136309880269077E-2</v>
          </cell>
          <cell r="N20">
            <v>0.25999997201116104</v>
          </cell>
          <cell r="O20">
            <v>0.4159999638853652</v>
          </cell>
          <cell r="P20">
            <v>0.69350013314267633</v>
          </cell>
          <cell r="Q20">
            <v>0.7871994944555617</v>
          </cell>
          <cell r="R20">
            <v>8.3333330482179058E-2</v>
          </cell>
          <cell r="S20">
            <v>2.9703092977884982E-2</v>
          </cell>
          <cell r="T20">
            <v>-3.0611736495781527E-2</v>
          </cell>
          <cell r="U20">
            <v>-7.7002783094304306E-7</v>
          </cell>
        </row>
        <row r="21">
          <cell r="B21">
            <v>43484</v>
          </cell>
          <cell r="C21" t="str">
            <v>Saturday</v>
          </cell>
          <cell r="D21" t="str">
            <v>WEEKEND</v>
          </cell>
          <cell r="E21">
            <v>42645263</v>
          </cell>
          <cell r="F21">
            <v>8686840</v>
          </cell>
          <cell r="G21">
            <v>2894455</v>
          </cell>
          <cell r="H21">
            <v>2046958</v>
          </cell>
          <cell r="I21">
            <v>1612594</v>
          </cell>
          <cell r="J21">
            <v>3.7814141279888462E-2</v>
          </cell>
          <cell r="K21">
            <v>-4.0356817681399204E-2</v>
          </cell>
          <cell r="L21">
            <v>0</v>
          </cell>
          <cell r="M21">
            <v>-4.0356817681399204E-2</v>
          </cell>
          <cell r="N21">
            <v>0.20369999828585886</v>
          </cell>
          <cell r="O21">
            <v>0.33319998986973398</v>
          </cell>
          <cell r="P21">
            <v>0.7071998009988063</v>
          </cell>
          <cell r="Q21">
            <v>0.78780023820713474</v>
          </cell>
          <cell r="R21">
            <v>-3.9603938503448233E-2</v>
          </cell>
          <cell r="S21">
            <v>-1.9999902328494024E-2</v>
          </cell>
          <cell r="T21">
            <v>1.9607533282349321E-2</v>
          </cell>
          <cell r="U21">
            <v>5.9253743023290895E-7</v>
          </cell>
        </row>
        <row r="22">
          <cell r="B22">
            <v>43485</v>
          </cell>
          <cell r="C22" t="str">
            <v>Sunday</v>
          </cell>
          <cell r="D22" t="str">
            <v>WEEKEND</v>
          </cell>
          <cell r="E22">
            <v>44440853</v>
          </cell>
          <cell r="F22">
            <v>9239253</v>
          </cell>
          <cell r="G22">
            <v>3267000</v>
          </cell>
          <cell r="H22">
            <v>2310422</v>
          </cell>
          <cell r="I22">
            <v>1820150</v>
          </cell>
          <cell r="J22">
            <v>4.0956684607291405E-2</v>
          </cell>
          <cell r="K22">
            <v>0.11664479572912434</v>
          </cell>
          <cell r="L22">
            <v>-3.8834951036350263E-2</v>
          </cell>
          <cell r="M22">
            <v>0.16176175666511861</v>
          </cell>
          <cell r="N22">
            <v>0.20789999237863413</v>
          </cell>
          <cell r="O22">
            <v>0.35360001506615307</v>
          </cell>
          <cell r="P22">
            <v>0.70719987756351388</v>
          </cell>
          <cell r="Q22">
            <v>0.78779980453787235</v>
          </cell>
          <cell r="R22">
            <v>-1.9801960128157492E-2</v>
          </cell>
          <cell r="S22">
            <v>5.0505322299537747E-2</v>
          </cell>
          <cell r="T22">
            <v>6.1224183723797454E-2</v>
          </cell>
          <cell r="U22">
            <v>6.3158096652613294E-2</v>
          </cell>
        </row>
        <row r="23">
          <cell r="B23">
            <v>43486</v>
          </cell>
          <cell r="C23" t="str">
            <v>Monday</v>
          </cell>
          <cell r="D23" t="str">
            <v>Weekday</v>
          </cell>
          <cell r="E23">
            <v>22151687</v>
          </cell>
          <cell r="F23">
            <v>5759438</v>
          </cell>
          <cell r="G23">
            <v>2395926</v>
          </cell>
          <cell r="H23">
            <v>1818987</v>
          </cell>
          <cell r="I23">
            <v>1476653</v>
          </cell>
          <cell r="J23">
            <v>6.6660972593193465E-2</v>
          </cell>
          <cell r="K23">
            <v>0.23352106416819263</v>
          </cell>
          <cell r="L23">
            <v>5.154639126319327E-2</v>
          </cell>
          <cell r="M23">
            <v>0.17305434588235169</v>
          </cell>
          <cell r="N23">
            <v>0.25999997201116104</v>
          </cell>
          <cell r="O23">
            <v>0.4159999638853652</v>
          </cell>
          <cell r="P23">
            <v>0.75919999198639687</v>
          </cell>
          <cell r="Q23">
            <v>0.81179964452742104</v>
          </cell>
          <cell r="R23">
            <v>1.9607752357905017E-2</v>
          </cell>
          <cell r="S23">
            <v>7.2164954141813231E-2</v>
          </cell>
          <cell r="T23">
            <v>9.4737407672766505E-2</v>
          </cell>
          <cell r="U23">
            <v>-1.9802843704489259E-2</v>
          </cell>
        </row>
        <row r="24">
          <cell r="B24">
            <v>43487</v>
          </cell>
          <cell r="C24" t="str">
            <v>Tuesday</v>
          </cell>
          <cell r="D24" t="str">
            <v>Weekday</v>
          </cell>
          <cell r="E24">
            <v>37570998</v>
          </cell>
          <cell r="F24">
            <v>9768459</v>
          </cell>
          <cell r="G24">
            <v>3751088</v>
          </cell>
          <cell r="H24">
            <v>2656145</v>
          </cell>
          <cell r="I24">
            <v>2221600</v>
          </cell>
          <cell r="J24">
            <v>5.9130715665311848E-2</v>
          </cell>
          <cell r="K24">
            <v>0.85430485686646174</v>
          </cell>
          <cell r="L24">
            <v>5.041546377221362E-2</v>
          </cell>
          <cell r="M24">
            <v>-10.882628546090938</v>
          </cell>
          <cell r="N24">
            <v>0.25999998722418821</v>
          </cell>
          <cell r="O24">
            <v>0.38399997379320527</v>
          </cell>
          <cell r="P24">
            <v>0.70809988995192863</v>
          </cell>
          <cell r="Q24">
            <v>0.83640012122832152</v>
          </cell>
          <cell r="R24">
            <v>9.4736969696082918E-2</v>
          </cell>
          <cell r="S24">
            <v>-4.9505089835207738E-2</v>
          </cell>
          <cell r="T24">
            <v>-2.0202279960467306E-2</v>
          </cell>
          <cell r="U24">
            <v>3.0303326173652723E-2</v>
          </cell>
        </row>
        <row r="25">
          <cell r="B25">
            <v>43488</v>
          </cell>
          <cell r="C25" t="str">
            <v>Wednesday</v>
          </cell>
          <cell r="D25" t="str">
            <v>Weekday</v>
          </cell>
          <cell r="E25">
            <v>21500167</v>
          </cell>
          <cell r="F25">
            <v>5428792</v>
          </cell>
          <cell r="G25">
            <v>2258377</v>
          </cell>
          <cell r="H25">
            <v>1648615</v>
          </cell>
          <cell r="I25">
            <v>1392420</v>
          </cell>
          <cell r="J25">
            <v>6.4763217885702939E-2</v>
          </cell>
          <cell r="K25">
            <v>9.8774591206907125E-4</v>
          </cell>
          <cell r="L25">
            <v>2.0618565999329652E-2</v>
          </cell>
          <cell r="M25">
            <v>-1.9234237688042999E-2</v>
          </cell>
          <cell r="N25">
            <v>0.25249999220936281</v>
          </cell>
          <cell r="O25">
            <v>0.41599991305616424</v>
          </cell>
          <cell r="P25">
            <v>0.7299999070128681</v>
          </cell>
          <cell r="Q25">
            <v>0.84459986109552565</v>
          </cell>
          <cell r="R25">
            <v>-3.8095137311352945E-2</v>
          </cell>
          <cell r="S25">
            <v>9.7085817910698147E-3</v>
          </cell>
          <cell r="T25">
            <v>2.574357422790996E-7</v>
          </cell>
          <cell r="U25">
            <v>9.8038382505731825E-3</v>
          </cell>
        </row>
        <row r="26">
          <cell r="B26">
            <v>43489</v>
          </cell>
          <cell r="C26" t="str">
            <v>Thursday</v>
          </cell>
          <cell r="D26" t="str">
            <v>Weekday</v>
          </cell>
          <cell r="E26">
            <v>20631473</v>
          </cell>
          <cell r="F26">
            <v>4899974</v>
          </cell>
          <cell r="G26">
            <v>1861990</v>
          </cell>
          <cell r="H26">
            <v>1332067</v>
          </cell>
          <cell r="I26">
            <v>1059526</v>
          </cell>
          <cell r="J26">
            <v>5.1354840248197496E-2</v>
          </cell>
          <cell r="K26">
            <v>-0.17516574129721951</v>
          </cell>
          <cell r="L26">
            <v>-7.7669894666066996E-2</v>
          </cell>
          <cell r="M26">
            <v>-0.10570602224444781</v>
          </cell>
          <cell r="N26">
            <v>0.23749995940667931</v>
          </cell>
          <cell r="O26">
            <v>0.37999997551007414</v>
          </cell>
          <cell r="P26">
            <v>0.71539965305936126</v>
          </cell>
          <cell r="Q26">
            <v>0.79539993108454754</v>
          </cell>
          <cell r="R26">
            <v>-5.9406076379929673E-2</v>
          </cell>
          <cell r="S26">
            <v>-1.0416453034120865E-2</v>
          </cell>
          <cell r="T26">
            <v>1.0308630771063809E-2</v>
          </cell>
          <cell r="U26">
            <v>-4.9019507524496131E-2</v>
          </cell>
        </row>
        <row r="27">
          <cell r="B27">
            <v>43490</v>
          </cell>
          <cell r="C27" t="str">
            <v>Friday</v>
          </cell>
          <cell r="D27" t="str">
            <v>Weekday</v>
          </cell>
          <cell r="E27">
            <v>20631473</v>
          </cell>
          <cell r="F27">
            <v>5054710</v>
          </cell>
          <cell r="G27">
            <v>2021884</v>
          </cell>
          <cell r="H27">
            <v>1520254</v>
          </cell>
          <cell r="I27">
            <v>1234142</v>
          </cell>
          <cell r="J27">
            <v>5.9818414322622526E-2</v>
          </cell>
          <cell r="K27">
            <v>-5.6459868607658614E-2</v>
          </cell>
          <cell r="L27">
            <v>-6.8627459389436152E-2</v>
          </cell>
          <cell r="M27">
            <v>1.3064150220491788E-2</v>
          </cell>
          <cell r="N27">
            <v>0.24499995710437156</v>
          </cell>
          <cell r="O27">
            <v>0.4</v>
          </cell>
          <cell r="P27">
            <v>0.75189971333667016</v>
          </cell>
          <cell r="Q27">
            <v>0.81179987028483402</v>
          </cell>
          <cell r="R27">
            <v>-5.7692371236661377E-2</v>
          </cell>
          <cell r="S27">
            <v>-3.8461454986506216E-2</v>
          </cell>
          <cell r="T27">
            <v>8.4209904804703362E-2</v>
          </cell>
          <cell r="U27">
            <v>3.125049749464881E-2</v>
          </cell>
        </row>
        <row r="28">
          <cell r="B28">
            <v>43491</v>
          </cell>
          <cell r="C28" t="str">
            <v>Saturday</v>
          </cell>
          <cell r="D28" t="str">
            <v>WEEKEND</v>
          </cell>
          <cell r="E28">
            <v>47134238</v>
          </cell>
          <cell r="F28">
            <v>9997171</v>
          </cell>
          <cell r="G28">
            <v>3568990</v>
          </cell>
          <cell r="H28">
            <v>2378375</v>
          </cell>
          <cell r="I28">
            <v>1762376</v>
          </cell>
          <cell r="J28">
            <v>3.7390569462478637E-2</v>
          </cell>
          <cell r="K28">
            <v>9.2882647461171253E-2</v>
          </cell>
          <cell r="L28">
            <v>0.10526315666056507</v>
          </cell>
          <cell r="M28">
            <v>-1.120141309767364E-2</v>
          </cell>
          <cell r="N28">
            <v>0.21209998133416308</v>
          </cell>
          <cell r="O28">
            <v>0.35699999529866999</v>
          </cell>
          <cell r="P28">
            <v>0.66640001793224413</v>
          </cell>
          <cell r="Q28">
            <v>0.74100005255689283</v>
          </cell>
          <cell r="R28">
            <v>4.1237030530143937E-2</v>
          </cell>
          <cell r="S28">
            <v>7.1428589893537398E-2</v>
          </cell>
          <cell r="T28">
            <v>-5.769201717667205E-2</v>
          </cell>
          <cell r="U28">
            <v>-5.9406158287980682E-2</v>
          </cell>
        </row>
        <row r="29">
          <cell r="B29">
            <v>43492</v>
          </cell>
          <cell r="C29" t="str">
            <v>Sunday</v>
          </cell>
          <cell r="D29" t="str">
            <v>WEEKEND</v>
          </cell>
          <cell r="E29">
            <v>45338648</v>
          </cell>
          <cell r="F29">
            <v>9616327</v>
          </cell>
          <cell r="G29">
            <v>3400333</v>
          </cell>
          <cell r="H29">
            <v>2358471</v>
          </cell>
          <cell r="I29">
            <v>1784419</v>
          </cell>
          <cell r="J29">
            <v>3.9357569727266679E-2</v>
          </cell>
          <cell r="K29">
            <v>-1.9630799659368758E-2</v>
          </cell>
          <cell r="L29">
            <v>2.0202019974729035E-2</v>
          </cell>
          <cell r="M29">
            <v>-3.9044050937170782E-2</v>
          </cell>
          <cell r="N29">
            <v>0.21209999468885796</v>
          </cell>
          <cell r="O29">
            <v>0.35359997637351559</v>
          </cell>
          <cell r="P29">
            <v>0.69360000917557196</v>
          </cell>
          <cell r="Q29">
            <v>0.75659993275304216</v>
          </cell>
          <cell r="R29">
            <v>2.0202032054790209E-2</v>
          </cell>
          <cell r="S29">
            <v>-1.0942487504994602E-7</v>
          </cell>
          <cell r="T29">
            <v>-1.9230586457108845E-2</v>
          </cell>
          <cell r="U29">
            <v>-3.9603807471280339E-2</v>
          </cell>
        </row>
        <row r="30">
          <cell r="B30">
            <v>43493</v>
          </cell>
          <cell r="C30" t="str">
            <v>Monday</v>
          </cell>
          <cell r="D30" t="str">
            <v>Weekday</v>
          </cell>
          <cell r="E30">
            <v>21282993</v>
          </cell>
          <cell r="F30">
            <v>5267540</v>
          </cell>
          <cell r="G30">
            <v>2043805</v>
          </cell>
          <cell r="H30">
            <v>1536737</v>
          </cell>
          <cell r="I30">
            <v>1310529</v>
          </cell>
          <cell r="J30">
            <v>6.157634877763668E-2</v>
          </cell>
          <cell r="K30">
            <v>-0.11250036399885421</v>
          </cell>
          <cell r="L30">
            <v>-3.9215703977760197E-2</v>
          </cell>
          <cell r="M30">
            <v>-7.6275872039646142E-2</v>
          </cell>
          <cell r="N30">
            <v>0.2474999639383427</v>
          </cell>
          <cell r="O30">
            <v>0.38799990128219247</v>
          </cell>
          <cell r="P30">
            <v>0.75190001003031115</v>
          </cell>
          <cell r="Q30">
            <v>0.8527997959312491</v>
          </cell>
          <cell r="R30">
            <v>-4.8076959301679323E-2</v>
          </cell>
          <cell r="S30">
            <v>-6.7307848639353574E-2</v>
          </cell>
          <cell r="T30">
            <v>-9.6153609498674797E-3</v>
          </cell>
          <cell r="U30">
            <v>5.050525912424586E-2</v>
          </cell>
        </row>
        <row r="31">
          <cell r="B31">
            <v>43494</v>
          </cell>
          <cell r="C31" t="str">
            <v>Tuesday</v>
          </cell>
          <cell r="D31" t="str">
            <v>Weekday</v>
          </cell>
          <cell r="E31">
            <v>22368860</v>
          </cell>
          <cell r="F31">
            <v>2628341</v>
          </cell>
          <cell r="G31">
            <v>1093389</v>
          </cell>
          <cell r="H31">
            <v>790192</v>
          </cell>
          <cell r="I31">
            <v>628519</v>
          </cell>
          <cell r="J31">
            <v>2.8097945089736356E-2</v>
          </cell>
          <cell r="K31">
            <v>-0.71708723442563915</v>
          </cell>
          <cell r="L31">
            <v>-0.40462427961056557</v>
          </cell>
          <cell r="M31">
            <v>-0.52481642115115479</v>
          </cell>
          <cell r="N31">
            <v>0.11749999776474974</v>
          </cell>
          <cell r="O31">
            <v>0.41599967431927592</v>
          </cell>
          <cell r="P31">
            <v>0.72269978937048018</v>
          </cell>
          <cell r="Q31">
            <v>0.79540035839390932</v>
          </cell>
          <cell r="R31">
            <v>-0.54807690946756116</v>
          </cell>
          <cell r="S31">
            <v>8.3332559140494533E-2</v>
          </cell>
          <cell r="T31">
            <v>2.0618417861274718E-2</v>
          </cell>
          <cell r="U31">
            <v>-4.9019317183025657E-2</v>
          </cell>
        </row>
        <row r="32">
          <cell r="B32">
            <v>43495</v>
          </cell>
          <cell r="C32" t="str">
            <v>Wednesday</v>
          </cell>
          <cell r="D32" t="str">
            <v>Weekday</v>
          </cell>
          <cell r="E32">
            <v>22368860</v>
          </cell>
          <cell r="F32">
            <v>5536293</v>
          </cell>
          <cell r="G32">
            <v>2303097</v>
          </cell>
          <cell r="H32">
            <v>1614011</v>
          </cell>
          <cell r="I32">
            <v>1283784</v>
          </cell>
          <cell r="J32">
            <v>5.739157024542154E-2</v>
          </cell>
          <cell r="K32">
            <v>-7.8019563062868946E-2</v>
          </cell>
          <cell r="L32">
            <v>4.0404011745583279E-2</v>
          </cell>
          <cell r="M32">
            <v>-0.11382460416483964</v>
          </cell>
          <cell r="N32">
            <v>0.24750000670575076</v>
          </cell>
          <cell r="O32">
            <v>0.41599983960386488</v>
          </cell>
          <cell r="P32">
            <v>0.70080027024480518</v>
          </cell>
          <cell r="Q32">
            <v>0.7953997835206823</v>
          </cell>
          <cell r="R32">
            <v>-1.9801923397551158E-2</v>
          </cell>
          <cell r="S32">
            <v>-1.7656806416965765E-7</v>
          </cell>
          <cell r="T32">
            <v>-3.9999507517126554E-2</v>
          </cell>
          <cell r="U32">
            <v>-5.825252861281105E-2</v>
          </cell>
        </row>
        <row r="33">
          <cell r="B33">
            <v>43496</v>
          </cell>
          <cell r="C33" t="str">
            <v>Thursday</v>
          </cell>
          <cell r="D33" t="str">
            <v>Weekday</v>
          </cell>
          <cell r="E33">
            <v>20848646</v>
          </cell>
          <cell r="F33">
            <v>5316404</v>
          </cell>
          <cell r="G33">
            <v>2147827</v>
          </cell>
          <cell r="H33">
            <v>1520876</v>
          </cell>
          <cell r="I33">
            <v>1272061</v>
          </cell>
          <cell r="J33">
            <v>6.1014082161498638E-2</v>
          </cell>
          <cell r="K33">
            <v>0.20059441674862155</v>
          </cell>
          <cell r="L33">
            <v>1.0526296401619062E-2</v>
          </cell>
          <cell r="M33">
            <v>0.18808824770202981</v>
          </cell>
          <cell r="N33">
            <v>0.25499996498573574</v>
          </cell>
          <cell r="O33">
            <v>0.4039999593710335</v>
          </cell>
          <cell r="P33">
            <v>0.70809986092920896</v>
          </cell>
          <cell r="Q33">
            <v>0.83640020619695488</v>
          </cell>
          <cell r="R33">
            <v>7.3684246611135595E-2</v>
          </cell>
          <cell r="S33">
            <v>6.3157856336027773E-2</v>
          </cell>
          <cell r="T33">
            <v>-1.02037960165835E-2</v>
          </cell>
          <cell r="U33">
            <v>5.1546742098031562E-2</v>
          </cell>
        </row>
        <row r="34">
          <cell r="B34">
            <v>43497</v>
          </cell>
          <cell r="C34" t="str">
            <v>Friday</v>
          </cell>
          <cell r="D34" t="str">
            <v>Weekday</v>
          </cell>
          <cell r="E34">
            <v>20631473</v>
          </cell>
          <cell r="F34">
            <v>5054710</v>
          </cell>
          <cell r="G34">
            <v>2082540</v>
          </cell>
          <cell r="H34">
            <v>1565862</v>
          </cell>
          <cell r="I34">
            <v>1322527</v>
          </cell>
          <cell r="J34">
            <v>6.4102403158514176E-2</v>
          </cell>
          <cell r="K34">
            <v>7.1616556279585408E-2</v>
          </cell>
          <cell r="L34">
            <v>0</v>
          </cell>
          <cell r="M34">
            <v>7.1616556279585408E-2</v>
          </cell>
          <cell r="N34">
            <v>0.24499995710437156</v>
          </cell>
          <cell r="O34">
            <v>0.4119998971256511</v>
          </cell>
          <cell r="P34">
            <v>0.75190008355181648</v>
          </cell>
          <cell r="Q34">
            <v>0.84459997113411012</v>
          </cell>
          <cell r="R34">
            <v>0</v>
          </cell>
          <cell r="S34">
            <v>2.999974281412765E-2</v>
          </cell>
          <cell r="T34">
            <v>4.9237303834104296E-7</v>
          </cell>
          <cell r="U34">
            <v>4.0404171089319929E-2</v>
          </cell>
        </row>
        <row r="35">
          <cell r="B35">
            <v>43498</v>
          </cell>
          <cell r="C35" t="str">
            <v>Saturday</v>
          </cell>
          <cell r="D35" t="str">
            <v>WEEKEND</v>
          </cell>
          <cell r="E35">
            <v>43543058</v>
          </cell>
          <cell r="F35">
            <v>9052601</v>
          </cell>
          <cell r="G35">
            <v>2985548</v>
          </cell>
          <cell r="H35">
            <v>2070776</v>
          </cell>
          <cell r="I35">
            <v>1566749</v>
          </cell>
          <cell r="J35">
            <v>3.598160239457688E-2</v>
          </cell>
          <cell r="K35">
            <v>-0.11100185204519353</v>
          </cell>
          <cell r="L35">
            <v>-7.6190475382247658E-2</v>
          </cell>
          <cell r="M35">
            <v>-3.7682418004241769E-2</v>
          </cell>
          <cell r="N35">
            <v>0.20789998258735065</v>
          </cell>
          <cell r="O35">
            <v>0.32980002101053607</v>
          </cell>
          <cell r="P35">
            <v>0.6935999689169291</v>
          </cell>
          <cell r="Q35">
            <v>0.7565999412780523</v>
          </cell>
          <cell r="R35">
            <v>-1.980197603221534E-2</v>
          </cell>
          <cell r="S35">
            <v>-7.6190405171793207E-2</v>
          </cell>
          <cell r="T35">
            <v>4.081625187988891E-2</v>
          </cell>
          <cell r="U35">
            <v>2.1052479911884747E-2</v>
          </cell>
        </row>
        <row r="36">
          <cell r="B36">
            <v>43499</v>
          </cell>
          <cell r="C36" t="str">
            <v>Sunday</v>
          </cell>
          <cell r="D36" t="str">
            <v>WEEKEND</v>
          </cell>
          <cell r="E36">
            <v>44889750</v>
          </cell>
          <cell r="F36">
            <v>9709653</v>
          </cell>
          <cell r="G36">
            <v>3268269</v>
          </cell>
          <cell r="H36">
            <v>2333544</v>
          </cell>
          <cell r="I36">
            <v>1892971</v>
          </cell>
          <cell r="J36">
            <v>4.2169337098112596E-2</v>
          </cell>
          <cell r="K36">
            <v>6.0833246003320962E-2</v>
          </cell>
          <cell r="L36">
            <v>-9.9010010179394481E-3</v>
          </cell>
          <cell r="M36">
            <v>7.1441590279339273E-2</v>
          </cell>
          <cell r="N36">
            <v>0.21630000167076002</v>
          </cell>
          <cell r="O36">
            <v>0.33659997942253961</v>
          </cell>
          <cell r="P36">
            <v>0.71399997980582386</v>
          </cell>
          <cell r="Q36">
            <v>0.81120004593870954</v>
          </cell>
          <cell r="R36">
            <v>1.9802013611849967E-2</v>
          </cell>
          <cell r="S36">
            <v>-4.8076917666472041E-2</v>
          </cell>
          <cell r="T36">
            <v>2.9411721972869787E-2</v>
          </cell>
          <cell r="U36">
            <v>7.2165104465439001E-2</v>
          </cell>
        </row>
        <row r="37">
          <cell r="B37">
            <v>43500</v>
          </cell>
          <cell r="C37" t="str">
            <v>Monday</v>
          </cell>
          <cell r="D37" t="str">
            <v>Weekday</v>
          </cell>
          <cell r="E37">
            <v>21282993</v>
          </cell>
          <cell r="F37">
            <v>5054710</v>
          </cell>
          <cell r="G37">
            <v>2001665</v>
          </cell>
          <cell r="H37">
            <v>1475828</v>
          </cell>
          <cell r="I37">
            <v>1198077</v>
          </cell>
          <cell r="J37">
            <v>5.6292693419576843E-2</v>
          </cell>
          <cell r="K37">
            <v>-8.5806571239552931E-2</v>
          </cell>
          <cell r="L37">
            <v>0</v>
          </cell>
          <cell r="M37">
            <v>-8.5806571239552931E-2</v>
          </cell>
          <cell r="N37">
            <v>0.2374999606493316</v>
          </cell>
          <cell r="O37">
            <v>0.3959999683463542</v>
          </cell>
          <cell r="P37">
            <v>0.73730019758551002</v>
          </cell>
          <cell r="Q37">
            <v>0.81179988453939078</v>
          </cell>
          <cell r="R37">
            <v>-4.0404059579993712E-2</v>
          </cell>
          <cell r="S37">
            <v>2.0618734792778426E-2</v>
          </cell>
          <cell r="T37">
            <v>-1.9417226027450885E-2</v>
          </cell>
          <cell r="U37">
            <v>-4.8076830678748905E-2</v>
          </cell>
        </row>
        <row r="38">
          <cell r="B38">
            <v>43501</v>
          </cell>
          <cell r="C38" t="str">
            <v>Tuesday</v>
          </cell>
          <cell r="D38" t="str">
            <v>Weekday</v>
          </cell>
          <cell r="E38">
            <v>22368860</v>
          </cell>
          <cell r="F38">
            <v>5871825</v>
          </cell>
          <cell r="G38">
            <v>2372217</v>
          </cell>
          <cell r="H38">
            <v>1679767</v>
          </cell>
          <cell r="I38">
            <v>1349861</v>
          </cell>
          <cell r="J38">
            <v>6.0345542866288224E-2</v>
          </cell>
          <cell r="K38">
            <v>1.1476852728398028</v>
          </cell>
          <cell r="L38">
            <v>0</v>
          </cell>
          <cell r="M38">
            <v>1.1476852728398028</v>
          </cell>
          <cell r="N38">
            <v>0.26249996647124618</v>
          </cell>
          <cell r="O38">
            <v>0.40399994890855911</v>
          </cell>
          <cell r="P38">
            <v>0.7081000599860805</v>
          </cell>
          <cell r="Q38">
            <v>0.80360014216257369</v>
          </cell>
          <cell r="R38">
            <v>1.234042310339488</v>
          </cell>
          <cell r="S38">
            <v>-2.8845516358522727E-2</v>
          </cell>
          <cell r="T38">
            <v>-2.0201651638942719E-2</v>
          </cell>
          <cell r="U38">
            <v>1.030900185313155E-2</v>
          </cell>
        </row>
        <row r="39">
          <cell r="B39">
            <v>43502</v>
          </cell>
          <cell r="C39" t="str">
            <v>Wednesday</v>
          </cell>
          <cell r="D39" t="str">
            <v>Weekday</v>
          </cell>
          <cell r="E39">
            <v>20631473</v>
          </cell>
          <cell r="F39">
            <v>5364183</v>
          </cell>
          <cell r="G39">
            <v>2145673</v>
          </cell>
          <cell r="H39">
            <v>1488024</v>
          </cell>
          <cell r="I39">
            <v>1281189</v>
          </cell>
          <cell r="J39">
            <v>6.2098765318404553E-2</v>
          </cell>
          <cell r="K39">
            <v>-2.0213680806117074E-3</v>
          </cell>
          <cell r="L39">
            <v>-7.7669894666066996E-2</v>
          </cell>
          <cell r="M39">
            <v>8.2018928090899168E-2</v>
          </cell>
          <cell r="N39">
            <v>0.26000000096939274</v>
          </cell>
          <cell r="O39">
            <v>0.39999996271566424</v>
          </cell>
          <cell r="P39">
            <v>0.69349989490476882</v>
          </cell>
          <cell r="Q39">
            <v>0.86100022580280966</v>
          </cell>
          <cell r="R39">
            <v>5.0505025959466154E-2</v>
          </cell>
          <cell r="S39">
            <v>-3.8461257349129085E-2</v>
          </cell>
          <cell r="T39">
            <v>-1.0417198237503755E-2</v>
          </cell>
          <cell r="U39">
            <v>8.2474805300750464E-2</v>
          </cell>
        </row>
        <row r="40">
          <cell r="B40">
            <v>43503</v>
          </cell>
          <cell r="C40" t="str">
            <v>Thursday</v>
          </cell>
          <cell r="D40" t="str">
            <v>Weekday</v>
          </cell>
          <cell r="E40">
            <v>22151687</v>
          </cell>
          <cell r="F40">
            <v>5482542</v>
          </cell>
          <cell r="G40">
            <v>2193017</v>
          </cell>
          <cell r="H40">
            <v>1616911</v>
          </cell>
          <cell r="I40">
            <v>1378902</v>
          </cell>
          <cell r="J40">
            <v>6.2248170985803472E-2</v>
          </cell>
          <cell r="K40">
            <v>8.3990469010527091E-2</v>
          </cell>
          <cell r="L40">
            <v>6.2500029977965887E-2</v>
          </cell>
          <cell r="M40">
            <v>2.0226294989381444E-2</v>
          </cell>
          <cell r="N40">
            <v>0.2474999759611988</v>
          </cell>
          <cell r="O40">
            <v>0.40000003647942872</v>
          </cell>
          <cell r="P40">
            <v>0.73729980205351808</v>
          </cell>
          <cell r="Q40">
            <v>0.85280018504419852</v>
          </cell>
          <cell r="R40">
            <v>-2.941172570339956E-2</v>
          </cell>
          <cell r="S40">
            <v>-9.9008002323367483E-3</v>
          </cell>
          <cell r="T40">
            <v>4.1237038355001587E-2</v>
          </cell>
          <cell r="U40">
            <v>1.9607813013118536E-2</v>
          </cell>
        </row>
        <row r="41">
          <cell r="B41">
            <v>43504</v>
          </cell>
          <cell r="C41" t="str">
            <v>Friday</v>
          </cell>
          <cell r="D41" t="str">
            <v>Weekday</v>
          </cell>
          <cell r="E41">
            <v>21934513</v>
          </cell>
          <cell r="F41">
            <v>5209447</v>
          </cell>
          <cell r="G41">
            <v>2104616</v>
          </cell>
          <cell r="H41">
            <v>1490279</v>
          </cell>
          <cell r="I41">
            <v>1246469</v>
          </cell>
          <cell r="J41">
            <v>5.6826837231353164E-2</v>
          </cell>
          <cell r="K41">
            <v>-5.7509600938203898E-2</v>
          </cell>
          <cell r="L41">
            <v>6.3157875348987425E-2</v>
          </cell>
          <cell r="M41">
            <v>-0.11349911342902064</v>
          </cell>
          <cell r="N41">
            <v>0.23750000740841615</v>
          </cell>
          <cell r="O41">
            <v>0.40399988712813473</v>
          </cell>
          <cell r="P41">
            <v>0.70810019499994303</v>
          </cell>
          <cell r="Q41">
            <v>0.83639976138696182</v>
          </cell>
          <cell r="R41">
            <v>-3.0612044935013571E-2</v>
          </cell>
          <cell r="S41">
            <v>-1.9417504842426103E-2</v>
          </cell>
          <cell r="T41">
            <v>-5.8252272489413892E-2</v>
          </cell>
          <cell r="U41">
            <v>-9.7089865349359039E-3</v>
          </cell>
        </row>
        <row r="42">
          <cell r="B42">
            <v>43505</v>
          </cell>
          <cell r="C42" t="str">
            <v>Saturday</v>
          </cell>
          <cell r="D42" t="str">
            <v>WEEKEND</v>
          </cell>
          <cell r="E42">
            <v>43991955</v>
          </cell>
          <cell r="F42">
            <v>9145927</v>
          </cell>
          <cell r="G42">
            <v>3265096</v>
          </cell>
          <cell r="H42">
            <v>2286873</v>
          </cell>
          <cell r="I42">
            <v>1855111</v>
          </cell>
          <cell r="J42">
            <v>4.2169323913883797E-2</v>
          </cell>
          <cell r="K42">
            <v>0.1840511785869976</v>
          </cell>
          <cell r="L42">
            <v>1.0309266749248591E-2</v>
          </cell>
          <cell r="M42">
            <v>0.1719690371610445</v>
          </cell>
          <cell r="N42">
            <v>0.20789998989587982</v>
          </cell>
          <cell r="O42">
            <v>0.35700000666963555</v>
          </cell>
          <cell r="P42">
            <v>0.70039992698530151</v>
          </cell>
          <cell r="Q42">
            <v>0.81119983488370362</v>
          </cell>
          <cell r="R42">
            <v>3.5154063438014305E-8</v>
          </cell>
          <cell r="S42">
            <v>8.2474178066321402E-2</v>
          </cell>
          <cell r="T42">
            <v>9.8038615529216777E-3</v>
          </cell>
          <cell r="U42">
            <v>7.2164813432870289E-2</v>
          </cell>
        </row>
        <row r="43">
          <cell r="B43">
            <v>43506</v>
          </cell>
          <cell r="C43" t="str">
            <v>Sunday</v>
          </cell>
          <cell r="D43" t="str">
            <v>WEEKEND</v>
          </cell>
          <cell r="E43">
            <v>46236443</v>
          </cell>
          <cell r="F43">
            <v>10000942</v>
          </cell>
          <cell r="G43">
            <v>3366317</v>
          </cell>
          <cell r="H43">
            <v>2197531</v>
          </cell>
          <cell r="I43">
            <v>1799778</v>
          </cell>
          <cell r="J43">
            <v>3.892552893828792E-2</v>
          </cell>
          <cell r="K43">
            <v>-4.9231076440156785E-2</v>
          </cell>
          <cell r="L43">
            <v>3.0000011138400229E-2</v>
          </cell>
          <cell r="M43">
            <v>-7.6923385166750902E-2</v>
          </cell>
          <cell r="N43">
            <v>0.21629998657119884</v>
          </cell>
          <cell r="O43">
            <v>0.33659999228072718</v>
          </cell>
          <cell r="P43">
            <v>0.65279978088813384</v>
          </cell>
          <cell r="Q43">
            <v>0.81900005051123281</v>
          </cell>
          <cell r="R43">
            <v>-6.9808419156380808E-8</v>
          </cell>
          <cell r="S43">
            <v>3.8200203000826605E-8</v>
          </cell>
          <cell r="T43">
            <v>-8.571456673476896E-2</v>
          </cell>
          <cell r="U43">
            <v>9.6153897075994532E-3</v>
          </cell>
        </row>
        <row r="44">
          <cell r="B44">
            <v>43507</v>
          </cell>
          <cell r="C44" t="str">
            <v>Monday</v>
          </cell>
          <cell r="D44" t="str">
            <v>Weekday</v>
          </cell>
          <cell r="E44">
            <v>22368860</v>
          </cell>
          <cell r="F44">
            <v>5312604</v>
          </cell>
          <cell r="G44">
            <v>2125041</v>
          </cell>
          <cell r="H44">
            <v>1582306</v>
          </cell>
          <cell r="I44">
            <v>1297491</v>
          </cell>
          <cell r="J44">
            <v>5.8004341750093655E-2</v>
          </cell>
          <cell r="K44">
            <v>8.2977972200451333E-2</v>
          </cell>
          <cell r="L44">
            <v>5.1020408642713067E-2</v>
          </cell>
          <cell r="M44">
            <v>3.0406225507084272E-2</v>
          </cell>
          <cell r="N44">
            <v>0.23749998882374873</v>
          </cell>
          <cell r="O44">
            <v>0.39999988706103445</v>
          </cell>
          <cell r="P44">
            <v>0.74460022183101404</v>
          </cell>
          <cell r="Q44">
            <v>0.82000005055912073</v>
          </cell>
          <cell r="R44">
            <v>1.1862914450766482E-7</v>
          </cell>
          <cell r="S44">
            <v>1.0100805642443422E-2</v>
          </cell>
          <cell r="T44">
            <v>9.9010203298601773E-3</v>
          </cell>
          <cell r="U44">
            <v>1.0101216045851791E-2</v>
          </cell>
        </row>
        <row r="45">
          <cell r="B45">
            <v>43508</v>
          </cell>
          <cell r="C45" t="str">
            <v>Tuesday</v>
          </cell>
          <cell r="D45" t="str">
            <v>Weekday</v>
          </cell>
          <cell r="E45">
            <v>22803207</v>
          </cell>
          <cell r="F45">
            <v>5814817</v>
          </cell>
          <cell r="G45">
            <v>2256149</v>
          </cell>
          <cell r="H45">
            <v>1712868</v>
          </cell>
          <cell r="I45">
            <v>1404552</v>
          </cell>
          <cell r="J45">
            <v>6.1594494142863325E-2</v>
          </cell>
          <cell r="K45">
            <v>4.0516023501679044E-2</v>
          </cell>
          <cell r="L45">
            <v>1.9417484842767951E-2</v>
          </cell>
          <cell r="M45">
            <v>2.0696661547025652E-2</v>
          </cell>
          <cell r="N45">
            <v>0.25499996557501758</v>
          </cell>
          <cell r="O45">
            <v>0.38800000068789781</v>
          </cell>
          <cell r="P45">
            <v>0.75919985781080945</v>
          </cell>
          <cell r="Q45">
            <v>0.82000014011587585</v>
          </cell>
          <cell r="R45">
            <v>-2.8571435635021847E-2</v>
          </cell>
          <cell r="S45">
            <v>-3.9603837237817907E-2</v>
          </cell>
          <cell r="T45">
            <v>7.2164656822276463E-2</v>
          </cell>
          <cell r="U45">
            <v>2.0408157108046332E-2</v>
          </cell>
        </row>
        <row r="46">
          <cell r="B46">
            <v>43509</v>
          </cell>
          <cell r="C46" t="str">
            <v>Wednesday</v>
          </cell>
          <cell r="D46" t="str">
            <v>Weekday</v>
          </cell>
          <cell r="E46">
            <v>21717340</v>
          </cell>
          <cell r="F46">
            <v>5483628</v>
          </cell>
          <cell r="G46">
            <v>2259254</v>
          </cell>
          <cell r="H46">
            <v>1682241</v>
          </cell>
          <cell r="I46">
            <v>1393232</v>
          </cell>
          <cell r="J46">
            <v>6.4152976377401652E-2</v>
          </cell>
          <cell r="K46">
            <v>8.7452358707419409E-2</v>
          </cell>
          <cell r="L46">
            <v>5.2631578947368363E-2</v>
          </cell>
          <cell r="M46">
            <v>3.3079740772048449E-2</v>
          </cell>
          <cell r="N46">
            <v>0.25249998388384581</v>
          </cell>
          <cell r="O46">
            <v>0.41199986578228864</v>
          </cell>
          <cell r="P46">
            <v>0.74460020874146948</v>
          </cell>
          <cell r="Q46">
            <v>0.82820000225889157</v>
          </cell>
          <cell r="R46">
            <v>-2.8846219452244637E-2</v>
          </cell>
          <cell r="S46">
            <v>2.99997604628639E-2</v>
          </cell>
          <cell r="T46">
            <v>7.3684674233033265E-2</v>
          </cell>
          <cell r="U46">
            <v>-3.8095487737340172E-2</v>
          </cell>
        </row>
        <row r="47">
          <cell r="B47">
            <v>43510</v>
          </cell>
          <cell r="C47" t="str">
            <v>Thursday</v>
          </cell>
          <cell r="D47" t="str">
            <v>Weekday</v>
          </cell>
          <cell r="E47">
            <v>21500167</v>
          </cell>
          <cell r="F47">
            <v>5213790</v>
          </cell>
          <cell r="G47">
            <v>1981240</v>
          </cell>
          <cell r="H47">
            <v>1402916</v>
          </cell>
          <cell r="I47">
            <v>1184903</v>
          </cell>
          <cell r="J47">
            <v>5.5111339367736073E-2</v>
          </cell>
          <cell r="K47">
            <v>-0.14069092654880477</v>
          </cell>
          <cell r="L47">
            <v>-2.9411755411675844E-2</v>
          </cell>
          <cell r="M47">
            <v>-0.1146512661343102</v>
          </cell>
          <cell r="N47">
            <v>0.24249997686064484</v>
          </cell>
          <cell r="O47">
            <v>0.37999996164018879</v>
          </cell>
          <cell r="P47">
            <v>0.70809997779168599</v>
          </cell>
          <cell r="Q47">
            <v>0.84460010435407396</v>
          </cell>
          <cell r="R47">
            <v>-2.0202018530045551E-2</v>
          </cell>
          <cell r="S47">
            <v>-5.0000182538154636E-2</v>
          </cell>
          <cell r="T47">
            <v>-3.9603732674964975E-2</v>
          </cell>
          <cell r="U47">
            <v>-9.6154771468530686E-3</v>
          </cell>
        </row>
        <row r="48">
          <cell r="B48">
            <v>43511</v>
          </cell>
          <cell r="C48" t="str">
            <v>Friday</v>
          </cell>
          <cell r="D48" t="str">
            <v>Weekday</v>
          </cell>
          <cell r="E48">
            <v>21500167</v>
          </cell>
          <cell r="F48">
            <v>5482542</v>
          </cell>
          <cell r="G48">
            <v>2214947</v>
          </cell>
          <cell r="H48">
            <v>1633080</v>
          </cell>
          <cell r="I48">
            <v>1285561</v>
          </cell>
          <cell r="J48">
            <v>5.9793070444522596E-2</v>
          </cell>
          <cell r="K48">
            <v>3.1362191919734883E-2</v>
          </cell>
          <cell r="L48">
            <v>-1.9801944086928258E-2</v>
          </cell>
          <cell r="M48">
            <v>5.2197752992891644E-2</v>
          </cell>
          <cell r="N48">
            <v>0.25499997279090902</v>
          </cell>
          <cell r="O48">
            <v>0.40400000583670859</v>
          </cell>
          <cell r="P48">
            <v>0.73729980897962799</v>
          </cell>
          <cell r="Q48">
            <v>0.78720025963210616</v>
          </cell>
          <cell r="R48">
            <v>7.3684062469939748E-2</v>
          </cell>
          <cell r="S48">
            <v>2.9383318578268813E-7</v>
          </cell>
          <cell r="T48">
            <v>4.1236556896707688E-2</v>
          </cell>
          <cell r="U48">
            <v>-5.8822950491126957E-2</v>
          </cell>
        </row>
        <row r="49">
          <cell r="B49">
            <v>43512</v>
          </cell>
          <cell r="C49" t="str">
            <v>Saturday</v>
          </cell>
          <cell r="D49" t="str">
            <v>WEEKEND</v>
          </cell>
          <cell r="E49">
            <v>45787545</v>
          </cell>
          <cell r="F49">
            <v>9807692</v>
          </cell>
          <cell r="G49">
            <v>3334615</v>
          </cell>
          <cell r="H49">
            <v>2290213</v>
          </cell>
          <cell r="I49">
            <v>1768503</v>
          </cell>
          <cell r="J49">
            <v>3.8624106184334629E-2</v>
          </cell>
          <cell r="K49">
            <v>-4.6686155168073507E-2</v>
          </cell>
          <cell r="L49">
            <v>4.081632653061229E-2</v>
          </cell>
          <cell r="M49">
            <v>-8.4071011828148912E-2</v>
          </cell>
          <cell r="N49">
            <v>0.21419999696423994</v>
          </cell>
          <cell r="O49">
            <v>0.33999997145097949</v>
          </cell>
          <cell r="P49">
            <v>0.68679982546710794</v>
          </cell>
          <cell r="Q49">
            <v>0.77220022766441376</v>
          </cell>
          <cell r="R49">
            <v>3.030306577463171E-2</v>
          </cell>
          <cell r="S49">
            <v>-4.7619145381102901E-2</v>
          </cell>
          <cell r="T49">
            <v>-1.9417622695553138E-2</v>
          </cell>
          <cell r="U49">
            <v>-4.8076448665551053E-2</v>
          </cell>
        </row>
        <row r="50">
          <cell r="B50">
            <v>43513</v>
          </cell>
          <cell r="C50" t="str">
            <v>Sunday</v>
          </cell>
          <cell r="D50" t="str">
            <v>WEEKEND</v>
          </cell>
          <cell r="E50">
            <v>45338648</v>
          </cell>
          <cell r="F50">
            <v>9901960</v>
          </cell>
          <cell r="G50">
            <v>3232000</v>
          </cell>
          <cell r="H50">
            <v>2087872</v>
          </cell>
          <cell r="I50">
            <v>1579683</v>
          </cell>
          <cell r="J50">
            <v>3.4841863833257665E-2</v>
          </cell>
          <cell r="K50">
            <v>-0.12229008244350137</v>
          </cell>
          <cell r="L50">
            <v>-1.9417475518175187E-2</v>
          </cell>
          <cell r="M50">
            <v>-0.10490968822811508</v>
          </cell>
          <cell r="N50">
            <v>0.21839998404892885</v>
          </cell>
          <cell r="O50">
            <v>0.32640002585346739</v>
          </cell>
          <cell r="P50">
            <v>0.64600000000000002</v>
          </cell>
          <cell r="Q50">
            <v>0.75659954250068973</v>
          </cell>
          <cell r="R50">
            <v>9.7087268058555498E-3</v>
          </cell>
          <cell r="S50">
            <v>-3.030293125720851E-2</v>
          </cell>
          <cell r="T50">
            <v>-1.0416334513597247E-2</v>
          </cell>
          <cell r="U50">
            <v>-7.6191091772939035E-2</v>
          </cell>
        </row>
        <row r="51">
          <cell r="B51">
            <v>43514</v>
          </cell>
          <cell r="C51" t="str">
            <v>Monday</v>
          </cell>
          <cell r="D51" t="str">
            <v>Weekday</v>
          </cell>
          <cell r="E51">
            <v>21717340</v>
          </cell>
          <cell r="F51">
            <v>5592215</v>
          </cell>
          <cell r="G51">
            <v>2348730</v>
          </cell>
          <cell r="H51">
            <v>1800301</v>
          </cell>
          <cell r="I51">
            <v>1431960</v>
          </cell>
          <cell r="J51">
            <v>6.5936251861415815E-2</v>
          </cell>
          <cell r="K51">
            <v>0.10363771309396363</v>
          </cell>
          <cell r="L51">
            <v>-2.9126204911649523E-2</v>
          </cell>
          <cell r="M51">
            <v>0.13674683432312817</v>
          </cell>
          <cell r="N51">
            <v>0.25749999769769227</v>
          </cell>
          <cell r="O51">
            <v>0.4199999463539939</v>
          </cell>
          <cell r="P51">
            <v>0.76649976795970587</v>
          </cell>
          <cell r="Q51">
            <v>0.79540032472347677</v>
          </cell>
          <cell r="R51">
            <v>8.4210567642534651E-2</v>
          </cell>
          <cell r="S51">
            <v>5.0000162349815191E-2</v>
          </cell>
          <cell r="T51">
            <v>2.9411146393214294E-2</v>
          </cell>
          <cell r="U51">
            <v>-2.9999663803521148E-2</v>
          </cell>
        </row>
        <row r="52">
          <cell r="B52">
            <v>43515</v>
          </cell>
          <cell r="C52" t="str">
            <v>Tuesday</v>
          </cell>
          <cell r="D52" t="str">
            <v>Weekday</v>
          </cell>
          <cell r="E52">
            <v>21934513</v>
          </cell>
          <cell r="F52">
            <v>5648137</v>
          </cell>
          <cell r="G52">
            <v>948887</v>
          </cell>
          <cell r="H52">
            <v>727321</v>
          </cell>
          <cell r="I52">
            <v>620260</v>
          </cell>
          <cell r="J52">
            <v>2.8277810407735061E-2</v>
          </cell>
          <cell r="K52">
            <v>-0.55839299648571217</v>
          </cell>
          <cell r="L52">
            <v>-3.809525563663041E-2</v>
          </cell>
          <cell r="M52">
            <v>-0.54090360183579034</v>
          </cell>
          <cell r="N52">
            <v>0.25749999555495034</v>
          </cell>
          <cell r="O52">
            <v>0.16799999716720751</v>
          </cell>
          <cell r="P52">
            <v>0.76649906680142099</v>
          </cell>
          <cell r="Q52">
            <v>0.8528008953405718</v>
          </cell>
          <cell r="R52">
            <v>9.8040404605359566E-3</v>
          </cell>
          <cell r="S52">
            <v>-0.56701031734702356</v>
          </cell>
          <cell r="T52">
            <v>9.6143445174754483E-3</v>
          </cell>
          <cell r="U52">
            <v>4.0000914170649882E-2</v>
          </cell>
        </row>
        <row r="53">
          <cell r="B53">
            <v>43516</v>
          </cell>
          <cell r="C53" t="str">
            <v>Wednesday</v>
          </cell>
          <cell r="D53" t="str">
            <v>Weekday</v>
          </cell>
          <cell r="E53">
            <v>22151687</v>
          </cell>
          <cell r="F53">
            <v>5427163</v>
          </cell>
          <cell r="G53">
            <v>2105739</v>
          </cell>
          <cell r="H53">
            <v>1537189</v>
          </cell>
          <cell r="I53">
            <v>1222680</v>
          </cell>
          <cell r="J53">
            <v>5.5195796148618387E-2</v>
          </cell>
          <cell r="K53">
            <v>-0.12241464451003137</v>
          </cell>
          <cell r="L53">
            <v>2.0000009209230951E-2</v>
          </cell>
          <cell r="M53">
            <v>-0.13962220826808736</v>
          </cell>
          <cell r="N53">
            <v>0.24499998577986409</v>
          </cell>
          <cell r="O53">
            <v>0.38799995504096707</v>
          </cell>
          <cell r="P53">
            <v>0.7299997768004487</v>
          </cell>
          <cell r="Q53">
            <v>0.79539991503972507</v>
          </cell>
          <cell r="R53">
            <v>-2.9702964683878341E-2</v>
          </cell>
          <cell r="S53">
            <v>-5.8252229514083709E-2</v>
          </cell>
          <cell r="T53">
            <v>-1.960841773829014E-2</v>
          </cell>
          <cell r="U53">
            <v>-3.9604065599740612E-2</v>
          </cell>
        </row>
        <row r="54">
          <cell r="B54">
            <v>43517</v>
          </cell>
          <cell r="C54" t="str">
            <v>Thursday</v>
          </cell>
          <cell r="D54" t="str">
            <v>Weekday</v>
          </cell>
          <cell r="E54">
            <v>20848646</v>
          </cell>
          <cell r="F54">
            <v>5003675</v>
          </cell>
          <cell r="G54">
            <v>1921411</v>
          </cell>
          <cell r="H54">
            <v>1444709</v>
          </cell>
          <cell r="I54">
            <v>1149121</v>
          </cell>
          <cell r="J54">
            <v>5.5117296346247138E-2</v>
          </cell>
          <cell r="K54">
            <v>-3.019825251518482E-2</v>
          </cell>
          <cell r="L54">
            <v>-3.0303066948270674E-2</v>
          </cell>
          <cell r="M54">
            <v>1.0808988820465437E-4</v>
          </cell>
          <cell r="N54">
            <v>0.23999999808141018</v>
          </cell>
          <cell r="O54">
            <v>0.38399996002937842</v>
          </cell>
          <cell r="P54">
            <v>0.75190003596315413</v>
          </cell>
          <cell r="Q54">
            <v>0.79539962719135826</v>
          </cell>
          <cell r="R54">
            <v>-1.0309191825908059E-2</v>
          </cell>
          <cell r="S54">
            <v>1.0526312613097444E-2</v>
          </cell>
          <cell r="T54">
            <v>6.1855754194577228E-2</v>
          </cell>
          <cell r="U54">
            <v>-5.8252984944091146E-2</v>
          </cell>
        </row>
        <row r="55">
          <cell r="B55">
            <v>43518</v>
          </cell>
          <cell r="C55" t="str">
            <v>Friday</v>
          </cell>
          <cell r="D55" t="str">
            <v>Weekday</v>
          </cell>
          <cell r="E55">
            <v>22151687</v>
          </cell>
          <cell r="F55">
            <v>5704059</v>
          </cell>
          <cell r="G55">
            <v>2304440</v>
          </cell>
          <cell r="H55">
            <v>1749530</v>
          </cell>
          <cell r="I55">
            <v>1377230</v>
          </cell>
          <cell r="J55">
            <v>6.2172691407205237E-2</v>
          </cell>
          <cell r="K55">
            <v>7.1306612443905903E-2</v>
          </cell>
          <cell r="L55">
            <v>3.0303020437004058E-2</v>
          </cell>
          <cell r="M55">
            <v>3.9797604387794561E-2</v>
          </cell>
          <cell r="N55">
            <v>0.25749998182982631</v>
          </cell>
          <cell r="O55">
            <v>0.40400002875145574</v>
          </cell>
          <cell r="P55">
            <v>0.75919963201471941</v>
          </cell>
          <cell r="Q55">
            <v>0.78719999085468673</v>
          </cell>
          <cell r="R55">
            <v>9.8039580614668331E-3</v>
          </cell>
          <cell r="S55">
            <v>5.6719670293858826E-8</v>
          </cell>
          <cell r="T55">
            <v>2.9702737974934834E-2</v>
          </cell>
          <cell r="U55">
            <v>-3.4143461735691716E-7</v>
          </cell>
        </row>
        <row r="56">
          <cell r="B56">
            <v>43519</v>
          </cell>
          <cell r="C56" t="str">
            <v>Saturday</v>
          </cell>
          <cell r="D56" t="str">
            <v>WEEKEND</v>
          </cell>
          <cell r="E56">
            <v>43094160</v>
          </cell>
          <cell r="F56">
            <v>9049773</v>
          </cell>
          <cell r="G56">
            <v>2923076</v>
          </cell>
          <cell r="H56">
            <v>1908184</v>
          </cell>
          <cell r="I56">
            <v>1443732</v>
          </cell>
          <cell r="J56">
            <v>3.3501801636230989E-2</v>
          </cell>
          <cell r="K56">
            <v>-0.18364175802924843</v>
          </cell>
          <cell r="L56">
            <v>-5.8823529411764719E-2</v>
          </cell>
          <cell r="M56">
            <v>-0.13261936790607654</v>
          </cell>
          <cell r="N56">
            <v>0.20999998607699977</v>
          </cell>
          <cell r="O56">
            <v>0.32299992497049373</v>
          </cell>
          <cell r="P56">
            <v>0.65279999562105129</v>
          </cell>
          <cell r="Q56">
            <v>0.75659999245355791</v>
          </cell>
          <cell r="R56">
            <v>-1.9607894242600565E-2</v>
          </cell>
          <cell r="S56">
            <v>-5.0000140905708257E-2</v>
          </cell>
          <cell r="T56">
            <v>-4.9504715326525561E-2</v>
          </cell>
          <cell r="U56">
            <v>-2.020231884422008E-2</v>
          </cell>
        </row>
        <row r="57">
          <cell r="B57">
            <v>43520</v>
          </cell>
          <cell r="C57" t="str">
            <v>Sunday</v>
          </cell>
          <cell r="D57" t="str">
            <v>WEEKEND</v>
          </cell>
          <cell r="E57">
            <v>44440853</v>
          </cell>
          <cell r="F57">
            <v>8959276</v>
          </cell>
          <cell r="G57">
            <v>3168000</v>
          </cell>
          <cell r="H57">
            <v>2046528</v>
          </cell>
          <cell r="I57">
            <v>1644180</v>
          </cell>
          <cell r="J57">
            <v>3.699703963828057E-2</v>
          </cell>
          <cell r="K57">
            <v>4.0829077732684294E-2</v>
          </cell>
          <cell r="L57">
            <v>-1.9801979979641171E-2</v>
          </cell>
          <cell r="M57">
            <v>6.1855927551318857E-2</v>
          </cell>
          <cell r="N57">
            <v>0.201600000792064</v>
          </cell>
          <cell r="O57">
            <v>0.35360000071434344</v>
          </cell>
          <cell r="P57">
            <v>0.64600000000000002</v>
          </cell>
          <cell r="Q57">
            <v>0.80339970916596304</v>
          </cell>
          <cell r="R57">
            <v>-7.6923005878521966E-2</v>
          </cell>
          <cell r="S57">
            <v>8.333324971330458E-2</v>
          </cell>
          <cell r="T57">
            <v>0</v>
          </cell>
          <cell r="U57">
            <v>6.1855927787890064E-2</v>
          </cell>
        </row>
        <row r="58">
          <cell r="B58">
            <v>43521</v>
          </cell>
          <cell r="C58" t="str">
            <v>Monday</v>
          </cell>
          <cell r="D58" t="str">
            <v>Weekday</v>
          </cell>
          <cell r="E58">
            <v>21065820</v>
          </cell>
          <cell r="F58">
            <v>5055796</v>
          </cell>
          <cell r="G58">
            <v>2042541</v>
          </cell>
          <cell r="H58">
            <v>1505966</v>
          </cell>
          <cell r="I58">
            <v>1271939</v>
          </cell>
          <cell r="J58">
            <v>6.0379277901358691E-2</v>
          </cell>
          <cell r="K58">
            <v>-0.11174962987792958</v>
          </cell>
          <cell r="L58">
            <v>-2.9999990790768982E-2</v>
          </cell>
          <cell r="M58">
            <v>-8.427797764023226E-2</v>
          </cell>
          <cell r="N58">
            <v>0.2399999620237902</v>
          </cell>
          <cell r="O58">
            <v>0.40399988448901025</v>
          </cell>
          <cell r="P58">
            <v>0.73730025492756324</v>
          </cell>
          <cell r="Q58">
            <v>0.84460007729258169</v>
          </cell>
          <cell r="R58">
            <v>-6.7961304195611305E-2</v>
          </cell>
          <cell r="S58">
            <v>-3.8095390258688577E-2</v>
          </cell>
          <cell r="T58">
            <v>-3.8094614313931019E-2</v>
          </cell>
          <cell r="U58">
            <v>6.1855333773228383E-2</v>
          </cell>
        </row>
        <row r="59">
          <cell r="B59">
            <v>43522</v>
          </cell>
          <cell r="C59" t="str">
            <v>Tuesday</v>
          </cell>
          <cell r="D59" t="str">
            <v>Weekday</v>
          </cell>
          <cell r="E59">
            <v>22368860</v>
          </cell>
          <cell r="F59">
            <v>5480370</v>
          </cell>
          <cell r="G59">
            <v>2257912</v>
          </cell>
          <cell r="H59">
            <v>1681241</v>
          </cell>
          <cell r="I59">
            <v>1364832</v>
          </cell>
          <cell r="J59">
            <v>6.1014821497385206E-2</v>
          </cell>
          <cell r="K59">
            <v>1.2004191790539451</v>
          </cell>
          <cell r="L59">
            <v>1.9801989677181275E-2</v>
          </cell>
          <cell r="M59">
            <v>1.157692572996929</v>
          </cell>
          <cell r="N59">
            <v>0.24499996870649643</v>
          </cell>
          <cell r="O59">
            <v>0.41199991971345001</v>
          </cell>
          <cell r="P59">
            <v>0.74459987811748196</v>
          </cell>
          <cell r="Q59">
            <v>0.81180033082704983</v>
          </cell>
          <cell r="R59">
            <v>-4.8543794424207753E-2</v>
          </cell>
          <cell r="S59">
            <v>1.4523805158365186</v>
          </cell>
          <cell r="T59">
            <v>-2.8570404886888778E-2</v>
          </cell>
          <cell r="U59">
            <v>-4.8077534554121337E-2</v>
          </cell>
        </row>
        <row r="60">
          <cell r="B60">
            <v>43523</v>
          </cell>
          <cell r="C60" t="str">
            <v>Wednesday</v>
          </cell>
          <cell r="D60" t="str">
            <v>Weekday</v>
          </cell>
          <cell r="E60">
            <v>21500167</v>
          </cell>
          <cell r="F60">
            <v>5482542</v>
          </cell>
          <cell r="G60">
            <v>2105296</v>
          </cell>
          <cell r="H60">
            <v>1613709</v>
          </cell>
          <cell r="I60">
            <v>1323241</v>
          </cell>
          <cell r="J60">
            <v>6.1545614971269758E-2</v>
          </cell>
          <cell r="K60">
            <v>8.2246376811594191E-2</v>
          </cell>
          <cell r="L60">
            <v>-2.9411755411675844E-2</v>
          </cell>
          <cell r="M60">
            <v>0.11504171088598958</v>
          </cell>
          <cell r="N60">
            <v>0.25499997279090902</v>
          </cell>
          <cell r="O60">
            <v>0.38399997665316565</v>
          </cell>
          <cell r="P60">
            <v>0.76649981760284536</v>
          </cell>
          <cell r="Q60">
            <v>0.81999976451764223</v>
          </cell>
          <cell r="R60">
            <v>4.0816275883501785E-2</v>
          </cell>
          <cell r="S60">
            <v>-1.0309223843541604E-2</v>
          </cell>
          <cell r="T60">
            <v>5.0000071181356409E-2</v>
          </cell>
          <cell r="U60">
            <v>3.092764911433088E-2</v>
          </cell>
        </row>
        <row r="61">
          <cell r="B61">
            <v>43524</v>
          </cell>
          <cell r="C61" t="str">
            <v>Thursday</v>
          </cell>
          <cell r="D61" t="str">
            <v>Weekday</v>
          </cell>
          <cell r="E61">
            <v>22586034</v>
          </cell>
          <cell r="F61">
            <v>5759438</v>
          </cell>
          <cell r="G61">
            <v>2280737</v>
          </cell>
          <cell r="H61">
            <v>1648289</v>
          </cell>
          <cell r="I61">
            <v>1405660</v>
          </cell>
          <cell r="J61">
            <v>6.2235804656984049E-2</v>
          </cell>
          <cell r="K61">
            <v>0.22324803045110131</v>
          </cell>
          <cell r="L61">
            <v>8.3333373303954517E-2</v>
          </cell>
          <cell r="M61">
            <v>0.12915198644756454</v>
          </cell>
          <cell r="N61">
            <v>0.25499997033565081</v>
          </cell>
          <cell r="O61">
            <v>0.39599992221463276</v>
          </cell>
          <cell r="P61">
            <v>0.72270016227210765</v>
          </cell>
          <cell r="Q61">
            <v>0.85279947873218831</v>
          </cell>
          <cell r="R61">
            <v>6.2499884892301072E-2</v>
          </cell>
          <cell r="S61">
            <v>3.1249904776907478E-2</v>
          </cell>
          <cell r="T61">
            <v>-3.8834781612481994E-2</v>
          </cell>
          <cell r="U61">
            <v>7.2164795630487166E-2</v>
          </cell>
        </row>
        <row r="62">
          <cell r="B62">
            <v>43525</v>
          </cell>
          <cell r="C62" t="str">
            <v>Friday</v>
          </cell>
          <cell r="D62" t="str">
            <v>Weekday</v>
          </cell>
          <cell r="E62">
            <v>22368860</v>
          </cell>
          <cell r="F62">
            <v>5815903</v>
          </cell>
          <cell r="G62">
            <v>2442679</v>
          </cell>
          <cell r="H62">
            <v>1872313</v>
          </cell>
          <cell r="I62">
            <v>1458532</v>
          </cell>
          <cell r="J62">
            <v>6.5203680473658474E-2</v>
          </cell>
          <cell r="K62">
            <v>5.9032986501891482E-2</v>
          </cell>
          <cell r="L62">
            <v>9.80390342279569E-3</v>
          </cell>
          <cell r="M62">
            <v>4.8751131692233107E-2</v>
          </cell>
          <cell r="N62">
            <v>0.25999997317699697</v>
          </cell>
          <cell r="O62">
            <v>0.41999995529499029</v>
          </cell>
          <cell r="P62">
            <v>0.76649981434318626</v>
          </cell>
          <cell r="Q62">
            <v>0.77900009239908075</v>
          </cell>
          <cell r="R62">
            <v>9.7087049459398944E-3</v>
          </cell>
          <cell r="S62">
            <v>3.9603775754624593E-2</v>
          </cell>
          <cell r="T62">
            <v>9.6156294347693461E-3</v>
          </cell>
          <cell r="U62">
            <v>-1.0416537793278002E-2</v>
          </cell>
        </row>
        <row r="63">
          <cell r="B63">
            <v>43526</v>
          </cell>
          <cell r="C63" t="str">
            <v>Saturday</v>
          </cell>
          <cell r="D63" t="str">
            <v>WEEKEND</v>
          </cell>
          <cell r="E63">
            <v>46685340</v>
          </cell>
          <cell r="F63">
            <v>9803921</v>
          </cell>
          <cell r="G63">
            <v>3333333</v>
          </cell>
          <cell r="H63">
            <v>1110666</v>
          </cell>
          <cell r="I63">
            <v>900972</v>
          </cell>
          <cell r="J63">
            <v>1.9298820571939712E-2</v>
          </cell>
          <cell r="K63">
            <v>-0.37594234941110949</v>
          </cell>
          <cell r="L63">
            <v>8.3333333333333259E-2</v>
          </cell>
          <cell r="M63">
            <v>-0.42394678407179354</v>
          </cell>
          <cell r="N63">
            <v>0.20999999143199985</v>
          </cell>
          <cell r="O63">
            <v>0.33999998571999918</v>
          </cell>
          <cell r="P63">
            <v>0.33319983331998332</v>
          </cell>
          <cell r="Q63">
            <v>0.81119976662651061</v>
          </cell>
          <cell r="R63">
            <v>2.550000210987946E-8</v>
          </cell>
          <cell r="S63">
            <v>5.2631779252142019E-2</v>
          </cell>
          <cell r="T63">
            <v>-0.48958358524039425</v>
          </cell>
          <cell r="U63">
            <v>7.2164650697249533E-2</v>
          </cell>
        </row>
        <row r="64">
          <cell r="B64">
            <v>43527</v>
          </cell>
          <cell r="C64" t="str">
            <v>Sunday</v>
          </cell>
          <cell r="D64" t="str">
            <v>WEEKEND</v>
          </cell>
          <cell r="E64">
            <v>43991955</v>
          </cell>
          <cell r="F64">
            <v>8961161</v>
          </cell>
          <cell r="G64">
            <v>2924923</v>
          </cell>
          <cell r="H64">
            <v>2088395</v>
          </cell>
          <cell r="I64">
            <v>1694106</v>
          </cell>
          <cell r="J64">
            <v>3.8509450193791116E-2</v>
          </cell>
          <cell r="K64">
            <v>3.03652884720651E-2</v>
          </cell>
          <cell r="L64">
            <v>-1.0101021238273722E-2</v>
          </cell>
          <cell r="M64">
            <v>4.0879231697923846E-2</v>
          </cell>
          <cell r="N64">
            <v>0.20369999469221134</v>
          </cell>
          <cell r="O64">
            <v>0.3264000055349971</v>
          </cell>
          <cell r="P64">
            <v>0.71399999247843449</v>
          </cell>
          <cell r="Q64">
            <v>0.81119998850792119</v>
          </cell>
          <cell r="R64">
            <v>1.0416636368535181E-2</v>
          </cell>
          <cell r="S64">
            <v>-7.6923063134606506E-2</v>
          </cell>
          <cell r="T64">
            <v>0.10526314625144662</v>
          </cell>
          <cell r="U64">
            <v>9.7090890785309636E-3</v>
          </cell>
        </row>
        <row r="65">
          <cell r="B65">
            <v>43528</v>
          </cell>
          <cell r="C65" t="str">
            <v>Monday</v>
          </cell>
          <cell r="D65" t="str">
            <v>Weekday</v>
          </cell>
          <cell r="E65">
            <v>21717340</v>
          </cell>
          <cell r="F65">
            <v>5700801</v>
          </cell>
          <cell r="G65">
            <v>2371533</v>
          </cell>
          <cell r="H65">
            <v>1765843</v>
          </cell>
          <cell r="I65">
            <v>1375592</v>
          </cell>
          <cell r="J65">
            <v>6.3340722206310721E-2</v>
          </cell>
          <cell r="K65">
            <v>8.1492115581014435E-2</v>
          </cell>
          <cell r="L65">
            <v>3.0927825263863395E-2</v>
          </cell>
          <cell r="M65">
            <v>4.9047362073294742E-2</v>
          </cell>
          <cell r="N65">
            <v>0.2624999654653839</v>
          </cell>
          <cell r="O65">
            <v>0.4159999621105876</v>
          </cell>
          <cell r="P65">
            <v>0.74459980105695345</v>
          </cell>
          <cell r="Q65">
            <v>0.77900017158943347</v>
          </cell>
          <cell r="R65">
            <v>9.3750029174435312E-2</v>
          </cell>
          <cell r="S65">
            <v>2.9703170922326771E-2</v>
          </cell>
          <cell r="T65">
            <v>9.900371091160709E-3</v>
          </cell>
          <cell r="U65">
            <v>-7.7669784158003852E-2</v>
          </cell>
        </row>
        <row r="66">
          <cell r="B66">
            <v>43529</v>
          </cell>
          <cell r="C66" t="str">
            <v>Tuesday</v>
          </cell>
          <cell r="D66" t="str">
            <v>Weekday</v>
          </cell>
          <cell r="E66">
            <v>21717340</v>
          </cell>
          <cell r="F66">
            <v>5266455</v>
          </cell>
          <cell r="G66">
            <v>2001252</v>
          </cell>
          <cell r="H66">
            <v>1490132</v>
          </cell>
          <cell r="I66">
            <v>1258566</v>
          </cell>
          <cell r="J66">
            <v>5.7952124891906653E-2</v>
          </cell>
          <cell r="K66">
            <v>-7.7860132236055479E-2</v>
          </cell>
          <cell r="L66">
            <v>-2.9126204911649523E-2</v>
          </cell>
          <cell r="M66">
            <v>-5.019594469533617E-2</v>
          </cell>
          <cell r="N66">
            <v>0.24250000230230775</v>
          </cell>
          <cell r="O66">
            <v>0.37999982910705588</v>
          </cell>
          <cell r="P66">
            <v>0.74459988047482273</v>
          </cell>
          <cell r="Q66">
            <v>0.84460034413058704</v>
          </cell>
          <cell r="R66">
            <v>-1.0203945810228099E-2</v>
          </cell>
          <cell r="S66">
            <v>-7.7670137966654229E-2</v>
          </cell>
          <cell r="T66">
            <v>3.16591619586859E-9</v>
          </cell>
          <cell r="U66">
            <v>4.0404040326173618E-2</v>
          </cell>
        </row>
        <row r="67">
          <cell r="B67">
            <v>43530</v>
          </cell>
          <cell r="C67" t="str">
            <v>Wednesday</v>
          </cell>
          <cell r="D67" t="str">
            <v>Weekday</v>
          </cell>
          <cell r="E67">
            <v>21065820</v>
          </cell>
          <cell r="F67">
            <v>5161125</v>
          </cell>
          <cell r="G67">
            <v>2002516</v>
          </cell>
          <cell r="H67">
            <v>1417982</v>
          </cell>
          <cell r="I67">
            <v>1104608</v>
          </cell>
          <cell r="J67">
            <v>5.2436031448099336E-2</v>
          </cell>
          <cell r="K67">
            <v>-0.16522538222440208</v>
          </cell>
          <cell r="L67">
            <v>-2.0202029128424948E-2</v>
          </cell>
          <cell r="M67">
            <v>-0.14801352667323064</v>
          </cell>
          <cell r="N67">
            <v>0.24499995727676396</v>
          </cell>
          <cell r="O67">
            <v>0.38799990312189686</v>
          </cell>
          <cell r="P67">
            <v>0.70810020993590062</v>
          </cell>
          <cell r="Q67">
            <v>0.77900001551500653</v>
          </cell>
          <cell r="R67">
            <v>-3.9215751298705914E-2</v>
          </cell>
          <cell r="S67">
            <v>1.041647581229932E-2</v>
          </cell>
          <cell r="T67">
            <v>-7.6189982470685869E-2</v>
          </cell>
          <cell r="U67">
            <v>-4.999970826424982E-2</v>
          </cell>
        </row>
        <row r="68">
          <cell r="B68">
            <v>43531</v>
          </cell>
          <cell r="C68" t="str">
            <v>Thursday</v>
          </cell>
          <cell r="D68" t="str">
            <v>Weekday</v>
          </cell>
          <cell r="E68">
            <v>21717340</v>
          </cell>
          <cell r="F68">
            <v>5157868</v>
          </cell>
          <cell r="G68">
            <v>2042515</v>
          </cell>
          <cell r="H68">
            <v>1446305</v>
          </cell>
          <cell r="I68">
            <v>1221549</v>
          </cell>
          <cell r="J68">
            <v>5.624763437879593E-2</v>
          </cell>
          <cell r="K68">
            <v>-0.13097833046398133</v>
          </cell>
          <cell r="L68">
            <v>-3.8461555490441612E-2</v>
          </cell>
          <cell r="M68">
            <v>-9.6217447676498091E-2</v>
          </cell>
          <cell r="N68">
            <v>0.23749998848846129</v>
          </cell>
          <cell r="O68">
            <v>0.3959998588564112</v>
          </cell>
          <cell r="P68">
            <v>0.70810006291263472</v>
          </cell>
          <cell r="Q68">
            <v>0.84459985964232998</v>
          </cell>
          <cell r="R68">
            <v>-6.8627387776377669E-2</v>
          </cell>
          <cell r="S68">
            <v>-1.5999554037193775E-7</v>
          </cell>
          <cell r="T68">
            <v>-2.0202153149615265E-2</v>
          </cell>
          <cell r="U68">
            <v>-9.6149438342155724E-3</v>
          </cell>
        </row>
        <row r="69">
          <cell r="B69">
            <v>43532</v>
          </cell>
          <cell r="C69" t="str">
            <v>Friday</v>
          </cell>
          <cell r="D69" t="str">
            <v>Weekday</v>
          </cell>
          <cell r="E69">
            <v>21717340</v>
          </cell>
          <cell r="F69">
            <v>5700801</v>
          </cell>
          <cell r="G69">
            <v>2394336</v>
          </cell>
          <cell r="H69">
            <v>1730387</v>
          </cell>
          <cell r="I69">
            <v>1390539</v>
          </cell>
          <cell r="J69">
            <v>6.402897408246129E-2</v>
          </cell>
          <cell r="K69">
            <v>-4.6617420803931608E-2</v>
          </cell>
          <cell r="L69">
            <v>-2.9126204911649523E-2</v>
          </cell>
          <cell r="M69">
            <v>-1.8015952207970032E-2</v>
          </cell>
          <cell r="N69">
            <v>0.2624999654653839</v>
          </cell>
          <cell r="O69">
            <v>0.41999992632614258</v>
          </cell>
          <cell r="P69">
            <v>0.72270015570078716</v>
          </cell>
          <cell r="Q69">
            <v>0.80360000392975672</v>
          </cell>
          <cell r="R69">
            <v>9.6153559473064476E-3</v>
          </cell>
          <cell r="S69">
            <v>-6.8973454281362478E-8</v>
          </cell>
          <cell r="T69">
            <v>-5.7142425637677463E-2</v>
          </cell>
          <cell r="U69">
            <v>3.1578830054969309E-2</v>
          </cell>
        </row>
        <row r="70">
          <cell r="B70">
            <v>43533</v>
          </cell>
          <cell r="C70" t="str">
            <v>Saturday</v>
          </cell>
          <cell r="D70" t="str">
            <v>WEEKEND</v>
          </cell>
          <cell r="E70">
            <v>46685340</v>
          </cell>
          <cell r="F70">
            <v>9705882</v>
          </cell>
          <cell r="G70">
            <v>3267000</v>
          </cell>
          <cell r="H70">
            <v>2310422</v>
          </cell>
          <cell r="I70">
            <v>1820150</v>
          </cell>
          <cell r="J70">
            <v>3.8987613670586958E-2</v>
          </cell>
          <cell r="K70">
            <v>1.0202070652584099</v>
          </cell>
          <cell r="L70">
            <v>0</v>
          </cell>
          <cell r="M70">
            <v>1.0202070652584103</v>
          </cell>
          <cell r="N70">
            <v>0.20789999601587994</v>
          </cell>
          <cell r="O70">
            <v>0.33660001224000047</v>
          </cell>
          <cell r="P70">
            <v>0.70719987756351388</v>
          </cell>
          <cell r="Q70">
            <v>0.78779980453787235</v>
          </cell>
          <cell r="R70">
            <v>-9.9999785799986807E-3</v>
          </cell>
          <cell r="S70">
            <v>-9.9999224199929237E-3</v>
          </cell>
          <cell r="T70">
            <v>1.1224496738699306</v>
          </cell>
          <cell r="U70">
            <v>-2.8846115409956741E-2</v>
          </cell>
        </row>
        <row r="71">
          <cell r="B71">
            <v>43534</v>
          </cell>
          <cell r="C71" t="str">
            <v>Sunday</v>
          </cell>
          <cell r="D71" t="str">
            <v>WEEKEND</v>
          </cell>
          <cell r="E71">
            <v>46236443</v>
          </cell>
          <cell r="F71">
            <v>10098039</v>
          </cell>
          <cell r="G71">
            <v>3502000</v>
          </cell>
          <cell r="H71">
            <v>2262292</v>
          </cell>
          <cell r="I71">
            <v>1711650</v>
          </cell>
          <cell r="J71">
            <v>3.7019499964562587E-2</v>
          </cell>
          <cell r="K71">
            <v>1.0355904530176874E-2</v>
          </cell>
          <cell r="L71">
            <v>5.1020419528979843E-2</v>
          </cell>
          <cell r="M71">
            <v>-3.8690508997938244E-2</v>
          </cell>
          <cell r="N71">
            <v>0.21839999672985225</v>
          </cell>
          <cell r="O71">
            <v>0.34680000740737882</v>
          </cell>
          <cell r="P71">
            <v>0.64600000000000002</v>
          </cell>
          <cell r="Q71">
            <v>0.75659994377383644</v>
          </cell>
          <cell r="R71">
            <v>7.2164960337149031E-2</v>
          </cell>
          <cell r="S71">
            <v>6.2500004676606657E-2</v>
          </cell>
          <cell r="T71">
            <v>-9.5238085706966347E-2</v>
          </cell>
          <cell r="U71">
            <v>-6.7307748406793322E-2</v>
          </cell>
        </row>
        <row r="72">
          <cell r="B72">
            <v>43535</v>
          </cell>
          <cell r="C72" t="str">
            <v>Monday</v>
          </cell>
          <cell r="D72" t="str">
            <v>Weekday</v>
          </cell>
          <cell r="E72">
            <v>21282993</v>
          </cell>
          <cell r="F72">
            <v>5107918</v>
          </cell>
          <cell r="G72">
            <v>2104462</v>
          </cell>
          <cell r="H72">
            <v>1459444</v>
          </cell>
          <cell r="I72">
            <v>1220679</v>
          </cell>
          <cell r="J72">
            <v>5.735466811458332E-2</v>
          </cell>
          <cell r="K72">
            <v>-0.11261551390237801</v>
          </cell>
          <cell r="L72">
            <v>-2.0000009209230951E-2</v>
          </cell>
          <cell r="M72">
            <v>-9.4505617921909368E-2</v>
          </cell>
          <cell r="N72">
            <v>0.23999998496452074</v>
          </cell>
          <cell r="O72">
            <v>0.41199995771271192</v>
          </cell>
          <cell r="P72">
            <v>0.69349981135321048</v>
          </cell>
          <cell r="Q72">
            <v>0.83640002631138977</v>
          </cell>
          <cell r="R72">
            <v>-8.5714222708460741E-2</v>
          </cell>
          <cell r="S72">
            <v>-9.6153960629744573E-3</v>
          </cell>
          <cell r="T72">
            <v>-6.8627455488447509E-2</v>
          </cell>
          <cell r="U72">
            <v>7.3684007803028528E-2</v>
          </cell>
        </row>
        <row r="73">
          <cell r="B73">
            <v>43536</v>
          </cell>
          <cell r="C73" t="str">
            <v>Tuesday</v>
          </cell>
          <cell r="D73" t="str">
            <v>Weekday</v>
          </cell>
          <cell r="E73">
            <v>21500167</v>
          </cell>
          <cell r="F73">
            <v>5428792</v>
          </cell>
          <cell r="G73">
            <v>2149801</v>
          </cell>
          <cell r="H73">
            <v>1600742</v>
          </cell>
          <cell r="I73">
            <v>1299482</v>
          </cell>
          <cell r="J73">
            <v>6.04405537873264E-2</v>
          </cell>
          <cell r="K73">
            <v>3.2510015366695066E-2</v>
          </cell>
          <cell r="L73">
            <v>-9.9999815815380311E-3</v>
          </cell>
          <cell r="M73">
            <v>4.2939390057935123E-2</v>
          </cell>
          <cell r="N73">
            <v>0.25249999220936281</v>
          </cell>
          <cell r="O73">
            <v>0.39599988358367755</v>
          </cell>
          <cell r="P73">
            <v>0.74460008158894708</v>
          </cell>
          <cell r="Q73">
            <v>0.81179977785302071</v>
          </cell>
          <cell r="R73">
            <v>4.1237071390163305E-2</v>
          </cell>
          <cell r="S73">
            <v>4.2105425453004663E-2</v>
          </cell>
          <cell r="T73">
            <v>2.700969066182779E-7</v>
          </cell>
          <cell r="U73">
            <v>-3.8835606101167874E-2</v>
          </cell>
        </row>
        <row r="74">
          <cell r="B74">
            <v>43537</v>
          </cell>
          <cell r="C74" t="str">
            <v>Wednesday</v>
          </cell>
          <cell r="D74" t="str">
            <v>Weekday</v>
          </cell>
          <cell r="E74">
            <v>21717340</v>
          </cell>
          <cell r="F74">
            <v>5700801</v>
          </cell>
          <cell r="G74">
            <v>2166304</v>
          </cell>
          <cell r="H74">
            <v>1533960</v>
          </cell>
          <cell r="I74">
            <v>1232690</v>
          </cell>
          <cell r="J74">
            <v>5.6760634589687317E-2</v>
          </cell>
          <cell r="K74">
            <v>0.11595244647875091</v>
          </cell>
          <cell r="L74">
            <v>3.0927825263863395E-2</v>
          </cell>
          <cell r="M74">
            <v>8.2473883361452227E-2</v>
          </cell>
          <cell r="N74">
            <v>0.2624999654653839</v>
          </cell>
          <cell r="O74">
            <v>0.37999993334270044</v>
          </cell>
          <cell r="P74">
            <v>0.70810006351832433</v>
          </cell>
          <cell r="Q74">
            <v>0.80359983311168481</v>
          </cell>
          <cell r="R74">
            <v>7.1428617307271791E-2</v>
          </cell>
          <cell r="S74">
            <v>-2.0618483960505252E-2</v>
          </cell>
          <cell r="T74">
            <v>-2.067752193912753E-7</v>
          </cell>
          <cell r="U74">
            <v>3.1578712588876012E-2</v>
          </cell>
        </row>
        <row r="75">
          <cell r="B75">
            <v>43538</v>
          </cell>
          <cell r="C75" t="str">
            <v>Thursday</v>
          </cell>
          <cell r="D75" t="str">
            <v>Weekday</v>
          </cell>
          <cell r="E75">
            <v>22803207</v>
          </cell>
          <cell r="F75">
            <v>5415761</v>
          </cell>
          <cell r="G75">
            <v>2144641</v>
          </cell>
          <cell r="H75">
            <v>1628211</v>
          </cell>
          <cell r="I75">
            <v>1268377</v>
          </cell>
          <cell r="J75">
            <v>5.5622746397030909E-2</v>
          </cell>
          <cell r="K75">
            <v>3.8334933760332257E-2</v>
          </cell>
          <cell r="L75">
            <v>5.0000000000000044E-2</v>
          </cell>
          <cell r="M75">
            <v>-1.1109586894921697E-2</v>
          </cell>
          <cell r="N75">
            <v>0.23749997094706898</v>
          </cell>
          <cell r="O75">
            <v>0.39599993426593233</v>
          </cell>
          <cell r="P75">
            <v>0.75919979148025241</v>
          </cell>
          <cell r="Q75">
            <v>0.77900038754190948</v>
          </cell>
          <cell r="R75">
            <v>-7.3858497540157941E-8</v>
          </cell>
          <cell r="S75">
            <v>1.904281514697459E-7</v>
          </cell>
          <cell r="T75">
            <v>7.2164558717066951E-2</v>
          </cell>
          <cell r="U75">
            <v>-7.7669290790789991E-2</v>
          </cell>
        </row>
        <row r="76">
          <cell r="B76">
            <v>43539</v>
          </cell>
          <cell r="C76" t="str">
            <v>Friday</v>
          </cell>
          <cell r="D76" t="str">
            <v>Weekday</v>
          </cell>
          <cell r="E76">
            <v>21500167</v>
          </cell>
          <cell r="F76">
            <v>5106289</v>
          </cell>
          <cell r="G76">
            <v>2124216</v>
          </cell>
          <cell r="H76">
            <v>1519664</v>
          </cell>
          <cell r="I76">
            <v>1183818</v>
          </cell>
          <cell r="J76">
            <v>5.5060874643438819E-2</v>
          </cell>
          <cell r="K76">
            <v>-0.14866249706049239</v>
          </cell>
          <cell r="L76">
            <v>-9.9999815815380311E-3</v>
          </cell>
          <cell r="M76">
            <v>-0.14006314434263278</v>
          </cell>
          <cell r="N76">
            <v>0.23749996918628585</v>
          </cell>
          <cell r="O76">
            <v>0.41599995613252599</v>
          </cell>
          <cell r="P76">
            <v>0.71539994049569344</v>
          </cell>
          <cell r="Q76">
            <v>0.77899983154170926</v>
          </cell>
          <cell r="R76">
            <v>-9.5238093592796336E-2</v>
          </cell>
          <cell r="S76">
            <v>-9.5237402268267823E-3</v>
          </cell>
          <cell r="T76">
            <v>-1.0101305704043773E-2</v>
          </cell>
          <cell r="U76">
            <v>-3.0612459267979064E-2</v>
          </cell>
        </row>
        <row r="77">
          <cell r="B77">
            <v>43540</v>
          </cell>
          <cell r="C77" t="str">
            <v>Saturday</v>
          </cell>
          <cell r="D77" t="str">
            <v>WEEKEND</v>
          </cell>
          <cell r="E77">
            <v>42645263</v>
          </cell>
          <cell r="F77">
            <v>9313725</v>
          </cell>
          <cell r="G77">
            <v>3293333</v>
          </cell>
          <cell r="H77">
            <v>2217072</v>
          </cell>
          <cell r="I77">
            <v>1815781</v>
          </cell>
          <cell r="J77">
            <v>4.2578726739239479E-2</v>
          </cell>
          <cell r="K77">
            <v>-2.4003516193720209E-3</v>
          </cell>
          <cell r="L77">
            <v>-8.6538450828461344E-2</v>
          </cell>
          <cell r="M77">
            <v>9.2109075948952679E-2</v>
          </cell>
          <cell r="N77">
            <v>0.21839998970108357</v>
          </cell>
          <cell r="O77">
            <v>0.35359998282105171</v>
          </cell>
          <cell r="P77">
            <v>0.67320006813765876</v>
          </cell>
          <cell r="Q77">
            <v>0.81899956338810831</v>
          </cell>
          <cell r="R77">
            <v>5.0505021098709468E-2</v>
          </cell>
          <cell r="S77">
            <v>5.0504961268183379E-2</v>
          </cell>
          <cell r="T77">
            <v>-4.8076661923349362E-2</v>
          </cell>
          <cell r="U77">
            <v>3.9603664116847348E-2</v>
          </cell>
        </row>
        <row r="78">
          <cell r="B78">
            <v>43541</v>
          </cell>
          <cell r="C78" t="str">
            <v>Sunday</v>
          </cell>
          <cell r="D78" t="str">
            <v>WEEKEND</v>
          </cell>
          <cell r="E78">
            <v>42645263</v>
          </cell>
          <cell r="F78">
            <v>8686840</v>
          </cell>
          <cell r="G78">
            <v>2894455</v>
          </cell>
          <cell r="H78">
            <v>1968229</v>
          </cell>
          <cell r="I78">
            <v>1504514</v>
          </cell>
          <cell r="J78">
            <v>3.5279744903906445E-2</v>
          </cell>
          <cell r="K78">
            <v>-0.12101539450238075</v>
          </cell>
          <cell r="L78">
            <v>-7.7669902072700525E-2</v>
          </cell>
          <cell r="M78">
            <v>-4.6995639117804022E-2</v>
          </cell>
          <cell r="N78">
            <v>0.20369999828585886</v>
          </cell>
          <cell r="O78">
            <v>0.33319998986973398</v>
          </cell>
          <cell r="P78">
            <v>0.6799998618047266</v>
          </cell>
          <cell r="Q78">
            <v>0.76439987420163003</v>
          </cell>
          <cell r="R78">
            <v>-6.7307686190931637E-2</v>
          </cell>
          <cell r="S78">
            <v>-3.9215736006802282E-2</v>
          </cell>
          <cell r="T78">
            <v>5.2631365022796528E-2</v>
          </cell>
          <cell r="U78">
            <v>1.0309187162886202E-2</v>
          </cell>
        </row>
        <row r="79">
          <cell r="B79">
            <v>43542</v>
          </cell>
          <cell r="C79" t="str">
            <v>Monday</v>
          </cell>
          <cell r="D79" t="str">
            <v>Weekday</v>
          </cell>
          <cell r="E79">
            <v>22368860</v>
          </cell>
          <cell r="F79">
            <v>5368526</v>
          </cell>
          <cell r="G79">
            <v>2233307</v>
          </cell>
          <cell r="H79">
            <v>1614011</v>
          </cell>
          <cell r="I79">
            <v>1310254</v>
          </cell>
          <cell r="J79">
            <v>5.8574911729967462E-2</v>
          </cell>
          <cell r="K79">
            <v>7.3381290249115549E-2</v>
          </cell>
          <cell r="L79">
            <v>5.1020408642713067E-2</v>
          </cell>
          <cell r="M79">
            <v>2.1275401907066005E-2</v>
          </cell>
          <cell r="N79">
            <v>0.23999998211799797</v>
          </cell>
          <cell r="O79">
            <v>0.4160000342738398</v>
          </cell>
          <cell r="P79">
            <v>0.72270001392553729</v>
          </cell>
          <cell r="Q79">
            <v>0.81179991957923459</v>
          </cell>
          <cell r="R79">
            <v>-1.186051223900364E-8</v>
          </cell>
          <cell r="S79">
            <v>9.7089246885728731E-3</v>
          </cell>
          <cell r="T79">
            <v>4.2105566712915321E-2</v>
          </cell>
          <cell r="U79">
            <v>-2.9411891389631073E-2</v>
          </cell>
        </row>
        <row r="80">
          <cell r="B80">
            <v>43543</v>
          </cell>
          <cell r="C80" t="str">
            <v>Tuesday</v>
          </cell>
          <cell r="D80" t="str">
            <v>Weekday</v>
          </cell>
          <cell r="E80">
            <v>21934513</v>
          </cell>
          <cell r="F80">
            <v>5757809</v>
          </cell>
          <cell r="G80">
            <v>2418280</v>
          </cell>
          <cell r="H80">
            <v>1835958</v>
          </cell>
          <cell r="I80">
            <v>707578</v>
          </cell>
          <cell r="J80">
            <v>3.2258660130726403E-2</v>
          </cell>
          <cell r="K80">
            <v>-0.45549226537958976</v>
          </cell>
          <cell r="L80">
            <v>2.0201982617158221E-2</v>
          </cell>
          <cell r="M80">
            <v>-0.46627457709544307</v>
          </cell>
          <cell r="N80">
            <v>0.26249996979645729</v>
          </cell>
          <cell r="O80">
            <v>0.42000003820897847</v>
          </cell>
          <cell r="P80">
            <v>0.75919992722100005</v>
          </cell>
          <cell r="Q80">
            <v>0.38539988387533919</v>
          </cell>
          <cell r="R80">
            <v>3.9603872853995581E-2</v>
          </cell>
          <cell r="S80">
            <v>6.0606468891118981E-2</v>
          </cell>
          <cell r="T80">
            <v>1.9607633672155123E-2</v>
          </cell>
          <cell r="U80">
            <v>-0.52525253838500408</v>
          </cell>
        </row>
        <row r="81">
          <cell r="B81">
            <v>43544</v>
          </cell>
          <cell r="C81" t="str">
            <v>Wednesday</v>
          </cell>
          <cell r="D81" t="str">
            <v>Weekday</v>
          </cell>
          <cell r="E81">
            <v>21282993</v>
          </cell>
          <cell r="F81">
            <v>5427163</v>
          </cell>
          <cell r="G81">
            <v>2149156</v>
          </cell>
          <cell r="H81">
            <v>1600262</v>
          </cell>
          <cell r="I81">
            <v>1377825</v>
          </cell>
          <cell r="J81">
            <v>6.4738310067573676E-2</v>
          </cell>
          <cell r="K81">
            <v>0.11773844194404104</v>
          </cell>
          <cell r="L81">
            <v>-2.0000009209230951E-2</v>
          </cell>
          <cell r="M81">
            <v>0.14054944127308611</v>
          </cell>
          <cell r="N81">
            <v>0.25499998989803735</v>
          </cell>
          <cell r="O81">
            <v>0.39599989902643423</v>
          </cell>
          <cell r="P81">
            <v>0.74460020584824926</v>
          </cell>
          <cell r="Q81">
            <v>0.86099963630955434</v>
          </cell>
          <cell r="R81">
            <v>-2.8571339253511518E-2</v>
          </cell>
          <cell r="S81">
            <v>4.2105180237766771E-2</v>
          </cell>
          <cell r="T81">
            <v>5.1546588131297977E-2</v>
          </cell>
          <cell r="U81">
            <v>7.1428341361902792E-2</v>
          </cell>
        </row>
        <row r="82">
          <cell r="B82">
            <v>43545</v>
          </cell>
          <cell r="C82" t="str">
            <v>Thursday</v>
          </cell>
          <cell r="D82" t="str">
            <v>Weekday</v>
          </cell>
          <cell r="E82">
            <v>21717340</v>
          </cell>
          <cell r="F82">
            <v>5429335</v>
          </cell>
          <cell r="G82">
            <v>2128299</v>
          </cell>
          <cell r="H82">
            <v>1475975</v>
          </cell>
          <cell r="I82">
            <v>1234506</v>
          </cell>
          <cell r="J82">
            <v>5.6844254406847247E-2</v>
          </cell>
          <cell r="K82">
            <v>-2.6704205453110585E-2</v>
          </cell>
          <cell r="L82">
            <v>-4.7619047619047672E-2</v>
          </cell>
          <cell r="M82">
            <v>2.1960584274233863E-2</v>
          </cell>
          <cell r="N82">
            <v>0.25</v>
          </cell>
          <cell r="O82">
            <v>0.39199994106092184</v>
          </cell>
          <cell r="P82">
            <v>0.6934998324953402</v>
          </cell>
          <cell r="Q82">
            <v>0.83640034553430787</v>
          </cell>
          <cell r="R82">
            <v>5.2631707713837406E-2</v>
          </cell>
          <cell r="S82">
            <v>-1.0100994618661541E-2</v>
          </cell>
          <cell r="T82">
            <v>-8.6538431282776718E-2</v>
          </cell>
          <cell r="U82">
            <v>7.3684119944433801E-2</v>
          </cell>
        </row>
        <row r="83">
          <cell r="B83">
            <v>43546</v>
          </cell>
          <cell r="C83" t="str">
            <v>Friday</v>
          </cell>
          <cell r="D83" t="str">
            <v>Weekday</v>
          </cell>
          <cell r="E83">
            <v>21065820</v>
          </cell>
          <cell r="F83">
            <v>5529777</v>
          </cell>
          <cell r="G83">
            <v>2123434</v>
          </cell>
          <cell r="H83">
            <v>1612111</v>
          </cell>
          <cell r="I83">
            <v>1361589</v>
          </cell>
          <cell r="J83">
            <v>6.4634986912448691E-2</v>
          </cell>
          <cell r="K83">
            <v>0.15016750885693586</v>
          </cell>
          <cell r="L83">
            <v>-2.0202029128424948E-2</v>
          </cell>
          <cell r="M83">
            <v>0.17388231354858696</v>
          </cell>
          <cell r="N83">
            <v>0.26249996439730333</v>
          </cell>
          <cell r="O83">
            <v>0.38399993345120426</v>
          </cell>
          <cell r="P83">
            <v>0.75919995629720538</v>
          </cell>
          <cell r="Q83">
            <v>0.84460003064305122</v>
          </cell>
          <cell r="R83">
            <v>0.10526315138764697</v>
          </cell>
          <cell r="S83">
            <v>-7.6923139557080633E-2</v>
          </cell>
          <cell r="T83">
            <v>6.1224516976005505E-2</v>
          </cell>
          <cell r="U83">
            <v>8.4210800112130224E-2</v>
          </cell>
        </row>
        <row r="84">
          <cell r="B84">
            <v>43547</v>
          </cell>
          <cell r="C84" t="str">
            <v>Saturday</v>
          </cell>
          <cell r="D84" t="str">
            <v>WEEKEND</v>
          </cell>
          <cell r="E84">
            <v>44440853</v>
          </cell>
          <cell r="F84">
            <v>9612556</v>
          </cell>
          <cell r="G84">
            <v>3268269</v>
          </cell>
          <cell r="H84">
            <v>2289095</v>
          </cell>
          <cell r="I84">
            <v>1874769</v>
          </cell>
          <cell r="J84">
            <v>4.2185711421875723E-2</v>
          </cell>
          <cell r="K84">
            <v>3.2486296530253478E-2</v>
          </cell>
          <cell r="L84">
            <v>4.2105262664225984E-2</v>
          </cell>
          <cell r="M84">
            <v>-9.2303210420231485E-3</v>
          </cell>
          <cell r="N84">
            <v>0.21629998866133376</v>
          </cell>
          <cell r="O84">
            <v>0.33999999583877588</v>
          </cell>
          <cell r="P84">
            <v>0.70039981409119012</v>
          </cell>
          <cell r="Q84">
            <v>0.8190000851865038</v>
          </cell>
          <cell r="R84">
            <v>-9.6153898295691098E-3</v>
          </cell>
          <cell r="S84">
            <v>-3.8461503515282769E-2</v>
          </cell>
          <cell r="T84">
            <v>4.0403658943138243E-2</v>
          </cell>
          <cell r="U84">
            <v>6.3711681774769602E-7</v>
          </cell>
        </row>
        <row r="85">
          <cell r="B85">
            <v>43548</v>
          </cell>
          <cell r="C85" t="str">
            <v>Sunday</v>
          </cell>
          <cell r="D85" t="str">
            <v>WEEKEND</v>
          </cell>
          <cell r="E85">
            <v>45338648</v>
          </cell>
          <cell r="F85">
            <v>9425904</v>
          </cell>
          <cell r="G85">
            <v>3300951</v>
          </cell>
          <cell r="H85">
            <v>2289540</v>
          </cell>
          <cell r="I85">
            <v>1839416</v>
          </cell>
          <cell r="J85">
            <v>4.05705966353474E-2</v>
          </cell>
          <cell r="K85">
            <v>0.22259812803337153</v>
          </cell>
          <cell r="L85">
            <v>6.3157893996339087E-2</v>
          </cell>
          <cell r="M85">
            <v>0.14996853706998059</v>
          </cell>
          <cell r="N85">
            <v>0.20789997972590626</v>
          </cell>
          <cell r="O85">
            <v>0.35019993838256785</v>
          </cell>
          <cell r="P85">
            <v>0.69360011705717539</v>
          </cell>
          <cell r="Q85">
            <v>0.80339980956873436</v>
          </cell>
          <cell r="R85">
            <v>2.061846576038473E-2</v>
          </cell>
          <cell r="S85">
            <v>5.1020255191124297E-2</v>
          </cell>
          <cell r="T85">
            <v>2.0000379435892279E-2</v>
          </cell>
          <cell r="U85">
            <v>5.1020332005990321E-2</v>
          </cell>
        </row>
        <row r="86">
          <cell r="B86">
            <v>43549</v>
          </cell>
          <cell r="C86" t="str">
            <v>Monday</v>
          </cell>
          <cell r="D86" t="str">
            <v>Weekday</v>
          </cell>
          <cell r="E86">
            <v>22368860</v>
          </cell>
          <cell r="F86">
            <v>5536293</v>
          </cell>
          <cell r="G86">
            <v>2258807</v>
          </cell>
          <cell r="H86">
            <v>1632440</v>
          </cell>
          <cell r="I86">
            <v>1351986</v>
          </cell>
          <cell r="J86">
            <v>6.044054100208951E-2</v>
          </cell>
          <cell r="K86">
            <v>3.1850312992747876E-2</v>
          </cell>
          <cell r="L86">
            <v>0</v>
          </cell>
          <cell r="M86">
            <v>3.1850312992747876E-2</v>
          </cell>
          <cell r="N86">
            <v>0.24750000670575076</v>
          </cell>
          <cell r="O86">
            <v>0.40799990173930462</v>
          </cell>
          <cell r="P86">
            <v>0.72270008017506582</v>
          </cell>
          <cell r="Q86">
            <v>0.82819950503540707</v>
          </cell>
          <cell r="R86">
            <v>3.1250104777363452E-2</v>
          </cell>
          <cell r="S86">
            <v>-1.9231086238971185E-2</v>
          </cell>
          <cell r="T86">
            <v>9.1669471791178125E-8</v>
          </cell>
          <cell r="U86">
            <v>2.0201511555547613E-2</v>
          </cell>
        </row>
        <row r="87">
          <cell r="B87">
            <v>43550</v>
          </cell>
          <cell r="C87" t="str">
            <v>Tuesday</v>
          </cell>
          <cell r="D87" t="str">
            <v>Weekday</v>
          </cell>
          <cell r="E87">
            <v>20848646</v>
          </cell>
          <cell r="F87">
            <v>5107918</v>
          </cell>
          <cell r="G87">
            <v>2043167</v>
          </cell>
          <cell r="H87">
            <v>1476597</v>
          </cell>
          <cell r="I87">
            <v>1259241</v>
          </cell>
          <cell r="J87">
            <v>6.0399174123825596E-2</v>
          </cell>
          <cell r="K87">
            <v>0.77964973472889199</v>
          </cell>
          <cell r="L87">
            <v>-4.9504951397826846E-2</v>
          </cell>
          <cell r="M87">
            <v>0.87233982685769784</v>
          </cell>
          <cell r="N87">
            <v>0.2449999870495187</v>
          </cell>
          <cell r="O87">
            <v>0.39999996084510364</v>
          </cell>
          <cell r="P87">
            <v>0.72270010234112048</v>
          </cell>
          <cell r="Q87">
            <v>0.85279937586220211</v>
          </cell>
          <cell r="R87">
            <v>-6.6666608611452793E-2</v>
          </cell>
          <cell r="S87">
            <v>-4.7619227486649485E-2</v>
          </cell>
          <cell r="T87">
            <v>-4.8076697021672166E-2</v>
          </cell>
          <cell r="U87">
            <v>1.2127650047192211</v>
          </cell>
        </row>
        <row r="88">
          <cell r="B88">
            <v>43551</v>
          </cell>
          <cell r="C88" t="str">
            <v>Wednesday</v>
          </cell>
          <cell r="D88" t="str">
            <v>Weekday</v>
          </cell>
          <cell r="E88">
            <v>20848646</v>
          </cell>
          <cell r="F88">
            <v>5212161</v>
          </cell>
          <cell r="G88">
            <v>2084864</v>
          </cell>
          <cell r="H88">
            <v>1476292</v>
          </cell>
          <cell r="I88">
            <v>1150032</v>
          </cell>
          <cell r="J88">
            <v>5.5160992229423438E-2</v>
          </cell>
          <cell r="K88">
            <v>-0.16532796254967064</v>
          </cell>
          <cell r="L88">
            <v>-2.0408172854259776E-2</v>
          </cell>
          <cell r="M88">
            <v>-0.14793895342886554</v>
          </cell>
          <cell r="N88">
            <v>0.24999997601762725</v>
          </cell>
          <cell r="O88">
            <v>0.39999992325639977</v>
          </cell>
          <cell r="P88">
            <v>0.70809990483791752</v>
          </cell>
          <cell r="Q88">
            <v>0.77900036036231313</v>
          </cell>
          <cell r="R88">
            <v>-1.9607898347013153E-2</v>
          </cell>
          <cell r="S88">
            <v>1.0101073863401533E-2</v>
          </cell>
          <cell r="T88">
            <v>-4.9019998549087895E-2</v>
          </cell>
          <cell r="U88">
            <v>-9.5237294522805271E-2</v>
          </cell>
        </row>
        <row r="89">
          <cell r="B89">
            <v>43552</v>
          </cell>
          <cell r="C89" t="str">
            <v>Thursday</v>
          </cell>
          <cell r="D89" t="str">
            <v>Weekday</v>
          </cell>
          <cell r="E89">
            <v>21500167</v>
          </cell>
          <cell r="F89">
            <v>5267540</v>
          </cell>
          <cell r="G89">
            <v>2064876</v>
          </cell>
          <cell r="H89">
            <v>1552580</v>
          </cell>
          <cell r="I89">
            <v>1311309</v>
          </cell>
          <cell r="J89">
            <v>6.0990642537799823E-2</v>
          </cell>
          <cell r="K89">
            <v>6.221354938736634E-2</v>
          </cell>
          <cell r="L89">
            <v>-9.9999815815380311E-3</v>
          </cell>
          <cell r="M89">
            <v>7.2942959217582981E-2</v>
          </cell>
          <cell r="N89">
            <v>0.24499995744219102</v>
          </cell>
          <cell r="O89">
            <v>0.39200006074942001</v>
          </cell>
          <cell r="P89">
            <v>0.75189987195357011</v>
          </cell>
          <cell r="Q89">
            <v>0.84459995620193484</v>
          </cell>
          <cell r="R89">
            <v>-2.0000170231235903E-2</v>
          </cell>
          <cell r="S89">
            <v>3.0532784744963237E-7</v>
          </cell>
          <cell r="T89">
            <v>8.4210603552845598E-2</v>
          </cell>
          <cell r="U89">
            <v>9.8034520327570096E-3</v>
          </cell>
        </row>
        <row r="90">
          <cell r="B90">
            <v>43553</v>
          </cell>
          <cell r="C90" t="str">
            <v>Friday</v>
          </cell>
          <cell r="D90" t="str">
            <v>Weekday</v>
          </cell>
          <cell r="E90">
            <v>22803207</v>
          </cell>
          <cell r="F90">
            <v>5757809</v>
          </cell>
          <cell r="G90">
            <v>2234030</v>
          </cell>
          <cell r="H90">
            <v>1712384</v>
          </cell>
          <cell r="I90">
            <v>1390113</v>
          </cell>
          <cell r="J90">
            <v>6.0961293733815598E-2</v>
          </cell>
          <cell r="K90">
            <v>2.0949052908036059E-2</v>
          </cell>
          <cell r="L90">
            <v>8.2474216527056665E-2</v>
          </cell>
          <cell r="M90">
            <v>-5.6837532644808841E-2</v>
          </cell>
          <cell r="N90">
            <v>0.25249996634245347</v>
          </cell>
          <cell r="O90">
            <v>0.38800001875713486</v>
          </cell>
          <cell r="P90">
            <v>0.76650000223810777</v>
          </cell>
          <cell r="Q90">
            <v>0.81179980658543882</v>
          </cell>
          <cell r="R90">
            <v>-3.8095235851973275E-2</v>
          </cell>
          <cell r="S90">
            <v>1.0416890622818142E-2</v>
          </cell>
          <cell r="T90">
            <v>9.6154456811436972E-3</v>
          </cell>
          <cell r="U90">
            <v>-3.8835215329840023E-2</v>
          </cell>
        </row>
        <row r="91">
          <cell r="B91">
            <v>43554</v>
          </cell>
          <cell r="C91" t="str">
            <v>Saturday</v>
          </cell>
          <cell r="D91" t="str">
            <v>WEEKEND</v>
          </cell>
          <cell r="E91">
            <v>44889750</v>
          </cell>
          <cell r="F91">
            <v>9898190</v>
          </cell>
          <cell r="G91">
            <v>3399038</v>
          </cell>
          <cell r="H91">
            <v>2311346</v>
          </cell>
          <cell r="I91">
            <v>1748764</v>
          </cell>
          <cell r="J91">
            <v>3.8956866545258102E-2</v>
          </cell>
          <cell r="K91">
            <v>-6.7210947055343917E-2</v>
          </cell>
          <cell r="L91">
            <v>1.0100998736455313E-2</v>
          </cell>
          <cell r="M91">
            <v>-7.6538827195012704E-2</v>
          </cell>
          <cell r="N91">
            <v>0.22050000278460005</v>
          </cell>
          <cell r="O91">
            <v>0.34339995494125691</v>
          </cell>
          <cell r="P91">
            <v>0.68000004707214212</v>
          </cell>
          <cell r="Q91">
            <v>0.75659983403609843</v>
          </cell>
          <cell r="R91">
            <v>1.9417542040847557E-2</v>
          </cell>
          <cell r="S91">
            <v>9.9998798355669383E-3</v>
          </cell>
          <cell r="T91">
            <v>-2.9125888683334211E-2</v>
          </cell>
          <cell r="U91">
            <v>-7.6190774920610105E-2</v>
          </cell>
        </row>
        <row r="92">
          <cell r="B92">
            <v>43555</v>
          </cell>
          <cell r="C92" t="str">
            <v>Sunday</v>
          </cell>
          <cell r="D92" t="str">
            <v>WEEKEND</v>
          </cell>
          <cell r="E92">
            <v>42645263</v>
          </cell>
          <cell r="F92">
            <v>8597285</v>
          </cell>
          <cell r="G92">
            <v>2806153</v>
          </cell>
          <cell r="H92">
            <v>2003593</v>
          </cell>
          <cell r="I92">
            <v>1640943</v>
          </cell>
          <cell r="J92">
            <v>3.8478904444791441E-2</v>
          </cell>
          <cell r="K92">
            <v>-0.10790000739365102</v>
          </cell>
          <cell r="L92">
            <v>-5.9405939938923624E-2</v>
          </cell>
          <cell r="M92">
            <v>-5.1556850626484518E-2</v>
          </cell>
          <cell r="N92">
            <v>0.20159999951225532</v>
          </cell>
          <cell r="O92">
            <v>0.32639990415578873</v>
          </cell>
          <cell r="P92">
            <v>0.71399991376093885</v>
          </cell>
          <cell r="Q92">
            <v>0.81900016620141913</v>
          </cell>
          <cell r="R92">
            <v>-3.0302938085692843E-2</v>
          </cell>
          <cell r="S92">
            <v>-6.7961274741228928E-2</v>
          </cell>
          <cell r="T92">
            <v>2.9411466639187145E-2</v>
          </cell>
          <cell r="U92">
            <v>1.9417924235081818E-2</v>
          </cell>
        </row>
        <row r="93">
          <cell r="B93">
            <v>43556</v>
          </cell>
          <cell r="C93" t="str">
            <v>Monday</v>
          </cell>
          <cell r="D93" t="str">
            <v>Weekday</v>
          </cell>
          <cell r="E93">
            <v>21065820</v>
          </cell>
          <cell r="F93">
            <v>5424448</v>
          </cell>
          <cell r="G93">
            <v>2278268</v>
          </cell>
          <cell r="H93">
            <v>1629873</v>
          </cell>
          <cell r="I93">
            <v>1363225</v>
          </cell>
          <cell r="J93">
            <v>6.4712648261496586E-2</v>
          </cell>
          <cell r="K93">
            <v>8.3129559033894296E-3</v>
          </cell>
          <cell r="L93">
            <v>-5.8252409823299045E-2</v>
          </cell>
          <cell r="M93">
            <v>7.068280972632901E-2</v>
          </cell>
          <cell r="N93">
            <v>0.25749996914432954</v>
          </cell>
          <cell r="O93">
            <v>0.41999997050391119</v>
          </cell>
          <cell r="P93">
            <v>0.71540003195409851</v>
          </cell>
          <cell r="Q93">
            <v>0.8363995231530309</v>
          </cell>
          <cell r="R93">
            <v>4.0403887546021755E-2</v>
          </cell>
          <cell r="S93">
            <v>2.94119403300106E-2</v>
          </cell>
          <cell r="T93">
            <v>-1.0101075703767615E-2</v>
          </cell>
          <cell r="U93">
            <v>9.9010178921481451E-3</v>
          </cell>
        </row>
        <row r="94">
          <cell r="B94">
            <v>43557</v>
          </cell>
          <cell r="C94" t="str">
            <v>Tuesday</v>
          </cell>
          <cell r="D94" t="str">
            <v>Weekday</v>
          </cell>
          <cell r="E94">
            <v>22803207</v>
          </cell>
          <cell r="F94">
            <v>5700801</v>
          </cell>
          <cell r="G94">
            <v>2257517</v>
          </cell>
          <cell r="H94">
            <v>1565588</v>
          </cell>
          <cell r="I94">
            <v>1309458</v>
          </cell>
          <cell r="J94">
            <v>5.7424291241139895E-2</v>
          </cell>
          <cell r="K94">
            <v>3.9878784124722788E-2</v>
          </cell>
          <cell r="L94">
            <v>9.3750020984576077E-2</v>
          </cell>
          <cell r="M94">
            <v>-4.9253701326889554E-2</v>
          </cell>
          <cell r="N94">
            <v>0.24999996710988942</v>
          </cell>
          <cell r="O94">
            <v>0.39599996561886652</v>
          </cell>
          <cell r="P94">
            <v>0.69349998250290035</v>
          </cell>
          <cell r="Q94">
            <v>0.83640012570356947</v>
          </cell>
          <cell r="R94">
            <v>2.0408082957817264E-2</v>
          </cell>
          <cell r="S94">
            <v>-9.999989044464086E-3</v>
          </cell>
          <cell r="T94">
            <v>-4.0404200502572318E-2</v>
          </cell>
          <cell r="U94">
            <v>-1.9229904034641865E-2</v>
          </cell>
        </row>
        <row r="95">
          <cell r="B95">
            <v>43558</v>
          </cell>
          <cell r="C95" t="str">
            <v>Wednesday</v>
          </cell>
          <cell r="D95" t="str">
            <v>Weekday</v>
          </cell>
          <cell r="E95">
            <v>22368860</v>
          </cell>
          <cell r="F95">
            <v>5536293</v>
          </cell>
          <cell r="G95">
            <v>2303097</v>
          </cell>
          <cell r="H95">
            <v>1597198</v>
          </cell>
          <cell r="I95">
            <v>1335896</v>
          </cell>
          <cell r="J95">
            <v>5.9721237470304701E-2</v>
          </cell>
          <cell r="K95">
            <v>0.16161637241398497</v>
          </cell>
          <cell r="L95">
            <v>7.2916677658587448E-2</v>
          </cell>
          <cell r="M95">
            <v>8.267155931340886E-2</v>
          </cell>
          <cell r="N95">
            <v>0.24750000670575076</v>
          </cell>
          <cell r="O95">
            <v>0.41599983960386488</v>
          </cell>
          <cell r="P95">
            <v>0.69350010008262786</v>
          </cell>
          <cell r="Q95">
            <v>0.83639974505352499</v>
          </cell>
          <cell r="R95">
            <v>-9.999878206789159E-3</v>
          </cell>
          <cell r="S95">
            <v>3.9999798542984077E-2</v>
          </cell>
          <cell r="T95">
            <v>-2.0618283741517418E-2</v>
          </cell>
          <cell r="U95">
            <v>7.3683386570598586E-2</v>
          </cell>
        </row>
        <row r="96">
          <cell r="B96">
            <v>43559</v>
          </cell>
          <cell r="C96" t="str">
            <v>Thursday</v>
          </cell>
          <cell r="D96" t="str">
            <v>Weekday</v>
          </cell>
          <cell r="E96">
            <v>22151687</v>
          </cell>
          <cell r="F96">
            <v>5814817</v>
          </cell>
          <cell r="G96">
            <v>1162963</v>
          </cell>
          <cell r="H96">
            <v>806515</v>
          </cell>
          <cell r="I96">
            <v>628275</v>
          </cell>
          <cell r="J96">
            <v>2.8362399667348135E-2</v>
          </cell>
          <cell r="K96">
            <v>-0.52087951809985289</v>
          </cell>
          <cell r="L96">
            <v>3.0303020437004058E-2</v>
          </cell>
          <cell r="M96">
            <v>-0.53497129252622422</v>
          </cell>
          <cell r="N96">
            <v>0.26249996219249577</v>
          </cell>
          <cell r="O96">
            <v>0.19999993121021695</v>
          </cell>
          <cell r="P96">
            <v>0.69350013714967718</v>
          </cell>
          <cell r="Q96">
            <v>0.77899977061802939</v>
          </cell>
          <cell r="R96">
            <v>7.1428603225100362E-2</v>
          </cell>
          <cell r="S96">
            <v>-0.48979617291931032</v>
          </cell>
          <cell r="T96">
            <v>-7.7669563438227507E-2</v>
          </cell>
          <cell r="U96">
            <v>-7.7670126670266071E-2</v>
          </cell>
        </row>
        <row r="97">
          <cell r="B97">
            <v>43560</v>
          </cell>
          <cell r="C97" t="str">
            <v>Friday</v>
          </cell>
          <cell r="D97" t="str">
            <v>Weekday</v>
          </cell>
          <cell r="E97">
            <v>22586034</v>
          </cell>
          <cell r="F97">
            <v>5928833</v>
          </cell>
          <cell r="G97">
            <v>2418964</v>
          </cell>
          <cell r="H97">
            <v>1854136</v>
          </cell>
          <cell r="I97">
            <v>1566003</v>
          </cell>
          <cell r="J97">
            <v>6.9335014726357003E-2</v>
          </cell>
          <cell r="K97">
            <v>0.12652928215188264</v>
          </cell>
          <cell r="L97">
            <v>-9.5237919824172623E-3</v>
          </cell>
          <cell r="M97">
            <v>0.13736127433753009</v>
          </cell>
          <cell r="N97">
            <v>0.26249995904548801</v>
          </cell>
          <cell r="O97">
            <v>0.40800002293874699</v>
          </cell>
          <cell r="P97">
            <v>0.76650003885961093</v>
          </cell>
          <cell r="Q97">
            <v>0.84459985675268701</v>
          </cell>
          <cell r="R97">
            <v>3.960393677626084E-2</v>
          </cell>
          <cell r="S97">
            <v>5.1546400038013696E-2</v>
          </cell>
          <cell r="T97">
            <v>4.7777564349260615E-8</v>
          </cell>
          <cell r="U97">
            <v>4.0404111828026279E-2</v>
          </cell>
        </row>
        <row r="98">
          <cell r="B98">
            <v>43561</v>
          </cell>
          <cell r="C98" t="str">
            <v>Saturday</v>
          </cell>
          <cell r="D98" t="str">
            <v>WEEKEND</v>
          </cell>
          <cell r="E98">
            <v>46685340</v>
          </cell>
          <cell r="F98">
            <v>9999999</v>
          </cell>
          <cell r="G98">
            <v>3434000</v>
          </cell>
          <cell r="H98">
            <v>2288417</v>
          </cell>
          <cell r="I98">
            <v>1856364</v>
          </cell>
          <cell r="J98">
            <v>3.9763317563929063E-2</v>
          </cell>
          <cell r="K98">
            <v>6.1529171460528609E-2</v>
          </cell>
          <cell r="L98">
            <v>4.0000000000000036E-2</v>
          </cell>
          <cell r="M98">
            <v>2.0701126404354619E-2</v>
          </cell>
          <cell r="N98">
            <v>0.2141999822642397</v>
          </cell>
          <cell r="O98">
            <v>0.34340003434000343</v>
          </cell>
          <cell r="P98">
            <v>0.66639982527664532</v>
          </cell>
          <cell r="Q98">
            <v>0.81120005663303496</v>
          </cell>
          <cell r="R98">
            <v>-2.8571521273469846E-2</v>
          </cell>
          <cell r="S98">
            <v>2.3121361958367004E-7</v>
          </cell>
          <cell r="T98">
            <v>-2.0000324785350965E-2</v>
          </cell>
          <cell r="U98">
            <v>7.2165258490304529E-2</v>
          </cell>
        </row>
        <row r="99">
          <cell r="B99">
            <v>43562</v>
          </cell>
          <cell r="C99" t="str">
            <v>Sunday</v>
          </cell>
          <cell r="D99" t="str">
            <v>WEEKEND</v>
          </cell>
          <cell r="E99">
            <v>43094160</v>
          </cell>
          <cell r="F99">
            <v>8687782</v>
          </cell>
          <cell r="G99">
            <v>2983384</v>
          </cell>
          <cell r="H99">
            <v>1947553</v>
          </cell>
          <cell r="I99">
            <v>1503900</v>
          </cell>
          <cell r="J99">
            <v>3.4898000100245602E-2</v>
          </cell>
          <cell r="K99">
            <v>-8.3514783877319365E-2</v>
          </cell>
          <cell r="L99">
            <v>1.0526303941424953E-2</v>
          </cell>
          <cell r="M99">
            <v>-9.306149424507737E-2</v>
          </cell>
          <cell r="N99">
            <v>0.20159998477751973</v>
          </cell>
          <cell r="O99">
            <v>0.3433999610027047</v>
          </cell>
          <cell r="P99">
            <v>0.6527999747937242</v>
          </cell>
          <cell r="Q99">
            <v>0.77219978095589692</v>
          </cell>
          <cell r="R99">
            <v>-7.3088966434653457E-8</v>
          </cell>
          <cell r="S99">
            <v>5.2083522790502768E-2</v>
          </cell>
          <cell r="T99">
            <v>-8.5714210587013562E-2</v>
          </cell>
          <cell r="U99">
            <v>-5.7143315931895033E-2</v>
          </cell>
        </row>
        <row r="100">
          <cell r="B100">
            <v>43563</v>
          </cell>
          <cell r="C100" t="str">
            <v>Monday</v>
          </cell>
          <cell r="D100" t="str">
            <v>Weekday</v>
          </cell>
          <cell r="E100">
            <v>21500167</v>
          </cell>
          <cell r="F100">
            <v>5536293</v>
          </cell>
          <cell r="G100">
            <v>2170226</v>
          </cell>
          <cell r="H100">
            <v>1520894</v>
          </cell>
          <cell r="I100">
            <v>1259605</v>
          </cell>
          <cell r="J100">
            <v>5.8585824007785614E-2</v>
          </cell>
          <cell r="K100">
            <v>-7.6010929963872487E-2</v>
          </cell>
          <cell r="L100">
            <v>2.0618565999329652E-2</v>
          </cell>
          <cell r="M100">
            <v>-9.46773840710885E-2</v>
          </cell>
          <cell r="N100">
            <v>0.25749999988372185</v>
          </cell>
          <cell r="O100">
            <v>0.39199984538390581</v>
          </cell>
          <cell r="P100">
            <v>0.70079982453440337</v>
          </cell>
          <cell r="Q100">
            <v>0.82820038740372437</v>
          </cell>
          <cell r="R100">
            <v>1.1937629507130509E-7</v>
          </cell>
          <cell r="S100">
            <v>-6.6666969253381447E-2</v>
          </cell>
          <cell r="T100">
            <v>-2.0408452289015111E-2</v>
          </cell>
          <cell r="U100">
            <v>-9.8028938591424586E-3</v>
          </cell>
        </row>
        <row r="101">
          <cell r="B101">
            <v>43564</v>
          </cell>
          <cell r="C101" t="str">
            <v>Tuesday</v>
          </cell>
          <cell r="D101" t="str">
            <v>Weekday</v>
          </cell>
          <cell r="E101">
            <v>21717340</v>
          </cell>
          <cell r="F101">
            <v>5592215</v>
          </cell>
          <cell r="G101">
            <v>2214517</v>
          </cell>
          <cell r="H101">
            <v>1535767</v>
          </cell>
          <cell r="I101">
            <v>1322295</v>
          </cell>
          <cell r="J101">
            <v>6.088660029266936E-2</v>
          </cell>
          <cell r="K101">
            <v>9.8032926600166714E-3</v>
          </cell>
          <cell r="L101">
            <v>-4.7619047619047672E-2</v>
          </cell>
          <cell r="M101">
            <v>6.0293457293017383E-2</v>
          </cell>
          <cell r="N101">
            <v>0.25749999769769227</v>
          </cell>
          <cell r="O101">
            <v>0.39599997496519718</v>
          </cell>
          <cell r="P101">
            <v>0.69349975638028516</v>
          </cell>
          <cell r="Q101">
            <v>0.86099974800864976</v>
          </cell>
          <cell r="R101">
            <v>3.0000126298041385E-2</v>
          </cell>
          <cell r="S101">
            <v>2.3601847143339683E-8</v>
          </cell>
          <cell r="T101">
            <v>-3.2606001565405052E-7</v>
          </cell>
          <cell r="U101">
            <v>2.9411308713502837E-2</v>
          </cell>
        </row>
        <row r="102">
          <cell r="B102">
            <v>43565</v>
          </cell>
          <cell r="C102" t="str">
            <v>Wednesday</v>
          </cell>
          <cell r="D102" t="str">
            <v>Weekday</v>
          </cell>
          <cell r="E102">
            <v>21500167</v>
          </cell>
          <cell r="F102">
            <v>5375041</v>
          </cell>
          <cell r="G102">
            <v>2064016</v>
          </cell>
          <cell r="H102">
            <v>1521799</v>
          </cell>
          <cell r="I102">
            <v>1210438</v>
          </cell>
          <cell r="J102">
            <v>5.6299004561220382E-2</v>
          </cell>
          <cell r="K102">
            <v>-9.3912999215507775E-2</v>
          </cell>
          <cell r="L102">
            <v>-3.8834924980530983E-2</v>
          </cell>
          <cell r="M102">
            <v>-5.7303449393291017E-2</v>
          </cell>
          <cell r="N102">
            <v>0.24999996511655004</v>
          </cell>
          <cell r="O102">
            <v>0.38400004762754369</v>
          </cell>
          <cell r="P102">
            <v>0.73730000155037556</v>
          </cell>
          <cell r="Q102">
            <v>0.79539939242961788</v>
          </cell>
          <cell r="R102">
            <v>1.0100841790163795E-2</v>
          </cell>
          <cell r="S102">
            <v>-7.6922606525024029E-2</v>
          </cell>
          <cell r="T102">
            <v>6.3157743542544775E-2</v>
          </cell>
          <cell r="U102">
            <v>-4.9020044382346528E-2</v>
          </cell>
        </row>
        <row r="103">
          <cell r="B103">
            <v>43566</v>
          </cell>
          <cell r="C103" t="str">
            <v>Thursday</v>
          </cell>
          <cell r="D103" t="str">
            <v>Weekday</v>
          </cell>
          <cell r="E103">
            <v>20631473</v>
          </cell>
          <cell r="F103">
            <v>5106289</v>
          </cell>
          <cell r="G103">
            <v>1981240</v>
          </cell>
          <cell r="H103">
            <v>1504157</v>
          </cell>
          <cell r="I103">
            <v>1208741</v>
          </cell>
          <cell r="J103">
            <v>5.8587237081908793E-2</v>
          </cell>
          <cell r="K103">
            <v>0.9239043412518404</v>
          </cell>
          <cell r="L103">
            <v>-6.8627459389436152E-2</v>
          </cell>
          <cell r="M103">
            <v>1.0656657324153227</v>
          </cell>
          <cell r="N103">
            <v>0.24749997249348119</v>
          </cell>
          <cell r="O103">
            <v>0.38799997414952425</v>
          </cell>
          <cell r="P103">
            <v>0.75919979406836124</v>
          </cell>
          <cell r="Q103">
            <v>0.80360028906556957</v>
          </cell>
          <cell r="R103">
            <v>-5.7142826131208468E-2</v>
          </cell>
          <cell r="S103">
            <v>0.94000053800870198</v>
          </cell>
          <cell r="T103">
            <v>9.4736328659880575E-2</v>
          </cell>
          <cell r="U103">
            <v>3.1579622196837187E-2</v>
          </cell>
        </row>
        <row r="104">
          <cell r="B104">
            <v>43567</v>
          </cell>
          <cell r="C104" t="str">
            <v>Friday</v>
          </cell>
          <cell r="D104" t="str">
            <v>Weekday</v>
          </cell>
          <cell r="E104">
            <v>20631473</v>
          </cell>
          <cell r="F104">
            <v>5054710</v>
          </cell>
          <cell r="G104">
            <v>1920790</v>
          </cell>
          <cell r="H104">
            <v>1402176</v>
          </cell>
          <cell r="I104">
            <v>1138287</v>
          </cell>
          <cell r="J104">
            <v>5.5172357300906243E-2</v>
          </cell>
          <cell r="K104">
            <v>-0.27312591355188975</v>
          </cell>
          <cell r="L104">
            <v>-8.6538477715919493E-2</v>
          </cell>
          <cell r="M104">
            <v>-0.20426414390111858</v>
          </cell>
          <cell r="N104">
            <v>0.24499995710437156</v>
          </cell>
          <cell r="O104">
            <v>0.38000003956705725</v>
          </cell>
          <cell r="P104">
            <v>0.72999963556661585</v>
          </cell>
          <cell r="Q104">
            <v>0.8118003731343284</v>
          </cell>
          <cell r="R104">
            <v>-6.6666684462544645E-2</v>
          </cell>
          <cell r="S104">
            <v>-6.8627406366330912E-2</v>
          </cell>
          <cell r="T104">
            <v>-4.7619571353577417E-2</v>
          </cell>
          <cell r="U104">
            <v>-3.8834346650810314E-2</v>
          </cell>
        </row>
        <row r="105">
          <cell r="B105">
            <v>43568</v>
          </cell>
          <cell r="C105" t="str">
            <v>Saturday</v>
          </cell>
          <cell r="D105" t="str">
            <v>WEEKEND</v>
          </cell>
          <cell r="E105">
            <v>43094160</v>
          </cell>
          <cell r="F105">
            <v>9140271</v>
          </cell>
          <cell r="G105">
            <v>3107692</v>
          </cell>
          <cell r="H105">
            <v>2113230</v>
          </cell>
          <cell r="I105">
            <v>1598870</v>
          </cell>
          <cell r="J105">
            <v>3.7101778988150598E-2</v>
          </cell>
          <cell r="K105">
            <v>-0.13870878771620221</v>
          </cell>
          <cell r="L105">
            <v>-7.6923076923076872E-2</v>
          </cell>
          <cell r="M105">
            <v>-6.6934520025885735E-2</v>
          </cell>
          <cell r="N105">
            <v>0.21209999220311987</v>
          </cell>
          <cell r="O105">
            <v>0.3399999846831675</v>
          </cell>
          <cell r="P105">
            <v>0.67999981980196234</v>
          </cell>
          <cell r="Q105">
            <v>0.75660008612408491</v>
          </cell>
          <cell r="R105">
            <v>-9.8038759803875664E-3</v>
          </cell>
          <cell r="S105">
            <v>-9.9011337123791066E-3</v>
          </cell>
          <cell r="T105">
            <v>2.0408160400809283E-2</v>
          </cell>
          <cell r="U105">
            <v>-6.7307651253838086E-2</v>
          </cell>
        </row>
        <row r="106">
          <cell r="B106">
            <v>43569</v>
          </cell>
          <cell r="C106" t="str">
            <v>Sunday</v>
          </cell>
          <cell r="D106" t="str">
            <v>WEEKEND</v>
          </cell>
          <cell r="E106">
            <v>46685340</v>
          </cell>
          <cell r="F106">
            <v>9803921</v>
          </cell>
          <cell r="G106">
            <v>3466666</v>
          </cell>
          <cell r="H106">
            <v>2357333</v>
          </cell>
          <cell r="I106">
            <v>1930656</v>
          </cell>
          <cell r="J106">
            <v>4.1354652231300019E-2</v>
          </cell>
          <cell r="K106">
            <v>0.28376620785956508</v>
          </cell>
          <cell r="L106">
            <v>0.18501496110113713</v>
          </cell>
          <cell r="M106">
            <v>-4.3977961108827017</v>
          </cell>
          <cell r="N106">
            <v>0.20999999143199985</v>
          </cell>
          <cell r="O106">
            <v>0.35359995250879722</v>
          </cell>
          <cell r="P106">
            <v>0.68000003461539127</v>
          </cell>
          <cell r="Q106">
            <v>0.81900011580883991</v>
          </cell>
          <cell r="R106">
            <v>4.1666702821183899E-2</v>
          </cell>
          <cell r="S106">
            <v>2.9702948935431461E-2</v>
          </cell>
          <cell r="T106">
            <v>4.1666759914109841E-2</v>
          </cell>
          <cell r="U106">
            <v>6.060651143284379E-2</v>
          </cell>
        </row>
        <row r="107">
          <cell r="B107">
            <v>43570</v>
          </cell>
          <cell r="C107" t="str">
            <v>Monday</v>
          </cell>
          <cell r="D107" t="str">
            <v>Weekday</v>
          </cell>
          <cell r="E107">
            <v>21065820</v>
          </cell>
          <cell r="F107">
            <v>5477113</v>
          </cell>
          <cell r="G107">
            <v>2256570</v>
          </cell>
          <cell r="H107">
            <v>1729661</v>
          </cell>
          <cell r="I107">
            <v>1418322</v>
          </cell>
          <cell r="J107">
            <v>6.732811730091684E-2</v>
          </cell>
          <cell r="K107">
            <v>0.12600537470079898</v>
          </cell>
          <cell r="L107">
            <v>-2.0202029128424948E-2</v>
          </cell>
          <cell r="M107">
            <v>0.14922199083466747</v>
          </cell>
          <cell r="N107">
            <v>0.25999999050594758</v>
          </cell>
          <cell r="O107">
            <v>0.41199989848666624</v>
          </cell>
          <cell r="P107">
            <v>0.76650004209929223</v>
          </cell>
          <cell r="Q107">
            <v>0.81999998843704058</v>
          </cell>
          <cell r="R107">
            <v>9.7087014499208646E-3</v>
          </cell>
          <cell r="S107">
            <v>5.1020563753471304E-2</v>
          </cell>
          <cell r="T107">
            <v>9.3750333925295637E-2</v>
          </cell>
          <cell r="U107">
            <v>-9.9014671949028132E-3</v>
          </cell>
        </row>
        <row r="108">
          <cell r="B108">
            <v>43571</v>
          </cell>
          <cell r="C108" t="str">
            <v>Tuesday</v>
          </cell>
          <cell r="D108" t="str">
            <v>Weekday</v>
          </cell>
          <cell r="E108">
            <v>22586034</v>
          </cell>
          <cell r="F108">
            <v>5872368</v>
          </cell>
          <cell r="G108">
            <v>2254989</v>
          </cell>
          <cell r="H108">
            <v>1596758</v>
          </cell>
          <cell r="I108">
            <v>1296248</v>
          </cell>
          <cell r="J108">
            <v>5.7391572154721807E-2</v>
          </cell>
          <cell r="K108">
            <v>-1.9698327529031001E-2</v>
          </cell>
          <cell r="L108">
            <v>4.0000018418461902E-2</v>
          </cell>
          <cell r="M108">
            <v>-5.7402254702145883E-2</v>
          </cell>
          <cell r="N108">
            <v>0.25999996280887561</v>
          </cell>
          <cell r="O108">
            <v>0.3839999468698147</v>
          </cell>
          <cell r="P108">
            <v>0.70810012820461654</v>
          </cell>
          <cell r="Q108">
            <v>0.81179990956675963</v>
          </cell>
          <cell r="R108">
            <v>9.7086024603321164E-3</v>
          </cell>
          <cell r="S108">
            <v>-3.0303103166703704E-2</v>
          </cell>
          <cell r="T108">
            <v>2.1053175130929969E-2</v>
          </cell>
          <cell r="U108">
            <v>-5.714268622689056E-2</v>
          </cell>
        </row>
        <row r="109">
          <cell r="B109">
            <v>43572</v>
          </cell>
          <cell r="C109" t="str">
            <v>Wednesday</v>
          </cell>
          <cell r="D109" t="str">
            <v>Weekday</v>
          </cell>
          <cell r="E109">
            <v>21934513</v>
          </cell>
          <cell r="F109">
            <v>5319119</v>
          </cell>
          <cell r="G109">
            <v>2191477</v>
          </cell>
          <cell r="H109">
            <v>1551785</v>
          </cell>
          <cell r="I109">
            <v>1336086</v>
          </cell>
          <cell r="J109">
            <v>6.0912498946295274E-2</v>
          </cell>
          <cell r="K109">
            <v>0.10380374707337348</v>
          </cell>
          <cell r="L109">
            <v>2.0201982617158221E-2</v>
          </cell>
          <cell r="M109">
            <v>8.1946286990884687E-2</v>
          </cell>
          <cell r="N109">
            <v>0.24249998164992312</v>
          </cell>
          <cell r="O109">
            <v>0.41199999473597038</v>
          </cell>
          <cell r="P109">
            <v>0.70810006219549648</v>
          </cell>
          <cell r="Q109">
            <v>0.86099942968903553</v>
          </cell>
          <cell r="R109">
            <v>-2.9999938052512998E-2</v>
          </cell>
          <cell r="S109">
            <v>7.2916519884353992E-2</v>
          </cell>
          <cell r="T109">
            <v>-3.9603878059783271E-2</v>
          </cell>
          <cell r="U109">
            <v>8.2474336646192858E-2</v>
          </cell>
        </row>
        <row r="110">
          <cell r="B110">
            <v>43573</v>
          </cell>
          <cell r="C110" t="str">
            <v>Thursday</v>
          </cell>
          <cell r="D110" t="str">
            <v>Weekday</v>
          </cell>
          <cell r="E110">
            <v>22803207</v>
          </cell>
          <cell r="F110">
            <v>5415761</v>
          </cell>
          <cell r="G110">
            <v>3639391</v>
          </cell>
          <cell r="H110">
            <v>2656756</v>
          </cell>
          <cell r="I110">
            <v>2091398</v>
          </cell>
          <cell r="J110">
            <v>9.1715082005789803E-2</v>
          </cell>
          <cell r="K110">
            <v>0.7302283946685022</v>
          </cell>
          <cell r="L110">
            <v>0.56544473803340667</v>
          </cell>
          <cell r="M110">
            <v>-0.20962770487788573</v>
          </cell>
          <cell r="N110">
            <v>0.23749997094706898</v>
          </cell>
          <cell r="O110">
            <v>0.67199992761866711</v>
          </cell>
          <cell r="P110">
            <v>0.73000015661961026</v>
          </cell>
          <cell r="Q110">
            <v>0.78719987834787986</v>
          </cell>
          <cell r="R110">
            <v>-4.0404051142573727E-2</v>
          </cell>
          <cell r="S110">
            <v>0.73195869172841044</v>
          </cell>
          <cell r="T110">
            <v>-3.846107135024035E-2</v>
          </cell>
          <cell r="U110">
            <v>-2.0408667021213023E-2</v>
          </cell>
        </row>
        <row r="111">
          <cell r="B111">
            <v>43574</v>
          </cell>
          <cell r="C111" t="str">
            <v>Friday</v>
          </cell>
          <cell r="D111" t="str">
            <v>Weekday</v>
          </cell>
          <cell r="E111">
            <v>22151687</v>
          </cell>
          <cell r="F111">
            <v>5537921</v>
          </cell>
          <cell r="G111">
            <v>2281623</v>
          </cell>
          <cell r="H111">
            <v>1748864</v>
          </cell>
          <cell r="I111">
            <v>1419728</v>
          </cell>
          <cell r="J111">
            <v>6.409119088762856E-2</v>
          </cell>
          <cell r="K111">
            <v>0.2472495952251057</v>
          </cell>
          <cell r="L111">
            <v>7.3684220220243013E-2</v>
          </cell>
          <cell r="M111">
            <v>0.16165402428030418</v>
          </cell>
          <cell r="N111">
            <v>0.24999996614253353</v>
          </cell>
          <cell r="O111">
            <v>0.41199991838092309</v>
          </cell>
          <cell r="P111">
            <v>0.76649998707060718</v>
          </cell>
          <cell r="Q111">
            <v>0.81180011710458899</v>
          </cell>
          <cell r="R111">
            <v>2.0408203728917051E-2</v>
          </cell>
          <cell r="S111">
            <v>8.421019863662127E-2</v>
          </cell>
          <cell r="T111">
            <v>5.0000506473760531E-2</v>
          </cell>
          <cell r="U111">
            <v>-3.1538509692730088E-7</v>
          </cell>
        </row>
        <row r="112">
          <cell r="B112">
            <v>43575</v>
          </cell>
          <cell r="C112" t="str">
            <v>Saturday</v>
          </cell>
          <cell r="D112" t="str">
            <v>WEEKEND</v>
          </cell>
          <cell r="E112">
            <v>44440853</v>
          </cell>
          <cell r="F112">
            <v>9612556</v>
          </cell>
          <cell r="G112">
            <v>3300951</v>
          </cell>
          <cell r="H112">
            <v>2132414</v>
          </cell>
          <cell r="I112">
            <v>1596752</v>
          </cell>
          <cell r="J112">
            <v>3.5929823399204329E-2</v>
          </cell>
          <cell r="K112">
            <v>-1.3246855591761975E-3</v>
          </cell>
          <cell r="L112">
            <v>3.1250011602500294E-2</v>
          </cell>
          <cell r="M112">
            <v>-3.1587584771085031E-2</v>
          </cell>
          <cell r="N112">
            <v>0.21629998866133376</v>
          </cell>
          <cell r="O112">
            <v>0.34339992401604735</v>
          </cell>
          <cell r="P112">
            <v>0.64599989518172185</v>
          </cell>
          <cell r="Q112">
            <v>0.74880018608018895</v>
          </cell>
          <cell r="R112">
            <v>1.9801964227286417E-2</v>
          </cell>
          <cell r="S112">
            <v>9.9998220177808239E-3</v>
          </cell>
          <cell r="T112">
            <v>-4.999990239724228E-2</v>
          </cell>
          <cell r="U112">
            <v>-1.0309145064803404E-2</v>
          </cell>
        </row>
        <row r="113">
          <cell r="B113">
            <v>43576</v>
          </cell>
          <cell r="C113" t="str">
            <v>Sunday</v>
          </cell>
          <cell r="D113" t="str">
            <v>WEEKEND</v>
          </cell>
          <cell r="E113">
            <v>46685340</v>
          </cell>
          <cell r="F113">
            <v>10098039</v>
          </cell>
          <cell r="G113">
            <v>3536333</v>
          </cell>
          <cell r="H113">
            <v>2356612</v>
          </cell>
          <cell r="I113">
            <v>1930065</v>
          </cell>
          <cell r="J113">
            <v>4.1341993011082281E-2</v>
          </cell>
          <cell r="K113">
            <v>-3.0611356968823777E-4</v>
          </cell>
          <cell r="L113">
            <v>-3.0611356968823777E-4</v>
          </cell>
          <cell r="M113">
            <v>-1.0010787527239315</v>
          </cell>
          <cell r="N113">
            <v>0.21629999910035999</v>
          </cell>
          <cell r="O113">
            <v>0.35019997447029072</v>
          </cell>
          <cell r="P113">
            <v>0.66639991199923765</v>
          </cell>
          <cell r="Q113">
            <v>0.81899990325093819</v>
          </cell>
          <cell r="R113">
            <v>3.0000037740002261E-2</v>
          </cell>
          <cell r="S113">
            <v>-9.6153237985004969E-3</v>
          </cell>
          <cell r="T113">
            <v>-2.0000179299764054E-2</v>
          </cell>
          <cell r="U113">
            <v>-2.5953342086548759E-7</v>
          </cell>
        </row>
        <row r="114">
          <cell r="B114">
            <v>43577</v>
          </cell>
          <cell r="C114" t="str">
            <v>Monday</v>
          </cell>
          <cell r="D114" t="str">
            <v>Weekday</v>
          </cell>
          <cell r="E114">
            <v>20848646</v>
          </cell>
          <cell r="F114">
            <v>5368526</v>
          </cell>
          <cell r="G114">
            <v>2211832</v>
          </cell>
          <cell r="H114">
            <v>1695369</v>
          </cell>
          <cell r="I114">
            <v>1459713</v>
          </cell>
          <cell r="J114">
            <v>7.0014762589378707E-2</v>
          </cell>
          <cell r="K114">
            <v>2.9183076903552152E-2</v>
          </cell>
          <cell r="L114">
            <v>-1.030930673479602E-2</v>
          </cell>
          <cell r="M114">
            <v>3.9903763779018941E-2</v>
          </cell>
          <cell r="N114">
            <v>0.2574999834521628</v>
          </cell>
          <cell r="O114">
            <v>0.41199986737514172</v>
          </cell>
          <cell r="P114">
            <v>0.76649989691802989</v>
          </cell>
          <cell r="Q114">
            <v>0.86100017164404918</v>
          </cell>
          <cell r="R114">
            <v>-9.6154120964384582E-3</v>
          </cell>
          <cell r="S114">
            <v>-7.5513427622020401E-8</v>
          </cell>
          <cell r="T114">
            <v>-1.8940802914979571E-7</v>
          </cell>
          <cell r="U114">
            <v>5.0000224128242898E-2</v>
          </cell>
        </row>
        <row r="115">
          <cell r="B115">
            <v>43578</v>
          </cell>
          <cell r="C115" t="str">
            <v>Tuesday</v>
          </cell>
          <cell r="D115" t="str">
            <v>Weekday</v>
          </cell>
          <cell r="E115">
            <v>20631473</v>
          </cell>
          <cell r="F115">
            <v>4899974</v>
          </cell>
          <cell r="G115">
            <v>1881590</v>
          </cell>
          <cell r="H115">
            <v>1414767</v>
          </cell>
          <cell r="I115">
            <v>1148508</v>
          </cell>
          <cell r="J115">
            <v>5.5667765457173127E-2</v>
          </cell>
          <cell r="K115">
            <v>-0.11397510352957152</v>
          </cell>
          <cell r="L115">
            <v>-8.6538477715919493E-2</v>
          </cell>
          <cell r="M115">
            <v>-3.0035885633198478E-2</v>
          </cell>
          <cell r="N115">
            <v>0.23749995940667931</v>
          </cell>
          <cell r="O115">
            <v>0.38399999673467655</v>
          </cell>
          <cell r="P115">
            <v>0.75189972310652164</v>
          </cell>
          <cell r="Q115">
            <v>0.81180010560042748</v>
          </cell>
          <cell r="R115">
            <v>-8.6538487002538189E-2</v>
          </cell>
          <cell r="S115">
            <v>1.2985642894314253E-7</v>
          </cell>
          <cell r="T115">
            <v>6.1855086812310889E-2</v>
          </cell>
          <cell r="U115">
            <v>2.4148027799597571E-7</v>
          </cell>
        </row>
        <row r="116">
          <cell r="B116">
            <v>43579</v>
          </cell>
          <cell r="C116" t="str">
            <v>Wednesday</v>
          </cell>
          <cell r="D116" t="str">
            <v>Weekday</v>
          </cell>
          <cell r="E116">
            <v>21717340</v>
          </cell>
          <cell r="F116">
            <v>5700801</v>
          </cell>
          <cell r="G116">
            <v>2325927</v>
          </cell>
          <cell r="H116">
            <v>1765843</v>
          </cell>
          <cell r="I116">
            <v>1476951</v>
          </cell>
          <cell r="J116">
            <v>6.8007914413091106E-2</v>
          </cell>
          <cell r="K116">
            <v>0.10543108751981545</v>
          </cell>
          <cell r="L116">
            <v>-9.9009720434640736E-3</v>
          </cell>
          <cell r="M116">
            <v>0.11648537803467307</v>
          </cell>
          <cell r="N116">
            <v>0.2624999654653839</v>
          </cell>
          <cell r="O116">
            <v>0.40800003367947768</v>
          </cell>
          <cell r="P116">
            <v>0.7591996653377342</v>
          </cell>
          <cell r="Q116">
            <v>0.83639995175108994</v>
          </cell>
          <cell r="R116">
            <v>8.2474166304610685E-2</v>
          </cell>
          <cell r="S116">
            <v>-9.7086434650468512E-3</v>
          </cell>
          <cell r="T116">
            <v>7.2164381660695165E-2</v>
          </cell>
          <cell r="U116">
            <v>-2.8570841152392057E-2</v>
          </cell>
        </row>
        <row r="117">
          <cell r="B117">
            <v>43580</v>
          </cell>
          <cell r="C117" t="str">
            <v>Thursday</v>
          </cell>
          <cell r="D117" t="str">
            <v>Weekday</v>
          </cell>
          <cell r="E117">
            <v>22803207</v>
          </cell>
          <cell r="F117">
            <v>5700801</v>
          </cell>
          <cell r="G117">
            <v>2189107</v>
          </cell>
          <cell r="H117">
            <v>1518146</v>
          </cell>
          <cell r="I117">
            <v>1282226</v>
          </cell>
          <cell r="J117">
            <v>5.6230073252415767E-2</v>
          </cell>
          <cell r="K117">
            <v>-0.38690483590402214</v>
          </cell>
          <cell r="L117">
            <v>0</v>
          </cell>
          <cell r="M117">
            <v>-0.38690483590402214</v>
          </cell>
          <cell r="N117">
            <v>0.24999996710988942</v>
          </cell>
          <cell r="O117">
            <v>0.38399989755825542</v>
          </cell>
          <cell r="P117">
            <v>0.69350013498654928</v>
          </cell>
          <cell r="Q117">
            <v>0.84459992648928361</v>
          </cell>
          <cell r="R117">
            <v>5.2631569229144359E-2</v>
          </cell>
          <cell r="S117">
            <v>-0.42857151946575822</v>
          </cell>
          <cell r="T117">
            <v>-5.000001890695549E-2</v>
          </cell>
          <cell r="U117">
            <v>7.291673909029428E-2</v>
          </cell>
        </row>
        <row r="118">
          <cell r="B118">
            <v>43581</v>
          </cell>
          <cell r="C118" t="str">
            <v>Friday</v>
          </cell>
          <cell r="D118" t="str">
            <v>Weekday</v>
          </cell>
          <cell r="E118">
            <v>22151687</v>
          </cell>
          <cell r="F118">
            <v>5759438</v>
          </cell>
          <cell r="G118">
            <v>2188586</v>
          </cell>
          <cell r="H118">
            <v>1533761</v>
          </cell>
          <cell r="I118">
            <v>1307991</v>
          </cell>
          <cell r="J118">
            <v>5.9047015245385151E-2</v>
          </cell>
          <cell r="K118">
            <v>-7.8703103693101739E-2</v>
          </cell>
          <cell r="L118">
            <v>0</v>
          </cell>
          <cell r="M118">
            <v>-7.8703103693101739E-2</v>
          </cell>
          <cell r="N118">
            <v>0.25999997201116104</v>
          </cell>
          <cell r="O118">
            <v>0.37999992360365714</v>
          </cell>
          <cell r="P118">
            <v>0.70079996856417792</v>
          </cell>
          <cell r="Q118">
            <v>0.85279975172142208</v>
          </cell>
          <cell r="R118">
            <v>4.0000028891708617E-2</v>
          </cell>
          <cell r="S118">
            <v>-7.7669905622844593E-2</v>
          </cell>
          <cell r="T118">
            <v>-8.5714311304192159E-2</v>
          </cell>
          <cell r="U118">
            <v>5.0504593129482078E-2</v>
          </cell>
        </row>
        <row r="119">
          <cell r="B119">
            <v>43582</v>
          </cell>
          <cell r="C119" t="str">
            <v>Saturday</v>
          </cell>
          <cell r="D119" t="str">
            <v>WEEKEND</v>
          </cell>
          <cell r="E119">
            <v>47134238</v>
          </cell>
          <cell r="F119">
            <v>9997171</v>
          </cell>
          <cell r="G119">
            <v>3297067</v>
          </cell>
          <cell r="H119">
            <v>2354106</v>
          </cell>
          <cell r="I119">
            <v>1744392</v>
          </cell>
          <cell r="J119">
            <v>3.7009020915963468E-2</v>
          </cell>
          <cell r="K119">
            <v>9.246269927953743E-2</v>
          </cell>
          <cell r="L119">
            <v>6.0606059924187328E-2</v>
          </cell>
          <cell r="M119">
            <v>3.0036259982926472E-2</v>
          </cell>
          <cell r="N119">
            <v>0.21209998133416308</v>
          </cell>
          <cell r="O119">
            <v>0.32980000042011887</v>
          </cell>
          <cell r="P119">
            <v>0.71400004913457926</v>
          </cell>
          <cell r="Q119">
            <v>0.74099976806481949</v>
          </cell>
          <cell r="R119">
            <v>-1.9417510621078882E-2</v>
          </cell>
          <cell r="S119">
            <v>-3.9603746666213469E-2</v>
          </cell>
          <cell r="T119">
            <v>0.10526341329162103</v>
          </cell>
          <cell r="U119">
            <v>-1.0417222324961006E-2</v>
          </cell>
        </row>
        <row r="120">
          <cell r="B120">
            <v>43583</v>
          </cell>
          <cell r="C120" t="str">
            <v>Sunday</v>
          </cell>
          <cell r="D120" t="str">
            <v>WEEKEND</v>
          </cell>
          <cell r="E120">
            <v>46236443</v>
          </cell>
          <cell r="F120">
            <v>9224170</v>
          </cell>
          <cell r="G120">
            <v>3261666</v>
          </cell>
          <cell r="H120">
            <v>2151395</v>
          </cell>
          <cell r="I120">
            <v>1644526</v>
          </cell>
          <cell r="J120">
            <v>3.5567744690048933E-2</v>
          </cell>
          <cell r="K120">
            <v>-0.14794268586809256</v>
          </cell>
          <cell r="L120">
            <v>-9.6153739053844722E-3</v>
          </cell>
          <cell r="M120">
            <v>-0.13967029406360465</v>
          </cell>
          <cell r="N120">
            <v>0.19949999181381664</v>
          </cell>
          <cell r="O120">
            <v>0.3535999444936509</v>
          </cell>
          <cell r="P120">
            <v>0.65960003262136591</v>
          </cell>
          <cell r="Q120">
            <v>0.76439984289263474</v>
          </cell>
          <cell r="R120">
            <v>-7.7669936922877159E-2</v>
          </cell>
          <cell r="S120">
            <v>9.7086529732131055E-3</v>
          </cell>
          <cell r="T120">
            <v>-1.0203901974524143E-2</v>
          </cell>
          <cell r="U120">
            <v>-6.6666748239620044E-2</v>
          </cell>
        </row>
        <row r="121">
          <cell r="B121">
            <v>43584</v>
          </cell>
          <cell r="C121" t="str">
            <v>Monday</v>
          </cell>
          <cell r="D121" t="str">
            <v>Weekday</v>
          </cell>
          <cell r="E121">
            <v>20631473</v>
          </cell>
          <cell r="F121">
            <v>5209447</v>
          </cell>
          <cell r="G121">
            <v>2062941</v>
          </cell>
          <cell r="H121">
            <v>1475828</v>
          </cell>
          <cell r="I121">
            <v>1210178</v>
          </cell>
          <cell r="J121">
            <v>5.8656887949784291E-2</v>
          </cell>
          <cell r="K121">
            <v>-0.17094798772087394</v>
          </cell>
          <cell r="L121">
            <v>-1.041664768062156E-2</v>
          </cell>
          <cell r="M121">
            <v>-0.16222114050726522</v>
          </cell>
          <cell r="N121">
            <v>0.25250000327170047</v>
          </cell>
          <cell r="O121">
            <v>0.39599999769649252</v>
          </cell>
          <cell r="P121">
            <v>0.71540000416880556</v>
          </cell>
          <cell r="Q121">
            <v>0.81999934951769449</v>
          </cell>
          <cell r="R121">
            <v>-1.941740000690606E-2</v>
          </cell>
          <cell r="S121">
            <v>-3.8834647643419484E-2</v>
          </cell>
          <cell r="T121">
            <v>-6.6666535709513641E-2</v>
          </cell>
          <cell r="U121">
            <v>-4.761999297638364E-2</v>
          </cell>
        </row>
        <row r="122">
          <cell r="B122">
            <v>43585</v>
          </cell>
          <cell r="C122" t="str">
            <v>Tuesday</v>
          </cell>
          <cell r="D122" t="str">
            <v>Weekday</v>
          </cell>
          <cell r="E122">
            <v>21065820</v>
          </cell>
          <cell r="F122">
            <v>5319119</v>
          </cell>
          <cell r="G122">
            <v>2148924</v>
          </cell>
          <cell r="H122">
            <v>1490279</v>
          </cell>
          <cell r="I122">
            <v>1246469</v>
          </cell>
          <cell r="J122">
            <v>5.9170210321743945E-2</v>
          </cell>
          <cell r="K122">
            <v>8.5294138133996444E-2</v>
          </cell>
          <cell r="L122">
            <v>2.105264127287465E-2</v>
          </cell>
          <cell r="M122">
            <v>6.2916929318195036E-2</v>
          </cell>
          <cell r="N122">
            <v>0.25249997389135576</v>
          </cell>
          <cell r="O122">
            <v>0.40399998571191958</v>
          </cell>
          <cell r="P122">
            <v>0.69350009586192907</v>
          </cell>
          <cell r="Q122">
            <v>0.83639976138696182</v>
          </cell>
          <cell r="R122">
            <v>6.3157966519865383E-2</v>
          </cell>
          <cell r="S122">
            <v>5.2083305071124686E-2</v>
          </cell>
          <cell r="T122">
            <v>-7.7669435763735639E-2</v>
          </cell>
          <cell r="U122">
            <v>3.0302602348566854E-2</v>
          </cell>
        </row>
        <row r="123">
          <cell r="B123">
            <v>43586</v>
          </cell>
          <cell r="C123" t="str">
            <v>Wednesday</v>
          </cell>
          <cell r="D123" t="str">
            <v>Weekday</v>
          </cell>
          <cell r="E123">
            <v>22803207</v>
          </cell>
          <cell r="F123">
            <v>5529777</v>
          </cell>
          <cell r="G123">
            <v>2278268</v>
          </cell>
          <cell r="H123">
            <v>1696398</v>
          </cell>
          <cell r="I123">
            <v>1460599</v>
          </cell>
          <cell r="J123">
            <v>6.4052350180393486E-2</v>
          </cell>
          <cell r="K123">
            <v>-1.1071457346926161E-2</v>
          </cell>
          <cell r="L123">
            <v>5.0000000000000044E-2</v>
          </cell>
          <cell r="M123">
            <v>-5.8163292711358228E-2</v>
          </cell>
          <cell r="N123">
            <v>0.24249996941219715</v>
          </cell>
          <cell r="O123">
            <v>0.41199997757594925</v>
          </cell>
          <cell r="P123">
            <v>0.7445998451455228</v>
          </cell>
          <cell r="Q123">
            <v>0.86100018981394699</v>
          </cell>
          <cell r="R123">
            <v>-7.6190471178649188E-2</v>
          </cell>
          <cell r="S123">
            <v>9.803783250699194E-3</v>
          </cell>
          <cell r="T123">
            <v>-1.9230540869267343E-2</v>
          </cell>
          <cell r="U123">
            <v>2.9412051030555331E-2</v>
          </cell>
        </row>
        <row r="124">
          <cell r="B124">
            <v>43587</v>
          </cell>
          <cell r="C124" t="str">
            <v>Thursday</v>
          </cell>
          <cell r="D124" t="str">
            <v>Weekday</v>
          </cell>
          <cell r="E124">
            <v>21282993</v>
          </cell>
          <cell r="F124">
            <v>5533578</v>
          </cell>
          <cell r="G124">
            <v>2169162</v>
          </cell>
          <cell r="H124">
            <v>1615158</v>
          </cell>
          <cell r="I124">
            <v>1284697</v>
          </cell>
          <cell r="J124">
            <v>6.0362609713774752E-2</v>
          </cell>
          <cell r="K124">
            <v>1.9271173724444424E-3</v>
          </cell>
          <cell r="L124">
            <v>-6.6666675437362821E-2</v>
          </cell>
          <cell r="M124">
            <v>7.3493350129709034E-2</v>
          </cell>
          <cell r="N124">
            <v>0.25999999154254289</v>
          </cell>
          <cell r="O124">
            <v>0.39199989590821704</v>
          </cell>
          <cell r="P124">
            <v>0.74459998838261043</v>
          </cell>
          <cell r="Q124">
            <v>0.79540020233314634</v>
          </cell>
          <cell r="R124">
            <v>4.0000102993045017E-2</v>
          </cell>
          <cell r="S124">
            <v>2.0833334594179131E-2</v>
          </cell>
          <cell r="T124">
            <v>7.368398478689886E-2</v>
          </cell>
          <cell r="U124">
            <v>-5.825210565746064E-2</v>
          </cell>
        </row>
        <row r="125">
          <cell r="B125">
            <v>43588</v>
          </cell>
          <cell r="C125" t="str">
            <v>Friday</v>
          </cell>
          <cell r="D125" t="str">
            <v>Weekday</v>
          </cell>
          <cell r="E125">
            <v>20848646</v>
          </cell>
          <cell r="F125">
            <v>5264283</v>
          </cell>
          <cell r="G125">
            <v>2147827</v>
          </cell>
          <cell r="H125">
            <v>1552235</v>
          </cell>
          <cell r="I125">
            <v>1260104</v>
          </cell>
          <cell r="J125">
            <v>6.0440567699216532E-2</v>
          </cell>
          <cell r="K125">
            <v>-3.6611108180407914E-2</v>
          </cell>
          <cell r="L125">
            <v>-5.8823555966640351E-2</v>
          </cell>
          <cell r="M125">
            <v>2.3600726438755881E-2</v>
          </cell>
          <cell r="N125">
            <v>0.25249999448405425</v>
          </cell>
          <cell r="O125">
            <v>0.40799991185884193</v>
          </cell>
          <cell r="P125">
            <v>0.72270019885214221</v>
          </cell>
          <cell r="Q125">
            <v>0.81179975970133389</v>
          </cell>
          <cell r="R125">
            <v>-2.8846070517210776E-2</v>
          </cell>
          <cell r="S125">
            <v>7.3684194432599437E-2</v>
          </cell>
          <cell r="T125">
            <v>3.1250330009052751E-2</v>
          </cell>
          <cell r="U125">
            <v>-4.8076927716415807E-2</v>
          </cell>
        </row>
        <row r="126">
          <cell r="B126">
            <v>43589</v>
          </cell>
          <cell r="C126" t="str">
            <v>Saturday</v>
          </cell>
          <cell r="D126" t="str">
            <v>WEEKEND</v>
          </cell>
          <cell r="E126">
            <v>43094160</v>
          </cell>
          <cell r="F126">
            <v>9321266</v>
          </cell>
          <cell r="G126">
            <v>3042461</v>
          </cell>
          <cell r="H126">
            <v>1986118</v>
          </cell>
          <cell r="I126">
            <v>1487205</v>
          </cell>
          <cell r="J126">
            <v>3.4510592618582192E-2</v>
          </cell>
          <cell r="K126">
            <v>-0.14743647070153953</v>
          </cell>
          <cell r="L126">
            <v>-8.5714295413028663E-2</v>
          </cell>
          <cell r="M126">
            <v>-6.750862993794049E-2</v>
          </cell>
          <cell r="N126">
            <v>0.21629998125035968</v>
          </cell>
          <cell r="O126">
            <v>0.32639997614058003</v>
          </cell>
          <cell r="P126">
            <v>0.65279982224915944</v>
          </cell>
          <cell r="Q126">
            <v>0.74879992024643049</v>
          </cell>
          <cell r="R126">
            <v>1.9801981545578329E-2</v>
          </cell>
          <cell r="S126">
            <v>-1.0309351956360513E-2</v>
          </cell>
          <cell r="T126">
            <v>-8.5714597582449814E-2</v>
          </cell>
          <cell r="U126">
            <v>1.0526524457600939E-2</v>
          </cell>
        </row>
        <row r="127">
          <cell r="B127">
            <v>43590</v>
          </cell>
          <cell r="C127" t="str">
            <v>Sunday</v>
          </cell>
          <cell r="D127" t="str">
            <v>WEEKEND</v>
          </cell>
          <cell r="E127">
            <v>43991955</v>
          </cell>
          <cell r="F127">
            <v>8868778</v>
          </cell>
          <cell r="G127">
            <v>3136000</v>
          </cell>
          <cell r="H127">
            <v>2068505</v>
          </cell>
          <cell r="I127">
            <v>1532762</v>
          </cell>
          <cell r="J127">
            <v>3.4841870519280171E-2</v>
          </cell>
          <cell r="K127">
            <v>-6.796122408523797E-2</v>
          </cell>
          <cell r="L127">
            <v>-4.8543699609418511E-2</v>
          </cell>
          <cell r="M127">
            <v>-2.040821472079013E-2</v>
          </cell>
          <cell r="N127">
            <v>0.2015999970903771</v>
          </cell>
          <cell r="O127">
            <v>0.35360001118530648</v>
          </cell>
          <cell r="P127">
            <v>0.65959980867346935</v>
          </cell>
          <cell r="Q127">
            <v>0.74099990089460743</v>
          </cell>
          <cell r="R127">
            <v>1.0526342670331035E-2</v>
          </cell>
          <cell r="S127">
            <v>1.8860765282902037E-7</v>
          </cell>
          <cell r="T127">
            <v>-3.3952074818266453E-7</v>
          </cell>
          <cell r="U127">
            <v>-3.0612175310603784E-2</v>
          </cell>
        </row>
        <row r="128">
          <cell r="B128">
            <v>43591</v>
          </cell>
          <cell r="C128" t="str">
            <v>Monday</v>
          </cell>
          <cell r="D128" t="str">
            <v>Weekday</v>
          </cell>
          <cell r="E128">
            <v>21717340</v>
          </cell>
          <cell r="F128">
            <v>5157868</v>
          </cell>
          <cell r="G128">
            <v>1959989</v>
          </cell>
          <cell r="H128">
            <v>1430792</v>
          </cell>
          <cell r="I128">
            <v>1161517</v>
          </cell>
          <cell r="J128">
            <v>5.3483391612416623E-2</v>
          </cell>
          <cell r="K128">
            <v>-4.0209787320542922E-2</v>
          </cell>
          <cell r="L128">
            <v>5.2631578947368363E-2</v>
          </cell>
          <cell r="M128">
            <v>-8.8199297954515754E-2</v>
          </cell>
          <cell r="N128">
            <v>0.23749998848846129</v>
          </cell>
          <cell r="O128">
            <v>0.37999983714201296</v>
          </cell>
          <cell r="P128">
            <v>0.73000001530620839</v>
          </cell>
          <cell r="Q128">
            <v>0.81180003802090028</v>
          </cell>
          <cell r="R128">
            <v>-5.9405998371804158E-2</v>
          </cell>
          <cell r="S128">
            <v>-4.0404446079675527E-2</v>
          </cell>
          <cell r="T128">
            <v>2.0408178714460545E-2</v>
          </cell>
          <cell r="U128">
            <v>-9.9991682939953863E-3</v>
          </cell>
        </row>
        <row r="129">
          <cell r="B129">
            <v>43592</v>
          </cell>
          <cell r="C129" t="str">
            <v>Tuesday</v>
          </cell>
          <cell r="D129" t="str">
            <v>Weekday</v>
          </cell>
          <cell r="E129">
            <v>22151687</v>
          </cell>
          <cell r="F129">
            <v>5814817</v>
          </cell>
          <cell r="G129">
            <v>2372445</v>
          </cell>
          <cell r="H129">
            <v>1679928</v>
          </cell>
          <cell r="I129">
            <v>1308664</v>
          </cell>
          <cell r="J129">
            <v>5.9077396678636714E-2</v>
          </cell>
          <cell r="K129">
            <v>4.9896948901256177E-2</v>
          </cell>
          <cell r="L129">
            <v>5.154639126319327E-2</v>
          </cell>
          <cell r="M129">
            <v>-1.5685873449249321E-3</v>
          </cell>
          <cell r="N129">
            <v>0.26249996219249577</v>
          </cell>
          <cell r="O129">
            <v>0.4079999422165822</v>
          </cell>
          <cell r="P129">
            <v>0.70809987165139765</v>
          </cell>
          <cell r="Q129">
            <v>0.77900005238319736</v>
          </cell>
          <cell r="R129">
            <v>3.9603918158988671E-2</v>
          </cell>
          <cell r="S129">
            <v>9.9008827874436101E-3</v>
          </cell>
          <cell r="T129">
            <v>2.105230536604763E-2</v>
          </cell>
          <cell r="U129">
            <v>-6.8627122643580507E-2</v>
          </cell>
        </row>
        <row r="130">
          <cell r="B130">
            <v>43593</v>
          </cell>
          <cell r="C130" t="str">
            <v>Wednesday</v>
          </cell>
          <cell r="D130" t="str">
            <v>Weekday</v>
          </cell>
          <cell r="E130">
            <v>22803207</v>
          </cell>
          <cell r="F130">
            <v>5757809</v>
          </cell>
          <cell r="G130">
            <v>2187967</v>
          </cell>
          <cell r="H130">
            <v>1565272</v>
          </cell>
          <cell r="I130">
            <v>1334864</v>
          </cell>
          <cell r="J130">
            <v>5.8538432773951488E-2</v>
          </cell>
          <cell r="K130">
            <v>-8.6084544765537951E-2</v>
          </cell>
          <cell r="L130">
            <v>0</v>
          </cell>
          <cell r="M130">
            <v>-8.6084544765537951E-2</v>
          </cell>
          <cell r="N130">
            <v>0.25249996634245347</v>
          </cell>
          <cell r="O130">
            <v>0.37999992705558661</v>
          </cell>
          <cell r="P130">
            <v>0.71540018656588511</v>
          </cell>
          <cell r="Q130">
            <v>0.85280002453247739</v>
          </cell>
          <cell r="R130">
            <v>4.1237105944778474E-2</v>
          </cell>
          <cell r="S130">
            <v>-7.7670029762231363E-2</v>
          </cell>
          <cell r="T130">
            <v>-3.9215235901547851E-2</v>
          </cell>
          <cell r="U130">
            <v>-9.5239993887127339E-3</v>
          </cell>
        </row>
        <row r="131">
          <cell r="B131">
            <v>43594</v>
          </cell>
          <cell r="C131" t="str">
            <v>Thursday</v>
          </cell>
          <cell r="D131" t="str">
            <v>Weekday</v>
          </cell>
          <cell r="E131">
            <v>21065820</v>
          </cell>
          <cell r="F131">
            <v>5108461</v>
          </cell>
          <cell r="G131">
            <v>2063818</v>
          </cell>
          <cell r="H131">
            <v>1506587</v>
          </cell>
          <cell r="I131">
            <v>1210693</v>
          </cell>
          <cell r="J131">
            <v>5.7471914219337297E-2</v>
          </cell>
          <cell r="K131">
            <v>-5.7604244424950046E-2</v>
          </cell>
          <cell r="L131">
            <v>-1.0204062934193514E-2</v>
          </cell>
          <cell r="M131">
            <v>-4.7888842250930708E-2</v>
          </cell>
          <cell r="N131">
            <v>0.24249998338540821</v>
          </cell>
          <cell r="O131">
            <v>0.40399995223610397</v>
          </cell>
          <cell r="P131">
            <v>0.72999993216456105</v>
          </cell>
          <cell r="Q131">
            <v>0.80359979211290156</v>
          </cell>
          <cell r="R131">
            <v>-6.730772587071876E-2</v>
          </cell>
          <cell r="S131">
            <v>3.0612396720372193E-2</v>
          </cell>
          <cell r="T131">
            <v>-1.9607918944187785E-2</v>
          </cell>
          <cell r="U131">
            <v>1.0308759987366578E-2</v>
          </cell>
        </row>
        <row r="132">
          <cell r="B132">
            <v>43595</v>
          </cell>
          <cell r="C132" t="str">
            <v>Friday</v>
          </cell>
          <cell r="D132" t="str">
            <v>Weekday</v>
          </cell>
          <cell r="E132">
            <v>21065820</v>
          </cell>
          <cell r="F132">
            <v>5213790</v>
          </cell>
          <cell r="G132">
            <v>2168936</v>
          </cell>
          <cell r="H132">
            <v>1583323</v>
          </cell>
          <cell r="I132">
            <v>1337275</v>
          </cell>
          <cell r="J132">
            <v>6.3480794955999814E-2</v>
          </cell>
          <cell r="K132">
            <v>6.1241770520528371E-2</v>
          </cell>
          <cell r="L132">
            <v>1.0416695645367069E-2</v>
          </cell>
          <cell r="M132">
            <v>5.030110358845441E-2</v>
          </cell>
          <cell r="N132">
            <v>0.247499978638382</v>
          </cell>
          <cell r="O132">
            <v>0.41599987724860416</v>
          </cell>
          <cell r="P132">
            <v>0.72999987090444352</v>
          </cell>
          <cell r="Q132">
            <v>0.84460024897004593</v>
          </cell>
          <cell r="R132">
            <v>-1.9802043385739543E-2</v>
          </cell>
          <cell r="S132">
            <v>1.9607762544149754E-2</v>
          </cell>
          <cell r="T132">
            <v>1.0100553540590251E-2</v>
          </cell>
          <cell r="U132">
            <v>4.0404655060232608E-2</v>
          </cell>
        </row>
        <row r="133">
          <cell r="B133">
            <v>43596</v>
          </cell>
          <cell r="C133" t="str">
            <v>Saturday</v>
          </cell>
          <cell r="D133" t="str">
            <v>WEEKEND</v>
          </cell>
          <cell r="E133">
            <v>45787545</v>
          </cell>
          <cell r="F133">
            <v>10096153</v>
          </cell>
          <cell r="G133">
            <v>3398365</v>
          </cell>
          <cell r="H133">
            <v>2218452</v>
          </cell>
          <cell r="I133">
            <v>1678481</v>
          </cell>
          <cell r="J133">
            <v>3.6658025670518041E-2</v>
          </cell>
          <cell r="K133">
            <v>0.12861441428720322</v>
          </cell>
          <cell r="L133">
            <v>6.25E-2</v>
          </cell>
          <cell r="M133">
            <v>6.2225331093838321E-2</v>
          </cell>
          <cell r="N133">
            <v>0.22049998531259976</v>
          </cell>
          <cell r="O133">
            <v>0.33659999011504677</v>
          </cell>
          <cell r="P133">
            <v>0.6527998022578505</v>
          </cell>
          <cell r="Q133">
            <v>0.75660009772580161</v>
          </cell>
          <cell r="R133">
            <v>1.9417496191914685E-2</v>
          </cell>
          <cell r="S133">
            <v>3.1250045098268009E-2</v>
          </cell>
          <cell r="T133">
            <v>-3.062394970942961E-8</v>
          </cell>
          <cell r="U133">
            <v>1.04169047945466E-2</v>
          </cell>
        </row>
        <row r="134">
          <cell r="B134">
            <v>43597</v>
          </cell>
          <cell r="C134" t="str">
            <v>Sunday</v>
          </cell>
          <cell r="D134" t="str">
            <v>WEEKEND</v>
          </cell>
          <cell r="E134">
            <v>42645263</v>
          </cell>
          <cell r="F134">
            <v>8955505</v>
          </cell>
          <cell r="G134">
            <v>3166666</v>
          </cell>
          <cell r="H134">
            <v>2088733</v>
          </cell>
          <cell r="I134">
            <v>1564043</v>
          </cell>
          <cell r="J134">
            <v>3.6675656098075889E-2</v>
          </cell>
          <cell r="K134">
            <v>2.0408256467735919E-2</v>
          </cell>
          <cell r="L134">
            <v>-3.0612233532244737E-2</v>
          </cell>
          <cell r="M134">
            <v>5.2631662751314368E-2</v>
          </cell>
          <cell r="N134">
            <v>0.20999999460666943</v>
          </cell>
          <cell r="O134">
            <v>0.35359993657532435</v>
          </cell>
          <cell r="P134">
            <v>0.65960003360000707</v>
          </cell>
          <cell r="Q134">
            <v>0.74879987054353048</v>
          </cell>
          <cell r="R134">
            <v>4.1666654948048443E-2</v>
          </cell>
          <cell r="S134">
            <v>-2.1100107405747082E-7</v>
          </cell>
          <cell r="T134">
            <v>3.4100455281738107E-7</v>
          </cell>
          <cell r="U134">
            <v>1.0526276237697418E-2</v>
          </cell>
        </row>
        <row r="135">
          <cell r="B135">
            <v>43598</v>
          </cell>
          <cell r="C135" t="str">
            <v>Monday</v>
          </cell>
          <cell r="D135" t="str">
            <v>Weekday</v>
          </cell>
          <cell r="E135">
            <v>20848646</v>
          </cell>
          <cell r="F135">
            <v>5420648</v>
          </cell>
          <cell r="G135">
            <v>2059846</v>
          </cell>
          <cell r="H135">
            <v>1428503</v>
          </cell>
          <cell r="I135">
            <v>1229941</v>
          </cell>
          <cell r="J135">
            <v>5.8993807079845854E-2</v>
          </cell>
          <cell r="K135">
            <v>5.8909167924360961E-2</v>
          </cell>
          <cell r="L135">
            <v>-4.0000018418461902E-2</v>
          </cell>
          <cell r="M135">
            <v>0.10303040441717126</v>
          </cell>
          <cell r="N135">
            <v>0.2600000019185898</v>
          </cell>
          <cell r="O135">
            <v>0.37999995572485062</v>
          </cell>
          <cell r="P135">
            <v>0.69349990241988968</v>
          </cell>
          <cell r="Q135">
            <v>0.86099994189721685</v>
          </cell>
          <cell r="R135">
            <v>9.4736903245035808E-2</v>
          </cell>
          <cell r="S135">
            <v>3.1206023276553196E-7</v>
          </cell>
          <cell r="T135">
            <v>-5.0000153590419094E-2</v>
          </cell>
          <cell r="U135">
            <v>6.0605939359478E-2</v>
          </cell>
        </row>
        <row r="136">
          <cell r="B136">
            <v>43599</v>
          </cell>
          <cell r="C136" t="str">
            <v>Tuesday</v>
          </cell>
          <cell r="D136" t="str">
            <v>Weekday</v>
          </cell>
          <cell r="E136">
            <v>22803207</v>
          </cell>
          <cell r="F136">
            <v>5700801</v>
          </cell>
          <cell r="G136">
            <v>2280320</v>
          </cell>
          <cell r="H136">
            <v>1731219</v>
          </cell>
          <cell r="I136">
            <v>1433796</v>
          </cell>
          <cell r="J136">
            <v>6.287694533492591E-2</v>
          </cell>
          <cell r="K136">
            <v>9.5618126577945217E-2</v>
          </cell>
          <cell r="L136">
            <v>2.9411755411675955E-2</v>
          </cell>
          <cell r="M136">
            <v>6.4314761142194588E-2</v>
          </cell>
          <cell r="N136">
            <v>0.24999996710988942</v>
          </cell>
          <cell r="O136">
            <v>0.39999992983442151</v>
          </cell>
          <cell r="P136">
            <v>0.75920002455795677</v>
          </cell>
          <cell r="Q136">
            <v>0.82820024502965828</v>
          </cell>
          <cell r="R136">
            <v>-4.7619035744621896E-2</v>
          </cell>
          <cell r="S136">
            <v>-1.9607876262673574E-2</v>
          </cell>
          <cell r="T136">
            <v>7.2165177473321185E-2</v>
          </cell>
          <cell r="U136">
            <v>6.3158137789519619E-2</v>
          </cell>
        </row>
        <row r="137">
          <cell r="B137">
            <v>43600</v>
          </cell>
          <cell r="C137" t="str">
            <v>Wednesday</v>
          </cell>
          <cell r="D137" t="str">
            <v>Weekday</v>
          </cell>
          <cell r="E137">
            <v>21934513</v>
          </cell>
          <cell r="F137">
            <v>5483628</v>
          </cell>
          <cell r="G137">
            <v>2303123</v>
          </cell>
          <cell r="H137">
            <v>1647654</v>
          </cell>
          <cell r="I137">
            <v>1283523</v>
          </cell>
          <cell r="J137">
            <v>5.8516138470911118E-2</v>
          </cell>
          <cell r="K137">
            <v>-3.8461596087691285E-2</v>
          </cell>
          <cell r="L137">
            <v>-3.809525563663041E-2</v>
          </cell>
          <cell r="M137">
            <v>-3.808489907213275E-4</v>
          </cell>
          <cell r="N137">
            <v>0.24999998860243672</v>
          </cell>
          <cell r="O137">
            <v>0.41999986140562418</v>
          </cell>
          <cell r="P137">
            <v>0.71539991567970973</v>
          </cell>
          <cell r="Q137">
            <v>0.7790003240971709</v>
          </cell>
          <cell r="R137">
            <v>-9.900903260423255E-3</v>
          </cell>
          <cell r="S137">
            <v>0.10526300533785715</v>
          </cell>
          <cell r="T137">
            <v>-3.7864985280577912E-7</v>
          </cell>
          <cell r="U137">
            <v>-8.6538107777101692E-2</v>
          </cell>
        </row>
        <row r="138">
          <cell r="B138">
            <v>43601</v>
          </cell>
          <cell r="C138" t="str">
            <v>Thursday</v>
          </cell>
          <cell r="D138" t="str">
            <v>Weekday</v>
          </cell>
          <cell r="E138">
            <v>21065820</v>
          </cell>
          <cell r="F138">
            <v>5424448</v>
          </cell>
          <cell r="G138">
            <v>2256570</v>
          </cell>
          <cell r="H138">
            <v>1680242</v>
          </cell>
          <cell r="I138">
            <v>1377798</v>
          </cell>
          <cell r="J138">
            <v>6.5404432393327203E-2</v>
          </cell>
          <cell r="K138">
            <v>0.13802425552968423</v>
          </cell>
          <cell r="L138">
            <v>0</v>
          </cell>
          <cell r="M138">
            <v>0.13802425552968423</v>
          </cell>
          <cell r="N138">
            <v>0.25749996914432954</v>
          </cell>
          <cell r="O138">
            <v>0.41599993215899572</v>
          </cell>
          <cell r="P138">
            <v>0.74459999025069024</v>
          </cell>
          <cell r="Q138">
            <v>0.81999973813295945</v>
          </cell>
          <cell r="R138">
            <v>6.1855615614957227E-2</v>
          </cell>
          <cell r="S138">
            <v>2.9702924112918749E-2</v>
          </cell>
          <cell r="T138">
            <v>2.0000081428552807E-2</v>
          </cell>
          <cell r="U138">
            <v>2.040810137212401E-2</v>
          </cell>
        </row>
        <row r="139">
          <cell r="B139">
            <v>43602</v>
          </cell>
          <cell r="C139" t="str">
            <v>Friday</v>
          </cell>
          <cell r="D139" t="str">
            <v>Weekday</v>
          </cell>
          <cell r="E139">
            <v>20631473</v>
          </cell>
          <cell r="F139">
            <v>5312604</v>
          </cell>
          <cell r="G139">
            <v>2082540</v>
          </cell>
          <cell r="H139">
            <v>1489849</v>
          </cell>
          <cell r="I139">
            <v>1185026</v>
          </cell>
          <cell r="J139">
            <v>5.7437779648598045E-2</v>
          </cell>
          <cell r="K139">
            <v>-0.11385018040418016</v>
          </cell>
          <cell r="L139">
            <v>-2.0618565999329763E-2</v>
          </cell>
          <cell r="M139">
            <v>-9.5194386138206633E-2</v>
          </cell>
          <cell r="N139">
            <v>0.25749998558028309</v>
          </cell>
          <cell r="O139">
            <v>0.39199985543812416</v>
          </cell>
          <cell r="P139">
            <v>0.71539994429878895</v>
          </cell>
          <cell r="Q139">
            <v>0.79540007074542451</v>
          </cell>
          <cell r="R139">
            <v>4.0404071939383668E-2</v>
          </cell>
          <cell r="S139">
            <v>-5.7692377144951457E-2</v>
          </cell>
          <cell r="T139">
            <v>-1.9999902996648222E-2</v>
          </cell>
          <cell r="U139">
            <v>-5.8252621029438401E-2</v>
          </cell>
        </row>
        <row r="140">
          <cell r="B140">
            <v>43603</v>
          </cell>
          <cell r="C140" t="str">
            <v>Saturday</v>
          </cell>
          <cell r="D140" t="str">
            <v>WEEKEND</v>
          </cell>
          <cell r="E140">
            <v>44889750</v>
          </cell>
          <cell r="F140">
            <v>9332579</v>
          </cell>
          <cell r="G140">
            <v>3331730</v>
          </cell>
          <cell r="H140">
            <v>2152298</v>
          </cell>
          <cell r="I140">
            <v>1745944</v>
          </cell>
          <cell r="J140">
            <v>3.8894045968177589E-2</v>
          </cell>
          <cell r="K140">
            <v>4.0192888689237538E-2</v>
          </cell>
          <cell r="L140">
            <v>-1.9607843137254943E-2</v>
          </cell>
          <cell r="M140">
            <v>6.0996746463022111E-2</v>
          </cell>
          <cell r="N140">
            <v>0.20789999944307999</v>
          </cell>
          <cell r="O140">
            <v>0.35699992467248337</v>
          </cell>
          <cell r="P140">
            <v>0.64600012606063517</v>
          </cell>
          <cell r="Q140">
            <v>0.81119993606833252</v>
          </cell>
          <cell r="R140">
            <v>-5.7142796865301104E-2</v>
          </cell>
          <cell r="S140">
            <v>6.0605867963525739E-2</v>
          </cell>
          <cell r="T140">
            <v>-1.0416173800447237E-2</v>
          </cell>
          <cell r="U140">
            <v>7.2164725469435975E-2</v>
          </cell>
        </row>
        <row r="141">
          <cell r="B141">
            <v>43604</v>
          </cell>
          <cell r="C141" t="str">
            <v>Sunday</v>
          </cell>
          <cell r="D141" t="str">
            <v>WEEKEND</v>
          </cell>
          <cell r="E141">
            <v>47134238</v>
          </cell>
          <cell r="F141">
            <v>9403280</v>
          </cell>
          <cell r="G141">
            <v>3069230</v>
          </cell>
          <cell r="H141">
            <v>2066206</v>
          </cell>
          <cell r="I141">
            <v>1547175</v>
          </cell>
          <cell r="J141">
            <v>3.2824865016381509E-2</v>
          </cell>
          <cell r="K141">
            <v>-1.0784869725448676E-2</v>
          </cell>
          <cell r="L141">
            <v>0.10526315666056507</v>
          </cell>
          <cell r="M141">
            <v>-0.10499583351411135</v>
          </cell>
          <cell r="N141">
            <v>0.19949998979510394</v>
          </cell>
          <cell r="O141">
            <v>0.32639993704324449</v>
          </cell>
          <cell r="P141">
            <v>0.67320011859652096</v>
          </cell>
          <cell r="Q141">
            <v>0.74879997444591684</v>
          </cell>
          <cell r="R141">
            <v>-5.0000024196343529E-2</v>
          </cell>
          <cell r="S141">
            <v>-7.6923089397346822E-2</v>
          </cell>
          <cell r="T141">
            <v>2.0618684511409802E-2</v>
          </cell>
          <cell r="U141">
            <v>1.3875855287004413E-7</v>
          </cell>
        </row>
        <row r="142">
          <cell r="B142">
            <v>43605</v>
          </cell>
          <cell r="C142" t="str">
            <v>Monday</v>
          </cell>
          <cell r="D142" t="str">
            <v>Weekday</v>
          </cell>
          <cell r="E142">
            <v>22368860</v>
          </cell>
          <cell r="F142">
            <v>5480370</v>
          </cell>
          <cell r="G142">
            <v>2148305</v>
          </cell>
          <cell r="H142">
            <v>1536897</v>
          </cell>
          <cell r="I142">
            <v>1310666</v>
          </cell>
          <cell r="J142">
            <v>5.8593330192061643E-2</v>
          </cell>
          <cell r="K142">
            <v>6.5633229561417927E-2</v>
          </cell>
          <cell r="L142">
            <v>7.2916677658587448E-2</v>
          </cell>
          <cell r="M142">
            <v>-6.7884564093682043E-3</v>
          </cell>
          <cell r="N142">
            <v>0.24499996870649643</v>
          </cell>
          <cell r="O142">
            <v>0.39199999270122271</v>
          </cell>
          <cell r="P142">
            <v>0.71539981520314855</v>
          </cell>
          <cell r="Q142">
            <v>0.85280015511774698</v>
          </cell>
          <cell r="R142">
            <v>-5.7692435005404774E-2</v>
          </cell>
          <cell r="S142">
            <v>3.1579048354050343E-2</v>
          </cell>
          <cell r="T142">
            <v>3.1578826048628938E-2</v>
          </cell>
          <cell r="U142">
            <v>-9.5235625235950971E-3</v>
          </cell>
        </row>
        <row r="143">
          <cell r="B143">
            <v>43606</v>
          </cell>
          <cell r="C143" t="str">
            <v>Tuesday</v>
          </cell>
          <cell r="D143" t="str">
            <v>Weekday</v>
          </cell>
          <cell r="E143">
            <v>22368860</v>
          </cell>
          <cell r="F143">
            <v>5424448</v>
          </cell>
          <cell r="G143">
            <v>2148081</v>
          </cell>
          <cell r="H143">
            <v>1521056</v>
          </cell>
          <cell r="I143">
            <v>1234793</v>
          </cell>
          <cell r="J143">
            <v>5.5201427341402286E-2</v>
          </cell>
          <cell r="K143">
            <v>-0.13879450075185029</v>
          </cell>
          <cell r="L143">
            <v>-1.9047627818315149E-2</v>
          </cell>
          <cell r="M143">
            <v>-0.12207205602369087</v>
          </cell>
          <cell r="N143">
            <v>0.24249997541224722</v>
          </cell>
          <cell r="O143">
            <v>0.39599992478497353</v>
          </cell>
          <cell r="P143">
            <v>0.7080999273304871</v>
          </cell>
          <cell r="Q143">
            <v>0.81179982854017207</v>
          </cell>
          <cell r="R143">
            <v>-2.9999970737378256E-2</v>
          </cell>
          <cell r="S143">
            <v>-1.0000014377761879E-2</v>
          </cell>
          <cell r="T143">
            <v>-6.7307818196163272E-2</v>
          </cell>
          <cell r="U143">
            <v>-1.9802477224453052E-2</v>
          </cell>
        </row>
        <row r="144">
          <cell r="B144">
            <v>43607</v>
          </cell>
          <cell r="C144" t="str">
            <v>Wednesday</v>
          </cell>
          <cell r="D144" t="str">
            <v>Weekday</v>
          </cell>
          <cell r="E144">
            <v>21934513</v>
          </cell>
          <cell r="F144">
            <v>5648137</v>
          </cell>
          <cell r="G144">
            <v>2372217</v>
          </cell>
          <cell r="H144">
            <v>1818304</v>
          </cell>
          <cell r="I144">
            <v>1476099</v>
          </cell>
          <cell r="J144">
            <v>6.7295727058084218E-2</v>
          </cell>
          <cell r="K144">
            <v>0.15003704647287197</v>
          </cell>
          <cell r="L144">
            <v>0</v>
          </cell>
          <cell r="M144">
            <v>0.15003704647287197</v>
          </cell>
          <cell r="N144">
            <v>0.25749999555495034</v>
          </cell>
          <cell r="O144">
            <v>0.41999990439325391</v>
          </cell>
          <cell r="P144">
            <v>0.76649986067885023</v>
          </cell>
          <cell r="Q144">
            <v>0.81179989704691846</v>
          </cell>
          <cell r="R144">
            <v>3.0000029177763343E-2</v>
          </cell>
          <cell r="S144">
            <v>1.0235153324877899E-7</v>
          </cell>
          <cell r="T144">
            <v>7.1428502966190299E-2</v>
          </cell>
          <cell r="U144">
            <v>4.210469743739953E-2</v>
          </cell>
        </row>
        <row r="145">
          <cell r="B145">
            <v>43608</v>
          </cell>
          <cell r="C145" t="str">
            <v>Thursday</v>
          </cell>
          <cell r="D145" t="str">
            <v>Weekday</v>
          </cell>
          <cell r="E145">
            <v>21065820</v>
          </cell>
          <cell r="F145">
            <v>5319119</v>
          </cell>
          <cell r="G145">
            <v>2234030</v>
          </cell>
          <cell r="H145">
            <v>1614533</v>
          </cell>
          <cell r="I145">
            <v>1310678</v>
          </cell>
          <cell r="J145">
            <v>6.2218228390824568E-2</v>
          </cell>
          <cell r="K145">
            <v>-4.8715414015697567E-2</v>
          </cell>
          <cell r="L145">
            <v>0</v>
          </cell>
          <cell r="M145">
            <v>-4.8715414015697567E-2</v>
          </cell>
          <cell r="N145">
            <v>0.25249997389135576</v>
          </cell>
          <cell r="O145">
            <v>0.42000000376002117</v>
          </cell>
          <cell r="P145">
            <v>0.72269978469402829</v>
          </cell>
          <cell r="Q145">
            <v>0.81180006850278064</v>
          </cell>
          <cell r="R145">
            <v>-1.9417459619854416E-2</v>
          </cell>
          <cell r="S145">
            <v>9.6155583013330936E-3</v>
          </cell>
          <cell r="T145">
            <v>-2.9412041154188939E-2</v>
          </cell>
          <cell r="U145">
            <v>-9.9996003033470116E-3</v>
          </cell>
        </row>
        <row r="146">
          <cell r="B146">
            <v>43609</v>
          </cell>
          <cell r="C146" t="str">
            <v>Friday</v>
          </cell>
          <cell r="D146" t="str">
            <v>Weekday</v>
          </cell>
          <cell r="E146">
            <v>22368860</v>
          </cell>
          <cell r="F146">
            <v>5312604</v>
          </cell>
          <cell r="G146">
            <v>2082540</v>
          </cell>
          <cell r="H146">
            <v>1505052</v>
          </cell>
          <cell r="I146">
            <v>1295850</v>
          </cell>
          <cell r="J146">
            <v>5.7930980836752521E-2</v>
          </cell>
          <cell r="K146">
            <v>9.352031094676394E-2</v>
          </cell>
          <cell r="L146">
            <v>8.4210516621862075E-2</v>
          </cell>
          <cell r="M146">
            <v>8.5867035803239844E-3</v>
          </cell>
          <cell r="N146">
            <v>0.23749998882374873</v>
          </cell>
          <cell r="O146">
            <v>0.39199985543812416</v>
          </cell>
          <cell r="P146">
            <v>0.72270016422253591</v>
          </cell>
          <cell r="Q146">
            <v>0.86100015148978237</v>
          </cell>
          <cell r="R146">
            <v>-7.7669894666066996E-2</v>
          </cell>
          <cell r="S146">
            <v>0</v>
          </cell>
          <cell r="T146">
            <v>1.0204389840849704E-2</v>
          </cell>
          <cell r="U146">
            <v>8.2474320982746985E-2</v>
          </cell>
        </row>
        <row r="147">
          <cell r="B147">
            <v>43610</v>
          </cell>
          <cell r="C147" t="str">
            <v>Saturday</v>
          </cell>
          <cell r="D147" t="str">
            <v>WEEKEND</v>
          </cell>
          <cell r="E147">
            <v>47134238</v>
          </cell>
          <cell r="F147">
            <v>9898190</v>
          </cell>
          <cell r="G147">
            <v>3500000</v>
          </cell>
          <cell r="H147">
            <v>2475200</v>
          </cell>
          <cell r="I147">
            <v>1853429</v>
          </cell>
          <cell r="J147">
            <v>3.9322349923212929E-2</v>
          </cell>
          <cell r="K147">
            <v>6.1562684713828197E-2</v>
          </cell>
          <cell r="L147">
            <v>5.0000011138400247E-2</v>
          </cell>
          <cell r="M147">
            <v>1.1012069955020243E-2</v>
          </cell>
          <cell r="N147">
            <v>0.21000000042432002</v>
          </cell>
          <cell r="O147">
            <v>0.35360000161645716</v>
          </cell>
          <cell r="P147">
            <v>0.70720000000000005</v>
          </cell>
          <cell r="Q147">
            <v>0.74879969295410476</v>
          </cell>
          <cell r="R147">
            <v>1.0101014847837764E-2</v>
          </cell>
          <cell r="S147">
            <v>-9.5235960039636858E-3</v>
          </cell>
          <cell r="T147">
            <v>9.4736628478026885E-2</v>
          </cell>
          <cell r="U147">
            <v>-7.6923382682529406E-2</v>
          </cell>
        </row>
        <row r="148">
          <cell r="B148">
            <v>43611</v>
          </cell>
          <cell r="C148" t="str">
            <v>Sunday</v>
          </cell>
          <cell r="D148" t="str">
            <v>WEEKEND</v>
          </cell>
          <cell r="E148">
            <v>47134238</v>
          </cell>
          <cell r="F148">
            <v>9799208</v>
          </cell>
          <cell r="G148">
            <v>3365048</v>
          </cell>
          <cell r="H148">
            <v>2288232</v>
          </cell>
          <cell r="I148">
            <v>1695580</v>
          </cell>
          <cell r="J148">
            <v>3.5973425517136823E-2</v>
          </cell>
          <cell r="K148">
            <v>9.5919983195178249E-2</v>
          </cell>
          <cell r="L148">
            <v>0</v>
          </cell>
          <cell r="M148">
            <v>9.5919983195178471E-2</v>
          </cell>
          <cell r="N148">
            <v>0.2078999982984768</v>
          </cell>
          <cell r="O148">
            <v>0.34339999722426545</v>
          </cell>
          <cell r="P148">
            <v>0.67999980980954799</v>
          </cell>
          <cell r="Q148">
            <v>0.74100003845763895</v>
          </cell>
          <cell r="R148">
            <v>4.2105307935103475E-2</v>
          </cell>
          <cell r="S148">
            <v>5.2083527757447623E-2</v>
          </cell>
          <cell r="T148">
            <v>1.0100549636270051E-2</v>
          </cell>
          <cell r="U148">
            <v>-1.0416581536410341E-2</v>
          </cell>
        </row>
        <row r="149">
          <cell r="B149">
            <v>43612</v>
          </cell>
          <cell r="C149" t="str">
            <v>Monday</v>
          </cell>
          <cell r="D149" t="str">
            <v>Weekday</v>
          </cell>
          <cell r="E149">
            <v>21065820</v>
          </cell>
          <cell r="F149">
            <v>5055796</v>
          </cell>
          <cell r="G149">
            <v>1941425</v>
          </cell>
          <cell r="H149">
            <v>1445585</v>
          </cell>
          <cell r="I149">
            <v>1126111</v>
          </cell>
          <cell r="J149">
            <v>5.3456784497351632E-2</v>
          </cell>
          <cell r="K149">
            <v>-0.14081009196851069</v>
          </cell>
          <cell r="L149">
            <v>-5.8252409823299045E-2</v>
          </cell>
          <cell r="M149">
            <v>-8.7664341280365043E-2</v>
          </cell>
          <cell r="N149">
            <v>0.2399999620237902</v>
          </cell>
          <cell r="O149">
            <v>0.383999868665587</v>
          </cell>
          <cell r="P149">
            <v>0.74459997167029368</v>
          </cell>
          <cell r="Q149">
            <v>0.77900019715201807</v>
          </cell>
          <cell r="R149">
            <v>-2.0408193148367726E-2</v>
          </cell>
          <cell r="S149">
            <v>-2.0408480062736434E-2</v>
          </cell>
          <cell r="T149">
            <v>4.0816555786855169E-2</v>
          </cell>
          <cell r="U149">
            <v>-8.6538396508076709E-2</v>
          </cell>
        </row>
        <row r="150">
          <cell r="B150">
            <v>43613</v>
          </cell>
          <cell r="C150" t="str">
            <v>Tuesday</v>
          </cell>
          <cell r="D150" t="str">
            <v>Weekday</v>
          </cell>
          <cell r="E150">
            <v>22586034</v>
          </cell>
          <cell r="F150">
            <v>5477113</v>
          </cell>
          <cell r="G150">
            <v>2125119</v>
          </cell>
          <cell r="H150">
            <v>1582364</v>
          </cell>
          <cell r="I150">
            <v>1232661</v>
          </cell>
          <cell r="J150">
            <v>5.457624831344892E-2</v>
          </cell>
          <cell r="K150">
            <v>-1.7266051880761024E-3</v>
          </cell>
          <cell r="L150">
            <v>9.7087647738864913E-3</v>
          </cell>
          <cell r="M150">
            <v>-1.1325414179724769E-2</v>
          </cell>
          <cell r="N150">
            <v>0.24249998915258872</v>
          </cell>
          <cell r="O150">
            <v>0.38799984590421999</v>
          </cell>
          <cell r="P150">
            <v>0.74460018474259559</v>
          </cell>
          <cell r="Q150">
            <v>0.778999648626991</v>
          </cell>
          <cell r="R150">
            <v>5.6661207725738905E-8</v>
          </cell>
          <cell r="S150">
            <v>-2.0202223232990701E-2</v>
          </cell>
          <cell r="T150">
            <v>5.1546760567697358E-2</v>
          </cell>
          <cell r="U150">
            <v>-4.0404270560347788E-2</v>
          </cell>
        </row>
        <row r="151">
          <cell r="B151">
            <v>43614</v>
          </cell>
          <cell r="C151" t="str">
            <v>Wednesday</v>
          </cell>
          <cell r="D151" t="str">
            <v>Weekday</v>
          </cell>
          <cell r="E151">
            <v>20631473</v>
          </cell>
          <cell r="F151">
            <v>5261025</v>
          </cell>
          <cell r="G151">
            <v>2146498</v>
          </cell>
          <cell r="H151">
            <v>1535605</v>
          </cell>
          <cell r="I151">
            <v>1271788</v>
          </cell>
          <cell r="J151">
            <v>6.1643102264196066E-2</v>
          </cell>
          <cell r="K151">
            <v>-0.13841280293530445</v>
          </cell>
          <cell r="L151">
            <v>-5.940592344129092E-2</v>
          </cell>
          <cell r="M151">
            <v>-8.3996786140808966E-2</v>
          </cell>
          <cell r="N151">
            <v>0.25499997019117343</v>
          </cell>
          <cell r="O151">
            <v>0.40799996198459426</v>
          </cell>
          <cell r="P151">
            <v>0.71540015411148761</v>
          </cell>
          <cell r="Q151">
            <v>0.82819996027624287</v>
          </cell>
          <cell r="R151">
            <v>-9.7088365317793413E-3</v>
          </cell>
          <cell r="S151">
            <v>-2.8571297953020158E-2</v>
          </cell>
          <cell r="T151">
            <v>-6.6666295962671374E-2</v>
          </cell>
          <cell r="U151">
            <v>2.0202100651875998E-2</v>
          </cell>
        </row>
        <row r="152">
          <cell r="B152">
            <v>43615</v>
          </cell>
          <cell r="C152" t="str">
            <v>Thursday</v>
          </cell>
          <cell r="D152" t="str">
            <v>Weekday</v>
          </cell>
          <cell r="E152">
            <v>21500167</v>
          </cell>
          <cell r="F152">
            <v>5428792</v>
          </cell>
          <cell r="G152">
            <v>2128086</v>
          </cell>
          <cell r="H152">
            <v>1569038</v>
          </cell>
          <cell r="I152">
            <v>1260879</v>
          </cell>
          <cell r="J152">
            <v>5.8645079361476588E-2</v>
          </cell>
          <cell r="K152">
            <v>-3.7994839312172735E-2</v>
          </cell>
          <cell r="L152">
            <v>2.0618565999329652E-2</v>
          </cell>
          <cell r="M152">
            <v>-5.7429295590083362E-2</v>
          </cell>
          <cell r="N152">
            <v>0.25249999220936281</v>
          </cell>
          <cell r="O152">
            <v>0.39199991452978861</v>
          </cell>
          <cell r="P152">
            <v>0.73730009031589894</v>
          </cell>
          <cell r="Q152">
            <v>0.80360004027945786</v>
          </cell>
          <cell r="R152">
            <v>7.2546570084597306E-8</v>
          </cell>
          <cell r="S152">
            <v>-6.6666878522770645E-2</v>
          </cell>
          <cell r="T152">
            <v>2.0202449109697707E-2</v>
          </cell>
          <cell r="U152">
            <v>-1.0101044014995231E-2</v>
          </cell>
        </row>
        <row r="153">
          <cell r="B153">
            <v>43616</v>
          </cell>
          <cell r="C153" t="str">
            <v>Friday</v>
          </cell>
          <cell r="D153" t="str">
            <v>Weekday</v>
          </cell>
          <cell r="E153">
            <v>22368860</v>
          </cell>
          <cell r="F153">
            <v>5368526</v>
          </cell>
          <cell r="G153">
            <v>2211832</v>
          </cell>
          <cell r="H153">
            <v>1598491</v>
          </cell>
          <cell r="I153">
            <v>1297655</v>
          </cell>
          <cell r="J153">
            <v>5.8011673370927261E-2</v>
          </cell>
          <cell r="K153">
            <v>1.3929081297989754E-3</v>
          </cell>
          <cell r="L153">
            <v>0</v>
          </cell>
          <cell r="M153">
            <v>1.3929081297989754E-3</v>
          </cell>
          <cell r="N153">
            <v>0.23999998211799797</v>
          </cell>
          <cell r="O153">
            <v>0.41199986737514172</v>
          </cell>
          <cell r="P153">
            <v>0.72270000614874907</v>
          </cell>
          <cell r="Q153">
            <v>0.81180000387865803</v>
          </cell>
          <cell r="R153">
            <v>1.0526288050078714E-2</v>
          </cell>
          <cell r="S153">
            <v>5.1020457430180022E-2</v>
          </cell>
          <cell r="T153">
            <v>-2.1872665134647917E-7</v>
          </cell>
          <cell r="U153">
            <v>-5.7143018530244949E-2</v>
          </cell>
        </row>
        <row r="154">
          <cell r="B154">
            <v>43617</v>
          </cell>
          <cell r="C154" t="str">
            <v>Saturday</v>
          </cell>
          <cell r="D154" t="str">
            <v>WEEKEND</v>
          </cell>
          <cell r="E154">
            <v>46685340</v>
          </cell>
          <cell r="F154">
            <v>10196078</v>
          </cell>
          <cell r="G154">
            <v>3570666</v>
          </cell>
          <cell r="H154">
            <v>2355211</v>
          </cell>
          <cell r="I154">
            <v>1781953</v>
          </cell>
          <cell r="J154">
            <v>3.8169433916514263E-2</v>
          </cell>
          <cell r="K154">
            <v>-3.8564196416479901E-2</v>
          </cell>
          <cell r="L154">
            <v>-9.523820030781005E-3</v>
          </cell>
          <cell r="M154">
            <v>-2.9319611085045327E-2</v>
          </cell>
          <cell r="N154">
            <v>0.2183999945164799</v>
          </cell>
          <cell r="O154">
            <v>0.35019994943153632</v>
          </cell>
          <cell r="P154">
            <v>0.65959991777444316</v>
          </cell>
          <cell r="Q154">
            <v>0.75660015174861195</v>
          </cell>
          <cell r="R154">
            <v>3.9999971786605304E-2</v>
          </cell>
          <cell r="S154">
            <v>-9.615532153217643E-3</v>
          </cell>
          <cell r="T154">
            <v>-6.7307808576862138E-2</v>
          </cell>
          <cell r="U154">
            <v>1.0417283644619912E-2</v>
          </cell>
        </row>
        <row r="155">
          <cell r="B155">
            <v>43618</v>
          </cell>
          <cell r="C155" t="str">
            <v>Sunday</v>
          </cell>
          <cell r="D155" t="str">
            <v>WEEKEND</v>
          </cell>
          <cell r="E155">
            <v>43543058</v>
          </cell>
          <cell r="F155">
            <v>9144042</v>
          </cell>
          <cell r="G155">
            <v>3046794</v>
          </cell>
          <cell r="H155">
            <v>2175411</v>
          </cell>
          <cell r="I155">
            <v>1713789</v>
          </cell>
          <cell r="J155">
            <v>3.935848970460458E-2</v>
          </cell>
          <cell r="K155">
            <v>1.0739098125715163E-2</v>
          </cell>
          <cell r="L155">
            <v>-7.6190475382247658E-2</v>
          </cell>
          <cell r="M155">
            <v>9.4099022787118125E-2</v>
          </cell>
          <cell r="N155">
            <v>0.2099999958661608</v>
          </cell>
          <cell r="O155">
            <v>0.33319991312375863</v>
          </cell>
          <cell r="P155">
            <v>0.71400002756996372</v>
          </cell>
          <cell r="Q155">
            <v>0.78780009846415233</v>
          </cell>
          <cell r="R155">
            <v>1.0100998484228407E-2</v>
          </cell>
          <cell r="S155">
            <v>-2.9703215442501651E-2</v>
          </cell>
          <cell r="T155">
            <v>5.0000334220591025E-2</v>
          </cell>
          <cell r="U155">
            <v>6.3157972439415566E-2</v>
          </cell>
        </row>
        <row r="156">
          <cell r="B156">
            <v>43619</v>
          </cell>
          <cell r="C156" t="str">
            <v>Monday</v>
          </cell>
          <cell r="D156" t="str">
            <v>Weekday</v>
          </cell>
          <cell r="E156">
            <v>21500167</v>
          </cell>
          <cell r="F156">
            <v>5375041</v>
          </cell>
          <cell r="G156">
            <v>2150016</v>
          </cell>
          <cell r="H156">
            <v>1506731</v>
          </cell>
          <cell r="I156">
            <v>1186099</v>
          </cell>
          <cell r="J156">
            <v>5.5166966842629638E-2</v>
          </cell>
          <cell r="K156">
            <v>5.3270059523439439E-2</v>
          </cell>
          <cell r="L156">
            <v>2.0618565999329652E-2</v>
          </cell>
          <cell r="M156">
            <v>3.1991867100849225E-2</v>
          </cell>
          <cell r="N156">
            <v>0.24999996511655004</v>
          </cell>
          <cell r="O156">
            <v>0.39999992558196301</v>
          </cell>
          <cell r="P156">
            <v>0.70079990102399237</v>
          </cell>
          <cell r="Q156">
            <v>0.78720023680404794</v>
          </cell>
          <cell r="R156">
            <v>4.1666686146261123E-2</v>
          </cell>
          <cell r="S156">
            <v>4.1666829137147365E-2</v>
          </cell>
          <cell r="T156">
            <v>-5.8823626528011541E-2</v>
          </cell>
          <cell r="U156">
            <v>1.0526364026618662E-2</v>
          </cell>
        </row>
        <row r="157">
          <cell r="B157">
            <v>43620</v>
          </cell>
          <cell r="C157" t="str">
            <v>Tuesday</v>
          </cell>
          <cell r="D157" t="str">
            <v>Weekday</v>
          </cell>
          <cell r="E157">
            <v>22368860</v>
          </cell>
          <cell r="F157">
            <v>5759981</v>
          </cell>
          <cell r="G157">
            <v>2280952</v>
          </cell>
          <cell r="H157">
            <v>1715048</v>
          </cell>
          <cell r="I157">
            <v>1392276</v>
          </cell>
          <cell r="J157">
            <v>6.2241705656881932E-2</v>
          </cell>
          <cell r="K157">
            <v>0.12948815611104747</v>
          </cell>
          <cell r="L157">
            <v>-9.6154110101844825E-3</v>
          </cell>
          <cell r="M157">
            <v>0.14045409093362049</v>
          </cell>
          <cell r="N157">
            <v>0.2574999798827477</v>
          </cell>
          <cell r="O157">
            <v>0.3959999173608385</v>
          </cell>
          <cell r="P157">
            <v>0.75190008382464868</v>
          </cell>
          <cell r="Q157">
            <v>0.81180001959128845</v>
          </cell>
          <cell r="R157">
            <v>6.1855634643845248E-2</v>
          </cell>
          <cell r="S157">
            <v>2.0618749056393604E-2</v>
          </cell>
          <cell r="T157">
            <v>9.8037836031112935E-3</v>
          </cell>
          <cell r="U157">
            <v>4.2105758355743816E-2</v>
          </cell>
        </row>
        <row r="158">
          <cell r="B158">
            <v>43621</v>
          </cell>
          <cell r="C158" t="str">
            <v>Wednesday</v>
          </cell>
          <cell r="D158" t="str">
            <v>Weekday</v>
          </cell>
          <cell r="E158">
            <v>22368860</v>
          </cell>
          <cell r="F158">
            <v>5536293</v>
          </cell>
          <cell r="G158">
            <v>2170226</v>
          </cell>
          <cell r="H158">
            <v>1536737</v>
          </cell>
          <cell r="I158">
            <v>1247523</v>
          </cell>
          <cell r="J158">
            <v>5.5770522056108357E-2</v>
          </cell>
          <cell r="K158">
            <v>-1.9079437767929863E-2</v>
          </cell>
          <cell r="L158">
            <v>8.4210516621862075E-2</v>
          </cell>
          <cell r="M158">
            <v>-9.5267434512274041E-2</v>
          </cell>
          <cell r="N158">
            <v>0.24750000670575076</v>
          </cell>
          <cell r="O158">
            <v>0.39199984538390581</v>
          </cell>
          <cell r="P158">
            <v>0.70809998590008594</v>
          </cell>
          <cell r="Q158">
            <v>0.81179993713953658</v>
          </cell>
          <cell r="R158">
            <v>-2.9411624949602699E-2</v>
          </cell>
          <cell r="S158">
            <v>-3.9215975714460005E-2</v>
          </cell>
          <cell r="T158">
            <v>-1.0204314563600159E-2</v>
          </cell>
          <cell r="U158">
            <v>-1.9802009083936811E-2</v>
          </cell>
        </row>
        <row r="159">
          <cell r="B159">
            <v>43622</v>
          </cell>
          <cell r="C159" t="str">
            <v>Thursday</v>
          </cell>
          <cell r="D159" t="str">
            <v>Weekday</v>
          </cell>
          <cell r="E159">
            <v>22368860</v>
          </cell>
          <cell r="F159">
            <v>5815903</v>
          </cell>
          <cell r="G159">
            <v>2326361</v>
          </cell>
          <cell r="H159">
            <v>1766173</v>
          </cell>
          <cell r="I159">
            <v>1477227</v>
          </cell>
          <cell r="J159">
            <v>6.6039440543684394E-2</v>
          </cell>
          <cell r="K159">
            <v>0.17158506089799253</v>
          </cell>
          <cell r="L159">
            <v>4.0404011745583279E-2</v>
          </cell>
          <cell r="M159">
            <v>0.12608664294970828</v>
          </cell>
          <cell r="N159">
            <v>0.25999997317699697</v>
          </cell>
          <cell r="O159">
            <v>0.39999996561153101</v>
          </cell>
          <cell r="P159">
            <v>0.75919988342308009</v>
          </cell>
          <cell r="Q159">
            <v>0.83639994496575365</v>
          </cell>
          <cell r="R159">
            <v>2.9702895837776744E-2</v>
          </cell>
          <cell r="S159">
            <v>2.0408298025622384E-2</v>
          </cell>
          <cell r="T159">
            <v>2.97026860498526E-2</v>
          </cell>
          <cell r="U159">
            <v>4.0816205876357925E-2</v>
          </cell>
        </row>
        <row r="160">
          <cell r="B160">
            <v>43623</v>
          </cell>
          <cell r="C160" t="str">
            <v>Friday</v>
          </cell>
          <cell r="D160" t="str">
            <v>Weekday</v>
          </cell>
          <cell r="E160">
            <v>21065820</v>
          </cell>
          <cell r="F160">
            <v>5477113</v>
          </cell>
          <cell r="G160">
            <v>2278479</v>
          </cell>
          <cell r="H160">
            <v>1596758</v>
          </cell>
          <cell r="I160">
            <v>1348621</v>
          </cell>
          <cell r="J160">
            <v>6.4019392551536089E-2</v>
          </cell>
          <cell r="K160">
            <v>3.9275462276182838E-2</v>
          </cell>
          <cell r="L160">
            <v>-5.8252409823299045E-2</v>
          </cell>
          <cell r="M160">
            <v>0.10356052207278021</v>
          </cell>
          <cell r="N160">
            <v>0.25999999050594758</v>
          </cell>
          <cell r="O160">
            <v>0.41599999853937647</v>
          </cell>
          <cell r="P160">
            <v>0.7007999634844122</v>
          </cell>
          <cell r="Q160">
            <v>0.84459949472618889</v>
          </cell>
          <cell r="R160">
            <v>8.3333374492154944E-2</v>
          </cell>
          <cell r="S160">
            <v>9.7090593492654698E-3</v>
          </cell>
          <cell r="T160">
            <v>-3.0303089079854462E-2</v>
          </cell>
          <cell r="U160">
            <v>4.0403413021458334E-2</v>
          </cell>
        </row>
        <row r="161">
          <cell r="B161">
            <v>43624</v>
          </cell>
          <cell r="C161" t="str">
            <v>Saturday</v>
          </cell>
          <cell r="D161" t="str">
            <v>WEEKEND</v>
          </cell>
          <cell r="E161">
            <v>42645263</v>
          </cell>
          <cell r="F161">
            <v>8597285</v>
          </cell>
          <cell r="G161">
            <v>2776923</v>
          </cell>
          <cell r="H161">
            <v>1926073</v>
          </cell>
          <cell r="I161">
            <v>1427220</v>
          </cell>
          <cell r="J161">
            <v>3.3467257547456095E-2</v>
          </cell>
          <cell r="K161">
            <v>-0.19906978466884373</v>
          </cell>
          <cell r="L161">
            <v>-8.6538450828461344E-2</v>
          </cell>
          <cell r="M161">
            <v>-0.12319219560193007</v>
          </cell>
          <cell r="N161">
            <v>0.20159999951225532</v>
          </cell>
          <cell r="O161">
            <v>0.32299999360263154</v>
          </cell>
          <cell r="P161">
            <v>0.69359971450414726</v>
          </cell>
          <cell r="Q161">
            <v>0.7409999517152257</v>
          </cell>
          <cell r="R161">
            <v>-7.6923055980007815E-2</v>
          </cell>
          <cell r="S161">
            <v>-7.766978799699209E-2</v>
          </cell>
          <cell r="T161">
            <v>5.1546090006231227E-2</v>
          </cell>
          <cell r="U161">
            <v>-2.0618816950184193E-2</v>
          </cell>
        </row>
        <row r="162">
          <cell r="B162">
            <v>43625</v>
          </cell>
          <cell r="C162" t="str">
            <v>Sunday</v>
          </cell>
          <cell r="D162" t="str">
            <v>WEEKEND</v>
          </cell>
          <cell r="E162">
            <v>44889750</v>
          </cell>
          <cell r="F162">
            <v>9803921</v>
          </cell>
          <cell r="G162">
            <v>3333333</v>
          </cell>
          <cell r="H162">
            <v>2153333</v>
          </cell>
          <cell r="I162">
            <v>1646008</v>
          </cell>
          <cell r="J162">
            <v>3.6667791645086018E-2</v>
          </cell>
          <cell r="K162">
            <v>-3.9550376388225117E-2</v>
          </cell>
          <cell r="L162">
            <v>3.0927823213518835E-2</v>
          </cell>
          <cell r="M162">
            <v>-6.8363854398706181E-2</v>
          </cell>
          <cell r="N162">
            <v>0.21839999108927985</v>
          </cell>
          <cell r="O162">
            <v>0.33999998571999918</v>
          </cell>
          <cell r="P162">
            <v>0.64599996459999642</v>
          </cell>
          <cell r="Q162">
            <v>0.76440011832819166</v>
          </cell>
          <cell r="R162">
            <v>3.9999978040345274E-2</v>
          </cell>
          <cell r="S162">
            <v>2.0408386462318351E-2</v>
          </cell>
          <cell r="T162">
            <v>-9.5238179753857288E-2</v>
          </cell>
          <cell r="U162">
            <v>-2.9702941369999625E-2</v>
          </cell>
        </row>
        <row r="163">
          <cell r="B163">
            <v>43626</v>
          </cell>
          <cell r="C163" t="str">
            <v>Monday</v>
          </cell>
          <cell r="D163" t="str">
            <v>Weekday</v>
          </cell>
          <cell r="E163">
            <v>21934513</v>
          </cell>
          <cell r="F163">
            <v>5319119</v>
          </cell>
          <cell r="G163">
            <v>2212753</v>
          </cell>
          <cell r="H163">
            <v>1647616</v>
          </cell>
          <cell r="I163">
            <v>1310514</v>
          </cell>
          <cell r="J163">
            <v>5.9746664993200443E-2</v>
          </cell>
          <cell r="K163">
            <v>0.10489427948257268</v>
          </cell>
          <cell r="L163">
            <v>2.0201982617158221E-2</v>
          </cell>
          <cell r="M163">
            <v>8.3015224738292037E-2</v>
          </cell>
          <cell r="N163">
            <v>0.24249998164992312</v>
          </cell>
          <cell r="O163">
            <v>0.41599990524746672</v>
          </cell>
          <cell r="P163">
            <v>0.74460005251376904</v>
          </cell>
          <cell r="Q163">
            <v>0.79540014178060903</v>
          </cell>
          <cell r="R163">
            <v>-2.9999938052512998E-2</v>
          </cell>
          <cell r="S163">
            <v>3.9999956605554887E-2</v>
          </cell>
          <cell r="T163">
            <v>6.2500224994006093E-2</v>
          </cell>
          <cell r="U163">
            <v>1.0416542822512254E-2</v>
          </cell>
        </row>
        <row r="164">
          <cell r="B164">
            <v>43627</v>
          </cell>
          <cell r="C164" t="str">
            <v>Tuesday</v>
          </cell>
          <cell r="D164" t="str">
            <v>Weekday</v>
          </cell>
          <cell r="E164">
            <v>22368860</v>
          </cell>
          <cell r="F164">
            <v>5759981</v>
          </cell>
          <cell r="G164">
            <v>2350072</v>
          </cell>
          <cell r="H164">
            <v>1681241</v>
          </cell>
          <cell r="I164">
            <v>1309687</v>
          </cell>
          <cell r="J164">
            <v>5.8549563992085427E-2</v>
          </cell>
          <cell r="K164">
            <v>-5.9319416552465198E-2</v>
          </cell>
          <cell r="L164">
            <v>0</v>
          </cell>
          <cell r="M164">
            <v>-5.9319416552465198E-2</v>
          </cell>
          <cell r="N164">
            <v>0.2574999798827477</v>
          </cell>
          <cell r="O164">
            <v>0.40799995694430241</v>
          </cell>
          <cell r="P164">
            <v>0.71539978349599498</v>
          </cell>
          <cell r="Q164">
            <v>0.77900015524246669</v>
          </cell>
          <cell r="R164">
            <v>0</v>
          </cell>
          <cell r="S164">
            <v>3.0303136585074997E-2</v>
          </cell>
          <cell r="T164">
            <v>-4.854408333483573E-2</v>
          </cell>
          <cell r="U164">
            <v>-4.0403872329709101E-2</v>
          </cell>
        </row>
        <row r="165">
          <cell r="B165">
            <v>43628</v>
          </cell>
          <cell r="C165" t="str">
            <v>Wednesday</v>
          </cell>
          <cell r="D165" t="str">
            <v>Weekday</v>
          </cell>
          <cell r="E165">
            <v>21934513</v>
          </cell>
          <cell r="F165">
            <v>5757809</v>
          </cell>
          <cell r="G165">
            <v>2418280</v>
          </cell>
          <cell r="H165">
            <v>1853611</v>
          </cell>
          <cell r="I165">
            <v>1443963</v>
          </cell>
          <cell r="J165">
            <v>6.5830638683430087E-2</v>
          </cell>
          <cell r="K165">
            <v>0.1574640307232813</v>
          </cell>
          <cell r="L165">
            <v>-1.9417484842768062E-2</v>
          </cell>
          <cell r="M165">
            <v>0.1803841215113724</v>
          </cell>
          <cell r="N165">
            <v>0.26249996979645729</v>
          </cell>
          <cell r="O165">
            <v>0.42000003820897847</v>
          </cell>
          <cell r="P165">
            <v>0.76649974361943196</v>
          </cell>
          <cell r="Q165">
            <v>0.77900001672411312</v>
          </cell>
          <cell r="R165">
            <v>6.0605909835549143E-2</v>
          </cell>
          <cell r="S165">
            <v>7.142909150295873E-2</v>
          </cell>
          <cell r="T165">
            <v>8.2473886290383769E-2</v>
          </cell>
          <cell r="U165">
            <v>-4.0403945497948013E-2</v>
          </cell>
        </row>
        <row r="166">
          <cell r="B166">
            <v>43629</v>
          </cell>
          <cell r="C166" t="str">
            <v>Thursday</v>
          </cell>
          <cell r="D166" t="str">
            <v>Weekday</v>
          </cell>
          <cell r="E166">
            <v>21717340</v>
          </cell>
          <cell r="F166">
            <v>5483628</v>
          </cell>
          <cell r="G166">
            <v>2105713</v>
          </cell>
          <cell r="H166">
            <v>1583285</v>
          </cell>
          <cell r="I166">
            <v>1350226</v>
          </cell>
          <cell r="J166">
            <v>6.2172715443051495E-2</v>
          </cell>
          <cell r="K166">
            <v>-8.5972568873978084E-2</v>
          </cell>
          <cell r="L166">
            <v>-2.9126204911649523E-2</v>
          </cell>
          <cell r="M166">
            <v>-5.8551754357687225E-2</v>
          </cell>
          <cell r="N166">
            <v>0.25249998388384581</v>
          </cell>
          <cell r="O166">
            <v>0.38399997228112481</v>
          </cell>
          <cell r="P166">
            <v>0.75189971282886126</v>
          </cell>
          <cell r="Q166">
            <v>0.85280034864222176</v>
          </cell>
          <cell r="R166">
            <v>-2.8846115641886882E-2</v>
          </cell>
          <cell r="S166">
            <v>-3.9999986764861273E-2</v>
          </cell>
          <cell r="T166">
            <v>-9.6156107944904701E-3</v>
          </cell>
          <cell r="U166">
            <v>1.9608327063124875E-2</v>
          </cell>
        </row>
        <row r="167">
          <cell r="B167">
            <v>43630</v>
          </cell>
          <cell r="C167" t="str">
            <v>Friday</v>
          </cell>
          <cell r="D167" t="str">
            <v>Weekday</v>
          </cell>
          <cell r="E167">
            <v>22368860</v>
          </cell>
          <cell r="F167">
            <v>5815903</v>
          </cell>
          <cell r="G167">
            <v>2279834</v>
          </cell>
          <cell r="H167">
            <v>1647636</v>
          </cell>
          <cell r="I167">
            <v>1283508</v>
          </cell>
          <cell r="J167">
            <v>5.7379231664018641E-2</v>
          </cell>
          <cell r="K167">
            <v>-4.8281170173087862E-2</v>
          </cell>
          <cell r="L167">
            <v>6.1855650527727013E-2</v>
          </cell>
          <cell r="M167">
            <v>-0.1037210854847157</v>
          </cell>
          <cell r="N167">
            <v>0.25999997317699697</v>
          </cell>
          <cell r="O167">
            <v>0.39200000412661629</v>
          </cell>
          <cell r="P167">
            <v>0.72269998605161601</v>
          </cell>
          <cell r="Q167">
            <v>0.77899973052300386</v>
          </cell>
          <cell r="R167">
            <v>-6.6649812446861745E-8</v>
          </cell>
          <cell r="S167">
            <v>-5.7692294464007032E-2</v>
          </cell>
          <cell r="T167">
            <v>3.1250033830361179E-2</v>
          </cell>
          <cell r="U167">
            <v>-7.7669670196110929E-2</v>
          </cell>
        </row>
        <row r="168">
          <cell r="B168">
            <v>43631</v>
          </cell>
          <cell r="C168" t="str">
            <v>Saturday</v>
          </cell>
          <cell r="D168" t="str">
            <v>WEEKEND</v>
          </cell>
          <cell r="E168">
            <v>44440853</v>
          </cell>
          <cell r="F168">
            <v>8865950</v>
          </cell>
          <cell r="G168">
            <v>3135000</v>
          </cell>
          <cell r="H168">
            <v>2110482</v>
          </cell>
          <cell r="I168">
            <v>1613252</v>
          </cell>
          <cell r="J168">
            <v>3.6301103401413112E-2</v>
          </cell>
          <cell r="K168">
            <v>0.13034570703885873</v>
          </cell>
          <cell r="L168">
            <v>4.2105262664225984E-2</v>
          </cell>
          <cell r="M168">
            <v>8.4675173934962045E-2</v>
          </cell>
          <cell r="N168">
            <v>0.19949999609593452</v>
          </cell>
          <cell r="O168">
            <v>0.3536000090232857</v>
          </cell>
          <cell r="P168">
            <v>0.67320000000000002</v>
          </cell>
          <cell r="Q168">
            <v>0.76439979113775902</v>
          </cell>
          <cell r="R168">
            <v>-1.0416683637904156E-2</v>
          </cell>
          <cell r="S168">
            <v>9.473689172359423E-2</v>
          </cell>
          <cell r="T168">
            <v>-2.9411365197477002E-2</v>
          </cell>
          <cell r="U168">
            <v>3.1578732722409297E-2</v>
          </cell>
        </row>
        <row r="169">
          <cell r="B169">
            <v>43632</v>
          </cell>
          <cell r="C169" t="str">
            <v>Sunday</v>
          </cell>
          <cell r="D169" t="str">
            <v>WEEKEND</v>
          </cell>
          <cell r="E169">
            <v>45787545</v>
          </cell>
          <cell r="F169">
            <v>9230769</v>
          </cell>
          <cell r="G169">
            <v>3201230</v>
          </cell>
          <cell r="H169">
            <v>2133300</v>
          </cell>
          <cell r="I169">
            <v>1697253</v>
          </cell>
          <cell r="J169">
            <v>3.7068006157569708E-2</v>
          </cell>
          <cell r="K169">
            <v>3.113289850353107E-2</v>
          </cell>
          <cell r="L169">
            <v>2.0000000000000018E-2</v>
          </cell>
          <cell r="M169">
            <v>1.0914606376010827E-2</v>
          </cell>
          <cell r="N169">
            <v>0.20159999842751997</v>
          </cell>
          <cell r="O169">
            <v>0.34679992533666482</v>
          </cell>
          <cell r="P169">
            <v>0.66640010246061665</v>
          </cell>
          <cell r="Q169">
            <v>0.79559977499648427</v>
          </cell>
          <cell r="R169">
            <v>-7.6923046461536693E-2</v>
          </cell>
          <cell r="S169">
            <v>1.9999823241950487E-2</v>
          </cell>
          <cell r="T169">
            <v>3.1579162505453118E-2</v>
          </cell>
          <cell r="U169">
            <v>4.0815871060471576E-2</v>
          </cell>
        </row>
        <row r="170">
          <cell r="B170">
            <v>43633</v>
          </cell>
          <cell r="C170" t="str">
            <v>Monday</v>
          </cell>
          <cell r="D170" t="str">
            <v>Weekday</v>
          </cell>
          <cell r="E170">
            <v>22586034</v>
          </cell>
          <cell r="F170">
            <v>5928833</v>
          </cell>
          <cell r="G170">
            <v>2252956</v>
          </cell>
          <cell r="H170">
            <v>1611765</v>
          </cell>
          <cell r="I170">
            <v>1361297</v>
          </cell>
          <cell r="J170">
            <v>6.0271626262494778E-2</v>
          </cell>
          <cell r="K170">
            <v>3.8750444482088753E-2</v>
          </cell>
          <cell r="L170">
            <v>2.9703007310898588E-2</v>
          </cell>
          <cell r="M170">
            <v>8.786453090797286E-3</v>
          </cell>
          <cell r="N170">
            <v>0.26249995904548801</v>
          </cell>
          <cell r="O170">
            <v>0.37999990891968116</v>
          </cell>
          <cell r="P170">
            <v>0.71540012321589952</v>
          </cell>
          <cell r="Q170">
            <v>0.84460017434303392</v>
          </cell>
          <cell r="R170">
            <v>8.2474139830811088E-2</v>
          </cell>
          <cell r="S170">
            <v>-8.6538472421935242E-2</v>
          </cell>
          <cell r="T170">
            <v>-3.9215588555615355E-2</v>
          </cell>
          <cell r="U170">
            <v>6.1855700015697845E-2</v>
          </cell>
        </row>
        <row r="171">
          <cell r="B171">
            <v>43634</v>
          </cell>
          <cell r="C171" t="str">
            <v>Tuesday</v>
          </cell>
          <cell r="D171" t="str">
            <v>Weekday</v>
          </cell>
          <cell r="E171">
            <v>21065820</v>
          </cell>
          <cell r="F171">
            <v>5529777</v>
          </cell>
          <cell r="G171">
            <v>2101315</v>
          </cell>
          <cell r="H171">
            <v>1579979</v>
          </cell>
          <cell r="I171">
            <v>1256715</v>
          </cell>
          <cell r="J171">
            <v>5.965659062880059E-2</v>
          </cell>
          <cell r="K171">
            <v>-4.0446305109541392E-2</v>
          </cell>
          <cell r="L171">
            <v>-5.8252409823299045E-2</v>
          </cell>
          <cell r="M171">
            <v>1.8907512904191792E-2</v>
          </cell>
          <cell r="N171">
            <v>0.26249996439730333</v>
          </cell>
          <cell r="O171">
            <v>0.37999995298182909</v>
          </cell>
          <cell r="P171">
            <v>0.75190011968695791</v>
          </cell>
          <cell r="Q171">
            <v>0.795399812275986</v>
          </cell>
          <cell r="R171">
            <v>1.9417417107497892E-2</v>
          </cell>
          <cell r="S171">
            <v>-6.8627467934502029E-2</v>
          </cell>
          <cell r="T171">
            <v>5.1020893538147538E-2</v>
          </cell>
          <cell r="U171">
            <v>2.1052187118518528E-2</v>
          </cell>
        </row>
        <row r="172">
          <cell r="B172">
            <v>43635</v>
          </cell>
          <cell r="C172" t="str">
            <v>Wednesday</v>
          </cell>
          <cell r="D172" t="str">
            <v>Weekday</v>
          </cell>
          <cell r="E172">
            <v>22151687</v>
          </cell>
          <cell r="F172">
            <v>5261025</v>
          </cell>
          <cell r="G172">
            <v>2146498</v>
          </cell>
          <cell r="H172">
            <v>1519935</v>
          </cell>
          <cell r="I172">
            <v>1296201</v>
          </cell>
          <cell r="J172">
            <v>5.8514775872374865E-2</v>
          </cell>
          <cell r="K172">
            <v>-0.10233087689920028</v>
          </cell>
          <cell r="L172">
            <v>9.9010176337173128E-3</v>
          </cell>
          <cell r="M172">
            <v>-0.11113157881144275</v>
          </cell>
          <cell r="N172">
            <v>0.23749997009257129</v>
          </cell>
          <cell r="O172">
            <v>0.40799996198459426</v>
          </cell>
          <cell r="P172">
            <v>0.70809989107839844</v>
          </cell>
          <cell r="Q172">
            <v>0.85280028422268062</v>
          </cell>
          <cell r="R172">
            <v>-9.5238105068244483E-2</v>
          </cell>
          <cell r="S172">
            <v>-2.8571607458791171E-2</v>
          </cell>
          <cell r="T172">
            <v>-7.6190309295170677E-2</v>
          </cell>
          <cell r="U172">
            <v>9.4737183458500906E-2</v>
          </cell>
        </row>
        <row r="173">
          <cell r="B173">
            <v>43636</v>
          </cell>
          <cell r="C173" t="str">
            <v>Thursday</v>
          </cell>
          <cell r="D173" t="str">
            <v>Weekday</v>
          </cell>
          <cell r="E173">
            <v>10207150</v>
          </cell>
          <cell r="F173">
            <v>2526269</v>
          </cell>
          <cell r="G173">
            <v>1040823</v>
          </cell>
          <cell r="H173">
            <v>729408</v>
          </cell>
          <cell r="I173">
            <v>616058</v>
          </cell>
          <cell r="J173">
            <v>6.035553509059826E-2</v>
          </cell>
          <cell r="K173">
            <v>-0.54373712252615491</v>
          </cell>
          <cell r="L173">
            <v>-0.52999999079076909</v>
          </cell>
          <cell r="M173">
            <v>-2.9227939289827587E-2</v>
          </cell>
          <cell r="N173">
            <v>0.24749993876841234</v>
          </cell>
          <cell r="O173">
            <v>0.41200006808459433</v>
          </cell>
          <cell r="P173">
            <v>0.70079927134584841</v>
          </cell>
          <cell r="Q173">
            <v>0.84460000438711946</v>
          </cell>
          <cell r="R173">
            <v>-1.9802160136903502E-2</v>
          </cell>
          <cell r="S173">
            <v>7.291692141834516E-2</v>
          </cell>
          <cell r="T173">
            <v>-6.796177816155613E-2</v>
          </cell>
          <cell r="U173">
            <v>-9.6157843604993687E-3</v>
          </cell>
        </row>
        <row r="174">
          <cell r="B174">
            <v>43637</v>
          </cell>
          <cell r="C174" t="str">
            <v>Friday</v>
          </cell>
          <cell r="D174" t="str">
            <v>Weekday</v>
          </cell>
          <cell r="E174">
            <v>21065820</v>
          </cell>
          <cell r="F174">
            <v>5108461</v>
          </cell>
          <cell r="G174">
            <v>2104686</v>
          </cell>
          <cell r="H174">
            <v>1613241</v>
          </cell>
          <cell r="I174">
            <v>1336086</v>
          </cell>
          <cell r="J174">
            <v>6.342435281417956E-2</v>
          </cell>
          <cell r="K174">
            <v>4.0964294729756157E-2</v>
          </cell>
          <cell r="L174">
            <v>-5.8252409823299045E-2</v>
          </cell>
          <cell r="M174">
            <v>0.10535381835640178</v>
          </cell>
          <cell r="N174">
            <v>0.24249998338540821</v>
          </cell>
          <cell r="O174">
            <v>0.41200001331124969</v>
          </cell>
          <cell r="P174">
            <v>0.76649961086831953</v>
          </cell>
          <cell r="Q174">
            <v>0.82819987838146936</v>
          </cell>
          <cell r="R174">
            <v>-6.7307659988393609E-2</v>
          </cell>
          <cell r="S174">
            <v>5.102043105635623E-2</v>
          </cell>
          <cell r="T174">
            <v>6.0605542634638132E-2</v>
          </cell>
          <cell r="U174">
            <v>6.3158106390400981E-2</v>
          </cell>
        </row>
        <row r="175">
          <cell r="B175">
            <v>43638</v>
          </cell>
          <cell r="C175" t="str">
            <v>Saturday</v>
          </cell>
          <cell r="D175" t="str">
            <v>WEEKEND</v>
          </cell>
          <cell r="E175">
            <v>44889750</v>
          </cell>
          <cell r="F175">
            <v>9332579</v>
          </cell>
          <cell r="G175">
            <v>3014423</v>
          </cell>
          <cell r="H175">
            <v>2131800</v>
          </cell>
          <cell r="I175">
            <v>1579663</v>
          </cell>
          <cell r="J175">
            <v>3.51898373236652E-2</v>
          </cell>
          <cell r="K175">
            <v>-2.0820677736646198E-2</v>
          </cell>
          <cell r="L175">
            <v>1.0100998736455313E-2</v>
          </cell>
          <cell r="M175">
            <v>-3.0612460052788726E-2</v>
          </cell>
          <cell r="N175">
            <v>0.20789999944307999</v>
          </cell>
          <cell r="O175">
            <v>0.32299999817842423</v>
          </cell>
          <cell r="P175">
            <v>0.7072000180465714</v>
          </cell>
          <cell r="Q175">
            <v>0.74099962473027492</v>
          </cell>
          <cell r="R175">
            <v>4.2105280759535013E-2</v>
          </cell>
          <cell r="S175">
            <v>-8.6538489999999912E-2</v>
          </cell>
          <cell r="T175">
            <v>5.0505077312197555E-2</v>
          </cell>
          <cell r="U175">
            <v>-3.0612470959279658E-2</v>
          </cell>
        </row>
        <row r="176">
          <cell r="B176">
            <v>43639</v>
          </cell>
          <cell r="C176" t="str">
            <v>Sunday</v>
          </cell>
          <cell r="D176" t="str">
            <v>WEEKEND</v>
          </cell>
          <cell r="E176">
            <v>43543058</v>
          </cell>
          <cell r="F176">
            <v>8869720</v>
          </cell>
          <cell r="G176">
            <v>3136333</v>
          </cell>
          <cell r="H176">
            <v>2068725</v>
          </cell>
          <cell r="I176">
            <v>1662014</v>
          </cell>
          <cell r="J176">
            <v>3.8169436790590136E-2</v>
          </cell>
          <cell r="K176">
            <v>-2.0762373081679608E-2</v>
          </cell>
          <cell r="L176">
            <v>-4.9019596923137065E-2</v>
          </cell>
          <cell r="M176">
            <v>2.9713781430229513E-2</v>
          </cell>
          <cell r="N176">
            <v>0.20369997899550371</v>
          </cell>
          <cell r="O176">
            <v>0.35360000090194504</v>
          </cell>
          <cell r="P176">
            <v>0.65959992130937628</v>
          </cell>
          <cell r="Q176">
            <v>0.80340016193549169</v>
          </cell>
          <cell r="R176">
            <v>1.0416570358946498E-2</v>
          </cell>
          <cell r="S176">
            <v>1.9608065251683238E-2</v>
          </cell>
          <cell r="T176">
            <v>-1.0204351899304021E-2</v>
          </cell>
          <cell r="U176">
            <v>9.8044106900883055E-3</v>
          </cell>
        </row>
        <row r="177">
          <cell r="B177">
            <v>43640</v>
          </cell>
          <cell r="C177" t="str">
            <v>Monday</v>
          </cell>
          <cell r="D177" t="str">
            <v>Weekday</v>
          </cell>
          <cell r="E177">
            <v>21282993</v>
          </cell>
          <cell r="F177">
            <v>5054710</v>
          </cell>
          <cell r="G177">
            <v>2042103</v>
          </cell>
          <cell r="H177">
            <v>1460920</v>
          </cell>
          <cell r="I177">
            <v>1233893</v>
          </cell>
          <cell r="J177">
            <v>5.7975539436582062E-2</v>
          </cell>
          <cell r="K177">
            <v>-9.3590157034063814E-2</v>
          </cell>
          <cell r="L177">
            <v>-5.7692333235662363E-2</v>
          </cell>
          <cell r="M177">
            <v>-3.8095650777910106E-2</v>
          </cell>
          <cell r="N177">
            <v>0.2374999606493316</v>
          </cell>
          <cell r="O177">
            <v>0.40400003165364579</v>
          </cell>
          <cell r="P177">
            <v>0.7153997619121073</v>
          </cell>
          <cell r="Q177">
            <v>0.8445999780959943</v>
          </cell>
          <cell r="R177">
            <v>-9.523810398699617E-2</v>
          </cell>
          <cell r="S177">
            <v>6.315823285904365E-2</v>
          </cell>
          <cell r="T177">
            <v>-5.0503736370721697E-7</v>
          </cell>
          <cell r="U177">
            <v>-2.3235495982820709E-7</v>
          </cell>
        </row>
        <row r="178">
          <cell r="B178">
            <v>43641</v>
          </cell>
          <cell r="C178" t="str">
            <v>Tuesday</v>
          </cell>
          <cell r="D178" t="str">
            <v>Weekday</v>
          </cell>
          <cell r="E178">
            <v>22586034</v>
          </cell>
          <cell r="F178">
            <v>5646508</v>
          </cell>
          <cell r="G178">
            <v>2236017</v>
          </cell>
          <cell r="H178">
            <v>1632292</v>
          </cell>
          <cell r="I178">
            <v>1271556</v>
          </cell>
          <cell r="J178">
            <v>5.6298330198210095E-2</v>
          </cell>
          <cell r="K178">
            <v>1.1809360117449152E-2</v>
          </cell>
          <cell r="L178">
            <v>7.2164957262522922E-2</v>
          </cell>
          <cell r="M178">
            <v>-5.6293200720880954E-2</v>
          </cell>
          <cell r="N178">
            <v>0.24999997786242595</v>
          </cell>
          <cell r="O178">
            <v>0.39599997024709788</v>
          </cell>
          <cell r="P178">
            <v>0.72999981663824565</v>
          </cell>
          <cell r="Q178">
            <v>0.77900032592207769</v>
          </cell>
          <cell r="R178">
            <v>-4.7619002781875364E-2</v>
          </cell>
          <cell r="S178">
            <v>4.2105313802588418E-2</v>
          </cell>
          <cell r="T178">
            <v>-2.9126611999782837E-2</v>
          </cell>
          <cell r="U178">
            <v>-2.0617915796311559E-2</v>
          </cell>
        </row>
        <row r="179">
          <cell r="B179">
            <v>43642</v>
          </cell>
          <cell r="C179" t="str">
            <v>Wednesday</v>
          </cell>
          <cell r="D179" t="str">
            <v>Weekday</v>
          </cell>
          <cell r="E179">
            <v>22368860</v>
          </cell>
          <cell r="F179">
            <v>5759981</v>
          </cell>
          <cell r="G179">
            <v>2234872</v>
          </cell>
          <cell r="H179">
            <v>1615142</v>
          </cell>
          <cell r="I179">
            <v>1324416</v>
          </cell>
          <cell r="J179">
            <v>5.9208024011952333E-2</v>
          </cell>
          <cell r="K179">
            <v>2.1767457361936859E-2</v>
          </cell>
          <cell r="L179">
            <v>9.80390342279569E-3</v>
          </cell>
          <cell r="M179">
            <v>1.1847403142917212E-2</v>
          </cell>
          <cell r="N179">
            <v>0.2574999798827477</v>
          </cell>
          <cell r="O179">
            <v>0.3879998909718626</v>
          </cell>
          <cell r="P179">
            <v>0.72270000250573629</v>
          </cell>
          <cell r="Q179">
            <v>0.81999972757813244</v>
          </cell>
          <cell r="R179">
            <v>8.4210578141887371E-2</v>
          </cell>
          <cell r="S179">
            <v>-4.9019786461369397E-2</v>
          </cell>
          <cell r="T179">
            <v>2.0618717233669814E-2</v>
          </cell>
          <cell r="U179">
            <v>-3.846217836857968E-2</v>
          </cell>
        </row>
        <row r="180">
          <cell r="B180">
            <v>43643</v>
          </cell>
          <cell r="C180" t="str">
            <v>Thursday</v>
          </cell>
          <cell r="D180" t="str">
            <v>Weekday</v>
          </cell>
          <cell r="E180">
            <v>22368860</v>
          </cell>
          <cell r="F180">
            <v>5759981</v>
          </cell>
          <cell r="G180">
            <v>2234872</v>
          </cell>
          <cell r="H180">
            <v>1680400</v>
          </cell>
          <cell r="I180">
            <v>1322811</v>
          </cell>
          <cell r="J180">
            <v>5.9136272478794182E-2</v>
          </cell>
          <cell r="K180">
            <v>1.1472182813955829</v>
          </cell>
          <cell r="L180">
            <v>1.1914892991677402</v>
          </cell>
          <cell r="M180">
            <v>-2.0201338783159994E-2</v>
          </cell>
          <cell r="N180">
            <v>0.2574999798827477</v>
          </cell>
          <cell r="O180">
            <v>0.3879998909718626</v>
          </cell>
          <cell r="P180">
            <v>0.75189988509409045</v>
          </cell>
          <cell r="Q180">
            <v>0.78720007141156867</v>
          </cell>
          <cell r="R180">
            <v>4.0404216518584501E-2</v>
          </cell>
          <cell r="S180">
            <v>-5.8252847443228783E-2</v>
          </cell>
          <cell r="T180">
            <v>7.2917618264793482E-2</v>
          </cell>
          <cell r="U180">
            <v>-6.7961085339092397E-2</v>
          </cell>
        </row>
        <row r="181">
          <cell r="B181">
            <v>43644</v>
          </cell>
          <cell r="C181" t="str">
            <v>Friday</v>
          </cell>
          <cell r="D181" t="str">
            <v>Weekday</v>
          </cell>
          <cell r="E181">
            <v>21282993</v>
          </cell>
          <cell r="F181">
            <v>5373955</v>
          </cell>
          <cell r="G181">
            <v>2063599</v>
          </cell>
          <cell r="H181">
            <v>1461234</v>
          </cell>
          <cell r="I181">
            <v>1234158</v>
          </cell>
          <cell r="J181">
            <v>5.7987990692850391E-2</v>
          </cell>
          <cell r="K181">
            <v>-7.6288502386822388E-2</v>
          </cell>
          <cell r="L181">
            <v>1.0309259264533743E-2</v>
          </cell>
          <cell r="M181">
            <v>-8.5714112641505413E-2</v>
          </cell>
          <cell r="N181">
            <v>0.25249996558284826</v>
          </cell>
          <cell r="O181">
            <v>0.38400005210315308</v>
          </cell>
          <cell r="P181">
            <v>0.70809978101365623</v>
          </cell>
          <cell r="Q181">
            <v>0.84459983821893003</v>
          </cell>
          <cell r="R181">
            <v>4.123704281474927E-2</v>
          </cell>
          <cell r="S181">
            <v>-6.7961068697693805E-2</v>
          </cell>
          <cell r="T181">
            <v>-7.6190292893307254E-2</v>
          </cell>
          <cell r="U181">
            <v>1.980193461210189E-2</v>
          </cell>
        </row>
        <row r="182">
          <cell r="B182">
            <v>43645</v>
          </cell>
          <cell r="C182" t="str">
            <v>Saturday</v>
          </cell>
          <cell r="D182" t="str">
            <v>WEEKEND</v>
          </cell>
          <cell r="E182">
            <v>46685340</v>
          </cell>
          <cell r="F182">
            <v>9999999</v>
          </cell>
          <cell r="G182">
            <v>3502000</v>
          </cell>
          <cell r="H182">
            <v>2286105</v>
          </cell>
          <cell r="I182">
            <v>1729667</v>
          </cell>
          <cell r="J182">
            <v>3.7049467777250843E-2</v>
          </cell>
          <cell r="K182">
            <v>9.4959494525097998E-2</v>
          </cell>
          <cell r="L182">
            <v>4.0000000000000036E-2</v>
          </cell>
          <cell r="M182">
            <v>5.2845667812594366E-2</v>
          </cell>
          <cell r="N182">
            <v>0.2141999822642397</v>
          </cell>
          <cell r="O182">
            <v>0.35020003502000352</v>
          </cell>
          <cell r="P182">
            <v>0.65279982866933184</v>
          </cell>
          <cell r="Q182">
            <v>0.75659998119071525</v>
          </cell>
          <cell r="R182">
            <v>3.0302947753900966E-2</v>
          </cell>
          <cell r="S182">
            <v>8.4210640851316798E-2</v>
          </cell>
          <cell r="T182">
            <v>-7.6923342744678935E-2</v>
          </cell>
          <cell r="U182">
            <v>2.1053123294251241E-2</v>
          </cell>
        </row>
        <row r="183">
          <cell r="B183">
            <v>43646</v>
          </cell>
          <cell r="C183" t="str">
            <v>Sunday</v>
          </cell>
          <cell r="D183" t="str">
            <v>WEEKEND</v>
          </cell>
          <cell r="E183">
            <v>43991955</v>
          </cell>
          <cell r="F183">
            <v>8776395</v>
          </cell>
          <cell r="G183">
            <v>3133173</v>
          </cell>
          <cell r="H183">
            <v>2066640</v>
          </cell>
          <cell r="I183">
            <v>1692578</v>
          </cell>
          <cell r="J183">
            <v>3.8474716570336555E-2</v>
          </cell>
          <cell r="K183">
            <v>1.8389736789220734E-2</v>
          </cell>
          <cell r="L183">
            <v>1.0309266749248591E-2</v>
          </cell>
          <cell r="M183">
            <v>7.9980163558943662E-3</v>
          </cell>
          <cell r="N183">
            <v>0.19949999948854286</v>
          </cell>
          <cell r="O183">
            <v>0.35699999829086998</v>
          </cell>
          <cell r="P183">
            <v>0.65959970930427403</v>
          </cell>
          <cell r="Q183">
            <v>0.81899992257964616</v>
          </cell>
          <cell r="R183">
            <v>-2.061845822307895E-2</v>
          </cell>
          <cell r="S183">
            <v>9.6153772065961096E-3</v>
          </cell>
          <cell r="T183">
            <v>-3.2141468697677311E-7</v>
          </cell>
          <cell r="U183">
            <v>1.941717388576647E-2</v>
          </cell>
        </row>
        <row r="184">
          <cell r="B184">
            <v>43647</v>
          </cell>
          <cell r="C184" t="str">
            <v>Monday</v>
          </cell>
          <cell r="D184" t="str">
            <v>Weekday</v>
          </cell>
          <cell r="E184">
            <v>21500167</v>
          </cell>
          <cell r="F184">
            <v>5213790</v>
          </cell>
          <cell r="G184">
            <v>2189792</v>
          </cell>
          <cell r="H184">
            <v>1582562</v>
          </cell>
          <cell r="I184">
            <v>1297701</v>
          </cell>
          <cell r="J184">
            <v>6.0357717221452278E-2</v>
          </cell>
          <cell r="K184">
            <v>5.171274980893803E-2</v>
          </cell>
          <cell r="L184">
            <v>1.0204109920066262E-2</v>
          </cell>
          <cell r="M184">
            <v>4.1089359547503923E-2</v>
          </cell>
          <cell r="N184">
            <v>0.24249997686064484</v>
          </cell>
          <cell r="O184">
            <v>0.4200000383598112</v>
          </cell>
          <cell r="P184">
            <v>0.72269969019888647</v>
          </cell>
          <cell r="Q184">
            <v>0.82000010110188415</v>
          </cell>
          <cell r="R184">
            <v>2.1052703325268096E-2</v>
          </cell>
          <cell r="S184">
            <v>3.9603973892463396E-2</v>
          </cell>
          <cell r="T184">
            <v>1.020398478644724E-2</v>
          </cell>
          <cell r="U184">
            <v>-2.9126068709552144E-2</v>
          </cell>
        </row>
        <row r="185">
          <cell r="B185">
            <v>43648</v>
          </cell>
          <cell r="C185" t="str">
            <v>Tuesday</v>
          </cell>
          <cell r="D185" t="str">
            <v>Weekday</v>
          </cell>
          <cell r="E185">
            <v>21934513</v>
          </cell>
          <cell r="F185">
            <v>5264283</v>
          </cell>
          <cell r="G185">
            <v>2105713</v>
          </cell>
          <cell r="H185">
            <v>1583285</v>
          </cell>
          <cell r="I185">
            <v>1311277</v>
          </cell>
          <cell r="J185">
            <v>5.9781450356340256E-2</v>
          </cell>
          <cell r="K185">
            <v>3.1238105124744786E-2</v>
          </cell>
          <cell r="L185">
            <v>-2.8846188755405233E-2</v>
          </cell>
          <cell r="M185">
            <v>6.1868978100542371E-2</v>
          </cell>
          <cell r="N185">
            <v>0.23999999452916962</v>
          </cell>
          <cell r="O185">
            <v>0.39999996200812155</v>
          </cell>
          <cell r="P185">
            <v>0.75189971282886126</v>
          </cell>
          <cell r="Q185">
            <v>0.82820022927015668</v>
          </cell>
          <cell r="R185">
            <v>-3.9999936875031561E-2</v>
          </cell>
          <cell r="S185">
            <v>1.0100990054437986E-2</v>
          </cell>
          <cell r="T185">
            <v>2.9999865330744502E-2</v>
          </cell>
          <cell r="U185">
            <v>6.3157744240790459E-2</v>
          </cell>
        </row>
        <row r="186">
          <cell r="B186">
            <v>43649</v>
          </cell>
          <cell r="C186" t="str">
            <v>Wednesday</v>
          </cell>
          <cell r="D186" t="str">
            <v>Weekday</v>
          </cell>
          <cell r="E186">
            <v>22151687</v>
          </cell>
          <cell r="F186">
            <v>5814817</v>
          </cell>
          <cell r="G186">
            <v>2302667</v>
          </cell>
          <cell r="H186">
            <v>1731375</v>
          </cell>
          <cell r="I186">
            <v>1462320</v>
          </cell>
          <cell r="J186">
            <v>6.6013933837183597E-2</v>
          </cell>
          <cell r="K186">
            <v>0.10412438387938527</v>
          </cell>
          <cell r="L186">
            <v>-9.7087200688814601E-3</v>
          </cell>
          <cell r="M186">
            <v>0.11494911270569252</v>
          </cell>
          <cell r="N186">
            <v>0.26249996219249577</v>
          </cell>
          <cell r="O186">
            <v>0.39599990850958855</v>
          </cell>
          <cell r="P186">
            <v>0.75189986220326255</v>
          </cell>
          <cell r="Q186">
            <v>0.8446003898635478</v>
          </cell>
          <cell r="R186">
            <v>1.9417408545137738E-2</v>
          </cell>
          <cell r="S186">
            <v>2.0618607695191526E-2</v>
          </cell>
          <cell r="T186">
            <v>4.0403846127417875E-2</v>
          </cell>
          <cell r="U186">
            <v>3.0000817632066079E-2</v>
          </cell>
        </row>
        <row r="187">
          <cell r="B187">
            <v>43650</v>
          </cell>
          <cell r="C187" t="str">
            <v>Thursday</v>
          </cell>
          <cell r="D187" t="str">
            <v>Weekday</v>
          </cell>
          <cell r="E187">
            <v>22368860</v>
          </cell>
          <cell r="F187">
            <v>5759981</v>
          </cell>
          <cell r="G187">
            <v>2373112</v>
          </cell>
          <cell r="H187">
            <v>1645753</v>
          </cell>
          <cell r="I187">
            <v>1349517</v>
          </cell>
          <cell r="J187">
            <v>6.0330164344539687E-2</v>
          </cell>
          <cell r="K187">
            <v>2.0188825160964097E-2</v>
          </cell>
          <cell r="L187">
            <v>0</v>
          </cell>
          <cell r="M187">
            <v>2.0188825160964097E-2</v>
          </cell>
          <cell r="N187">
            <v>0.2574999798827477</v>
          </cell>
          <cell r="O187">
            <v>0.41199997013879036</v>
          </cell>
          <cell r="P187">
            <v>0.69349992752133061</v>
          </cell>
          <cell r="Q187">
            <v>0.81999972049268632</v>
          </cell>
          <cell r="R187">
            <v>0</v>
          </cell>
          <cell r="S187">
            <v>6.1855891523093787E-2</v>
          </cell>
          <cell r="T187">
            <v>-7.7669858355480237E-2</v>
          </cell>
          <cell r="U187">
            <v>4.1666217105777115E-2</v>
          </cell>
        </row>
        <row r="188">
          <cell r="B188">
            <v>43651</v>
          </cell>
          <cell r="C188" t="str">
            <v>Friday</v>
          </cell>
          <cell r="D188" t="str">
            <v>Weekday</v>
          </cell>
          <cell r="E188">
            <v>20631473</v>
          </cell>
          <cell r="F188">
            <v>4899974</v>
          </cell>
          <cell r="G188">
            <v>2038389</v>
          </cell>
          <cell r="H188">
            <v>1562425</v>
          </cell>
          <cell r="I188">
            <v>1255565</v>
          </cell>
          <cell r="J188">
            <v>6.0856779348716403E-2</v>
          </cell>
          <cell r="K188">
            <v>1.7345429029346215E-2</v>
          </cell>
          <cell r="L188">
            <v>-3.061223578845329E-2</v>
          </cell>
          <cell r="M188">
            <v>4.9472116926095211E-2</v>
          </cell>
          <cell r="N188">
            <v>0.23749995940667931</v>
          </cell>
          <cell r="O188">
            <v>0.41599996244878035</v>
          </cell>
          <cell r="P188">
            <v>0.7664999173366811</v>
          </cell>
          <cell r="Q188">
            <v>0.80360017280829477</v>
          </cell>
          <cell r="R188">
            <v>-5.9405973151498426E-2</v>
          </cell>
          <cell r="S188">
            <v>8.3333088551329704E-2</v>
          </cell>
          <cell r="T188">
            <v>8.2474444829546689E-2</v>
          </cell>
          <cell r="U188">
            <v>-4.8543302467467075E-2</v>
          </cell>
        </row>
        <row r="189">
          <cell r="B189">
            <v>43652</v>
          </cell>
          <cell r="C189" t="str">
            <v>Saturday</v>
          </cell>
          <cell r="D189" t="str">
            <v>WEEKEND</v>
          </cell>
          <cell r="E189">
            <v>44889750</v>
          </cell>
          <cell r="F189">
            <v>9332579</v>
          </cell>
          <cell r="G189">
            <v>3204807</v>
          </cell>
          <cell r="H189">
            <v>2179269</v>
          </cell>
          <cell r="I189">
            <v>1750824</v>
          </cell>
          <cell r="J189">
            <v>3.9002756754047414E-2</v>
          </cell>
          <cell r="K189">
            <v>1.2231834220112869E-2</v>
          </cell>
          <cell r="L189">
            <v>-3.8461538461538436E-2</v>
          </cell>
          <cell r="M189">
            <v>5.2721107588917349E-2</v>
          </cell>
          <cell r="N189">
            <v>0.20789999944307999</v>
          </cell>
          <cell r="O189">
            <v>0.34339993264455626</v>
          </cell>
          <cell r="P189">
            <v>0.68000007488750491</v>
          </cell>
          <cell r="Q189">
            <v>0.80339967209188035</v>
          </cell>
          <cell r="R189">
            <v>-2.9411686941168691E-2</v>
          </cell>
          <cell r="S189">
            <v>-1.9417766120608304E-2</v>
          </cell>
          <cell r="T189">
            <v>4.1667054774842782E-2</v>
          </cell>
          <cell r="U189">
            <v>6.1855263104174441E-2</v>
          </cell>
        </row>
        <row r="190">
          <cell r="B190">
            <v>43653</v>
          </cell>
          <cell r="C190" t="str">
            <v>Sunday</v>
          </cell>
          <cell r="D190" t="str">
            <v>WEEKEND</v>
          </cell>
          <cell r="E190">
            <v>43543058</v>
          </cell>
          <cell r="F190">
            <v>9144042</v>
          </cell>
          <cell r="G190">
            <v>3140064</v>
          </cell>
          <cell r="H190">
            <v>2135243</v>
          </cell>
          <cell r="I190">
            <v>1632180</v>
          </cell>
          <cell r="J190">
            <v>3.748427590914722E-2</v>
          </cell>
          <cell r="K190">
            <v>-3.5684027560325182E-2</v>
          </cell>
          <cell r="L190">
            <v>-1.0204070266938592E-2</v>
          </cell>
          <cell r="M190">
            <v>-2.5742636969883437E-2</v>
          </cell>
          <cell r="N190">
            <v>0.2099999958661608</v>
          </cell>
          <cell r="O190">
            <v>0.34339999750657313</v>
          </cell>
          <cell r="P190">
            <v>0.67999983439827982</v>
          </cell>
          <cell r="Q190">
            <v>0.76440011745735736</v>
          </cell>
          <cell r="R190">
            <v>5.2631560924996101E-2</v>
          </cell>
          <cell r="S190">
            <v>-3.8095240474528169E-2</v>
          </cell>
          <cell r="T190">
            <v>3.0928038333314589E-2</v>
          </cell>
          <cell r="U190">
            <v>-6.6666435022744497E-2</v>
          </cell>
        </row>
        <row r="191">
          <cell r="B191">
            <v>43654</v>
          </cell>
          <cell r="C191" t="str">
            <v>Monday</v>
          </cell>
          <cell r="D191" t="str">
            <v>Weekday</v>
          </cell>
          <cell r="E191">
            <v>21282993</v>
          </cell>
          <cell r="F191">
            <v>5267540</v>
          </cell>
          <cell r="G191">
            <v>2022735</v>
          </cell>
          <cell r="H191">
            <v>1535660</v>
          </cell>
          <cell r="I191">
            <v>1284426</v>
          </cell>
          <cell r="J191">
            <v>6.0349876542270156E-2</v>
          </cell>
          <cell r="K191">
            <v>-1.0229629167273546E-2</v>
          </cell>
          <cell r="L191">
            <v>-1.0101037819845726E-2</v>
          </cell>
          <cell r="M191">
            <v>-1.2990350767172476E-4</v>
          </cell>
          <cell r="N191">
            <v>0.2474999639383427</v>
          </cell>
          <cell r="O191">
            <v>0.38399993165690244</v>
          </cell>
          <cell r="P191">
            <v>0.75919979631538481</v>
          </cell>
          <cell r="Q191">
            <v>0.83639998437154062</v>
          </cell>
          <cell r="R191">
            <v>2.0618505380605168E-2</v>
          </cell>
          <cell r="S191">
            <v>-8.5714531940275007E-2</v>
          </cell>
          <cell r="T191">
            <v>5.0505218988614153E-2</v>
          </cell>
          <cell r="U191">
            <v>1.999985518004066E-2</v>
          </cell>
        </row>
        <row r="192">
          <cell r="B192">
            <v>43655</v>
          </cell>
          <cell r="C192" t="str">
            <v>Tuesday</v>
          </cell>
          <cell r="D192" t="str">
            <v>Weekday</v>
          </cell>
          <cell r="E192">
            <v>22803207</v>
          </cell>
          <cell r="F192">
            <v>5643793</v>
          </cell>
          <cell r="G192">
            <v>2234942</v>
          </cell>
          <cell r="H192">
            <v>1647823</v>
          </cell>
          <cell r="I192">
            <v>1351214</v>
          </cell>
          <cell r="J192">
            <v>5.9255437184778437E-2</v>
          </cell>
          <cell r="K192">
            <v>3.0456570198363897E-2</v>
          </cell>
          <cell r="L192">
            <v>3.9603979354362773E-2</v>
          </cell>
          <cell r="M192">
            <v>-8.7989362657882042E-3</v>
          </cell>
          <cell r="N192">
            <v>0.24749996787732534</v>
          </cell>
          <cell r="O192">
            <v>0.39599999503879751</v>
          </cell>
          <cell r="P192">
            <v>0.73730011785540739</v>
          </cell>
          <cell r="Q192">
            <v>0.81999947809928619</v>
          </cell>
          <cell r="R192">
            <v>3.1249889662994024E-2</v>
          </cell>
          <cell r="S192">
            <v>-9.9999183730993257E-3</v>
          </cell>
          <cell r="T192">
            <v>-1.9416944473254372E-2</v>
          </cell>
          <cell r="U192">
            <v>-9.9018943499898926E-3</v>
          </cell>
        </row>
        <row r="193">
          <cell r="B193">
            <v>43656</v>
          </cell>
          <cell r="C193" t="str">
            <v>Wednesday</v>
          </cell>
          <cell r="D193" t="str">
            <v>Weekday</v>
          </cell>
          <cell r="E193">
            <v>22803207</v>
          </cell>
          <cell r="F193">
            <v>5814817</v>
          </cell>
          <cell r="G193">
            <v>2395704</v>
          </cell>
          <cell r="H193">
            <v>1818819</v>
          </cell>
          <cell r="I193">
            <v>1506346</v>
          </cell>
          <cell r="J193">
            <v>6.6058515365843062E-2</v>
          </cell>
          <cell r="K193">
            <v>3.0106953334427589E-2</v>
          </cell>
          <cell r="L193">
            <v>2.9411755411675955E-2</v>
          </cell>
          <cell r="M193">
            <v>6.7533513105622056E-4</v>
          </cell>
          <cell r="N193">
            <v>0.25499996557501758</v>
          </cell>
          <cell r="O193">
            <v>0.41199989612742755</v>
          </cell>
          <cell r="P193">
            <v>0.75920021839091978</v>
          </cell>
          <cell r="Q193">
            <v>0.82820005728992274</v>
          </cell>
          <cell r="R193">
            <v>-2.8571419800732412E-2</v>
          </cell>
          <cell r="S193">
            <v>4.0404018470755698E-2</v>
          </cell>
          <cell r="T193">
            <v>9.7092133602276753E-3</v>
          </cell>
          <cell r="U193">
            <v>-1.9417860529610587E-2</v>
          </cell>
        </row>
        <row r="194">
          <cell r="B194">
            <v>43657</v>
          </cell>
          <cell r="C194" t="str">
            <v>Thursday</v>
          </cell>
          <cell r="D194" t="str">
            <v>Weekday</v>
          </cell>
          <cell r="E194">
            <v>21500167</v>
          </cell>
          <cell r="F194">
            <v>5321291</v>
          </cell>
          <cell r="G194">
            <v>2149801</v>
          </cell>
          <cell r="H194">
            <v>1600742</v>
          </cell>
          <cell r="I194">
            <v>1338860</v>
          </cell>
          <cell r="J194">
            <v>6.2272074444817103E-2</v>
          </cell>
          <cell r="K194">
            <v>-7.8968994091960232E-3</v>
          </cell>
          <cell r="L194">
            <v>-3.8834924980530983E-2</v>
          </cell>
          <cell r="M194">
            <v>3.2188045919904207E-2</v>
          </cell>
          <cell r="N194">
            <v>0.24749998453500385</v>
          </cell>
          <cell r="O194">
            <v>0.40399989401068276</v>
          </cell>
          <cell r="P194">
            <v>0.74460008158894708</v>
          </cell>
          <cell r="Q194">
            <v>0.83639961967637511</v>
          </cell>
          <cell r="R194">
            <v>-3.8834936423285615E-2</v>
          </cell>
          <cell r="S194">
            <v>-1.9417661912481732E-2</v>
          </cell>
          <cell r="T194">
            <v>7.3684440386685868E-2</v>
          </cell>
          <cell r="U194">
            <v>1.9999883870490898E-2</v>
          </cell>
        </row>
        <row r="195">
          <cell r="B195">
            <v>43658</v>
          </cell>
          <cell r="C195" t="str">
            <v>Friday</v>
          </cell>
          <cell r="D195" t="str">
            <v>Weekday</v>
          </cell>
          <cell r="E195">
            <v>20848646</v>
          </cell>
          <cell r="F195">
            <v>5160040</v>
          </cell>
          <cell r="G195">
            <v>2125936</v>
          </cell>
          <cell r="H195">
            <v>1598491</v>
          </cell>
          <cell r="I195">
            <v>1376301</v>
          </cell>
          <cell r="J195">
            <v>6.6013927235370584E-2</v>
          </cell>
          <cell r="K195">
            <v>9.6160692596560127E-2</v>
          </cell>
          <cell r="L195">
            <v>1.0526296401619062E-2</v>
          </cell>
          <cell r="M195">
            <v>8.4742372860435511E-2</v>
          </cell>
          <cell r="N195">
            <v>0.24750000551594573</v>
          </cell>
          <cell r="O195">
            <v>0.4119999069774653</v>
          </cell>
          <cell r="P195">
            <v>0.75189986904591677</v>
          </cell>
          <cell r="Q195">
            <v>0.86100015577191236</v>
          </cell>
          <cell r="R195">
            <v>4.2105464498808587E-2</v>
          </cell>
          <cell r="S195">
            <v>-9.6155188278593817E-3</v>
          </cell>
          <cell r="T195">
            <v>-1.9047684103469131E-2</v>
          </cell>
          <cell r="U195">
            <v>7.1428534868310356E-2</v>
          </cell>
        </row>
        <row r="196">
          <cell r="B196">
            <v>43659</v>
          </cell>
          <cell r="C196" t="str">
            <v>Saturday</v>
          </cell>
          <cell r="D196" t="str">
            <v>WEEKEND</v>
          </cell>
          <cell r="E196">
            <v>44889750</v>
          </cell>
          <cell r="F196">
            <v>9898190</v>
          </cell>
          <cell r="G196">
            <v>3466346</v>
          </cell>
          <cell r="H196">
            <v>2404257</v>
          </cell>
          <cell r="I196">
            <v>1912827</v>
          </cell>
          <cell r="J196">
            <v>4.2611665246520644E-2</v>
          </cell>
          <cell r="K196">
            <v>9.2529574645995316E-2</v>
          </cell>
          <cell r="L196">
            <v>0</v>
          </cell>
          <cell r="M196">
            <v>9.2529574645995316E-2</v>
          </cell>
          <cell r="N196">
            <v>0.22050000278460005</v>
          </cell>
          <cell r="O196">
            <v>0.35019998605805708</v>
          </cell>
          <cell r="P196">
            <v>0.6935998310612963</v>
          </cell>
          <cell r="Q196">
            <v>0.79560005440350179</v>
          </cell>
          <cell r="R196">
            <v>6.0606076841138945E-2</v>
          </cell>
          <cell r="S196">
            <v>1.9802139625167969E-2</v>
          </cell>
          <cell r="T196">
            <v>1.9999639229512312E-2</v>
          </cell>
          <cell r="U196">
            <v>-9.7082659594197596E-3</v>
          </cell>
        </row>
        <row r="197">
          <cell r="B197">
            <v>43660</v>
          </cell>
          <cell r="C197" t="str">
            <v>Sunday</v>
          </cell>
          <cell r="D197" t="str">
            <v>WEEKEND</v>
          </cell>
          <cell r="E197">
            <v>43094160</v>
          </cell>
          <cell r="F197">
            <v>9230769</v>
          </cell>
          <cell r="G197">
            <v>3232615</v>
          </cell>
          <cell r="H197">
            <v>2264123</v>
          </cell>
          <cell r="I197">
            <v>1801336</v>
          </cell>
          <cell r="J197">
            <v>4.1800002598960044E-2</v>
          </cell>
          <cell r="K197">
            <v>0.10363807913342882</v>
          </cell>
          <cell r="L197">
            <v>-1.0309289715021874E-2</v>
          </cell>
          <cell r="M197">
            <v>0.11513432192936301</v>
          </cell>
          <cell r="N197">
            <v>0.21419999832923997</v>
          </cell>
          <cell r="O197">
            <v>0.35019996708833251</v>
          </cell>
          <cell r="P197">
            <v>0.70039983109649617</v>
          </cell>
          <cell r="Q197">
            <v>0.79559988569525597</v>
          </cell>
          <cell r="R197">
            <v>2.000001212264757E-2</v>
          </cell>
          <cell r="S197">
            <v>1.9801891762183832E-2</v>
          </cell>
          <cell r="T197">
            <v>3.0000002450394581E-2</v>
          </cell>
          <cell r="U197">
            <v>4.0816017064046362E-2</v>
          </cell>
        </row>
        <row r="198">
          <cell r="B198">
            <v>43661</v>
          </cell>
          <cell r="C198" t="str">
            <v>Monday</v>
          </cell>
          <cell r="D198" t="str">
            <v>Weekday</v>
          </cell>
          <cell r="E198">
            <v>21500167</v>
          </cell>
          <cell r="F198">
            <v>5590043</v>
          </cell>
          <cell r="G198">
            <v>2236017</v>
          </cell>
          <cell r="H198">
            <v>1599646</v>
          </cell>
          <cell r="I198">
            <v>1298593</v>
          </cell>
          <cell r="J198">
            <v>6.0399205271289287E-2</v>
          </cell>
          <cell r="K198">
            <v>1.1029829667104307E-2</v>
          </cell>
          <cell r="L198">
            <v>1.0204109920066262E-2</v>
          </cell>
          <cell r="M198">
            <v>8.1737912064450136E-4</v>
          </cell>
          <cell r="N198">
            <v>0.25999998046526801</v>
          </cell>
          <cell r="O198">
            <v>0.39999996422209988</v>
          </cell>
          <cell r="P198">
            <v>0.71539974874967405</v>
          </cell>
          <cell r="Q198">
            <v>0.8118002358021712</v>
          </cell>
          <cell r="R198">
            <v>5.0505124639288024E-2</v>
          </cell>
          <cell r="S198">
            <v>4.166675888758542E-2</v>
          </cell>
          <cell r="T198">
            <v>-5.7692385822921688E-2</v>
          </cell>
          <cell r="U198">
            <v>-2.9411464644936935E-2</v>
          </cell>
        </row>
        <row r="199">
          <cell r="B199">
            <v>43662</v>
          </cell>
          <cell r="C199" t="str">
            <v>Tuesday</v>
          </cell>
          <cell r="D199" t="str">
            <v>Weekday</v>
          </cell>
          <cell r="E199">
            <v>20631473</v>
          </cell>
          <cell r="F199">
            <v>2063147</v>
          </cell>
          <cell r="G199">
            <v>817006</v>
          </cell>
          <cell r="H199">
            <v>596414</v>
          </cell>
          <cell r="I199">
            <v>498841</v>
          </cell>
          <cell r="J199">
            <v>2.4178642019404045E-2</v>
          </cell>
          <cell r="K199">
            <v>-0.63082013655867986</v>
          </cell>
          <cell r="L199">
            <v>-9.5238095238095233E-2</v>
          </cell>
          <cell r="M199">
            <v>-0.59195909830169868</v>
          </cell>
          <cell r="N199">
            <v>9.9999985459109E-2</v>
          </cell>
          <cell r="O199">
            <v>0.39599989724435536</v>
          </cell>
          <cell r="P199">
            <v>0.72999953488713665</v>
          </cell>
          <cell r="Q199">
            <v>0.83640055397760615</v>
          </cell>
          <cell r="R199">
            <v>-0.59595960227083933</v>
          </cell>
          <cell r="S199">
            <v>-2.4695566513965872E-7</v>
          </cell>
          <cell r="T199">
            <v>-9.9017791961107937E-3</v>
          </cell>
          <cell r="U199">
            <v>2.0001324776860452E-2</v>
          </cell>
        </row>
        <row r="200">
          <cell r="B200">
            <v>43663</v>
          </cell>
          <cell r="C200" t="str">
            <v>Wednesday</v>
          </cell>
          <cell r="D200" t="str">
            <v>Weekday</v>
          </cell>
          <cell r="E200">
            <v>21500167</v>
          </cell>
          <cell r="F200">
            <v>5267540</v>
          </cell>
          <cell r="G200">
            <v>2064876</v>
          </cell>
          <cell r="H200">
            <v>1552580</v>
          </cell>
          <cell r="I200">
            <v>1285847</v>
          </cell>
          <cell r="J200">
            <v>5.9806372666779753E-2</v>
          </cell>
          <cell r="K200">
            <v>-0.14638004814298977</v>
          </cell>
          <cell r="L200">
            <v>-5.7142839601464823E-2</v>
          </cell>
          <cell r="M200">
            <v>-9.4645522449875008E-2</v>
          </cell>
          <cell r="N200">
            <v>0.24499995744219102</v>
          </cell>
          <cell r="O200">
            <v>0.39200006074942001</v>
          </cell>
          <cell r="P200">
            <v>0.75189987195357011</v>
          </cell>
          <cell r="Q200">
            <v>0.82820015715776318</v>
          </cell>
          <cell r="R200">
            <v>-3.9215723462067253E-2</v>
          </cell>
          <cell r="S200">
            <v>-4.854330199108059E-2</v>
          </cell>
          <cell r="T200">
            <v>-9.6158381682532879E-3</v>
          </cell>
          <cell r="U200">
            <v>1.2058419884830585E-7</v>
          </cell>
        </row>
        <row r="201">
          <cell r="B201">
            <v>43664</v>
          </cell>
          <cell r="C201" t="str">
            <v>Thursday</v>
          </cell>
          <cell r="D201" t="str">
            <v>Weekday</v>
          </cell>
          <cell r="E201">
            <v>22151687</v>
          </cell>
          <cell r="F201">
            <v>5759438</v>
          </cell>
          <cell r="G201">
            <v>2211624</v>
          </cell>
          <cell r="H201">
            <v>1695210</v>
          </cell>
          <cell r="I201">
            <v>1445675</v>
          </cell>
          <cell r="J201">
            <v>6.5262523797848901E-2</v>
          </cell>
          <cell r="K201">
            <v>7.9780559580538757E-2</v>
          </cell>
          <cell r="L201">
            <v>3.0303020437004058E-2</v>
          </cell>
          <cell r="M201">
            <v>4.8022317863873454E-2</v>
          </cell>
          <cell r="N201">
            <v>0.25999997201116104</v>
          </cell>
          <cell r="O201">
            <v>0.38399996666341402</v>
          </cell>
          <cell r="P201">
            <v>0.76650009223991056</v>
          </cell>
          <cell r="Q201">
            <v>0.85279994808902737</v>
          </cell>
          <cell r="R201">
            <v>5.0505003059462039E-2</v>
          </cell>
          <cell r="S201">
            <v>-4.9504783649126138E-2</v>
          </cell>
          <cell r="T201">
            <v>2.9411775787385963E-2</v>
          </cell>
          <cell r="U201">
            <v>1.9608244703647637E-2</v>
          </cell>
        </row>
        <row r="202">
          <cell r="B202">
            <v>43665</v>
          </cell>
          <cell r="C202" t="str">
            <v>Friday</v>
          </cell>
          <cell r="D202" t="str">
            <v>Weekday</v>
          </cell>
          <cell r="E202">
            <v>22586034</v>
          </cell>
          <cell r="F202">
            <v>5872368</v>
          </cell>
          <cell r="G202">
            <v>2442905</v>
          </cell>
          <cell r="H202">
            <v>1783320</v>
          </cell>
          <cell r="I202">
            <v>1491569</v>
          </cell>
          <cell r="J202">
            <v>6.6039438353807489E-2</v>
          </cell>
          <cell r="K202">
            <v>8.3752028081066632E-2</v>
          </cell>
          <cell r="L202">
            <v>8.3333373303954517E-2</v>
          </cell>
          <cell r="M202">
            <v>3.8645054922947786E-4</v>
          </cell>
          <cell r="N202">
            <v>0.25999996280887561</v>
          </cell>
          <cell r="O202">
            <v>0.41599998501456315</v>
          </cell>
          <cell r="P202">
            <v>0.72999973392334128</v>
          </cell>
          <cell r="Q202">
            <v>0.83640008523428211</v>
          </cell>
          <cell r="R202">
            <v>5.0504876825647305E-2</v>
          </cell>
          <cell r="S202">
            <v>9.708929466619054E-3</v>
          </cell>
          <cell r="T202">
            <v>-2.9126398373182982E-2</v>
          </cell>
          <cell r="U202">
            <v>-2.8571505327517066E-2</v>
          </cell>
        </row>
        <row r="203">
          <cell r="B203">
            <v>43666</v>
          </cell>
          <cell r="C203" t="str">
            <v>Saturday</v>
          </cell>
          <cell r="D203" t="str">
            <v>WEEKEND</v>
          </cell>
          <cell r="E203">
            <v>44440853</v>
          </cell>
          <cell r="F203">
            <v>9332579</v>
          </cell>
          <cell r="G203">
            <v>3331730</v>
          </cell>
          <cell r="H203">
            <v>2152298</v>
          </cell>
          <cell r="I203">
            <v>1729156</v>
          </cell>
          <cell r="J203">
            <v>3.8909154151474099E-2</v>
          </cell>
          <cell r="K203">
            <v>-9.6020706524949762E-2</v>
          </cell>
          <cell r="L203">
            <v>-9.9999888615998067E-3</v>
          </cell>
          <cell r="M203">
            <v>-8.6889612823776385E-2</v>
          </cell>
          <cell r="N203">
            <v>0.20999999707476361</v>
          </cell>
          <cell r="O203">
            <v>0.35699992467248337</v>
          </cell>
          <cell r="P203">
            <v>0.64600012606063517</v>
          </cell>
          <cell r="Q203">
            <v>0.803399900943085</v>
          </cell>
          <cell r="R203">
            <v>-4.7619072912636562E-2</v>
          </cell>
          <cell r="S203">
            <v>1.9417301213995319E-2</v>
          </cell>
          <cell r="T203">
            <v>-6.862704237950501E-2</v>
          </cell>
          <cell r="U203">
            <v>9.803728011847701E-3</v>
          </cell>
        </row>
        <row r="204">
          <cell r="B204">
            <v>43667</v>
          </cell>
          <cell r="C204" t="str">
            <v>Sunday</v>
          </cell>
          <cell r="D204" t="str">
            <v>WEEKEND</v>
          </cell>
          <cell r="E204">
            <v>42645263</v>
          </cell>
          <cell r="F204">
            <v>9134615</v>
          </cell>
          <cell r="G204">
            <v>2950480</v>
          </cell>
          <cell r="H204">
            <v>1926073</v>
          </cell>
          <cell r="I204">
            <v>1547407</v>
          </cell>
          <cell r="J204">
            <v>3.6285554154045198E-2</v>
          </cell>
          <cell r="K204">
            <v>-0.14096703779861175</v>
          </cell>
          <cell r="L204">
            <v>-1.0416655064166447E-2</v>
          </cell>
          <cell r="M204">
            <v>-0.13192459574277737</v>
          </cell>
          <cell r="N204">
            <v>0.2141999921538765</v>
          </cell>
          <cell r="O204">
            <v>0.3229999293894707</v>
          </cell>
          <cell r="P204">
            <v>0.65279988340880124</v>
          </cell>
          <cell r="Q204">
            <v>0.80339997497498794</v>
          </cell>
          <cell r="R204">
            <v>-2.8829895026838415E-8</v>
          </cell>
          <cell r="S204">
            <v>-7.7670017861540819E-2</v>
          </cell>
          <cell r="T204">
            <v>-6.7961106748378075E-2</v>
          </cell>
          <cell r="U204">
            <v>9.8040351940418269E-3</v>
          </cell>
        </row>
        <row r="205">
          <cell r="B205">
            <v>43668</v>
          </cell>
          <cell r="C205" t="str">
            <v>Monday</v>
          </cell>
          <cell r="D205" t="str">
            <v>Weekday</v>
          </cell>
          <cell r="E205">
            <v>21500167</v>
          </cell>
          <cell r="F205">
            <v>5321291</v>
          </cell>
          <cell r="G205">
            <v>2128516</v>
          </cell>
          <cell r="H205">
            <v>1553817</v>
          </cell>
          <cell r="I205">
            <v>1286871</v>
          </cell>
          <cell r="J205">
            <v>5.9854000203812367E-2</v>
          </cell>
          <cell r="K205">
            <v>-9.0266927359072824E-3</v>
          </cell>
          <cell r="L205">
            <v>0</v>
          </cell>
          <cell r="M205">
            <v>-9.0266927359072824E-3</v>
          </cell>
          <cell r="N205">
            <v>0.24749998453500385</v>
          </cell>
          <cell r="O205">
            <v>0.39999992483027147</v>
          </cell>
          <cell r="P205">
            <v>0.7300001503394854</v>
          </cell>
          <cell r="Q205">
            <v>0.82819984592780227</v>
          </cell>
          <cell r="R205">
            <v>-4.8076911036283532E-2</v>
          </cell>
          <cell r="S205">
            <v>-9.8479579824228836E-8</v>
          </cell>
          <cell r="T205">
            <v>2.0408731782935341E-2</v>
          </cell>
          <cell r="U205">
            <v>2.0201534074975935E-2</v>
          </cell>
        </row>
        <row r="206">
          <cell r="B206">
            <v>43669</v>
          </cell>
          <cell r="C206" t="str">
            <v>Tuesday</v>
          </cell>
          <cell r="D206" t="str">
            <v>Weekday</v>
          </cell>
          <cell r="E206">
            <v>21282993</v>
          </cell>
          <cell r="F206">
            <v>5054710</v>
          </cell>
          <cell r="G206">
            <v>2001665</v>
          </cell>
          <cell r="H206">
            <v>1505052</v>
          </cell>
          <cell r="I206">
            <v>1172435</v>
          </cell>
          <cell r="J206">
            <v>5.5087881671529941E-2</v>
          </cell>
          <cell r="K206">
            <v>1.3503180372102532</v>
          </cell>
          <cell r="L206">
            <v>3.1578937674493712E-2</v>
          </cell>
          <cell r="M206">
            <v>1.2783695472773182</v>
          </cell>
          <cell r="N206">
            <v>0.2374999606493316</v>
          </cell>
          <cell r="O206">
            <v>0.3959999683463542</v>
          </cell>
          <cell r="P206">
            <v>0.75190004321402437</v>
          </cell>
          <cell r="Q206">
            <v>0.77899966247013397</v>
          </cell>
          <cell r="R206">
            <v>1.3749999518394702</v>
          </cell>
          <cell r="S206">
            <v>1.7955054865126385E-7</v>
          </cell>
          <cell r="T206">
            <v>3.0000715452885407E-2</v>
          </cell>
          <cell r="U206">
            <v>-6.8628471411807612E-2</v>
          </cell>
        </row>
        <row r="207">
          <cell r="B207">
            <v>43670</v>
          </cell>
          <cell r="C207" t="str">
            <v>Wednesday</v>
          </cell>
          <cell r="D207" t="str">
            <v>Weekday</v>
          </cell>
          <cell r="E207">
            <v>21934513</v>
          </cell>
          <cell r="F207">
            <v>5593301</v>
          </cell>
          <cell r="G207">
            <v>2192574</v>
          </cell>
          <cell r="H207">
            <v>1536555</v>
          </cell>
          <cell r="I207">
            <v>1297775</v>
          </cell>
          <cell r="J207">
            <v>5.9165890758550235E-2</v>
          </cell>
          <cell r="K207">
            <v>9.2763758052085699E-3</v>
          </cell>
          <cell r="L207">
            <v>2.0201982617158221E-2</v>
          </cell>
          <cell r="M207">
            <v>-1.0709258556743761E-2</v>
          </cell>
          <cell r="N207">
            <v>0.25500000843419685</v>
          </cell>
          <cell r="O207">
            <v>0.39200000143028241</v>
          </cell>
          <cell r="P207">
            <v>0.70079960813181219</v>
          </cell>
          <cell r="Q207">
            <v>0.84460042107181321</v>
          </cell>
          <cell r="R207">
            <v>4.0816541751299562E-2</v>
          </cell>
          <cell r="S207">
            <v>-1.513243071959991E-7</v>
          </cell>
          <cell r="T207">
            <v>-6.7961527495662866E-2</v>
          </cell>
          <cell r="U207">
            <v>1.9802295100175726E-2</v>
          </cell>
        </row>
        <row r="208">
          <cell r="B208">
            <v>43671</v>
          </cell>
          <cell r="C208" t="str">
            <v>Thursday</v>
          </cell>
          <cell r="D208" t="str">
            <v>Weekday</v>
          </cell>
          <cell r="E208">
            <v>20631473</v>
          </cell>
          <cell r="F208">
            <v>5415761</v>
          </cell>
          <cell r="G208">
            <v>2122978</v>
          </cell>
          <cell r="H208">
            <v>1580769</v>
          </cell>
          <cell r="I208">
            <v>1296231</v>
          </cell>
          <cell r="J208">
            <v>6.2827845592992801E-2</v>
          </cell>
          <cell r="K208">
            <v>-0.10337316478461622</v>
          </cell>
          <cell r="L208">
            <v>-6.8627459389436152E-2</v>
          </cell>
          <cell r="M208">
            <v>-3.730591560322627E-2</v>
          </cell>
          <cell r="N208">
            <v>0.2624999678888657</v>
          </cell>
          <cell r="O208">
            <v>0.39199994239036767</v>
          </cell>
          <cell r="P208">
            <v>0.74459980272993875</v>
          </cell>
          <cell r="Q208">
            <v>0.8200002656934694</v>
          </cell>
          <cell r="R208">
            <v>9.6153697954910466E-3</v>
          </cell>
          <cell r="S208">
            <v>2.0833271930895458E-2</v>
          </cell>
          <cell r="T208">
            <v>-2.8571802836935722E-2</v>
          </cell>
          <cell r="U208">
            <v>-3.8461168377245114E-2</v>
          </cell>
        </row>
        <row r="209">
          <cell r="B209">
            <v>43672</v>
          </cell>
          <cell r="C209" t="str">
            <v>Friday</v>
          </cell>
          <cell r="D209" t="str">
            <v>Weekday</v>
          </cell>
          <cell r="E209">
            <v>21065820</v>
          </cell>
          <cell r="F209">
            <v>5319119</v>
          </cell>
          <cell r="G209">
            <v>2063818</v>
          </cell>
          <cell r="H209">
            <v>1566850</v>
          </cell>
          <cell r="I209">
            <v>1246273</v>
          </cell>
          <cell r="J209">
            <v>5.916090615034212E-2</v>
          </cell>
          <cell r="K209">
            <v>-0.16445501347909486</v>
          </cell>
          <cell r="L209">
            <v>-6.7307699970698742E-2</v>
          </cell>
          <cell r="M209">
            <v>-0.10415794523589839</v>
          </cell>
          <cell r="N209">
            <v>0.25249997389135576</v>
          </cell>
          <cell r="O209">
            <v>0.387999967663818</v>
          </cell>
          <cell r="P209">
            <v>0.75919969687249556</v>
          </cell>
          <cell r="Q209">
            <v>0.79540032549382522</v>
          </cell>
          <cell r="R209">
            <v>-2.8846115347458956E-2</v>
          </cell>
          <cell r="S209">
            <v>-6.7307736440819665E-2</v>
          </cell>
          <cell r="T209">
            <v>3.9999963824946638E-2</v>
          </cell>
          <cell r="U209">
            <v>-4.9019315593413104E-2</v>
          </cell>
        </row>
        <row r="210">
          <cell r="B210">
            <v>43673</v>
          </cell>
          <cell r="C210" t="str">
            <v>Saturday</v>
          </cell>
          <cell r="D210" t="str">
            <v>WEEKEND</v>
          </cell>
          <cell r="E210">
            <v>44889750</v>
          </cell>
          <cell r="F210">
            <v>9615384</v>
          </cell>
          <cell r="G210">
            <v>3171153</v>
          </cell>
          <cell r="H210">
            <v>2156384</v>
          </cell>
          <cell r="I210">
            <v>1698799</v>
          </cell>
          <cell r="J210">
            <v>3.7843806214113464E-2</v>
          </cell>
          <cell r="K210">
            <v>-1.7555963718715928E-2</v>
          </cell>
          <cell r="L210">
            <v>1.0100998736455313E-2</v>
          </cell>
          <cell r="M210">
            <v>-2.7380393138674131E-2</v>
          </cell>
          <cell r="N210">
            <v>0.21419998997543982</v>
          </cell>
          <cell r="O210">
            <v>0.32979993310719574</v>
          </cell>
          <cell r="P210">
            <v>0.6799999873862913</v>
          </cell>
          <cell r="Q210">
            <v>0.78779985382937356</v>
          </cell>
          <cell r="R210">
            <v>1.9999966472289632E-2</v>
          </cell>
          <cell r="S210">
            <v>-7.6190468640130016E-2</v>
          </cell>
          <cell r="T210">
            <v>5.2631354010703069E-2</v>
          </cell>
          <cell r="U210">
            <v>-1.941753676518887E-2</v>
          </cell>
        </row>
        <row r="211">
          <cell r="B211">
            <v>43674</v>
          </cell>
          <cell r="C211" t="str">
            <v>Sunday</v>
          </cell>
          <cell r="D211" t="str">
            <v>WEEKEND</v>
          </cell>
          <cell r="E211">
            <v>43543058</v>
          </cell>
          <cell r="F211">
            <v>8778280</v>
          </cell>
          <cell r="G211">
            <v>3074153</v>
          </cell>
          <cell r="H211">
            <v>2027711</v>
          </cell>
          <cell r="I211">
            <v>1660696</v>
          </cell>
          <cell r="J211">
            <v>3.8139167901344917E-2</v>
          </cell>
          <cell r="K211">
            <v>7.3212154268398777E-2</v>
          </cell>
          <cell r="L211">
            <v>2.1052631332113103E-2</v>
          </cell>
          <cell r="M211">
            <v>5.1084068867474519E-2</v>
          </cell>
          <cell r="N211">
            <v>0.2015999886824669</v>
          </cell>
          <cell r="O211">
            <v>0.35019992527009847</v>
          </cell>
          <cell r="P211">
            <v>0.65959989629663851</v>
          </cell>
          <cell r="Q211">
            <v>0.8190003407783456</v>
          </cell>
          <cell r="R211">
            <v>-5.8823547772859142E-2</v>
          </cell>
          <cell r="S211">
            <v>8.421053197144901E-2</v>
          </cell>
          <cell r="T211">
            <v>1.0416688269502927E-2</v>
          </cell>
          <cell r="U211">
            <v>1.9417931652093046E-2</v>
          </cell>
        </row>
        <row r="212">
          <cell r="B212">
            <v>43675</v>
          </cell>
          <cell r="C212" t="str">
            <v>Monday</v>
          </cell>
          <cell r="D212" t="str">
            <v>Weekday</v>
          </cell>
          <cell r="E212">
            <v>21500167</v>
          </cell>
          <cell r="F212">
            <v>5536293</v>
          </cell>
          <cell r="G212">
            <v>2214517</v>
          </cell>
          <cell r="H212">
            <v>1551933</v>
          </cell>
          <cell r="I212">
            <v>1298037</v>
          </cell>
          <cell r="J212">
            <v>6.0373345007041106E-2</v>
          </cell>
          <cell r="K212">
            <v>8.6768603846072434E-3</v>
          </cell>
          <cell r="L212">
            <v>0</v>
          </cell>
          <cell r="M212">
            <v>8.6768603846072434E-3</v>
          </cell>
          <cell r="N212">
            <v>0.25749999988372185</v>
          </cell>
          <cell r="O212">
            <v>0.39999996387474435</v>
          </cell>
          <cell r="P212">
            <v>0.70079976807583777</v>
          </cell>
          <cell r="Q212">
            <v>0.83640015387262212</v>
          </cell>
          <cell r="R212">
            <v>4.0404104943706276E-2</v>
          </cell>
          <cell r="S212">
            <v>9.7611200455816061E-8</v>
          </cell>
          <cell r="T212">
            <v>-4.000051541094618E-2</v>
          </cell>
          <cell r="U212">
            <v>9.9013637652074493E-3</v>
          </cell>
        </row>
        <row r="213">
          <cell r="B213">
            <v>43676</v>
          </cell>
          <cell r="C213" t="str">
            <v>Tuesday</v>
          </cell>
          <cell r="D213" t="str">
            <v>Weekday</v>
          </cell>
          <cell r="E213">
            <v>20848646</v>
          </cell>
          <cell r="F213">
            <v>5212161</v>
          </cell>
          <cell r="G213">
            <v>2043167</v>
          </cell>
          <cell r="H213">
            <v>1416936</v>
          </cell>
          <cell r="I213">
            <v>1208363</v>
          </cell>
          <cell r="J213">
            <v>5.7958823800835793E-2</v>
          </cell>
          <cell r="K213">
            <v>3.064391629386698E-2</v>
          </cell>
          <cell r="L213">
            <v>-2.0408172854259776E-2</v>
          </cell>
          <cell r="M213">
            <v>5.2115674848858706E-2</v>
          </cell>
          <cell r="N213">
            <v>0.24999997601762725</v>
          </cell>
          <cell r="O213">
            <v>0.39199997851179197</v>
          </cell>
          <cell r="P213">
            <v>0.69349984607229853</v>
          </cell>
          <cell r="Q213">
            <v>0.85279998532043788</v>
          </cell>
          <cell r="R213">
            <v>5.2631652376363469E-2</v>
          </cell>
          <cell r="S213">
            <v>-1.0100985238119309E-2</v>
          </cell>
          <cell r="T213">
            <v>-7.7670160640092578E-2</v>
          </cell>
          <cell r="U213">
            <v>9.4737297595598458E-2</v>
          </cell>
        </row>
        <row r="214">
          <cell r="B214">
            <v>43677</v>
          </cell>
          <cell r="C214" t="str">
            <v>Wednesday</v>
          </cell>
          <cell r="D214" t="str">
            <v>Weekday</v>
          </cell>
          <cell r="E214">
            <v>22368860</v>
          </cell>
          <cell r="F214">
            <v>5592215</v>
          </cell>
          <cell r="G214">
            <v>2214517</v>
          </cell>
          <cell r="H214">
            <v>1535767</v>
          </cell>
          <cell r="I214">
            <v>1322295</v>
          </cell>
          <cell r="J214">
            <v>5.9113204696171373E-2</v>
          </cell>
          <cell r="K214">
            <v>1.8893876057097803E-2</v>
          </cell>
          <cell r="L214">
            <v>1.9801989677181275E-2</v>
          </cell>
          <cell r="M214">
            <v>-8.9048033763017287E-4</v>
          </cell>
          <cell r="N214">
            <v>0.25</v>
          </cell>
          <cell r="O214">
            <v>0.39599997496519718</v>
          </cell>
          <cell r="P214">
            <v>0.69349975638028516</v>
          </cell>
          <cell r="Q214">
            <v>0.86099974800864976</v>
          </cell>
          <cell r="R214">
            <v>-1.9607875564000676E-2</v>
          </cell>
          <cell r="S214">
            <v>1.0204014082449309E-2</v>
          </cell>
          <cell r="T214">
            <v>-1.0416460949495887E-2</v>
          </cell>
          <cell r="U214">
            <v>1.9416669146370413E-2</v>
          </cell>
        </row>
        <row r="215">
          <cell r="B215">
            <v>43678</v>
          </cell>
          <cell r="C215" t="str">
            <v>Thursday</v>
          </cell>
          <cell r="D215" t="str">
            <v>Weekday</v>
          </cell>
          <cell r="E215">
            <v>22151687</v>
          </cell>
          <cell r="F215">
            <v>5704059</v>
          </cell>
          <cell r="G215">
            <v>2327256</v>
          </cell>
          <cell r="H215">
            <v>1749863</v>
          </cell>
          <cell r="I215">
            <v>1506632</v>
          </cell>
          <cell r="J215">
            <v>6.8014323243191371E-2</v>
          </cell>
          <cell r="K215">
            <v>0.16231751902245817</v>
          </cell>
          <cell r="L215">
            <v>7.3684220220243013E-2</v>
          </cell>
          <cell r="M215">
            <v>8.2550620688114362E-2</v>
          </cell>
          <cell r="N215">
            <v>0.25749998182982631</v>
          </cell>
          <cell r="O215">
            <v>0.40799998737740967</v>
          </cell>
          <cell r="P215">
            <v>0.75189966209132131</v>
          </cell>
          <cell r="Q215">
            <v>0.86099997542664763</v>
          </cell>
          <cell r="R215">
            <v>-1.9047568269251136E-2</v>
          </cell>
          <cell r="S215">
            <v>4.0816447291996294E-2</v>
          </cell>
          <cell r="T215">
            <v>9.8037352878941331E-3</v>
          </cell>
          <cell r="U215">
            <v>4.9999629815369762E-2</v>
          </cell>
        </row>
        <row r="216">
          <cell r="B216">
            <v>43679</v>
          </cell>
          <cell r="C216" t="str">
            <v>Friday</v>
          </cell>
          <cell r="D216" t="str">
            <v>Weekday</v>
          </cell>
          <cell r="E216">
            <v>22803207</v>
          </cell>
          <cell r="F216">
            <v>5814817</v>
          </cell>
          <cell r="G216">
            <v>2256149</v>
          </cell>
          <cell r="H216">
            <v>1581109</v>
          </cell>
          <cell r="I216">
            <v>1322439</v>
          </cell>
          <cell r="J216">
            <v>5.7993553275203794E-2</v>
          </cell>
          <cell r="K216">
            <v>6.1115020545257748E-2</v>
          </cell>
          <cell r="L216">
            <v>8.2474216527056665E-2</v>
          </cell>
          <cell r="M216">
            <v>-1.9731828856234923E-2</v>
          </cell>
          <cell r="N216">
            <v>0.25499996557501758</v>
          </cell>
          <cell r="O216">
            <v>0.38800000068789781</v>
          </cell>
          <cell r="P216">
            <v>0.7007999028432963</v>
          </cell>
          <cell r="Q216">
            <v>0.83639964101146724</v>
          </cell>
          <cell r="R216">
            <v>9.9009581867819385E-3</v>
          </cell>
          <cell r="S216">
            <v>8.5113614822773798E-8</v>
          </cell>
          <cell r="T216">
            <v>-7.6922836336441924E-2</v>
          </cell>
          <cell r="U216">
            <v>5.1545510107991799E-2</v>
          </cell>
        </row>
        <row r="217">
          <cell r="B217">
            <v>43680</v>
          </cell>
          <cell r="C217" t="str">
            <v>Saturday</v>
          </cell>
          <cell r="D217" t="str">
            <v>WEEKEND</v>
          </cell>
          <cell r="E217">
            <v>45338648</v>
          </cell>
          <cell r="F217">
            <v>9045060</v>
          </cell>
          <cell r="G217">
            <v>3167580</v>
          </cell>
          <cell r="H217">
            <v>2240112</v>
          </cell>
          <cell r="I217">
            <v>1782233</v>
          </cell>
          <cell r="J217">
            <v>3.930935479152356E-2</v>
          </cell>
          <cell r="K217">
            <v>4.9113520787332776E-2</v>
          </cell>
          <cell r="L217">
            <v>1.0000011138400211E-2</v>
          </cell>
          <cell r="M217">
            <v>3.8726246750083293E-2</v>
          </cell>
          <cell r="N217">
            <v>0.19949999391247838</v>
          </cell>
          <cell r="O217">
            <v>0.35019999867330898</v>
          </cell>
          <cell r="P217">
            <v>0.70719981815771027</v>
          </cell>
          <cell r="Q217">
            <v>0.79559995214524992</v>
          </cell>
          <cell r="R217">
            <v>-6.8627435811957516E-2</v>
          </cell>
          <cell r="S217">
            <v>6.1855881454901729E-2</v>
          </cell>
          <cell r="T217">
            <v>3.9999751876417911E-2</v>
          </cell>
          <cell r="U217">
            <v>9.9011167341060968E-3</v>
          </cell>
        </row>
        <row r="218">
          <cell r="B218">
            <v>43681</v>
          </cell>
          <cell r="C218" t="str">
            <v>Sunday</v>
          </cell>
          <cell r="D218" t="str">
            <v>WEEKEND</v>
          </cell>
          <cell r="E218">
            <v>43991955</v>
          </cell>
          <cell r="F218">
            <v>9053544</v>
          </cell>
          <cell r="G218">
            <v>2924294</v>
          </cell>
          <cell r="H218">
            <v>2068061</v>
          </cell>
          <cell r="I218">
            <v>1677611</v>
          </cell>
          <cell r="J218">
            <v>3.8134495273056179E-2</v>
          </cell>
          <cell r="K218">
            <v>1.0185488493980932E-2</v>
          </cell>
          <cell r="L218">
            <v>1.0309266749248591E-2</v>
          </cell>
          <cell r="M218">
            <v>-1.2251521325334913E-4</v>
          </cell>
          <cell r="N218">
            <v>0.20579999229404558</v>
          </cell>
          <cell r="O218">
            <v>0.3229999213567637</v>
          </cell>
          <cell r="P218">
            <v>0.70720009684388774</v>
          </cell>
          <cell r="Q218">
            <v>0.81119995976907833</v>
          </cell>
          <cell r="R218">
            <v>2.0833352417464424E-2</v>
          </cell>
          <cell r="S218">
            <v>-7.7669930661339315E-2</v>
          </cell>
          <cell r="T218">
            <v>7.2165263843283256E-2</v>
          </cell>
          <cell r="U218">
            <v>-9.524270773628829E-3</v>
          </cell>
        </row>
        <row r="219">
          <cell r="B219">
            <v>43682</v>
          </cell>
          <cell r="C219" t="str">
            <v>Monday</v>
          </cell>
          <cell r="D219" t="str">
            <v>Weekday</v>
          </cell>
          <cell r="E219">
            <v>22368860</v>
          </cell>
          <cell r="F219">
            <v>5592215</v>
          </cell>
          <cell r="G219">
            <v>2214517</v>
          </cell>
          <cell r="H219">
            <v>1551933</v>
          </cell>
          <cell r="I219">
            <v>1208956</v>
          </cell>
          <cell r="J219">
            <v>5.4046384125073878E-2</v>
          </cell>
          <cell r="K219">
            <v>-6.8627473639041092E-2</v>
          </cell>
          <cell r="L219">
            <v>4.0404011745583279E-2</v>
          </cell>
          <cell r="M219">
            <v>-0.10479725582919641</v>
          </cell>
          <cell r="N219">
            <v>0.25</v>
          </cell>
          <cell r="O219">
            <v>0.39599997496519718</v>
          </cell>
          <cell r="P219">
            <v>0.70079976807583777</v>
          </cell>
          <cell r="Q219">
            <v>0.77900012436103883</v>
          </cell>
          <cell r="R219">
            <v>-2.9126213153819802E-2</v>
          </cell>
          <cell r="S219">
            <v>-9.9999731769968569E-3</v>
          </cell>
          <cell r="T219">
            <v>0</v>
          </cell>
          <cell r="U219">
            <v>-6.8627473639041092E-2</v>
          </cell>
        </row>
        <row r="220">
          <cell r="B220">
            <v>43683</v>
          </cell>
          <cell r="C220" t="str">
            <v>Tuesday</v>
          </cell>
          <cell r="D220" t="str">
            <v>Weekday</v>
          </cell>
          <cell r="E220">
            <v>22586034</v>
          </cell>
          <cell r="F220">
            <v>5420648</v>
          </cell>
          <cell r="G220">
            <v>2124894</v>
          </cell>
          <cell r="H220">
            <v>1535660</v>
          </cell>
          <cell r="I220">
            <v>1221464</v>
          </cell>
          <cell r="J220">
            <v>5.4080499480342589E-2</v>
          </cell>
          <cell r="K220">
            <v>1.0841940708214315E-2</v>
          </cell>
          <cell r="L220">
            <v>8.3333373303954517E-2</v>
          </cell>
          <cell r="M220">
            <v>-6.6915166081014887E-2</v>
          </cell>
          <cell r="N220">
            <v>0.23999999291597632</v>
          </cell>
          <cell r="O220">
            <v>0.39199999704832339</v>
          </cell>
          <cell r="P220">
            <v>0.72269957936725315</v>
          </cell>
          <cell r="Q220">
            <v>0.79540002344268912</v>
          </cell>
          <cell r="R220">
            <v>-3.999993624377729E-2</v>
          </cell>
          <cell r="S220">
            <v>4.7287072479917924E-8</v>
          </cell>
          <cell r="T220">
            <v>4.2104887925109136E-2</v>
          </cell>
          <cell r="U220">
            <v>-6.7307648763831551E-2</v>
          </cell>
        </row>
        <row r="221">
          <cell r="B221">
            <v>43684</v>
          </cell>
          <cell r="C221" t="str">
            <v>Wednesday</v>
          </cell>
          <cell r="D221" t="str">
            <v>Weekday</v>
          </cell>
          <cell r="E221">
            <v>22586034</v>
          </cell>
          <cell r="F221">
            <v>5364183</v>
          </cell>
          <cell r="G221">
            <v>2124216</v>
          </cell>
          <cell r="H221">
            <v>1488650</v>
          </cell>
          <cell r="I221">
            <v>1184072</v>
          </cell>
          <cell r="J221">
            <v>5.2424963143152974E-2</v>
          </cell>
          <cell r="K221">
            <v>-0.10453264967348441</v>
          </cell>
          <cell r="L221">
            <v>9.7087647738864913E-3</v>
          </cell>
          <cell r="M221">
            <v>-0.1131429362930747</v>
          </cell>
          <cell r="N221">
            <v>0.23749999667936389</v>
          </cell>
          <cell r="O221">
            <v>0.39599991275465435</v>
          </cell>
          <cell r="P221">
            <v>0.70079973034757292</v>
          </cell>
          <cell r="Q221">
            <v>0.79539985893258991</v>
          </cell>
          <cell r="R221">
            <v>-5.0000013282544442E-2</v>
          </cell>
          <cell r="S221">
            <v>-1.570973403586251E-7</v>
          </cell>
          <cell r="T221">
            <v>1.0526281949095218E-2</v>
          </cell>
          <cell r="U221">
            <v>-7.6190369657809454E-2</v>
          </cell>
        </row>
        <row r="222">
          <cell r="B222">
            <v>43685</v>
          </cell>
          <cell r="C222" t="str">
            <v>Thursday</v>
          </cell>
          <cell r="D222" t="str">
            <v>Weekday</v>
          </cell>
          <cell r="E222">
            <v>20848646</v>
          </cell>
          <cell r="F222">
            <v>5264283</v>
          </cell>
          <cell r="G222">
            <v>2168884</v>
          </cell>
          <cell r="H222">
            <v>1519954</v>
          </cell>
          <cell r="I222">
            <v>1233898</v>
          </cell>
          <cell r="J222">
            <v>5.9183603577901416E-2</v>
          </cell>
          <cell r="K222">
            <v>-0.18102230670794195</v>
          </cell>
          <cell r="L222">
            <v>-5.8823555966640351E-2</v>
          </cell>
          <cell r="M222">
            <v>-0.12983617632590294</v>
          </cell>
          <cell r="N222">
            <v>0.25249999448405425</v>
          </cell>
          <cell r="O222">
            <v>0.41199988678420213</v>
          </cell>
          <cell r="P222">
            <v>0.70080004278698171</v>
          </cell>
          <cell r="Q222">
            <v>0.8117995676184937</v>
          </cell>
          <cell r="R222">
            <v>-1.9417427955689681E-2</v>
          </cell>
          <cell r="S222">
            <v>9.8036753199515214E-3</v>
          </cell>
          <cell r="T222">
            <v>-6.7960689278955044E-2</v>
          </cell>
          <cell r="U222">
            <v>-5.714333241853331E-2</v>
          </cell>
        </row>
        <row r="223">
          <cell r="B223">
            <v>43686</v>
          </cell>
          <cell r="C223" t="str">
            <v>Friday</v>
          </cell>
          <cell r="D223" t="str">
            <v>Weekday</v>
          </cell>
          <cell r="E223">
            <v>22586034</v>
          </cell>
          <cell r="F223">
            <v>5590043</v>
          </cell>
          <cell r="G223">
            <v>2124216</v>
          </cell>
          <cell r="H223">
            <v>1566184</v>
          </cell>
          <cell r="I223">
            <v>1322799</v>
          </cell>
          <cell r="J223">
            <v>5.8567121611523297E-2</v>
          </cell>
          <cell r="K223">
            <v>2.7222427650719361E-4</v>
          </cell>
          <cell r="L223">
            <v>-9.5237919824172623E-3</v>
          </cell>
          <cell r="M223">
            <v>9.8902085477963197E-3</v>
          </cell>
          <cell r="N223">
            <v>0.24749998162581355</v>
          </cell>
          <cell r="O223">
            <v>0.37999993917756986</v>
          </cell>
          <cell r="P223">
            <v>0.7372997849559555</v>
          </cell>
          <cell r="Q223">
            <v>0.84459999591363466</v>
          </cell>
          <cell r="R223">
            <v>-2.9411705732162674E-2</v>
          </cell>
          <cell r="S223">
            <v>-2.0618715196248361E-2</v>
          </cell>
          <cell r="T223">
            <v>5.2083172335742889E-2</v>
          </cell>
          <cell r="U223">
            <v>9.8043500978199916E-3</v>
          </cell>
        </row>
        <row r="224">
          <cell r="B224">
            <v>43687</v>
          </cell>
          <cell r="C224" t="str">
            <v>Saturday</v>
          </cell>
          <cell r="D224" t="str">
            <v>WEEKEND</v>
          </cell>
          <cell r="E224">
            <v>46685340</v>
          </cell>
          <cell r="F224">
            <v>9411764</v>
          </cell>
          <cell r="G224">
            <v>3328000</v>
          </cell>
          <cell r="H224">
            <v>2330931</v>
          </cell>
          <cell r="I224">
            <v>1890851</v>
          </cell>
          <cell r="J224">
            <v>4.0502029116634898E-2</v>
          </cell>
          <cell r="K224">
            <v>6.0944893288363611E-2</v>
          </cell>
          <cell r="L224">
            <v>2.9702958941342894E-2</v>
          </cell>
          <cell r="M224">
            <v>3.034072503699603E-2</v>
          </cell>
          <cell r="N224">
            <v>0.2015999883475198</v>
          </cell>
          <cell r="O224">
            <v>0.353600026520002</v>
          </cell>
          <cell r="P224">
            <v>0.70039993990384619</v>
          </cell>
          <cell r="Q224">
            <v>0.81119990252821728</v>
          </cell>
          <cell r="R224">
            <v>1.0526288216142543E-2</v>
          </cell>
          <cell r="S224">
            <v>9.7088174174004838E-3</v>
          </cell>
          <cell r="T224">
            <v>-9.6152149354027383E-3</v>
          </cell>
          <cell r="U224">
            <v>1.9607781952354131E-2</v>
          </cell>
        </row>
        <row r="225">
          <cell r="B225">
            <v>43688</v>
          </cell>
          <cell r="C225" t="str">
            <v>Sunday</v>
          </cell>
          <cell r="D225" t="str">
            <v>WEEKEND</v>
          </cell>
          <cell r="E225">
            <v>43991955</v>
          </cell>
          <cell r="F225">
            <v>9700226</v>
          </cell>
          <cell r="G225">
            <v>3166153</v>
          </cell>
          <cell r="H225">
            <v>1033432</v>
          </cell>
          <cell r="I225">
            <v>765773</v>
          </cell>
          <cell r="J225">
            <v>1.7407114550830941E-2</v>
          </cell>
          <cell r="K225">
            <v>-0.54353363205176886</v>
          </cell>
          <cell r="L225">
            <v>0</v>
          </cell>
          <cell r="M225">
            <v>-0.54353363205176897</v>
          </cell>
          <cell r="N225">
            <v>0.22049999823831426</v>
          </cell>
          <cell r="O225">
            <v>0.32639992099153153</v>
          </cell>
          <cell r="P225">
            <v>0.32639989286683241</v>
          </cell>
          <cell r="Q225">
            <v>0.74099989162325142</v>
          </cell>
          <cell r="R225">
            <v>7.1428602986852496E-2</v>
          </cell>
          <cell r="S225">
            <v>1.0526317221645431E-2</v>
          </cell>
          <cell r="T225">
            <v>-0.53846175315374123</v>
          </cell>
          <cell r="U225">
            <v>-8.6538549836479906E-2</v>
          </cell>
        </row>
        <row r="226">
          <cell r="B226">
            <v>43689</v>
          </cell>
          <cell r="C226" t="str">
            <v>Monday</v>
          </cell>
          <cell r="D226" t="str">
            <v>Weekday</v>
          </cell>
          <cell r="E226">
            <v>20631473</v>
          </cell>
          <cell r="F226">
            <v>5157868</v>
          </cell>
          <cell r="G226">
            <v>2063147</v>
          </cell>
          <cell r="H226">
            <v>1445853</v>
          </cell>
          <cell r="I226">
            <v>1244880</v>
          </cell>
          <cell r="J226">
            <v>6.0338881281040861E-2</v>
          </cell>
          <cell r="K226">
            <v>2.971489450401843E-2</v>
          </cell>
          <cell r="L226">
            <v>-7.7669894666066996E-2</v>
          </cell>
          <cell r="M226">
            <v>0.11642771774342786</v>
          </cell>
          <cell r="N226">
            <v>0.24999998788259084</v>
          </cell>
          <cell r="O226">
            <v>0.39999996122428877</v>
          </cell>
          <cell r="P226">
            <v>0.70079979759076794</v>
          </cell>
          <cell r="Q226">
            <v>0.86100039215604907</v>
          </cell>
          <cell r="R226">
            <v>-4.8469636637626934E-8</v>
          </cell>
          <cell r="S226">
            <v>1.0100976040322118E-2</v>
          </cell>
          <cell r="T226">
            <v>4.211606730031292E-8</v>
          </cell>
          <cell r="U226">
            <v>0.10526348485793835</v>
          </cell>
        </row>
        <row r="227">
          <cell r="B227">
            <v>43690</v>
          </cell>
          <cell r="C227" t="str">
            <v>Tuesday</v>
          </cell>
          <cell r="D227" t="str">
            <v>Weekday</v>
          </cell>
          <cell r="E227">
            <v>20848646</v>
          </cell>
          <cell r="F227">
            <v>5316404</v>
          </cell>
          <cell r="G227">
            <v>2211624</v>
          </cell>
          <cell r="H227">
            <v>1549906</v>
          </cell>
          <cell r="I227">
            <v>1334469</v>
          </cell>
          <cell r="J227">
            <v>6.4007466000429961E-2</v>
          </cell>
          <cell r="K227">
            <v>9.2516029944394562E-2</v>
          </cell>
          <cell r="L227">
            <v>-7.6923110980883114E-2</v>
          </cell>
          <cell r="M227">
            <v>0.18355907610830524</v>
          </cell>
          <cell r="N227">
            <v>0.25499996498573574</v>
          </cell>
          <cell r="O227">
            <v>0.41599998796178772</v>
          </cell>
          <cell r="P227">
            <v>0.70079995514608273</v>
          </cell>
          <cell r="Q227">
            <v>0.86099995741677238</v>
          </cell>
          <cell r="R227">
            <v>6.2499885468792149E-2</v>
          </cell>
          <cell r="S227">
            <v>6.1224467076987699E-2</v>
          </cell>
          <cell r="T227">
            <v>-3.0302527974824911E-2</v>
          </cell>
          <cell r="U227">
            <v>8.247414136367559E-2</v>
          </cell>
        </row>
        <row r="228">
          <cell r="B228">
            <v>43691</v>
          </cell>
          <cell r="C228" t="str">
            <v>Wednesday</v>
          </cell>
          <cell r="D228" t="str">
            <v>Weekday</v>
          </cell>
          <cell r="E228">
            <v>22586034</v>
          </cell>
          <cell r="F228">
            <v>5477113</v>
          </cell>
          <cell r="G228">
            <v>2147028</v>
          </cell>
          <cell r="H228">
            <v>1551657</v>
          </cell>
          <cell r="I228">
            <v>1335977</v>
          </cell>
          <cell r="J228">
            <v>5.9150579512985767E-2</v>
          </cell>
          <cell r="K228">
            <v>0.12829034045226972</v>
          </cell>
          <cell r="L228">
            <v>0</v>
          </cell>
          <cell r="M228">
            <v>0.12829034045226972</v>
          </cell>
          <cell r="N228">
            <v>0.24249998915258872</v>
          </cell>
          <cell r="O228">
            <v>0.39199994595693022</v>
          </cell>
          <cell r="P228">
            <v>0.72269993684292888</v>
          </cell>
          <cell r="Q228">
            <v>0.86100020816456213</v>
          </cell>
          <cell r="R228">
            <v>2.1052600181612036E-2</v>
          </cell>
          <cell r="S228">
            <v>-1.0100928482280613E-2</v>
          </cell>
          <cell r="T228">
            <v>3.1250306681045892E-2</v>
          </cell>
          <cell r="U228">
            <v>8.2474680495928876E-2</v>
          </cell>
        </row>
        <row r="229">
          <cell r="B229">
            <v>43692</v>
          </cell>
          <cell r="C229" t="str">
            <v>Thursday</v>
          </cell>
          <cell r="D229" t="str">
            <v>Weekday</v>
          </cell>
          <cell r="E229">
            <v>21934513</v>
          </cell>
          <cell r="F229">
            <v>5702973</v>
          </cell>
          <cell r="G229">
            <v>2235565</v>
          </cell>
          <cell r="H229">
            <v>1615643</v>
          </cell>
          <cell r="I229">
            <v>1298330</v>
          </cell>
          <cell r="J229">
            <v>5.9191193349038565E-2</v>
          </cell>
          <cell r="K229">
            <v>5.2218254669348596E-2</v>
          </cell>
          <cell r="L229">
            <v>5.2083334332598819E-2</v>
          </cell>
          <cell r="M229">
            <v>1.282411120364646E-4</v>
          </cell>
          <cell r="N229">
            <v>0.25999998267570379</v>
          </cell>
          <cell r="O229">
            <v>0.39199992705559011</v>
          </cell>
          <cell r="P229">
            <v>0.7227000780563303</v>
          </cell>
          <cell r="Q229">
            <v>0.8035995575755287</v>
          </cell>
          <cell r="R229">
            <v>2.970292418015541E-2</v>
          </cell>
          <cell r="S229">
            <v>-4.854360491387133E-2</v>
          </cell>
          <cell r="T229">
            <v>3.1250048419311227E-2</v>
          </cell>
          <cell r="U229">
            <v>-1.0101027852257527E-2</v>
          </cell>
        </row>
        <row r="230">
          <cell r="B230">
            <v>43693</v>
          </cell>
          <cell r="C230" t="str">
            <v>Friday</v>
          </cell>
          <cell r="D230" t="str">
            <v>Weekday</v>
          </cell>
          <cell r="E230">
            <v>21282993</v>
          </cell>
          <cell r="F230">
            <v>5480370</v>
          </cell>
          <cell r="G230">
            <v>2279834</v>
          </cell>
          <cell r="H230">
            <v>1581065</v>
          </cell>
          <cell r="I230">
            <v>1257579</v>
          </cell>
          <cell r="J230">
            <v>5.9088446817606902E-2</v>
          </cell>
          <cell r="K230">
            <v>-4.9304542867056877E-2</v>
          </cell>
          <cell r="L230">
            <v>-5.7692333235662363E-2</v>
          </cell>
          <cell r="M230">
            <v>8.9013287957289133E-3</v>
          </cell>
          <cell r="N230">
            <v>0.2574999672273538</v>
          </cell>
          <cell r="O230">
            <v>0.41600001459755453</v>
          </cell>
          <cell r="P230">
            <v>0.69350005307403961</v>
          </cell>
          <cell r="Q230">
            <v>0.79539993611900839</v>
          </cell>
          <cell r="R230">
            <v>4.0403985228002481E-2</v>
          </cell>
          <cell r="S230">
            <v>9.4737055742428078E-2</v>
          </cell>
          <cell r="T230">
            <v>-5.9405594271985773E-2</v>
          </cell>
          <cell r="U230">
            <v>-5.825249826268919E-2</v>
          </cell>
        </row>
        <row r="231">
          <cell r="B231">
            <v>43694</v>
          </cell>
          <cell r="C231" t="str">
            <v>Saturday</v>
          </cell>
          <cell r="D231" t="str">
            <v>WEEKEND</v>
          </cell>
          <cell r="E231">
            <v>46685340</v>
          </cell>
          <cell r="F231">
            <v>10098039</v>
          </cell>
          <cell r="G231">
            <v>3399000</v>
          </cell>
          <cell r="H231">
            <v>2357546</v>
          </cell>
          <cell r="I231">
            <v>1857275</v>
          </cell>
          <cell r="J231">
            <v>3.9782831184264698E-2</v>
          </cell>
          <cell r="K231">
            <v>-1.7757083979647259E-2</v>
          </cell>
          <cell r="L231">
            <v>0</v>
          </cell>
          <cell r="M231">
            <v>-1.7757083979647148E-2</v>
          </cell>
          <cell r="N231">
            <v>0.21629999910035999</v>
          </cell>
          <cell r="O231">
            <v>0.33660000718951472</v>
          </cell>
          <cell r="P231">
            <v>0.69359988231832892</v>
          </cell>
          <cell r="Q231">
            <v>0.78780011079317225</v>
          </cell>
          <cell r="R231">
            <v>7.2916724218754281E-2</v>
          </cell>
          <cell r="S231">
            <v>-4.8076974138817397E-2</v>
          </cell>
          <cell r="T231">
            <v>-9.7088209151628968E-3</v>
          </cell>
          <cell r="U231">
            <v>-2.8845900575328431E-2</v>
          </cell>
        </row>
        <row r="232">
          <cell r="B232">
            <v>43695</v>
          </cell>
          <cell r="C232" t="str">
            <v>Sunday</v>
          </cell>
          <cell r="D232" t="str">
            <v>WEEKEND</v>
          </cell>
          <cell r="E232">
            <v>45338648</v>
          </cell>
          <cell r="F232">
            <v>9521116</v>
          </cell>
          <cell r="G232">
            <v>3140064</v>
          </cell>
          <cell r="H232">
            <v>2028481</v>
          </cell>
          <cell r="I232">
            <v>1582215</v>
          </cell>
          <cell r="J232">
            <v>3.4897710227265712E-2</v>
          </cell>
          <cell r="K232">
            <v>1.0661671278564273</v>
          </cell>
          <cell r="L232">
            <v>3.0612256263673698E-2</v>
          </cell>
          <cell r="M232">
            <v>1.0047958049198824</v>
          </cell>
          <cell r="N232">
            <v>0.20999999823550097</v>
          </cell>
          <cell r="O232">
            <v>0.32979999403431276</v>
          </cell>
          <cell r="P232">
            <v>0.64599989044809281</v>
          </cell>
          <cell r="Q232">
            <v>0.77999991126364998</v>
          </cell>
          <cell r="R232">
            <v>-4.7619048012258913E-2</v>
          </cell>
          <cell r="S232">
            <v>1.0416892971213176E-2</v>
          </cell>
          <cell r="T232">
            <v>0.97916698064497742</v>
          </cell>
          <cell r="U232">
            <v>5.2631613150393664E-2</v>
          </cell>
        </row>
        <row r="233">
          <cell r="B233">
            <v>43696</v>
          </cell>
          <cell r="C233" t="str">
            <v>Monday</v>
          </cell>
          <cell r="D233" t="str">
            <v>Weekday</v>
          </cell>
          <cell r="E233">
            <v>21065820</v>
          </cell>
          <cell r="F233">
            <v>5003132</v>
          </cell>
          <cell r="G233">
            <v>2041277</v>
          </cell>
          <cell r="H233">
            <v>1534836</v>
          </cell>
          <cell r="I233">
            <v>1233394</v>
          </cell>
          <cell r="J233">
            <v>5.8549536642770135E-2</v>
          </cell>
          <cell r="K233">
            <v>-9.2265921213289248E-3</v>
          </cell>
          <cell r="L233">
            <v>2.105264127287465E-2</v>
          </cell>
          <cell r="M233">
            <v>-2.9654919022056192E-2</v>
          </cell>
          <cell r="N233">
            <v>0.23749998813243445</v>
          </cell>
          <cell r="O233">
            <v>0.40799982890717257</v>
          </cell>
          <cell r="P233">
            <v>0.75189991363249575</v>
          </cell>
          <cell r="Q233">
            <v>0.80359986343817846</v>
          </cell>
          <cell r="R233">
            <v>-5.0000001424107432E-2</v>
          </cell>
          <cell r="S233">
            <v>1.9999671145963127E-2</v>
          </cell>
          <cell r="T233">
            <v>7.2916853311604024E-2</v>
          </cell>
          <cell r="U233">
            <v>-6.6667250376196363E-2</v>
          </cell>
        </row>
        <row r="234">
          <cell r="B234">
            <v>43697</v>
          </cell>
          <cell r="C234" t="str">
            <v>Tuesday</v>
          </cell>
          <cell r="D234" t="str">
            <v>Weekday</v>
          </cell>
          <cell r="E234">
            <v>21934513</v>
          </cell>
          <cell r="F234">
            <v>5757809</v>
          </cell>
          <cell r="G234">
            <v>2303123</v>
          </cell>
          <cell r="H234">
            <v>1714906</v>
          </cell>
          <cell r="I234">
            <v>1392160</v>
          </cell>
          <cell r="J234">
            <v>6.3468926800426345E-2</v>
          </cell>
          <cell r="K234">
            <v>4.3231427631514885E-2</v>
          </cell>
          <cell r="L234">
            <v>5.2083334332598819E-2</v>
          </cell>
          <cell r="M234">
            <v>-8.4136934900688187E-3</v>
          </cell>
          <cell r="N234">
            <v>0.26249996979645729</v>
          </cell>
          <cell r="O234">
            <v>0.39999989579369516</v>
          </cell>
          <cell r="P234">
            <v>0.74460026668137136</v>
          </cell>
          <cell r="Q234">
            <v>0.81179959717908734</v>
          </cell>
          <cell r="R234">
            <v>2.9411787610014395E-2</v>
          </cell>
          <cell r="S234">
            <v>-3.8461761132460137E-2</v>
          </cell>
          <cell r="T234">
            <v>6.2500448542635034E-2</v>
          </cell>
          <cell r="U234">
            <v>-5.7143278363565919E-2</v>
          </cell>
        </row>
        <row r="235">
          <cell r="B235">
            <v>43698</v>
          </cell>
          <cell r="C235" t="str">
            <v>Wednesday</v>
          </cell>
          <cell r="D235" t="str">
            <v>Weekday</v>
          </cell>
          <cell r="E235">
            <v>22368860</v>
          </cell>
          <cell r="F235">
            <v>5592215</v>
          </cell>
          <cell r="G235">
            <v>2259254</v>
          </cell>
          <cell r="H235">
            <v>1599778</v>
          </cell>
          <cell r="I235">
            <v>1351172</v>
          </cell>
          <cell r="J235">
            <v>6.0404151127951985E-2</v>
          </cell>
          <cell r="K235">
            <v>1.1373698798706755E-2</v>
          </cell>
          <cell r="L235">
            <v>-9.6154110101844825E-3</v>
          </cell>
          <cell r="M235">
            <v>2.1192888138839239E-2</v>
          </cell>
          <cell r="N235">
            <v>0.25</v>
          </cell>
          <cell r="O235">
            <v>0.40399984621478252</v>
          </cell>
          <cell r="P235">
            <v>0.70810010738057783</v>
          </cell>
          <cell r="Q235">
            <v>0.8445996882067387</v>
          </cell>
          <cell r="R235">
            <v>3.092788116659273E-2</v>
          </cell>
          <cell r="S235">
            <v>3.0611994674026644E-2</v>
          </cell>
          <cell r="T235">
            <v>-2.0201785994515942E-2</v>
          </cell>
          <cell r="U235">
            <v>-1.9048218342229251E-2</v>
          </cell>
        </row>
        <row r="236">
          <cell r="B236">
            <v>43699</v>
          </cell>
          <cell r="C236" t="str">
            <v>Thursday</v>
          </cell>
          <cell r="D236" t="str">
            <v>Weekday</v>
          </cell>
          <cell r="E236">
            <v>21934513</v>
          </cell>
          <cell r="F236">
            <v>5483628</v>
          </cell>
          <cell r="G236">
            <v>2193451</v>
          </cell>
          <cell r="H236">
            <v>1617231</v>
          </cell>
          <cell r="I236">
            <v>1392436</v>
          </cell>
          <cell r="J236">
            <v>6.3481509710290804E-2</v>
          </cell>
          <cell r="K236">
            <v>7.2482342701778446E-2</v>
          </cell>
          <cell r="L236">
            <v>0</v>
          </cell>
          <cell r="M236">
            <v>7.2482342701778446E-2</v>
          </cell>
          <cell r="N236">
            <v>0.24999998860243672</v>
          </cell>
          <cell r="O236">
            <v>0.39999996352779582</v>
          </cell>
          <cell r="P236">
            <v>0.7372998074723347</v>
          </cell>
          <cell r="Q236">
            <v>0.86100006739915325</v>
          </cell>
          <cell r="R236">
            <v>-3.8461518229176206E-2</v>
          </cell>
          <cell r="S236">
            <v>2.0408260104270992E-2</v>
          </cell>
          <cell r="T236">
            <v>2.0201643613032116E-2</v>
          </cell>
          <cell r="U236">
            <v>7.1429245178783685E-2</v>
          </cell>
        </row>
        <row r="237">
          <cell r="B237">
            <v>43700</v>
          </cell>
          <cell r="C237" t="str">
            <v>Friday</v>
          </cell>
          <cell r="D237" t="str">
            <v>Weekday</v>
          </cell>
          <cell r="E237">
            <v>20848646</v>
          </cell>
          <cell r="F237">
            <v>5420648</v>
          </cell>
          <cell r="G237">
            <v>2146576</v>
          </cell>
          <cell r="H237">
            <v>1519990</v>
          </cell>
          <cell r="I237">
            <v>1296248</v>
          </cell>
          <cell r="J237">
            <v>6.2174205461592087E-2</v>
          </cell>
          <cell r="K237">
            <v>3.0748764093547987E-2</v>
          </cell>
          <cell r="L237">
            <v>-2.0408172854259776E-2</v>
          </cell>
          <cell r="M237">
            <v>5.2222706978747313E-2</v>
          </cell>
          <cell r="N237">
            <v>0.2600000019185898</v>
          </cell>
          <cell r="O237">
            <v>0.3959998878362882</v>
          </cell>
          <cell r="P237">
            <v>0.70809978309642896</v>
          </cell>
          <cell r="Q237">
            <v>0.85280034737070642</v>
          </cell>
          <cell r="R237">
            <v>9.7088738229960114E-3</v>
          </cell>
          <cell r="S237">
            <v>-4.8077226104462523E-2</v>
          </cell>
          <cell r="T237">
            <v>2.1052240670601075E-2</v>
          </cell>
          <cell r="U237">
            <v>7.2165471287025218E-2</v>
          </cell>
        </row>
        <row r="238">
          <cell r="B238">
            <v>43701</v>
          </cell>
          <cell r="C238" t="str">
            <v>Saturday</v>
          </cell>
          <cell r="D238" t="str">
            <v>WEEKEND</v>
          </cell>
          <cell r="E238">
            <v>43094160</v>
          </cell>
          <cell r="F238">
            <v>9321266</v>
          </cell>
          <cell r="G238">
            <v>3264307</v>
          </cell>
          <cell r="H238">
            <v>2108742</v>
          </cell>
          <cell r="I238">
            <v>1628371</v>
          </cell>
          <cell r="J238">
            <v>3.7786349704925212E-2</v>
          </cell>
          <cell r="K238">
            <v>-0.12324723048552311</v>
          </cell>
          <cell r="L238">
            <v>-7.6923076923076872E-2</v>
          </cell>
          <cell r="M238">
            <v>-5.0184499692650153E-2</v>
          </cell>
          <cell r="N238">
            <v>0.21629998125035968</v>
          </cell>
          <cell r="O238">
            <v>0.35019996210815141</v>
          </cell>
          <cell r="P238">
            <v>0.64599990135731722</v>
          </cell>
          <cell r="Q238">
            <v>0.77220020277492463</v>
          </cell>
          <cell r="R238">
            <v>-8.2524273636863654E-8</v>
          </cell>
          <cell r="S238">
            <v>4.0403905609483814E-2</v>
          </cell>
          <cell r="T238">
            <v>-6.8627435174744789E-2</v>
          </cell>
          <cell r="U238">
            <v>-1.9801860655415893E-2</v>
          </cell>
        </row>
        <row r="239">
          <cell r="B239">
            <v>43702</v>
          </cell>
          <cell r="C239" t="str">
            <v>Sunday</v>
          </cell>
          <cell r="D239" t="str">
            <v>WEEKEND</v>
          </cell>
          <cell r="E239">
            <v>44440853</v>
          </cell>
          <cell r="F239">
            <v>9332579</v>
          </cell>
          <cell r="G239">
            <v>3331730</v>
          </cell>
          <cell r="H239">
            <v>2288232</v>
          </cell>
          <cell r="I239">
            <v>1784821</v>
          </cell>
          <cell r="J239">
            <v>4.0161717868016616E-2</v>
          </cell>
          <cell r="K239">
            <v>0.12805212945143363</v>
          </cell>
          <cell r="L239">
            <v>-1.9801979979641171E-2</v>
          </cell>
          <cell r="M239">
            <v>0.15084106110314699</v>
          </cell>
          <cell r="N239">
            <v>0.20999999707476361</v>
          </cell>
          <cell r="O239">
            <v>0.35699992467248337</v>
          </cell>
          <cell r="P239">
            <v>0.68679995077632339</v>
          </cell>
          <cell r="Q239">
            <v>0.78000001748074499</v>
          </cell>
          <cell r="R239">
            <v>-5.5273208232620163E-9</v>
          </cell>
          <cell r="S239">
            <v>8.2474017981154724E-2</v>
          </cell>
          <cell r="T239">
            <v>6.3157998834844964E-2</v>
          </cell>
          <cell r="U239">
            <v>1.3617577843128004E-7</v>
          </cell>
        </row>
        <row r="240">
          <cell r="B240">
            <v>43703</v>
          </cell>
          <cell r="C240" t="str">
            <v>Monday</v>
          </cell>
          <cell r="D240" t="str">
            <v>Weekday</v>
          </cell>
          <cell r="E240">
            <v>22368860</v>
          </cell>
          <cell r="F240">
            <v>5424448</v>
          </cell>
          <cell r="G240">
            <v>2169779</v>
          </cell>
          <cell r="H240">
            <v>1568099</v>
          </cell>
          <cell r="I240">
            <v>1260124</v>
          </cell>
          <cell r="J240">
            <v>5.6333849825158724E-2</v>
          </cell>
          <cell r="K240">
            <v>2.1671906949441988E-2</v>
          </cell>
          <cell r="L240">
            <v>6.1855650527727013E-2</v>
          </cell>
          <cell r="M240">
            <v>-3.7842943679128327E-2</v>
          </cell>
          <cell r="N240">
            <v>0.24249997541224722</v>
          </cell>
          <cell r="O240">
            <v>0.399999963129889</v>
          </cell>
          <cell r="P240">
            <v>0.72269986943370734</v>
          </cell>
          <cell r="Q240">
            <v>0.80359977271843164</v>
          </cell>
          <cell r="R240">
            <v>2.1052579072234234E-2</v>
          </cell>
          <cell r="S240">
            <v>-1.9607522382328435E-2</v>
          </cell>
          <cell r="T240">
            <v>-3.8835014699922454E-2</v>
          </cell>
          <cell r="U240">
            <v>-1.1289169021821976E-7</v>
          </cell>
        </row>
        <row r="241">
          <cell r="B241">
            <v>43704</v>
          </cell>
          <cell r="C241" t="str">
            <v>Tuesday</v>
          </cell>
          <cell r="D241" t="str">
            <v>Weekday</v>
          </cell>
          <cell r="E241">
            <v>20848646</v>
          </cell>
          <cell r="F241">
            <v>5003675</v>
          </cell>
          <cell r="G241">
            <v>1961440</v>
          </cell>
          <cell r="H241">
            <v>1446170</v>
          </cell>
          <cell r="I241">
            <v>1150283</v>
          </cell>
          <cell r="J241">
            <v>5.5173031380551046E-2</v>
          </cell>
          <cell r="K241">
            <v>-0.17374224227100332</v>
          </cell>
          <cell r="L241">
            <v>-4.9504951397826846E-2</v>
          </cell>
          <cell r="M241">
            <v>-0.13070798323030053</v>
          </cell>
          <cell r="N241">
            <v>0.23999999808141018</v>
          </cell>
          <cell r="O241">
            <v>0.39199988008813524</v>
          </cell>
          <cell r="P241">
            <v>0.73730014683089973</v>
          </cell>
          <cell r="Q241">
            <v>0.79539957266434791</v>
          </cell>
          <cell r="R241">
            <v>-8.571418782445428E-2</v>
          </cell>
          <cell r="S241">
            <v>-2.0000044474226653E-2</v>
          </cell>
          <cell r="T241">
            <v>-9.8040790167961411E-3</v>
          </cell>
          <cell r="U241">
            <v>-2.0202060424429513E-2</v>
          </cell>
        </row>
        <row r="242">
          <cell r="B242">
            <v>43705</v>
          </cell>
          <cell r="C242" t="str">
            <v>Wednesday</v>
          </cell>
          <cell r="D242" t="str">
            <v>Weekday</v>
          </cell>
          <cell r="E242">
            <v>21934513</v>
          </cell>
          <cell r="F242">
            <v>5593301</v>
          </cell>
          <cell r="G242">
            <v>2304440</v>
          </cell>
          <cell r="H242">
            <v>1699063</v>
          </cell>
          <cell r="I242">
            <v>1421096</v>
          </cell>
          <cell r="J242">
            <v>6.4788126365057666E-2</v>
          </cell>
          <cell r="K242">
            <v>5.1750628343393723E-2</v>
          </cell>
          <cell r="L242">
            <v>-1.9417484842768062E-2</v>
          </cell>
          <cell r="M242">
            <v>7.2577383428818587E-2</v>
          </cell>
          <cell r="N242">
            <v>0.25500000843419685</v>
          </cell>
          <cell r="O242">
            <v>0.41199999785457642</v>
          </cell>
          <cell r="P242">
            <v>0.73729973442571728</v>
          </cell>
          <cell r="Q242">
            <v>0.83639982743429764</v>
          </cell>
          <cell r="R242">
            <v>2.0000033736787381E-2</v>
          </cell>
          <cell r="S242">
            <v>1.9802363081942165E-2</v>
          </cell>
          <cell r="T242">
            <v>4.1236580450687121E-2</v>
          </cell>
          <cell r="U242">
            <v>-9.7085766037293686E-3</v>
          </cell>
        </row>
        <row r="243">
          <cell r="B243">
            <v>43706</v>
          </cell>
          <cell r="C243" t="str">
            <v>Thursday</v>
          </cell>
          <cell r="D243" t="str">
            <v>Weekday</v>
          </cell>
          <cell r="E243">
            <v>21282993</v>
          </cell>
          <cell r="F243">
            <v>5214333</v>
          </cell>
          <cell r="G243">
            <v>2044018</v>
          </cell>
          <cell r="H243">
            <v>1566740</v>
          </cell>
          <cell r="I243">
            <v>1310421</v>
          </cell>
          <cell r="J243">
            <v>6.1571274303383924E-2</v>
          </cell>
          <cell r="K243">
            <v>-5.8900373158981778E-2</v>
          </cell>
          <cell r="L243">
            <v>-2.970296172064546E-2</v>
          </cell>
          <cell r="M243">
            <v>-3.0091209481699188E-2</v>
          </cell>
          <cell r="N243">
            <v>0.24499998660902628</v>
          </cell>
          <cell r="O243">
            <v>0.39199989720641165</v>
          </cell>
          <cell r="P243">
            <v>0.76650009931419394</v>
          </cell>
          <cell r="Q243">
            <v>0.83639978554195338</v>
          </cell>
          <cell r="R243">
            <v>-2.0000008885447285E-2</v>
          </cell>
          <cell r="S243">
            <v>-2.0000167627085896E-2</v>
          </cell>
          <cell r="T243">
            <v>3.9604366562858262E-2</v>
          </cell>
          <cell r="U243">
            <v>-2.8571753695107893E-2</v>
          </cell>
        </row>
        <row r="244">
          <cell r="B244">
            <v>43707</v>
          </cell>
          <cell r="C244" t="str">
            <v>Friday</v>
          </cell>
          <cell r="D244" t="str">
            <v>Weekday</v>
          </cell>
          <cell r="E244">
            <v>21934513</v>
          </cell>
          <cell r="F244">
            <v>5319119</v>
          </cell>
          <cell r="G244">
            <v>2127647</v>
          </cell>
          <cell r="H244">
            <v>1522119</v>
          </cell>
          <cell r="I244">
            <v>1210693</v>
          </cell>
          <cell r="J244">
            <v>5.5195800335298077E-2</v>
          </cell>
          <cell r="K244">
            <v>-6.6002030475649676E-2</v>
          </cell>
          <cell r="L244">
            <v>5.2083334332598819E-2</v>
          </cell>
          <cell r="M244">
            <v>-0.11223955456262158</v>
          </cell>
          <cell r="N244">
            <v>0.24249998164992312</v>
          </cell>
          <cell r="O244">
            <v>0.39999988719936513</v>
          </cell>
          <cell r="P244">
            <v>0.71540015801493384</v>
          </cell>
          <cell r="Q244">
            <v>0.79539970265136961</v>
          </cell>
          <cell r="R244">
            <v>-6.7307769767425696E-2</v>
          </cell>
          <cell r="S244">
            <v>1.0101011353646161E-2</v>
          </cell>
          <cell r="T244">
            <v>1.0309810979719947E-2</v>
          </cell>
          <cell r="U244">
            <v>-6.7308420893952947E-2</v>
          </cell>
        </row>
        <row r="245">
          <cell r="B245">
            <v>43708</v>
          </cell>
          <cell r="C245" t="str">
            <v>Saturday</v>
          </cell>
          <cell r="D245" t="str">
            <v>WEEKEND</v>
          </cell>
          <cell r="E245">
            <v>45338648</v>
          </cell>
          <cell r="F245">
            <v>9235482</v>
          </cell>
          <cell r="G245">
            <v>3265666</v>
          </cell>
          <cell r="H245">
            <v>2176240</v>
          </cell>
          <cell r="I245">
            <v>1663518</v>
          </cell>
          <cell r="J245">
            <v>3.6690948525858115E-2</v>
          </cell>
          <cell r="K245">
            <v>2.158414759290106E-2</v>
          </cell>
          <cell r="L245">
            <v>5.2083344935833553E-2</v>
          </cell>
          <cell r="M245">
            <v>-2.8989335768633939E-2</v>
          </cell>
          <cell r="N245">
            <v>0.20369998681919232</v>
          </cell>
          <cell r="O245">
            <v>0.35359995287739177</v>
          </cell>
          <cell r="P245">
            <v>0.66640005438400618</v>
          </cell>
          <cell r="Q245">
            <v>0.76440006616917255</v>
          </cell>
          <cell r="R245">
            <v>-5.8252406488113806E-2</v>
          </cell>
          <cell r="S245">
            <v>9.7087125560291199E-3</v>
          </cell>
          <cell r="T245">
            <v>3.1579189073908553E-2</v>
          </cell>
          <cell r="U245">
            <v>-1.0101184353127679E-2</v>
          </cell>
        </row>
        <row r="246">
          <cell r="B246">
            <v>43709</v>
          </cell>
          <cell r="C246" t="str">
            <v>Sunday</v>
          </cell>
          <cell r="D246" t="str">
            <v>WEEKEND</v>
          </cell>
          <cell r="E246">
            <v>42645263</v>
          </cell>
          <cell r="F246">
            <v>9224170</v>
          </cell>
          <cell r="G246">
            <v>3261666</v>
          </cell>
          <cell r="H246">
            <v>2217933</v>
          </cell>
          <cell r="I246">
            <v>1660788</v>
          </cell>
          <cell r="J246">
            <v>3.8944255074707827E-2</v>
          </cell>
          <cell r="K246">
            <v>-6.9493243300028373E-2</v>
          </cell>
          <cell r="L246">
            <v>-4.0404039949458181E-2</v>
          </cell>
          <cell r="M246">
            <v>-3.0314011898338933E-2</v>
          </cell>
          <cell r="N246">
            <v>0.21629999092748003</v>
          </cell>
          <cell r="O246">
            <v>0.3535999444936509</v>
          </cell>
          <cell r="P246">
            <v>0.68000003679101417</v>
          </cell>
          <cell r="Q246">
            <v>0.74879989611949505</v>
          </cell>
          <cell r="R246">
            <v>2.9999971145111548E-2</v>
          </cell>
          <cell r="S246">
            <v>-9.5237560118581754E-3</v>
          </cell>
          <cell r="T246">
            <v>-9.9008655688209712E-3</v>
          </cell>
          <cell r="U246">
            <v>-4.0000154694894152E-2</v>
          </cell>
        </row>
        <row r="247">
          <cell r="B247">
            <v>43710</v>
          </cell>
          <cell r="C247" t="str">
            <v>Monday</v>
          </cell>
          <cell r="D247" t="str">
            <v>Weekday</v>
          </cell>
          <cell r="E247">
            <v>22803207</v>
          </cell>
          <cell r="F247">
            <v>5529777</v>
          </cell>
          <cell r="G247">
            <v>2278268</v>
          </cell>
          <cell r="H247">
            <v>1696398</v>
          </cell>
          <cell r="I247">
            <v>1335405</v>
          </cell>
          <cell r="J247">
            <v>5.8562157507055915E-2</v>
          </cell>
          <cell r="K247">
            <v>5.9740946129111183E-2</v>
          </cell>
          <cell r="L247">
            <v>1.9417484842767951E-2</v>
          </cell>
          <cell r="M247">
            <v>3.9555395003414651E-2</v>
          </cell>
          <cell r="N247">
            <v>0.24249996941219715</v>
          </cell>
          <cell r="O247">
            <v>0.41199997757594925</v>
          </cell>
          <cell r="P247">
            <v>0.7445998451455228</v>
          </cell>
          <cell r="Q247">
            <v>0.78720029144104153</v>
          </cell>
          <cell r="R247">
            <v>-2.4742477067185575E-8</v>
          </cell>
          <cell r="S247">
            <v>3.0000038880412472E-2</v>
          </cell>
          <cell r="T247">
            <v>3.0303002170148252E-2</v>
          </cell>
          <cell r="U247">
            <v>-2.0407523538631289E-2</v>
          </cell>
        </row>
        <row r="248">
          <cell r="B248">
            <v>43711</v>
          </cell>
          <cell r="C248" t="str">
            <v>Tuesday</v>
          </cell>
          <cell r="D248" t="str">
            <v>Weekday</v>
          </cell>
          <cell r="E248">
            <v>22586034</v>
          </cell>
          <cell r="F248">
            <v>5702973</v>
          </cell>
          <cell r="G248">
            <v>2167129</v>
          </cell>
          <cell r="H248">
            <v>1502904</v>
          </cell>
          <cell r="I248">
            <v>1170762</v>
          </cell>
          <cell r="J248">
            <v>5.1835660922143305E-2</v>
          </cell>
          <cell r="K248">
            <v>1.7803444891387521E-2</v>
          </cell>
          <cell r="L248">
            <v>8.3333373303954517E-2</v>
          </cell>
          <cell r="M248">
            <v>-6.048916245671776E-2</v>
          </cell>
          <cell r="N248">
            <v>0.25249997409903835</v>
          </cell>
          <cell r="O248">
            <v>0.37999987024311704</v>
          </cell>
          <cell r="P248">
            <v>0.6935000177654399</v>
          </cell>
          <cell r="Q248">
            <v>0.77899985627824531</v>
          </cell>
          <cell r="R248">
            <v>5.2083233823143837E-2</v>
          </cell>
          <cell r="S248">
            <v>-3.0612279377024709E-2</v>
          </cell>
          <cell r="T248">
            <v>-5.9406103815011768E-2</v>
          </cell>
          <cell r="U248">
            <v>-2.0618211210710724E-2</v>
          </cell>
        </row>
        <row r="249">
          <cell r="B249">
            <v>43712</v>
          </cell>
          <cell r="C249" t="str">
            <v>Wednesday</v>
          </cell>
          <cell r="D249" t="str">
            <v>Weekday</v>
          </cell>
          <cell r="E249">
            <v>22368860</v>
          </cell>
          <cell r="F249">
            <v>5592215</v>
          </cell>
          <cell r="G249">
            <v>2259254</v>
          </cell>
          <cell r="H249">
            <v>1566793</v>
          </cell>
          <cell r="I249">
            <v>1310465</v>
          </cell>
          <cell r="J249">
            <v>5.8584344486039969E-2</v>
          </cell>
          <cell r="K249">
            <v>-7.7849068606202554E-2</v>
          </cell>
          <cell r="L249">
            <v>1.9801989677181275E-2</v>
          </cell>
          <cell r="M249">
            <v>-9.575492033928612E-2</v>
          </cell>
          <cell r="N249">
            <v>0.25</v>
          </cell>
          <cell r="O249">
            <v>0.40399984621478252</v>
          </cell>
          <cell r="P249">
            <v>0.69350015536101739</v>
          </cell>
          <cell r="Q249">
            <v>0.83639957543849119</v>
          </cell>
          <cell r="R249">
            <v>-1.9607875564000676E-2</v>
          </cell>
          <cell r="S249">
            <v>-1.9417843887022834E-2</v>
          </cell>
          <cell r="T249">
            <v>-5.9405391077233194E-2</v>
          </cell>
          <cell r="U249">
            <v>-3.0128629657788508E-7</v>
          </cell>
        </row>
        <row r="250">
          <cell r="B250">
            <v>43713</v>
          </cell>
          <cell r="C250" t="str">
            <v>Thursday</v>
          </cell>
          <cell r="D250" t="str">
            <v>Weekday</v>
          </cell>
          <cell r="E250">
            <v>20631473</v>
          </cell>
          <cell r="F250">
            <v>5261025</v>
          </cell>
          <cell r="G250">
            <v>2146498</v>
          </cell>
          <cell r="H250">
            <v>1598282</v>
          </cell>
          <cell r="I250">
            <v>1284380</v>
          </cell>
          <cell r="J250">
            <v>6.22534319289757E-2</v>
          </cell>
          <cell r="K250">
            <v>-1.9872239532180869E-2</v>
          </cell>
          <cell r="L250">
            <v>-3.061223578845329E-2</v>
          </cell>
          <cell r="M250">
            <v>1.1079153928673646E-2</v>
          </cell>
          <cell r="N250">
            <v>0.25499997019117343</v>
          </cell>
          <cell r="O250">
            <v>0.40799996198459426</v>
          </cell>
          <cell r="P250">
            <v>0.74459980861850328</v>
          </cell>
          <cell r="Q250">
            <v>0.80360036589287742</v>
          </cell>
          <cell r="R250">
            <v>4.0816261749863747E-2</v>
          </cell>
          <cell r="S250">
            <v>4.0816502484330108E-2</v>
          </cell>
          <cell r="T250">
            <v>-2.8571804120163025E-2</v>
          </cell>
          <cell r="U250">
            <v>-3.9215002461799098E-2</v>
          </cell>
        </row>
        <row r="251">
          <cell r="B251">
            <v>43714</v>
          </cell>
          <cell r="C251" t="str">
            <v>Friday</v>
          </cell>
          <cell r="D251" t="str">
            <v>Weekday</v>
          </cell>
          <cell r="E251">
            <v>20848646</v>
          </cell>
          <cell r="F251">
            <v>5264283</v>
          </cell>
          <cell r="G251">
            <v>2084656</v>
          </cell>
          <cell r="H251">
            <v>1460927</v>
          </cell>
          <cell r="I251">
            <v>1233898</v>
          </cell>
          <cell r="J251">
            <v>5.9183603577901416E-2</v>
          </cell>
          <cell r="K251">
            <v>1.9166708653638898E-2</v>
          </cell>
          <cell r="L251">
            <v>-4.9504951397826846E-2</v>
          </cell>
          <cell r="M251">
            <v>7.2248309081100803E-2</v>
          </cell>
          <cell r="N251">
            <v>0.25249999448405425</v>
          </cell>
          <cell r="O251">
            <v>0.3959999870827613</v>
          </cell>
          <cell r="P251">
            <v>0.70080003607309793</v>
          </cell>
          <cell r="Q251">
            <v>0.84459935369802874</v>
          </cell>
          <cell r="R251">
            <v>4.1237169446747934E-2</v>
          </cell>
          <cell r="S251">
            <v>-9.9997531114558447E-3</v>
          </cell>
          <cell r="T251">
            <v>-2.0408329210253151E-2</v>
          </cell>
          <cell r="U251">
            <v>6.1855254512489743E-2</v>
          </cell>
        </row>
        <row r="252">
          <cell r="B252">
            <v>43715</v>
          </cell>
          <cell r="C252" t="str">
            <v>Saturday</v>
          </cell>
          <cell r="D252" t="str">
            <v>WEEKEND</v>
          </cell>
          <cell r="E252">
            <v>46685340</v>
          </cell>
          <cell r="F252">
            <v>9313725</v>
          </cell>
          <cell r="G252">
            <v>3135000</v>
          </cell>
          <cell r="H252">
            <v>2025210</v>
          </cell>
          <cell r="I252">
            <v>1500680</v>
          </cell>
          <cell r="J252">
            <v>3.2144566152886536E-2</v>
          </cell>
          <cell r="K252">
            <v>-9.7887729498568721E-2</v>
          </cell>
          <cell r="L252">
            <v>2.9702958941342894E-2</v>
          </cell>
          <cell r="M252">
            <v>-0.12391018917833363</v>
          </cell>
          <cell r="N252">
            <v>0.19949999293139989</v>
          </cell>
          <cell r="O252">
            <v>0.3366000177157904</v>
          </cell>
          <cell r="P252">
            <v>0.64600000000000002</v>
          </cell>
          <cell r="Q252">
            <v>0.74099969879666805</v>
          </cell>
          <cell r="R252">
            <v>-2.0618528029265004E-2</v>
          </cell>
          <cell r="S252">
            <v>-4.8076746117372893E-2</v>
          </cell>
          <cell r="T252">
            <v>-3.061232400838132E-2</v>
          </cell>
          <cell r="U252">
            <v>-3.0612722850452578E-2</v>
          </cell>
        </row>
        <row r="253">
          <cell r="B253">
            <v>43716</v>
          </cell>
          <cell r="C253" t="str">
            <v>Sunday</v>
          </cell>
          <cell r="D253" t="str">
            <v>WEEKEND</v>
          </cell>
          <cell r="E253">
            <v>43094160</v>
          </cell>
          <cell r="F253">
            <v>9230769</v>
          </cell>
          <cell r="G253">
            <v>3169846</v>
          </cell>
          <cell r="H253">
            <v>2133940</v>
          </cell>
          <cell r="I253">
            <v>1697763</v>
          </cell>
          <cell r="J253">
            <v>3.9396591092621364E-2</v>
          </cell>
          <cell r="K253">
            <v>2.2263527915664216E-2</v>
          </cell>
          <cell r="L253">
            <v>1.0526303941424953E-2</v>
          </cell>
          <cell r="M253">
            <v>1.1614961360688625E-2</v>
          </cell>
          <cell r="N253">
            <v>0.21419999832923997</v>
          </cell>
          <cell r="O253">
            <v>0.34339999191833315</v>
          </cell>
          <cell r="P253">
            <v>0.67319989677731973</v>
          </cell>
          <cell r="Q253">
            <v>0.79560015745522372</v>
          </cell>
          <cell r="R253">
            <v>-9.7087040514215461E-3</v>
          </cell>
          <cell r="S253">
            <v>-2.884602425468108E-2</v>
          </cell>
          <cell r="T253">
            <v>-1.0000205361436421E-2</v>
          </cell>
          <cell r="U253">
            <v>6.2500357676679164E-2</v>
          </cell>
        </row>
        <row r="254">
          <cell r="B254">
            <v>43717</v>
          </cell>
          <cell r="C254" t="str">
            <v>Monday</v>
          </cell>
          <cell r="D254" t="str">
            <v>Weekday</v>
          </cell>
          <cell r="E254">
            <v>21717340</v>
          </cell>
          <cell r="F254">
            <v>5375041</v>
          </cell>
          <cell r="G254">
            <v>2257517</v>
          </cell>
          <cell r="H254">
            <v>1697427</v>
          </cell>
          <cell r="I254">
            <v>1419728</v>
          </cell>
          <cell r="J254">
            <v>6.5373015295611708E-2</v>
          </cell>
          <cell r="K254">
            <v>6.3144139792796983E-2</v>
          </cell>
          <cell r="L254">
            <v>-4.7619047619047672E-2</v>
          </cell>
          <cell r="M254">
            <v>0.11630134678243675</v>
          </cell>
          <cell r="N254">
            <v>0.24749997006999935</v>
          </cell>
          <cell r="O254">
            <v>0.41999995907007964</v>
          </cell>
          <cell r="P254">
            <v>0.75189998569224503</v>
          </cell>
          <cell r="Q254">
            <v>0.83640003369806182</v>
          </cell>
          <cell r="R254">
            <v>2.061856201434531E-2</v>
          </cell>
          <cell r="S254">
            <v>1.9417431867834622E-2</v>
          </cell>
          <cell r="T254">
            <v>9.8041123622520931E-3</v>
          </cell>
          <cell r="U254">
            <v>6.249964944367048E-2</v>
          </cell>
        </row>
        <row r="255">
          <cell r="B255">
            <v>43718</v>
          </cell>
          <cell r="C255" t="str">
            <v>Tuesday</v>
          </cell>
          <cell r="D255" t="str">
            <v>Weekday</v>
          </cell>
          <cell r="E255">
            <v>22368860</v>
          </cell>
          <cell r="F255">
            <v>5480370</v>
          </cell>
          <cell r="G255">
            <v>2126383</v>
          </cell>
          <cell r="H255">
            <v>1505692</v>
          </cell>
          <cell r="I255">
            <v>1185281</v>
          </cell>
          <cell r="J255">
            <v>5.2987993129734817E-2</v>
          </cell>
          <cell r="K255">
            <v>1.2401324949050219E-2</v>
          </cell>
          <cell r="L255">
            <v>-9.6154110101844825E-3</v>
          </cell>
          <cell r="M255">
            <v>2.2230491269751518E-2</v>
          </cell>
          <cell r="N255">
            <v>0.24499996870649643</v>
          </cell>
          <cell r="O255">
            <v>0.38799989781711819</v>
          </cell>
          <cell r="P255">
            <v>0.70810009297478393</v>
          </cell>
          <cell r="Q255">
            <v>0.7872001710841261</v>
          </cell>
          <cell r="R255">
            <v>-2.9702994700507079E-2</v>
          </cell>
          <cell r="S255">
            <v>2.105271133088249E-2</v>
          </cell>
          <cell r="T255">
            <v>2.1052739488583772E-2</v>
          </cell>
          <cell r="U255">
            <v>1.0526721846982889E-2</v>
          </cell>
        </row>
        <row r="256">
          <cell r="B256">
            <v>43719</v>
          </cell>
          <cell r="C256" t="str">
            <v>Wednesday</v>
          </cell>
          <cell r="D256" t="str">
            <v>Weekday</v>
          </cell>
          <cell r="E256">
            <v>21065820</v>
          </cell>
          <cell r="F256">
            <v>5055796</v>
          </cell>
          <cell r="G256">
            <v>1981872</v>
          </cell>
          <cell r="H256">
            <v>1504637</v>
          </cell>
          <cell r="I256">
            <v>1246140</v>
          </cell>
          <cell r="J256">
            <v>5.9154592605462311E-2</v>
          </cell>
          <cell r="K256">
            <v>-4.9085629909993767E-2</v>
          </cell>
          <cell r="L256">
            <v>-5.8252409823299045E-2</v>
          </cell>
          <cell r="M256">
            <v>9.7337970480873004E-3</v>
          </cell>
          <cell r="N256">
            <v>0.2399999620237902</v>
          </cell>
          <cell r="O256">
            <v>0.39199999367063071</v>
          </cell>
          <cell r="P256">
            <v>0.75919988778286385</v>
          </cell>
          <cell r="Q256">
            <v>0.82819975847995231</v>
          </cell>
          <cell r="R256">
            <v>-4.0000151904839187E-2</v>
          </cell>
          <cell r="S256">
            <v>-2.9702616613799915E-2</v>
          </cell>
          <cell r="T256">
            <v>9.4736435044697309E-2</v>
          </cell>
          <cell r="U256">
            <v>-9.8037077006406514E-3</v>
          </cell>
        </row>
        <row r="257">
          <cell r="B257">
            <v>43720</v>
          </cell>
          <cell r="C257" t="str">
            <v>Thursday</v>
          </cell>
          <cell r="D257" t="str">
            <v>Weekday</v>
          </cell>
          <cell r="E257">
            <v>20848646</v>
          </cell>
          <cell r="F257">
            <v>5160040</v>
          </cell>
          <cell r="G257">
            <v>2022735</v>
          </cell>
          <cell r="H257">
            <v>1535660</v>
          </cell>
          <cell r="I257">
            <v>1309611</v>
          </cell>
          <cell r="J257">
            <v>6.2815158356087003E-2</v>
          </cell>
          <cell r="K257">
            <v>1.9644497734315314E-2</v>
          </cell>
          <cell r="L257">
            <v>1.0526296401619062E-2</v>
          </cell>
          <cell r="M257">
            <v>9.0232202419324725E-3</v>
          </cell>
          <cell r="N257">
            <v>0.24750000551594573</v>
          </cell>
          <cell r="O257">
            <v>0.39199986821807581</v>
          </cell>
          <cell r="P257">
            <v>0.75919979631538481</v>
          </cell>
          <cell r="Q257">
            <v>0.852800098980243</v>
          </cell>
          <cell r="R257">
            <v>-2.9411629615505364E-2</v>
          </cell>
          <cell r="S257">
            <v>-3.9215919748351813E-2</v>
          </cell>
          <cell r="T257">
            <v>1.9607831653851271E-2</v>
          </cell>
          <cell r="U257">
            <v>6.1224129773385538E-2</v>
          </cell>
        </row>
        <row r="258">
          <cell r="B258">
            <v>43721</v>
          </cell>
          <cell r="C258" t="str">
            <v>Friday</v>
          </cell>
          <cell r="D258" t="str">
            <v>Weekday</v>
          </cell>
          <cell r="E258">
            <v>22803207</v>
          </cell>
          <cell r="F258">
            <v>5985841</v>
          </cell>
          <cell r="G258">
            <v>2322506</v>
          </cell>
          <cell r="H258">
            <v>1610658</v>
          </cell>
          <cell r="I258">
            <v>1360362</v>
          </cell>
          <cell r="J258">
            <v>5.9656608826995257E-2</v>
          </cell>
          <cell r="K258">
            <v>0.10249145391272219</v>
          </cell>
          <cell r="L258">
            <v>9.3750020984576077E-2</v>
          </cell>
          <cell r="M258">
            <v>7.9921670952536328E-3</v>
          </cell>
          <cell r="N258">
            <v>0.26249996327270986</v>
          </cell>
          <cell r="O258">
            <v>0.387999948545242</v>
          </cell>
          <cell r="P258">
            <v>0.69350003832067608</v>
          </cell>
          <cell r="Q258">
            <v>0.84460015720283266</v>
          </cell>
          <cell r="R258">
            <v>3.9603837651913887E-2</v>
          </cell>
          <cell r="S258">
            <v>-2.020211817796691E-2</v>
          </cell>
          <cell r="T258">
            <v>-1.0416662923316999E-2</v>
          </cell>
          <cell r="U258">
            <v>9.5134432731569518E-7</v>
          </cell>
        </row>
        <row r="259">
          <cell r="B259">
            <v>43722</v>
          </cell>
          <cell r="C259" t="str">
            <v>Saturday</v>
          </cell>
          <cell r="D259" t="str">
            <v>WEEKEND</v>
          </cell>
          <cell r="E259">
            <v>44440853</v>
          </cell>
          <cell r="F259">
            <v>9332579</v>
          </cell>
          <cell r="G259">
            <v>1396153</v>
          </cell>
          <cell r="H259">
            <v>939890</v>
          </cell>
          <cell r="I259">
            <v>696459</v>
          </cell>
          <cell r="J259">
            <v>1.5671593882322647E-2</v>
          </cell>
          <cell r="K259">
            <v>-0.53590439000986212</v>
          </cell>
          <cell r="L259">
            <v>-4.8076912366922908E-2</v>
          </cell>
          <cell r="M259">
            <v>-0.51246522327334754</v>
          </cell>
          <cell r="N259">
            <v>0.20999999707476361</v>
          </cell>
          <cell r="O259">
            <v>0.14959991230719827</v>
          </cell>
          <cell r="P259">
            <v>0.67319985703572605</v>
          </cell>
          <cell r="Q259">
            <v>0.74100054261668924</v>
          </cell>
          <cell r="R259">
            <v>5.263160158092961E-2</v>
          </cell>
          <cell r="S259">
            <v>-0.55555583947261233</v>
          </cell>
          <cell r="T259">
            <v>4.2105041850968972E-2</v>
          </cell>
          <cell r="U259">
            <v>1.1387589260447584E-6</v>
          </cell>
        </row>
        <row r="260">
          <cell r="B260">
            <v>43723</v>
          </cell>
          <cell r="C260" t="str">
            <v>Sunday</v>
          </cell>
          <cell r="D260" t="str">
            <v>WEEKEND</v>
          </cell>
          <cell r="E260">
            <v>46236443</v>
          </cell>
          <cell r="F260">
            <v>9515460</v>
          </cell>
          <cell r="G260">
            <v>3364666</v>
          </cell>
          <cell r="H260">
            <v>2333732</v>
          </cell>
          <cell r="I260">
            <v>1856717</v>
          </cell>
          <cell r="J260">
            <v>4.0157003426928843E-2</v>
          </cell>
          <cell r="K260">
            <v>9.3625553154356611E-2</v>
          </cell>
          <cell r="L260">
            <v>7.2916678269166812E-2</v>
          </cell>
          <cell r="M260">
            <v>1.9301475412422109E-2</v>
          </cell>
          <cell r="N260">
            <v>0.20580000066181561</v>
          </cell>
          <cell r="O260">
            <v>0.35359993105955989</v>
          </cell>
          <cell r="P260">
            <v>0.69359989966314639</v>
          </cell>
          <cell r="Q260">
            <v>0.79559992321311956</v>
          </cell>
          <cell r="R260">
            <v>-3.9215675690683183E-2</v>
          </cell>
          <cell r="S260">
            <v>2.9702793771912761E-2</v>
          </cell>
          <cell r="T260">
            <v>3.0303039236166951E-2</v>
          </cell>
          <cell r="U260">
            <v>-2.9442189264372587E-7</v>
          </cell>
        </row>
        <row r="261">
          <cell r="B261">
            <v>43724</v>
          </cell>
          <cell r="C261" t="str">
            <v>Monday</v>
          </cell>
          <cell r="D261" t="str">
            <v>Weekday</v>
          </cell>
          <cell r="E261">
            <v>20631473</v>
          </cell>
          <cell r="F261">
            <v>5106289</v>
          </cell>
          <cell r="G261">
            <v>1960815</v>
          </cell>
          <cell r="H261">
            <v>1445709</v>
          </cell>
          <cell r="I261">
            <v>1161771</v>
          </cell>
          <cell r="J261">
            <v>5.631061824814932E-2</v>
          </cell>
          <cell r="K261">
            <v>-0.18169466263960421</v>
          </cell>
          <cell r="L261">
            <v>-5.0000000000000044E-2</v>
          </cell>
          <cell r="M261">
            <v>-0.1386259606732676</v>
          </cell>
          <cell r="N261">
            <v>0.24749997249348119</v>
          </cell>
          <cell r="O261">
            <v>0.38400000470008649</v>
          </cell>
          <cell r="P261">
            <v>0.73730005125419784</v>
          </cell>
          <cell r="Q261">
            <v>0.80359947956331457</v>
          </cell>
          <cell r="R261">
            <v>9.7918468888735788E-9</v>
          </cell>
          <cell r="S261">
            <v>-8.571418542444742E-2</v>
          </cell>
          <cell r="T261">
            <v>-1.9417388902602029E-2</v>
          </cell>
          <cell r="U261">
            <v>-3.9216347218116177E-2</v>
          </cell>
        </row>
        <row r="262">
          <cell r="B262">
            <v>43725</v>
          </cell>
          <cell r="C262" t="str">
            <v>Tuesday</v>
          </cell>
          <cell r="D262" t="str">
            <v>Weekday</v>
          </cell>
          <cell r="E262">
            <v>22368860</v>
          </cell>
          <cell r="F262">
            <v>5312604</v>
          </cell>
          <cell r="G262">
            <v>2188793</v>
          </cell>
          <cell r="H262">
            <v>1581840</v>
          </cell>
          <cell r="I262">
            <v>1361964</v>
          </cell>
          <cell r="J262">
            <v>6.0886607542807281E-2</v>
          </cell>
          <cell r="K262">
            <v>0.14906423033862848</v>
          </cell>
          <cell r="L262">
            <v>0</v>
          </cell>
          <cell r="M262">
            <v>0.1490642303386287</v>
          </cell>
          <cell r="N262">
            <v>0.23749998882374873</v>
          </cell>
          <cell r="O262">
            <v>0.41200002861120461</v>
          </cell>
          <cell r="P262">
            <v>0.72269967968647564</v>
          </cell>
          <cell r="Q262">
            <v>0.86099984827795484</v>
          </cell>
          <cell r="R262">
            <v>-3.0612166696774024E-2</v>
          </cell>
          <cell r="S262">
            <v>6.1856023491528855E-2</v>
          </cell>
          <cell r="T262">
            <v>2.0617970335744085E-2</v>
          </cell>
          <cell r="U262">
            <v>9.3749569556358603E-2</v>
          </cell>
        </row>
        <row r="263">
          <cell r="B263">
            <v>43726</v>
          </cell>
          <cell r="C263" t="str">
            <v>Wednesday</v>
          </cell>
          <cell r="D263" t="str">
            <v>Weekday</v>
          </cell>
          <cell r="E263">
            <v>21500167</v>
          </cell>
          <cell r="F263">
            <v>5643793</v>
          </cell>
          <cell r="G263">
            <v>2144641</v>
          </cell>
          <cell r="H263">
            <v>1502964</v>
          </cell>
          <cell r="I263">
            <v>1195458</v>
          </cell>
          <cell r="J263">
            <v>5.5602265787051797E-2</v>
          </cell>
          <cell r="K263">
            <v>-4.0671192642881215E-2</v>
          </cell>
          <cell r="L263">
            <v>2.0618565999329652E-2</v>
          </cell>
          <cell r="M263">
            <v>-6.0051581152846811E-2</v>
          </cell>
          <cell r="N263">
            <v>0.26249996104681417</v>
          </cell>
          <cell r="O263">
            <v>0.37999993975682667</v>
          </cell>
          <cell r="P263">
            <v>0.70079980752023296</v>
          </cell>
          <cell r="Q263">
            <v>0.79540028902887894</v>
          </cell>
          <cell r="R263">
            <v>9.3750010763725244E-2</v>
          </cell>
          <cell r="S263">
            <v>-3.0612382927451831E-2</v>
          </cell>
          <cell r="T263">
            <v>-7.6923194013081453E-2</v>
          </cell>
          <cell r="U263">
            <v>-3.9603331340342773E-2</v>
          </cell>
        </row>
        <row r="264">
          <cell r="B264">
            <v>43727</v>
          </cell>
          <cell r="C264" t="str">
            <v>Thursday</v>
          </cell>
          <cell r="D264" t="str">
            <v>Weekday</v>
          </cell>
          <cell r="E264">
            <v>21282993</v>
          </cell>
          <cell r="F264">
            <v>5054710</v>
          </cell>
          <cell r="G264">
            <v>2062322</v>
          </cell>
          <cell r="H264">
            <v>1535605</v>
          </cell>
          <cell r="I264">
            <v>1259196</v>
          </cell>
          <cell r="J264">
            <v>5.9164422973780051E-2</v>
          </cell>
          <cell r="K264">
            <v>-3.849616412812662E-2</v>
          </cell>
          <cell r="L264">
            <v>2.0833343325988629E-2</v>
          </cell>
          <cell r="M264">
            <v>-5.8118700610633511E-2</v>
          </cell>
          <cell r="N264">
            <v>0.2374999606493316</v>
          </cell>
          <cell r="O264">
            <v>0.4080000633072916</v>
          </cell>
          <cell r="P264">
            <v>0.74460001881374493</v>
          </cell>
          <cell r="Q264">
            <v>0.81999993487908673</v>
          </cell>
          <cell r="R264">
            <v>-4.0404220782814693E-2</v>
          </cell>
          <cell r="S264">
            <v>4.0816837928921545E-2</v>
          </cell>
          <cell r="T264">
            <v>-1.9230481320591464E-2</v>
          </cell>
          <cell r="U264">
            <v>-3.8461726423786646E-2</v>
          </cell>
        </row>
        <row r="265">
          <cell r="B265">
            <v>43728</v>
          </cell>
          <cell r="C265" t="str">
            <v>Friday</v>
          </cell>
          <cell r="D265" t="str">
            <v>Weekday</v>
          </cell>
          <cell r="E265">
            <v>21282993</v>
          </cell>
          <cell r="F265">
            <v>5107918</v>
          </cell>
          <cell r="G265">
            <v>2043167</v>
          </cell>
          <cell r="H265">
            <v>1506427</v>
          </cell>
          <cell r="I265">
            <v>1235270</v>
          </cell>
          <cell r="J265">
            <v>5.8040238983304654E-2</v>
          </cell>
          <cell r="K265">
            <v>-9.1954935524514836E-2</v>
          </cell>
          <cell r="L265">
            <v>-6.6666675437362821E-2</v>
          </cell>
          <cell r="M265">
            <v>-2.7094564633703744E-2</v>
          </cell>
          <cell r="N265">
            <v>0.23999998496452074</v>
          </cell>
          <cell r="O265">
            <v>0.39999996084510364</v>
          </cell>
          <cell r="P265">
            <v>0.73729998575740507</v>
          </cell>
          <cell r="Q265">
            <v>0.8199999070648627</v>
          </cell>
          <cell r="R265">
            <v>-8.5714215071390321E-2</v>
          </cell>
          <cell r="S265">
            <v>3.0927870853731276E-2</v>
          </cell>
          <cell r="T265">
            <v>6.3157815452745236E-2</v>
          </cell>
          <cell r="U265">
            <v>-2.9126504332466219E-2</v>
          </cell>
        </row>
        <row r="266">
          <cell r="B266">
            <v>43729</v>
          </cell>
          <cell r="C266" t="str">
            <v>Saturday</v>
          </cell>
          <cell r="D266" t="str">
            <v>WEEKEND</v>
          </cell>
          <cell r="E266">
            <v>43991955</v>
          </cell>
          <cell r="F266">
            <v>8868778</v>
          </cell>
          <cell r="G266">
            <v>3045538</v>
          </cell>
          <cell r="H266">
            <v>1967417</v>
          </cell>
          <cell r="I266">
            <v>1473202</v>
          </cell>
          <cell r="J266">
            <v>3.3487986610279082E-2</v>
          </cell>
          <cell r="K266">
            <v>1.1152745531323451</v>
          </cell>
          <cell r="L266">
            <v>-1.0101021238273722E-2</v>
          </cell>
          <cell r="M266">
            <v>1.1368590113895878</v>
          </cell>
          <cell r="N266">
            <v>0.2015999970903771</v>
          </cell>
          <cell r="O266">
            <v>0.34339995882183544</v>
          </cell>
          <cell r="P266">
            <v>0.6459998200646323</v>
          </cell>
          <cell r="Q266">
            <v>0.74880007644541036</v>
          </cell>
          <cell r="R266">
            <v>-4.0000000482837916E-2</v>
          </cell>
          <cell r="S266">
            <v>1.2954556157538075</v>
          </cell>
          <cell r="T266">
            <v>-4.0404103902907162E-2</v>
          </cell>
          <cell r="U266">
            <v>1.0525678970731533E-2</v>
          </cell>
        </row>
        <row r="267">
          <cell r="B267">
            <v>43730</v>
          </cell>
          <cell r="C267" t="str">
            <v>Sunday</v>
          </cell>
          <cell r="D267" t="str">
            <v>WEEKEND</v>
          </cell>
          <cell r="E267">
            <v>45787545</v>
          </cell>
          <cell r="F267">
            <v>9423076</v>
          </cell>
          <cell r="G267">
            <v>3364038</v>
          </cell>
          <cell r="H267">
            <v>2401923</v>
          </cell>
          <cell r="I267">
            <v>1892235</v>
          </cell>
          <cell r="J267">
            <v>4.1326413110814308E-2</v>
          </cell>
          <cell r="K267">
            <v>1.9129463456197149E-2</v>
          </cell>
          <cell r="L267">
            <v>-9.7087485730682488E-3</v>
          </cell>
          <cell r="M267">
            <v>2.9120939913092947E-2</v>
          </cell>
          <cell r="N267">
            <v>0.20579998337975972</v>
          </cell>
          <cell r="O267">
            <v>0.35699998599183536</v>
          </cell>
          <cell r="P267">
            <v>0.71399996076144201</v>
          </cell>
          <cell r="Q267">
            <v>0.78780002522978465</v>
          </cell>
          <cell r="R267">
            <v>-8.3975004061542791E-8</v>
          </cell>
          <cell r="S267">
            <v>9.6155418415586613E-3</v>
          </cell>
          <cell r="T267">
            <v>2.9411857049291834E-2</v>
          </cell>
          <cell r="U267">
            <v>-9.8037942887603258E-3</v>
          </cell>
        </row>
        <row r="268">
          <cell r="B268">
            <v>43731</v>
          </cell>
          <cell r="C268" t="str">
            <v>Monday</v>
          </cell>
          <cell r="D268" t="str">
            <v>Weekday</v>
          </cell>
          <cell r="E268">
            <v>20848646</v>
          </cell>
          <cell r="F268">
            <v>5264283</v>
          </cell>
          <cell r="G268">
            <v>2189941</v>
          </cell>
          <cell r="H268">
            <v>1518724</v>
          </cell>
          <cell r="I268">
            <v>1220447</v>
          </cell>
          <cell r="J268">
            <v>5.8538429785799997E-2</v>
          </cell>
          <cell r="K268">
            <v>5.0505650425083815E-2</v>
          </cell>
          <cell r="L268">
            <v>1.0526296401619062E-2</v>
          </cell>
          <cell r="M268">
            <v>3.9562903178103515E-2</v>
          </cell>
          <cell r="N268">
            <v>0.25249999448405425</v>
          </cell>
          <cell r="O268">
            <v>0.41599986170956232</v>
          </cell>
          <cell r="P268">
            <v>0.69349996187111895</v>
          </cell>
          <cell r="Q268">
            <v>0.80360025916493061</v>
          </cell>
          <cell r="R268">
            <v>2.0202111298031511E-2</v>
          </cell>
          <cell r="S268">
            <v>8.3332959942197249E-2</v>
          </cell>
          <cell r="T268">
            <v>-5.9406057694654901E-2</v>
          </cell>
          <cell r="U268">
            <v>9.7013703448389776E-7</v>
          </cell>
        </row>
        <row r="269">
          <cell r="B269">
            <v>43732</v>
          </cell>
          <cell r="C269" t="str">
            <v>Tuesday</v>
          </cell>
          <cell r="D269" t="str">
            <v>Weekday</v>
          </cell>
          <cell r="E269">
            <v>21934513</v>
          </cell>
          <cell r="F269">
            <v>5702973</v>
          </cell>
          <cell r="G269">
            <v>2235565</v>
          </cell>
          <cell r="H269">
            <v>1615643</v>
          </cell>
          <cell r="I269">
            <v>1338075</v>
          </cell>
          <cell r="J269">
            <v>6.1003177959775085E-2</v>
          </cell>
          <cell r="K269">
            <v>-1.7540111192366314E-2</v>
          </cell>
          <cell r="L269">
            <v>-1.9417484842768062E-2</v>
          </cell>
          <cell r="M269">
            <v>1.9145493840471151E-3</v>
          </cell>
          <cell r="N269">
            <v>0.25999998267570379</v>
          </cell>
          <cell r="O269">
            <v>0.39199992705559011</v>
          </cell>
          <cell r="P269">
            <v>0.7227000780563303</v>
          </cell>
          <cell r="Q269">
            <v>0.82819967034796671</v>
          </cell>
          <cell r="R269">
            <v>9.4736820676873945E-2</v>
          </cell>
          <cell r="S269">
            <v>-4.8543932443480875E-2</v>
          </cell>
          <cell r="T269">
            <v>5.5122461772860731E-7</v>
          </cell>
          <cell r="U269">
            <v>-3.8095451463307728E-2</v>
          </cell>
        </row>
        <row r="270">
          <cell r="B270">
            <v>43733</v>
          </cell>
          <cell r="C270" t="str">
            <v>Wednesday</v>
          </cell>
          <cell r="D270" t="str">
            <v>Weekday</v>
          </cell>
          <cell r="E270">
            <v>21282993</v>
          </cell>
          <cell r="F270">
            <v>5586785</v>
          </cell>
          <cell r="G270">
            <v>2279408</v>
          </cell>
          <cell r="H270">
            <v>1747166</v>
          </cell>
          <cell r="I270">
            <v>1404023</v>
          </cell>
          <cell r="J270">
            <v>6.5969245960847703E-2</v>
          </cell>
          <cell r="K270">
            <v>0.17446451485539427</v>
          </cell>
          <cell r="L270">
            <v>-1.0101037819845726E-2</v>
          </cell>
          <cell r="M270">
            <v>0.18644887986219594</v>
          </cell>
          <cell r="N270">
            <v>0.26249996887185933</v>
          </cell>
          <cell r="O270">
            <v>0.40799994988172983</v>
          </cell>
          <cell r="P270">
            <v>0.76649989821918674</v>
          </cell>
          <cell r="Q270">
            <v>0.80360023031583716</v>
          </cell>
          <cell r="R270">
            <v>2.9809700263783157E-8</v>
          </cell>
          <cell r="S270">
            <v>7.3684248852305734E-2</v>
          </cell>
          <cell r="T270">
            <v>9.3750155171178351E-2</v>
          </cell>
          <cell r="U270">
            <v>1.0309200788661599E-2</v>
          </cell>
        </row>
        <row r="271">
          <cell r="B271">
            <v>43734</v>
          </cell>
          <cell r="C271" t="str">
            <v>Thursday</v>
          </cell>
          <cell r="D271" t="str">
            <v>Weekday</v>
          </cell>
          <cell r="E271">
            <v>22368860</v>
          </cell>
          <cell r="F271">
            <v>5424448</v>
          </cell>
          <cell r="G271">
            <v>2213175</v>
          </cell>
          <cell r="H271">
            <v>1647930</v>
          </cell>
          <cell r="I271">
            <v>1337789</v>
          </cell>
          <cell r="J271">
            <v>5.9805864044926743E-2</v>
          </cell>
          <cell r="K271">
            <v>6.2415223682413146E-2</v>
          </cell>
          <cell r="L271">
            <v>5.1020408642713067E-2</v>
          </cell>
          <cell r="M271">
            <v>1.0841668673604143E-2</v>
          </cell>
          <cell r="N271">
            <v>0.24249997541224722</v>
          </cell>
          <cell r="O271">
            <v>0.40800003981971988</v>
          </cell>
          <cell r="P271">
            <v>0.74459995255684708</v>
          </cell>
          <cell r="Q271">
            <v>0.81179965168423418</v>
          </cell>
          <cell r="R271">
            <v>2.1052697226750849E-2</v>
          </cell>
          <cell r="S271">
            <v>-5.7567568823024828E-8</v>
          </cell>
          <cell r="T271">
            <v>-8.8983207358062089E-8</v>
          </cell>
          <cell r="U271">
            <v>-1.0000346153761219E-2</v>
          </cell>
        </row>
        <row r="272">
          <cell r="B272">
            <v>43735</v>
          </cell>
          <cell r="C272" t="str">
            <v>Friday</v>
          </cell>
          <cell r="D272" t="str">
            <v>Weekday</v>
          </cell>
          <cell r="E272">
            <v>20848646</v>
          </cell>
          <cell r="F272">
            <v>5055796</v>
          </cell>
          <cell r="G272">
            <v>1961649</v>
          </cell>
          <cell r="H272">
            <v>1474964</v>
          </cell>
          <cell r="I272">
            <v>1197375</v>
          </cell>
          <cell r="J272">
            <v>5.7431787176970631E-2</v>
          </cell>
          <cell r="K272">
            <v>-3.0677503703643749E-2</v>
          </cell>
          <cell r="L272">
            <v>-2.0408172854259776E-2</v>
          </cell>
          <cell r="M272">
            <v>-1.0483275344697396E-2</v>
          </cell>
          <cell r="N272">
            <v>0.24249996858309167</v>
          </cell>
          <cell r="O272">
            <v>0.38800003006450418</v>
          </cell>
          <cell r="P272">
            <v>0.75190005959272022</v>
          </cell>
          <cell r="Q272">
            <v>0.81179947442785039</v>
          </cell>
          <cell r="R272">
            <v>1.0416599063289622E-2</v>
          </cell>
          <cell r="S272">
            <v>-2.9999829888099239E-2</v>
          </cell>
          <cell r="T272">
            <v>1.9802080723380078E-2</v>
          </cell>
          <cell r="U272">
            <v>-1.0000528739527836E-2</v>
          </cell>
        </row>
        <row r="273">
          <cell r="B273">
            <v>43736</v>
          </cell>
          <cell r="C273" t="str">
            <v>Saturday</v>
          </cell>
          <cell r="D273" t="str">
            <v>WEEKEND</v>
          </cell>
          <cell r="E273">
            <v>43991955</v>
          </cell>
          <cell r="F273">
            <v>9238310</v>
          </cell>
          <cell r="G273">
            <v>3141025</v>
          </cell>
          <cell r="H273">
            <v>2135897</v>
          </cell>
          <cell r="I273">
            <v>1582700</v>
          </cell>
          <cell r="J273">
            <v>3.5977032618804958E-2</v>
          </cell>
          <cell r="K273">
            <v>7.4326534989770598E-2</v>
          </cell>
          <cell r="L273">
            <v>0</v>
          </cell>
          <cell r="M273">
            <v>7.4326534989770598E-2</v>
          </cell>
          <cell r="N273">
            <v>0.20999998749771406</v>
          </cell>
          <cell r="O273">
            <v>0.33999995670203748</v>
          </cell>
          <cell r="P273">
            <v>0.68</v>
          </cell>
          <cell r="Q273">
            <v>0.74100015122452068</v>
          </cell>
          <cell r="R273">
            <v>4.1666619685372552E-2</v>
          </cell>
          <cell r="S273">
            <v>-9.9009974592395578E-3</v>
          </cell>
          <cell r="T273">
            <v>5.2631872145051162E-2</v>
          </cell>
          <cell r="U273">
            <v>-1.0416565737968786E-2</v>
          </cell>
        </row>
        <row r="274">
          <cell r="B274">
            <v>43737</v>
          </cell>
          <cell r="C274" t="str">
            <v>Sunday</v>
          </cell>
          <cell r="D274" t="str">
            <v>WEEKEND</v>
          </cell>
          <cell r="E274">
            <v>42645263</v>
          </cell>
          <cell r="F274">
            <v>8865950</v>
          </cell>
          <cell r="G274">
            <v>2984278</v>
          </cell>
          <cell r="H274">
            <v>1948137</v>
          </cell>
          <cell r="I274">
            <v>1565133</v>
          </cell>
          <cell r="J274">
            <v>3.6701215795057938E-2</v>
          </cell>
          <cell r="K274">
            <v>-0.17286542104971103</v>
          </cell>
          <cell r="L274">
            <v>-6.8627440060392009E-2</v>
          </cell>
          <cell r="M274">
            <v>-0.11191867301316905</v>
          </cell>
          <cell r="N274">
            <v>0.20789999583306593</v>
          </cell>
          <cell r="O274">
            <v>0.33659991315087495</v>
          </cell>
          <cell r="P274">
            <v>0.65280010776475916</v>
          </cell>
          <cell r="Q274">
            <v>0.80339986356195692</v>
          </cell>
          <cell r="R274">
            <v>1.0204142968423424E-2</v>
          </cell>
          <cell r="S274">
            <v>-5.7143063421372098E-2</v>
          </cell>
          <cell r="T274">
            <v>-8.5714084537787061E-2</v>
          </cell>
          <cell r="U274">
            <v>1.9801774349552881E-2</v>
          </cell>
        </row>
        <row r="275">
          <cell r="B275">
            <v>43738</v>
          </cell>
          <cell r="C275" t="str">
            <v>Monday</v>
          </cell>
          <cell r="D275" t="str">
            <v>Weekday</v>
          </cell>
          <cell r="E275">
            <v>21717340</v>
          </cell>
          <cell r="F275">
            <v>5375041</v>
          </cell>
          <cell r="G275">
            <v>2150016</v>
          </cell>
          <cell r="H275">
            <v>1553817</v>
          </cell>
          <cell r="I275">
            <v>1235906</v>
          </cell>
          <cell r="J275">
            <v>5.6908719023600493E-2</v>
          </cell>
          <cell r="K275">
            <v>1.2666670490402376E-2</v>
          </cell>
          <cell r="L275">
            <v>4.1666686651977258E-2</v>
          </cell>
          <cell r="M275">
            <v>-2.7840014980976324E-2</v>
          </cell>
          <cell r="N275">
            <v>0.24749997006999935</v>
          </cell>
          <cell r="O275">
            <v>0.39999992558196301</v>
          </cell>
          <cell r="P275">
            <v>0.72270020316127881</v>
          </cell>
          <cell r="Q275">
            <v>0.79539997309850519</v>
          </cell>
          <cell r="R275">
            <v>-1.9802077319929001E-2</v>
          </cell>
          <cell r="S275">
            <v>-3.8461397707795331E-2</v>
          </cell>
          <cell r="T275">
            <v>4.2105613403893072E-2</v>
          </cell>
          <cell r="U275">
            <v>-1.0204434322789835E-2</v>
          </cell>
        </row>
        <row r="276">
          <cell r="B276">
            <v>43739</v>
          </cell>
          <cell r="C276" t="str">
            <v>Tuesday</v>
          </cell>
          <cell r="D276" t="str">
            <v>Weekday</v>
          </cell>
          <cell r="E276">
            <v>21934513</v>
          </cell>
          <cell r="F276">
            <v>5319119</v>
          </cell>
          <cell r="G276">
            <v>2085094</v>
          </cell>
          <cell r="H276">
            <v>1476455</v>
          </cell>
          <cell r="I276">
            <v>1174372</v>
          </cell>
          <cell r="J276">
            <v>5.3539916751285978E-2</v>
          </cell>
          <cell r="K276">
            <v>-0.12234217065560604</v>
          </cell>
          <cell r="L276">
            <v>0</v>
          </cell>
          <cell r="M276">
            <v>-0.12234217065560604</v>
          </cell>
          <cell r="N276">
            <v>0.24249998164992312</v>
          </cell>
          <cell r="O276">
            <v>0.3919998781753144</v>
          </cell>
          <cell r="P276">
            <v>0.70809997055288632</v>
          </cell>
          <cell r="Q276">
            <v>0.79539979206951783</v>
          </cell>
          <cell r="R276">
            <v>-6.730770073784309E-2</v>
          </cell>
          <cell r="S276">
            <v>-1.2469460408670585E-7</v>
          </cell>
          <cell r="T276">
            <v>-2.0202166772570918E-2</v>
          </cell>
          <cell r="U276">
            <v>-3.9603829188519346E-2</v>
          </cell>
        </row>
        <row r="277">
          <cell r="B277">
            <v>43740</v>
          </cell>
          <cell r="C277" t="str">
            <v>Wednesday</v>
          </cell>
          <cell r="D277" t="str">
            <v>Weekday</v>
          </cell>
          <cell r="E277">
            <v>21500167</v>
          </cell>
          <cell r="F277">
            <v>5267540</v>
          </cell>
          <cell r="G277">
            <v>2085946</v>
          </cell>
          <cell r="H277">
            <v>1461831</v>
          </cell>
          <cell r="I277">
            <v>1150753</v>
          </cell>
          <cell r="J277">
            <v>5.3522979612204875E-2</v>
          </cell>
          <cell r="K277">
            <v>-0.18038878280484005</v>
          </cell>
          <cell r="L277">
            <v>1.0204109920066262E-2</v>
          </cell>
          <cell r="M277">
            <v>-0.18866770670729816</v>
          </cell>
          <cell r="N277">
            <v>0.24499995744219102</v>
          </cell>
          <cell r="O277">
            <v>0.39600003037471004</v>
          </cell>
          <cell r="P277">
            <v>0.700800020710028</v>
          </cell>
          <cell r="Q277">
            <v>0.7871997515444672</v>
          </cell>
          <cell r="R277">
            <v>-6.6666718113825851E-2</v>
          </cell>
          <cell r="S277">
            <v>-2.9411571032051054E-2</v>
          </cell>
          <cell r="T277">
            <v>-8.5714137290558767E-2</v>
          </cell>
          <cell r="U277">
            <v>-2.0408753199242069E-2</v>
          </cell>
        </row>
        <row r="278">
          <cell r="B278">
            <v>43741</v>
          </cell>
          <cell r="C278" t="str">
            <v>Thursday</v>
          </cell>
          <cell r="D278" t="str">
            <v>Weekday</v>
          </cell>
          <cell r="E278">
            <v>21282993</v>
          </cell>
          <cell r="F278">
            <v>5480370</v>
          </cell>
          <cell r="G278">
            <v>2126383</v>
          </cell>
          <cell r="H278">
            <v>1567782</v>
          </cell>
          <cell r="I278">
            <v>1311293</v>
          </cell>
          <cell r="J278">
            <v>6.161224598438763E-2</v>
          </cell>
          <cell r="K278">
            <v>-1.9805813921328408E-2</v>
          </cell>
          <cell r="L278">
            <v>-4.8543689754417474E-2</v>
          </cell>
          <cell r="M278">
            <v>3.0204094001616832E-2</v>
          </cell>
          <cell r="N278">
            <v>0.2574999672273538</v>
          </cell>
          <cell r="O278">
            <v>0.38799989781711819</v>
          </cell>
          <cell r="P278">
            <v>0.73729991257454564</v>
          </cell>
          <cell r="Q278">
            <v>0.83640008623647932</v>
          </cell>
          <cell r="R278">
            <v>6.1855642622671514E-2</v>
          </cell>
          <cell r="S278">
            <v>-4.9019951104512183E-2</v>
          </cell>
          <cell r="T278">
            <v>-9.80397588964943E-3</v>
          </cell>
          <cell r="U278">
            <v>3.0303578599974568E-2</v>
          </cell>
        </row>
        <row r="279">
          <cell r="B279">
            <v>43742</v>
          </cell>
          <cell r="C279" t="str">
            <v>Friday</v>
          </cell>
          <cell r="D279" t="str">
            <v>Weekday</v>
          </cell>
          <cell r="E279">
            <v>21065820</v>
          </cell>
          <cell r="F279">
            <v>5213790</v>
          </cell>
          <cell r="G279">
            <v>2064661</v>
          </cell>
          <cell r="H279">
            <v>1431842</v>
          </cell>
          <cell r="I279">
            <v>1127146</v>
          </cell>
          <cell r="J279">
            <v>5.3505916218784741E-2</v>
          </cell>
          <cell r="K279">
            <v>-5.8652468942478331E-2</v>
          </cell>
          <cell r="L279">
            <v>1.0416695645367069E-2</v>
          </cell>
          <cell r="M279">
            <v>-6.835710938419326E-2</v>
          </cell>
          <cell r="N279">
            <v>0.247499978638382</v>
          </cell>
          <cell r="O279">
            <v>0.39600003068784895</v>
          </cell>
          <cell r="P279">
            <v>0.69349980456840132</v>
          </cell>
          <cell r="Q279">
            <v>0.78719998435581584</v>
          </cell>
          <cell r="R279">
            <v>2.0618600837373213E-2</v>
          </cell>
          <cell r="S279">
            <v>2.0618556709943503E-2</v>
          </cell>
          <cell r="T279">
            <v>-7.7670235929961806E-2</v>
          </cell>
          <cell r="U279">
            <v>-3.0302421776476351E-2</v>
          </cell>
        </row>
        <row r="280">
          <cell r="B280">
            <v>43743</v>
          </cell>
          <cell r="C280" t="str">
            <v>Saturday</v>
          </cell>
          <cell r="D280" t="str">
            <v>WEEKEND</v>
          </cell>
          <cell r="E280">
            <v>46236443</v>
          </cell>
          <cell r="F280">
            <v>9612556</v>
          </cell>
          <cell r="G280">
            <v>3235586</v>
          </cell>
          <cell r="H280">
            <v>2178196</v>
          </cell>
          <cell r="I280">
            <v>1648023</v>
          </cell>
          <cell r="J280">
            <v>3.5643377670726097E-2</v>
          </cell>
          <cell r="K280">
            <v>4.1273140835281552E-2</v>
          </cell>
          <cell r="L280">
            <v>5.1020419528979843E-2</v>
          </cell>
          <cell r="M280">
            <v>-9.2741097247820425E-3</v>
          </cell>
          <cell r="N280">
            <v>0.20789998919250774</v>
          </cell>
          <cell r="O280">
            <v>0.33659996363090111</v>
          </cell>
          <cell r="P280">
            <v>0.67319984695198953</v>
          </cell>
          <cell r="Q280">
            <v>0.75659995702866045</v>
          </cell>
          <cell r="R280">
            <v>-9.9999925249004695E-3</v>
          </cell>
          <cell r="S280">
            <v>-9.9999808944563062E-3</v>
          </cell>
          <cell r="T280">
            <v>-1.0000225070603719E-2</v>
          </cell>
          <cell r="U280">
            <v>2.1052365209859536E-2</v>
          </cell>
        </row>
        <row r="281">
          <cell r="B281">
            <v>43744</v>
          </cell>
          <cell r="C281" t="str">
            <v>Sunday</v>
          </cell>
          <cell r="D281" t="str">
            <v>WEEKEND</v>
          </cell>
          <cell r="E281">
            <v>43543058</v>
          </cell>
          <cell r="F281">
            <v>9144042</v>
          </cell>
          <cell r="G281">
            <v>3140064</v>
          </cell>
          <cell r="H281">
            <v>2135243</v>
          </cell>
          <cell r="I281">
            <v>1698799</v>
          </cell>
          <cell r="J281">
            <v>3.9014232762430233E-2</v>
          </cell>
          <cell r="K281">
            <v>8.5402326831010456E-2</v>
          </cell>
          <cell r="L281">
            <v>2.1052631332113103E-2</v>
          </cell>
          <cell r="M281">
            <v>6.3022897668794764E-2</v>
          </cell>
          <cell r="N281">
            <v>0.2099999958661608</v>
          </cell>
          <cell r="O281">
            <v>0.34339999750657313</v>
          </cell>
          <cell r="P281">
            <v>0.67999983439827982</v>
          </cell>
          <cell r="Q281">
            <v>0.79559984507618098</v>
          </cell>
          <cell r="R281">
            <v>1.0101010462650883E-2</v>
          </cell>
          <cell r="S281">
            <v>2.02022760256928E-2</v>
          </cell>
          <cell r="T281">
            <v>4.1666241028444073E-2</v>
          </cell>
          <cell r="U281">
            <v>-9.7087625223057916E-3</v>
          </cell>
        </row>
        <row r="282">
          <cell r="B282">
            <v>43745</v>
          </cell>
          <cell r="C282" t="str">
            <v>Monday</v>
          </cell>
          <cell r="D282" t="str">
            <v>Weekday</v>
          </cell>
          <cell r="E282">
            <v>21500167</v>
          </cell>
          <cell r="F282">
            <v>5643793</v>
          </cell>
          <cell r="G282">
            <v>2234942</v>
          </cell>
          <cell r="H282">
            <v>1631507</v>
          </cell>
          <cell r="I282">
            <v>1377971</v>
          </cell>
          <cell r="J282">
            <v>6.4091176594116686E-2</v>
          </cell>
          <cell r="K282">
            <v>0.11494806239309452</v>
          </cell>
          <cell r="L282">
            <v>-9.9999815815380311E-3</v>
          </cell>
          <cell r="M282">
            <v>0.12621014308084444</v>
          </cell>
          <cell r="N282">
            <v>0.26249996104681417</v>
          </cell>
          <cell r="O282">
            <v>0.39599999503879751</v>
          </cell>
          <cell r="P282">
            <v>0.72999970469032305</v>
          </cell>
          <cell r="Q282">
            <v>0.84460011510830169</v>
          </cell>
          <cell r="R282">
            <v>6.0606031477791422E-2</v>
          </cell>
          <cell r="S282">
            <v>-9.9998282183326737E-3</v>
          </cell>
          <cell r="T282">
            <v>1.0100317527398373E-2</v>
          </cell>
          <cell r="U282">
            <v>6.1855850733984585E-2</v>
          </cell>
        </row>
        <row r="283">
          <cell r="B283">
            <v>43746</v>
          </cell>
          <cell r="C283" t="str">
            <v>Tuesday</v>
          </cell>
          <cell r="D283" t="str">
            <v>Weekday</v>
          </cell>
          <cell r="E283">
            <v>22368860</v>
          </cell>
          <cell r="F283">
            <v>5536293</v>
          </cell>
          <cell r="G283">
            <v>2303097</v>
          </cell>
          <cell r="H283">
            <v>1630823</v>
          </cell>
          <cell r="I283">
            <v>1270411</v>
          </cell>
          <cell r="J283">
            <v>5.6793730212447123E-2</v>
          </cell>
          <cell r="K283">
            <v>8.1779027429128126E-2</v>
          </cell>
          <cell r="L283">
            <v>1.9801989677181275E-2</v>
          </cell>
          <cell r="M283">
            <v>6.077359956079853E-2</v>
          </cell>
          <cell r="N283">
            <v>0.24750000670575076</v>
          </cell>
          <cell r="O283">
            <v>0.41599983960386488</v>
          </cell>
          <cell r="P283">
            <v>0.70810000620903069</v>
          </cell>
          <cell r="Q283">
            <v>0.77899992825708242</v>
          </cell>
          <cell r="R283">
            <v>2.0618661584254294E-2</v>
          </cell>
          <cell r="S283">
            <v>6.122441042651805E-2</v>
          </cell>
          <cell r="T283">
            <v>5.0354675762420698E-8</v>
          </cell>
          <cell r="U283">
            <v>-2.0618390872048531E-2</v>
          </cell>
        </row>
        <row r="284">
          <cell r="B284">
            <v>43747</v>
          </cell>
          <cell r="C284" t="str">
            <v>Wednesday</v>
          </cell>
          <cell r="D284" t="str">
            <v>Weekday</v>
          </cell>
          <cell r="E284">
            <v>20631473</v>
          </cell>
          <cell r="F284">
            <v>5415761</v>
          </cell>
          <cell r="G284">
            <v>2166304</v>
          </cell>
          <cell r="H284">
            <v>1660472</v>
          </cell>
          <cell r="I284">
            <v>1402435</v>
          </cell>
          <cell r="J284">
            <v>6.7975514884468013E-2</v>
          </cell>
          <cell r="K284">
            <v>0.21871070507745793</v>
          </cell>
          <cell r="L284">
            <v>-4.0404058256849784E-2</v>
          </cell>
          <cell r="M284">
            <v>0.27002486365627365</v>
          </cell>
          <cell r="N284">
            <v>0.2624999678888657</v>
          </cell>
          <cell r="O284">
            <v>0.39999992614149699</v>
          </cell>
          <cell r="P284">
            <v>0.76649999261414836</v>
          </cell>
          <cell r="Q284">
            <v>0.84460021006075381</v>
          </cell>
          <cell r="R284">
            <v>7.1428626475593893E-2</v>
          </cell>
          <cell r="S284">
            <v>1.0100746111059822E-2</v>
          </cell>
          <cell r="T284">
            <v>9.3749957138350659E-2</v>
          </cell>
          <cell r="U284">
            <v>7.2917272145561984E-2</v>
          </cell>
        </row>
        <row r="285">
          <cell r="B285">
            <v>43748</v>
          </cell>
          <cell r="C285" t="str">
            <v>Thursday</v>
          </cell>
          <cell r="D285" t="str">
            <v>Weekday</v>
          </cell>
          <cell r="E285">
            <v>21282993</v>
          </cell>
          <cell r="F285">
            <v>5267540</v>
          </cell>
          <cell r="G285">
            <v>2022735</v>
          </cell>
          <cell r="H285">
            <v>1402767</v>
          </cell>
          <cell r="I285">
            <v>1127263</v>
          </cell>
          <cell r="J285">
            <v>5.2965435829443727E-2</v>
          </cell>
          <cell r="K285">
            <v>-0.14034239487284683</v>
          </cell>
          <cell r="L285">
            <v>0</v>
          </cell>
          <cell r="M285">
            <v>-0.14034239487284683</v>
          </cell>
          <cell r="N285">
            <v>0.2474999639383427</v>
          </cell>
          <cell r="O285">
            <v>0.38399993165690244</v>
          </cell>
          <cell r="P285">
            <v>0.69350013719048709</v>
          </cell>
          <cell r="Q285">
            <v>0.80359959993355989</v>
          </cell>
          <cell r="R285">
            <v>-3.8834969171789524E-2</v>
          </cell>
          <cell r="S285">
            <v>-1.030919384958473E-2</v>
          </cell>
          <cell r="T285">
            <v>-5.940564299148765E-2</v>
          </cell>
          <cell r="U285">
            <v>-3.9216263655005856E-2</v>
          </cell>
        </row>
        <row r="286">
          <cell r="B286">
            <v>43749</v>
          </cell>
          <cell r="C286" t="str">
            <v>Friday</v>
          </cell>
          <cell r="D286" t="str">
            <v>Weekday</v>
          </cell>
          <cell r="E286">
            <v>21282993</v>
          </cell>
          <cell r="F286">
            <v>5267540</v>
          </cell>
          <cell r="G286">
            <v>2043805</v>
          </cell>
          <cell r="H286">
            <v>1536737</v>
          </cell>
          <cell r="I286">
            <v>1234922</v>
          </cell>
          <cell r="J286">
            <v>5.8023887899601341E-2</v>
          </cell>
          <cell r="K286">
            <v>9.5618491304586994E-2</v>
          </cell>
          <cell r="L286">
            <v>1.0309259264533743E-2</v>
          </cell>
          <cell r="M286">
            <v>8.443873126744883E-2</v>
          </cell>
          <cell r="N286">
            <v>0.2474999639383427</v>
          </cell>
          <cell r="O286">
            <v>0.38799990128219247</v>
          </cell>
          <cell r="P286">
            <v>0.75190001003031115</v>
          </cell>
          <cell r="Q286">
            <v>0.80360009552708112</v>
          </cell>
          <cell r="R286">
            <v>-5.9394103302246037E-8</v>
          </cell>
          <cell r="S286">
            <v>-2.0202345418408929E-2</v>
          </cell>
          <cell r="T286">
            <v>8.4210846314881183E-2</v>
          </cell>
          <cell r="U286">
            <v>2.0833474971021282E-2</v>
          </cell>
        </row>
        <row r="287">
          <cell r="B287">
            <v>43750</v>
          </cell>
          <cell r="C287" t="str">
            <v>Saturday</v>
          </cell>
          <cell r="D287" t="str">
            <v>WEEKEND</v>
          </cell>
          <cell r="E287">
            <v>45338648</v>
          </cell>
          <cell r="F287">
            <v>9045060</v>
          </cell>
          <cell r="G287">
            <v>2983060</v>
          </cell>
          <cell r="H287">
            <v>2028481</v>
          </cell>
          <cell r="I287">
            <v>1645504</v>
          </cell>
          <cell r="J287">
            <v>3.6293627458851445E-2</v>
          </cell>
          <cell r="K287">
            <v>-1.5284980852815488E-3</v>
          </cell>
          <cell r="L287">
            <v>-1.9417475518175187E-2</v>
          </cell>
          <cell r="M287">
            <v>1.824321460587619E-2</v>
          </cell>
          <cell r="N287">
            <v>0.19949999391247838</v>
          </cell>
          <cell r="O287">
            <v>0.3297999128806221</v>
          </cell>
          <cell r="P287">
            <v>0.68000006704524885</v>
          </cell>
          <cell r="Q287">
            <v>0.81120010490608485</v>
          </cell>
          <cell r="R287">
            <v>-4.0404019801325131E-2</v>
          </cell>
          <cell r="S287">
            <v>-2.0202173158092251E-2</v>
          </cell>
          <cell r="T287">
            <v>1.0101339333406401E-2</v>
          </cell>
          <cell r="U287">
            <v>7.216514800219076E-2</v>
          </cell>
        </row>
        <row r="288">
          <cell r="B288">
            <v>43751</v>
          </cell>
          <cell r="C288" t="str">
            <v>Sunday</v>
          </cell>
          <cell r="D288" t="str">
            <v>WEEKEND</v>
          </cell>
          <cell r="E288">
            <v>43543058</v>
          </cell>
          <cell r="F288">
            <v>9509803</v>
          </cell>
          <cell r="G288">
            <v>3104000</v>
          </cell>
          <cell r="H288">
            <v>2089612</v>
          </cell>
          <cell r="I288">
            <v>1678794</v>
          </cell>
          <cell r="J288">
            <v>3.8554802467020116E-2</v>
          </cell>
          <cell r="K288">
            <v>-1.1775966432756357E-2</v>
          </cell>
          <cell r="L288">
            <v>0</v>
          </cell>
          <cell r="M288">
            <v>-1.1775966432756246E-2</v>
          </cell>
          <cell r="N288">
            <v>0.21839998008408137</v>
          </cell>
          <cell r="O288">
            <v>0.32640003163051851</v>
          </cell>
          <cell r="P288">
            <v>0.67319974226804125</v>
          </cell>
          <cell r="Q288">
            <v>0.80339986562098609</v>
          </cell>
          <cell r="R288">
            <v>3.9999925634637279E-2</v>
          </cell>
          <cell r="S288">
            <v>-4.9504851483667345E-2</v>
          </cell>
          <cell r="T288">
            <v>-1.0000137920997965E-2</v>
          </cell>
          <cell r="U288">
            <v>9.8039493007420209E-3</v>
          </cell>
        </row>
        <row r="289">
          <cell r="B289">
            <v>43752</v>
          </cell>
          <cell r="C289" t="str">
            <v>Monday</v>
          </cell>
          <cell r="D289" t="str">
            <v>Weekday</v>
          </cell>
          <cell r="E289">
            <v>20848646</v>
          </cell>
          <cell r="F289">
            <v>5107918</v>
          </cell>
          <cell r="G289">
            <v>1981872</v>
          </cell>
          <cell r="H289">
            <v>1403363</v>
          </cell>
          <cell r="I289">
            <v>1104728</v>
          </cell>
          <cell r="J289">
            <v>5.2987997398008482E-2</v>
          </cell>
          <cell r="K289">
            <v>-0.19829372316253391</v>
          </cell>
          <cell r="L289">
            <v>-3.0303066948270674E-2</v>
          </cell>
          <cell r="M289">
            <v>-0.17324037076778254</v>
          </cell>
          <cell r="N289">
            <v>0.2449999870495187</v>
          </cell>
          <cell r="O289">
            <v>0.38799996397749531</v>
          </cell>
          <cell r="P289">
            <v>0.70809971582423081</v>
          </cell>
          <cell r="Q289">
            <v>0.78720046060783988</v>
          </cell>
          <cell r="R289">
            <v>-6.6666577501603985E-2</v>
          </cell>
          <cell r="S289">
            <v>-2.020209889274982E-2</v>
          </cell>
          <cell r="T289">
            <v>-2.999999688408439E-2</v>
          </cell>
          <cell r="U289">
            <v>-6.796074671751795E-2</v>
          </cell>
        </row>
        <row r="290">
          <cell r="B290">
            <v>43753</v>
          </cell>
          <cell r="C290" t="str">
            <v>Tuesday</v>
          </cell>
          <cell r="D290" t="str">
            <v>Weekday</v>
          </cell>
          <cell r="E290">
            <v>21934513</v>
          </cell>
          <cell r="F290">
            <v>5209447</v>
          </cell>
          <cell r="G290">
            <v>2000427</v>
          </cell>
          <cell r="H290">
            <v>1416502</v>
          </cell>
          <cell r="I290">
            <v>1126686</v>
          </cell>
          <cell r="J290">
            <v>5.1365899940427215E-2</v>
          </cell>
          <cell r="K290">
            <v>-0.11313267910935909</v>
          </cell>
          <cell r="L290">
            <v>-1.9417484842768062E-2</v>
          </cell>
          <cell r="M290">
            <v>-9.557094157605317E-2</v>
          </cell>
          <cell r="N290">
            <v>0.23750000740841615</v>
          </cell>
          <cell r="O290">
            <v>0.38399987561059745</v>
          </cell>
          <cell r="P290">
            <v>0.70809982068828303</v>
          </cell>
          <cell r="Q290">
            <v>0.79540021828419583</v>
          </cell>
          <cell r="R290">
            <v>-4.0404036470283677E-2</v>
          </cell>
          <cell r="S290">
            <v>-7.69230200274581E-2</v>
          </cell>
          <cell r="T290">
            <v>-2.6199794667114418E-7</v>
          </cell>
          <cell r="U290">
            <v>2.1053005824797744E-2</v>
          </cell>
        </row>
        <row r="291">
          <cell r="B291">
            <v>43754</v>
          </cell>
          <cell r="C291" t="str">
            <v>Wednesday</v>
          </cell>
          <cell r="D291" t="str">
            <v>Weekday</v>
          </cell>
          <cell r="E291">
            <v>20631473</v>
          </cell>
          <cell r="F291">
            <v>5364183</v>
          </cell>
          <cell r="G291">
            <v>2252956</v>
          </cell>
          <cell r="H291">
            <v>1644658</v>
          </cell>
          <cell r="I291">
            <v>1308161</v>
          </cell>
          <cell r="J291">
            <v>6.3406088358305773E-2</v>
          </cell>
          <cell r="K291">
            <v>-6.7221653766484701E-2</v>
          </cell>
          <cell r="L291">
            <v>0</v>
          </cell>
          <cell r="M291">
            <v>-6.7221653766484812E-2</v>
          </cell>
          <cell r="N291">
            <v>0.26000000096939274</v>
          </cell>
          <cell r="O291">
            <v>0.41999983967735627</v>
          </cell>
          <cell r="P291">
            <v>0.73000005326335715</v>
          </cell>
          <cell r="Q291">
            <v>0.79540001629518109</v>
          </cell>
          <cell r="R291">
            <v>-9.5236846677686504E-3</v>
          </cell>
          <cell r="S291">
            <v>4.9999793071922927E-2</v>
          </cell>
          <cell r="T291">
            <v>-4.7618968953030416E-2</v>
          </cell>
          <cell r="U291">
            <v>-5.8252642113401421E-2</v>
          </cell>
        </row>
        <row r="292">
          <cell r="B292">
            <v>43755</v>
          </cell>
          <cell r="C292" t="str">
            <v>Thursday</v>
          </cell>
          <cell r="D292" t="str">
            <v>Weekday</v>
          </cell>
          <cell r="E292">
            <v>22151687</v>
          </cell>
          <cell r="F292">
            <v>5648680</v>
          </cell>
          <cell r="G292">
            <v>2146498</v>
          </cell>
          <cell r="H292">
            <v>1504266</v>
          </cell>
          <cell r="I292">
            <v>1196493</v>
          </cell>
          <cell r="J292">
            <v>5.4013628849125576E-2</v>
          </cell>
          <cell r="K292">
            <v>6.1414239622874067E-2</v>
          </cell>
          <cell r="L292">
            <v>4.0816345708519552E-2</v>
          </cell>
          <cell r="M292">
            <v>1.9790133004043975E-2</v>
          </cell>
          <cell r="N292">
            <v>0.25499999164849158</v>
          </cell>
          <cell r="O292">
            <v>0.37999992918699588</v>
          </cell>
          <cell r="P292">
            <v>0.70080009392042297</v>
          </cell>
          <cell r="Q292">
            <v>0.79539988273350593</v>
          </cell>
          <cell r="R292">
            <v>3.0303146678507309E-2</v>
          </cell>
          <cell r="S292">
            <v>-1.0416674952641647E-2</v>
          </cell>
          <cell r="T292">
            <v>1.0526251313387691E-2</v>
          </cell>
          <cell r="U292">
            <v>-1.0203734796199404E-2</v>
          </cell>
        </row>
        <row r="293">
          <cell r="B293">
            <v>43756</v>
          </cell>
          <cell r="C293" t="str">
            <v>Friday</v>
          </cell>
          <cell r="D293" t="str">
            <v>Weekday</v>
          </cell>
          <cell r="E293">
            <v>20848646</v>
          </cell>
          <cell r="F293">
            <v>5316404</v>
          </cell>
          <cell r="G293">
            <v>2190358</v>
          </cell>
          <cell r="H293">
            <v>1566982</v>
          </cell>
          <cell r="I293">
            <v>1323473</v>
          </cell>
          <cell r="J293">
            <v>6.3480045658600562E-2</v>
          </cell>
          <cell r="K293">
            <v>7.1705743358689844E-2</v>
          </cell>
          <cell r="L293">
            <v>-2.0408172854259776E-2</v>
          </cell>
          <cell r="M293">
            <v>9.4032957054515309E-2</v>
          </cell>
          <cell r="N293">
            <v>0.25499996498573574</v>
          </cell>
          <cell r="O293">
            <v>0.41199991573251393</v>
          </cell>
          <cell r="P293">
            <v>0.7153999483189506</v>
          </cell>
          <cell r="Q293">
            <v>0.84460000178687433</v>
          </cell>
          <cell r="R293">
            <v>3.0303038950185268E-2</v>
          </cell>
          <cell r="S293">
            <v>6.1855723083976466E-2</v>
          </cell>
          <cell r="T293">
            <v>-4.8543770746710235E-2</v>
          </cell>
          <cell r="U293">
            <v>5.1020285447952007E-2</v>
          </cell>
        </row>
        <row r="294">
          <cell r="B294">
            <v>43757</v>
          </cell>
          <cell r="C294" t="str">
            <v>Saturday</v>
          </cell>
          <cell r="D294" t="str">
            <v>WEEKEND</v>
          </cell>
          <cell r="E294">
            <v>46236443</v>
          </cell>
          <cell r="F294">
            <v>9418363</v>
          </cell>
          <cell r="G294">
            <v>3202243</v>
          </cell>
          <cell r="H294">
            <v>2221076</v>
          </cell>
          <cell r="I294">
            <v>1697790</v>
          </cell>
          <cell r="J294">
            <v>3.671973642090072E-2</v>
          </cell>
          <cell r="K294">
            <v>3.177506709190614E-2</v>
          </cell>
          <cell r="L294">
            <v>1.9801979979641171E-2</v>
          </cell>
          <cell r="M294">
            <v>1.1740599986385547E-2</v>
          </cell>
          <cell r="N294">
            <v>0.2036999905031622</v>
          </cell>
          <cell r="O294">
            <v>0.33999995540626327</v>
          </cell>
          <cell r="P294">
            <v>0.69360007969413939</v>
          </cell>
          <cell r="Q294">
            <v>0.76439977740518561</v>
          </cell>
          <cell r="R294">
            <v>2.1052615132040486E-2</v>
          </cell>
          <cell r="S294">
            <v>3.0927972165151196E-2</v>
          </cell>
          <cell r="T294">
            <v>2.0000016629388995E-2</v>
          </cell>
          <cell r="U294">
            <v>-5.7692703955354419E-2</v>
          </cell>
        </row>
        <row r="295">
          <cell r="B295">
            <v>43758</v>
          </cell>
          <cell r="C295" t="str">
            <v>Sunday</v>
          </cell>
          <cell r="D295" t="str">
            <v>WEEKEND</v>
          </cell>
          <cell r="E295">
            <v>43094160</v>
          </cell>
          <cell r="F295">
            <v>9140271</v>
          </cell>
          <cell r="G295">
            <v>3169846</v>
          </cell>
          <cell r="H295">
            <v>2069275</v>
          </cell>
          <cell r="I295">
            <v>1694736</v>
          </cell>
          <cell r="J295">
            <v>3.9326349556413211E-2</v>
          </cell>
          <cell r="K295">
            <v>9.4961025593371939E-3</v>
          </cell>
          <cell r="L295">
            <v>-1.0309289715021874E-2</v>
          </cell>
          <cell r="M295">
            <v>2.0011698673675582E-2</v>
          </cell>
          <cell r="N295">
            <v>0.21209999220311987</v>
          </cell>
          <cell r="O295">
            <v>0.34680000188178228</v>
          </cell>
          <cell r="P295">
            <v>0.65279985210637992</v>
          </cell>
          <cell r="Q295">
            <v>0.81899989126626471</v>
          </cell>
          <cell r="R295">
            <v>-2.8846100986529732E-2</v>
          </cell>
          <cell r="S295">
            <v>6.249990280134643E-2</v>
          </cell>
          <cell r="T295">
            <v>-3.03028787458135E-2</v>
          </cell>
          <cell r="U295">
            <v>1.9417510896918788E-2</v>
          </cell>
        </row>
        <row r="296">
          <cell r="B296">
            <v>43759</v>
          </cell>
          <cell r="C296" t="str">
            <v>Monday</v>
          </cell>
          <cell r="D296" t="str">
            <v>Weekday</v>
          </cell>
          <cell r="E296">
            <v>22803207</v>
          </cell>
          <cell r="F296">
            <v>5700801</v>
          </cell>
          <cell r="G296">
            <v>2371533</v>
          </cell>
          <cell r="H296">
            <v>1748531</v>
          </cell>
          <cell r="I296">
            <v>1462471</v>
          </cell>
          <cell r="J296">
            <v>6.4134443896422116E-2</v>
          </cell>
          <cell r="K296">
            <v>0.32382903302894461</v>
          </cell>
          <cell r="L296">
            <v>9.3750020984576077E-2</v>
          </cell>
          <cell r="M296">
            <v>0.21035794983323086</v>
          </cell>
          <cell r="N296">
            <v>0.24999996710988942</v>
          </cell>
          <cell r="O296">
            <v>0.4159999621105876</v>
          </cell>
          <cell r="P296">
            <v>0.73729988155340875</v>
          </cell>
          <cell r="Q296">
            <v>0.83639981218519999</v>
          </cell>
          <cell r="R296">
            <v>2.0408082957817264E-2</v>
          </cell>
          <cell r="S296">
            <v>7.2164950341893075E-2</v>
          </cell>
          <cell r="T296">
            <v>4.1237363999205634E-2</v>
          </cell>
          <cell r="U296">
            <v>6.2499139722772323E-2</v>
          </cell>
        </row>
        <row r="297">
          <cell r="B297">
            <v>43760</v>
          </cell>
          <cell r="C297" t="str">
            <v>Tuesday</v>
          </cell>
          <cell r="D297" t="str">
            <v>Weekday</v>
          </cell>
          <cell r="E297">
            <v>21717340</v>
          </cell>
          <cell r="F297">
            <v>5429335</v>
          </cell>
          <cell r="G297">
            <v>2106582</v>
          </cell>
          <cell r="H297">
            <v>1568560</v>
          </cell>
          <cell r="I297">
            <v>1350531</v>
          </cell>
          <cell r="J297">
            <v>6.2186759520272743E-2</v>
          </cell>
          <cell r="K297">
            <v>0.19867558485682779</v>
          </cell>
          <cell r="L297">
            <v>-9.9009720434640736E-3</v>
          </cell>
          <cell r="M297">
            <v>0.21066231862763574</v>
          </cell>
          <cell r="N297">
            <v>0.25</v>
          </cell>
          <cell r="O297">
            <v>0.38800000368369236</v>
          </cell>
          <cell r="P297">
            <v>0.74459954561464969</v>
          </cell>
          <cell r="Q297">
            <v>0.86100053552302747</v>
          </cell>
          <cell r="R297">
            <v>5.2631546112283933E-2</v>
          </cell>
          <cell r="S297">
            <v>1.0417003564739069E-2</v>
          </cell>
          <cell r="T297">
            <v>5.1546016338329892E-2</v>
          </cell>
          <cell r="U297">
            <v>8.2474603012231862E-2</v>
          </cell>
        </row>
        <row r="298">
          <cell r="B298">
            <v>43761</v>
          </cell>
          <cell r="C298" t="str">
            <v>Wednesday</v>
          </cell>
          <cell r="D298" t="str">
            <v>Weekday</v>
          </cell>
          <cell r="E298">
            <v>21717340</v>
          </cell>
          <cell r="F298">
            <v>5320748</v>
          </cell>
          <cell r="G298">
            <v>2085733</v>
          </cell>
          <cell r="H298">
            <v>1568262</v>
          </cell>
          <cell r="I298">
            <v>1324554</v>
          </cell>
          <cell r="J298">
            <v>6.0990618556416208E-2</v>
          </cell>
          <cell r="K298">
            <v>1.2531332152540875E-2</v>
          </cell>
          <cell r="L298">
            <v>5.2631578947368363E-2</v>
          </cell>
          <cell r="M298">
            <v>-3.8095234455086113E-2</v>
          </cell>
          <cell r="N298">
            <v>0.24499998618615354</v>
          </cell>
          <cell r="O298">
            <v>0.39199995940420407</v>
          </cell>
          <cell r="P298">
            <v>0.75189969185892924</v>
          </cell>
          <cell r="Q298">
            <v>0.84459994567234298</v>
          </cell>
          <cell r="R298">
            <v>-5.7692364335817814E-2</v>
          </cell>
          <cell r="S298">
            <v>-6.6666407050682941E-2</v>
          </cell>
          <cell r="T298">
            <v>2.9999502736572481E-2</v>
          </cell>
          <cell r="U298">
            <v>6.1855580046786596E-2</v>
          </cell>
        </row>
        <row r="299">
          <cell r="B299">
            <v>43762</v>
          </cell>
          <cell r="C299" t="str">
            <v>Thursday</v>
          </cell>
          <cell r="D299" t="str">
            <v>Weekday</v>
          </cell>
          <cell r="E299">
            <v>21065820</v>
          </cell>
          <cell r="F299">
            <v>5319119</v>
          </cell>
          <cell r="G299">
            <v>2234030</v>
          </cell>
          <cell r="H299">
            <v>1663458</v>
          </cell>
          <cell r="I299">
            <v>1309474</v>
          </cell>
          <cell r="J299">
            <v>6.2161074195070498E-2</v>
          </cell>
          <cell r="K299">
            <v>9.4426795643601791E-2</v>
          </cell>
          <cell r="L299">
            <v>-4.9019607400555998E-2</v>
          </cell>
          <cell r="M299">
            <v>0.15084054746076969</v>
          </cell>
          <cell r="N299">
            <v>0.25249997389135576</v>
          </cell>
          <cell r="O299">
            <v>0.42000000376002117</v>
          </cell>
          <cell r="P299">
            <v>0.74459966965528668</v>
          </cell>
          <cell r="Q299">
            <v>0.7871999172807489</v>
          </cell>
          <cell r="R299">
            <v>-9.8039915255448973E-3</v>
          </cell>
          <cell r="S299">
            <v>0.10526337375537098</v>
          </cell>
          <cell r="T299">
            <v>6.2499386222738096E-2</v>
          </cell>
          <cell r="U299">
            <v>-1.0309236436616853E-2</v>
          </cell>
        </row>
        <row r="300">
          <cell r="B300">
            <v>43763</v>
          </cell>
          <cell r="C300" t="str">
            <v>Friday</v>
          </cell>
          <cell r="D300" t="str">
            <v>Weekday</v>
          </cell>
          <cell r="E300">
            <v>21500167</v>
          </cell>
          <cell r="F300">
            <v>5321291</v>
          </cell>
          <cell r="G300">
            <v>2107231</v>
          </cell>
          <cell r="H300">
            <v>1507513</v>
          </cell>
          <cell r="I300">
            <v>1186714</v>
          </cell>
          <cell r="J300">
            <v>5.5195571271609192E-2</v>
          </cell>
          <cell r="K300">
            <v>-0.10333342652249045</v>
          </cell>
          <cell r="L300">
            <v>3.1250038971355698E-2</v>
          </cell>
          <cell r="M300">
            <v>-0.13050517372885584</v>
          </cell>
          <cell r="N300">
            <v>0.24749998453500385</v>
          </cell>
          <cell r="O300">
            <v>0.39599995564986018</v>
          </cell>
          <cell r="P300">
            <v>0.71539997276046152</v>
          </cell>
          <cell r="Q300">
            <v>0.78719984504279561</v>
          </cell>
          <cell r="R300">
            <v>-2.9411692080629992E-2</v>
          </cell>
          <cell r="S300">
            <v>-3.8834862512548529E-2</v>
          </cell>
          <cell r="T300">
            <v>3.4164820750248737E-8</v>
          </cell>
          <cell r="U300">
            <v>-6.7961350488562999E-2</v>
          </cell>
        </row>
        <row r="301">
          <cell r="B301">
            <v>43764</v>
          </cell>
          <cell r="C301" t="str">
            <v>Saturday</v>
          </cell>
          <cell r="D301" t="str">
            <v>WEEKEND</v>
          </cell>
          <cell r="E301">
            <v>43991955</v>
          </cell>
          <cell r="F301">
            <v>9330693</v>
          </cell>
          <cell r="G301">
            <v>3204160</v>
          </cell>
          <cell r="H301">
            <v>2069887</v>
          </cell>
          <cell r="I301">
            <v>1582222</v>
          </cell>
          <cell r="J301">
            <v>3.5966166995760933E-2</v>
          </cell>
          <cell r="K301">
            <v>-6.8069667037737314E-2</v>
          </cell>
          <cell r="L301">
            <v>-4.8543699609418511E-2</v>
          </cell>
          <cell r="M301">
            <v>-2.0522190478220792E-2</v>
          </cell>
          <cell r="N301">
            <v>0.2120999850995483</v>
          </cell>
          <cell r="O301">
            <v>0.34340000255072156</v>
          </cell>
          <cell r="P301">
            <v>0.64599988764606009</v>
          </cell>
          <cell r="Q301">
            <v>0.76440018223217021</v>
          </cell>
          <cell r="R301">
            <v>4.1237088797290378E-2</v>
          </cell>
          <cell r="S301">
            <v>1.0000139971770405E-2</v>
          </cell>
          <cell r="T301">
            <v>-6.8627719981044111E-2</v>
          </cell>
          <cell r="U301">
            <v>5.2960112828515093E-7</v>
          </cell>
        </row>
        <row r="302">
          <cell r="B302">
            <v>43765</v>
          </cell>
          <cell r="C302" t="str">
            <v>Sunday</v>
          </cell>
          <cell r="D302" t="str">
            <v>WEEKEND</v>
          </cell>
          <cell r="E302">
            <v>43094160</v>
          </cell>
          <cell r="F302">
            <v>9321266</v>
          </cell>
          <cell r="G302">
            <v>3137538</v>
          </cell>
          <cell r="H302">
            <v>2154861</v>
          </cell>
          <cell r="I302">
            <v>1613560</v>
          </cell>
          <cell r="J302">
            <v>3.7442660444013759E-2</v>
          </cell>
          <cell r="K302">
            <v>-4.7898905788276158E-2</v>
          </cell>
          <cell r="L302">
            <v>0</v>
          </cell>
          <cell r="M302">
            <v>-4.7898905788276158E-2</v>
          </cell>
          <cell r="N302">
            <v>0.21629998125035968</v>
          </cell>
          <cell r="O302">
            <v>0.33659998545261982</v>
          </cell>
          <cell r="P302">
            <v>0.68679996863782999</v>
          </cell>
          <cell r="Q302">
            <v>0.74880003861037903</v>
          </cell>
          <cell r="R302">
            <v>1.9801929286341613E-2</v>
          </cell>
          <cell r="S302">
            <v>-2.9411811919884179E-2</v>
          </cell>
          <cell r="T302">
            <v>5.2083523643184693E-2</v>
          </cell>
          <cell r="U302">
            <v>-8.5714117186693306E-2</v>
          </cell>
        </row>
        <row r="303">
          <cell r="B303">
            <v>43766</v>
          </cell>
          <cell r="C303" t="str">
            <v>Monday</v>
          </cell>
          <cell r="D303" t="str">
            <v>Weekday</v>
          </cell>
          <cell r="E303">
            <v>21065820</v>
          </cell>
          <cell r="F303">
            <v>5424448</v>
          </cell>
          <cell r="G303">
            <v>2104686</v>
          </cell>
          <cell r="H303">
            <v>1490328</v>
          </cell>
          <cell r="I303">
            <v>1222069</v>
          </cell>
          <cell r="J303">
            <v>5.8011935922741197E-2</v>
          </cell>
          <cell r="K303">
            <v>-0.16438069541208</v>
          </cell>
          <cell r="L303">
            <v>-7.6190467419780084E-2</v>
          </cell>
          <cell r="M303">
            <v>-9.5463647951307462E-2</v>
          </cell>
          <cell r="N303">
            <v>0.25749996914432954</v>
          </cell>
          <cell r="O303">
            <v>0.3880000324456977</v>
          </cell>
          <cell r="P303">
            <v>0.70809992559460178</v>
          </cell>
          <cell r="Q303">
            <v>0.82000002683972928</v>
          </cell>
          <cell r="R303">
            <v>3.0000012084575367E-2</v>
          </cell>
          <cell r="S303">
            <v>-6.7307529363299645E-2</v>
          </cell>
          <cell r="T303">
            <v>-3.9603907025301477E-2</v>
          </cell>
          <cell r="U303">
            <v>-1.9607590899170857E-2</v>
          </cell>
        </row>
        <row r="304">
          <cell r="B304">
            <v>43767</v>
          </cell>
          <cell r="C304" t="str">
            <v>Tuesday</v>
          </cell>
          <cell r="D304" t="str">
            <v>Weekday</v>
          </cell>
          <cell r="E304">
            <v>22151687</v>
          </cell>
          <cell r="F304">
            <v>5261025</v>
          </cell>
          <cell r="G304">
            <v>2020233</v>
          </cell>
          <cell r="H304">
            <v>1430527</v>
          </cell>
          <cell r="I304">
            <v>1173032</v>
          </cell>
          <cell r="J304">
            <v>5.2954522154452614E-2</v>
          </cell>
          <cell r="K304">
            <v>-0.13142904531624966</v>
          </cell>
          <cell r="L304">
            <v>2.0000009209230951E-2</v>
          </cell>
          <cell r="M304">
            <v>-0.14845985603752898</v>
          </cell>
          <cell r="N304">
            <v>0.23749997009257129</v>
          </cell>
          <cell r="O304">
            <v>0.38399988595378276</v>
          </cell>
          <cell r="P304">
            <v>0.70810000628640357</v>
          </cell>
          <cell r="Q304">
            <v>0.81999990213396878</v>
          </cell>
          <cell r="R304">
            <v>-5.0000119629714845E-2</v>
          </cell>
          <cell r="S304">
            <v>-1.0309581680237767E-2</v>
          </cell>
          <cell r="T304">
            <v>-4.9019019073019421E-2</v>
          </cell>
          <cell r="U304">
            <v>-4.7619753644116192E-2</v>
          </cell>
        </row>
        <row r="305">
          <cell r="B305">
            <v>43768</v>
          </cell>
          <cell r="C305" t="str">
            <v>Wednesday</v>
          </cell>
          <cell r="D305" t="str">
            <v>Weekday</v>
          </cell>
          <cell r="E305">
            <v>21500167</v>
          </cell>
          <cell r="F305">
            <v>5643793</v>
          </cell>
          <cell r="G305">
            <v>2325243</v>
          </cell>
          <cell r="H305">
            <v>1629530</v>
          </cell>
          <cell r="I305">
            <v>1376301</v>
          </cell>
          <cell r="J305">
            <v>6.4013502778838882E-2</v>
          </cell>
          <cell r="K305">
            <v>3.906748988716191E-2</v>
          </cell>
          <cell r="L305">
            <v>-9.9999815815380311E-3</v>
          </cell>
          <cell r="M305">
            <v>4.9563101571539425E-2</v>
          </cell>
          <cell r="N305">
            <v>0.26249996104681417</v>
          </cell>
          <cell r="O305">
            <v>0.41200005032076831</v>
          </cell>
          <cell r="P305">
            <v>0.70079987338957694</v>
          </cell>
          <cell r="Q305">
            <v>0.84459997668039255</v>
          </cell>
          <cell r="R305">
            <v>7.1428472846377877E-2</v>
          </cell>
          <cell r="S305">
            <v>5.1020645377010121E-2</v>
          </cell>
          <cell r="T305">
            <v>-6.7960951470824149E-2</v>
          </cell>
          <cell r="U305">
            <v>3.6713298179336107E-8</v>
          </cell>
        </row>
        <row r="306">
          <cell r="B306">
            <v>43769</v>
          </cell>
          <cell r="C306" t="str">
            <v>Thursday</v>
          </cell>
          <cell r="D306" t="str">
            <v>Weekday</v>
          </cell>
          <cell r="E306">
            <v>20631473</v>
          </cell>
          <cell r="F306">
            <v>5003132</v>
          </cell>
          <cell r="G306">
            <v>1921202</v>
          </cell>
          <cell r="H306">
            <v>1332354</v>
          </cell>
          <cell r="I306">
            <v>1070679</v>
          </cell>
          <cell r="J306">
            <v>5.1895422105828315E-2</v>
          </cell>
          <cell r="K306">
            <v>-0.18235948174610572</v>
          </cell>
          <cell r="L306">
            <v>-2.0618565999329763E-2</v>
          </cell>
          <cell r="M306">
            <v>-0.16514598922513912</v>
          </cell>
          <cell r="N306">
            <v>0.24249999018489857</v>
          </cell>
          <cell r="O306">
            <v>0.38399986248613871</v>
          </cell>
          <cell r="P306">
            <v>0.6935002149695868</v>
          </cell>
          <cell r="Q306">
            <v>0.80359949382821683</v>
          </cell>
          <cell r="R306">
            <v>-3.9603899962223021E-2</v>
          </cell>
          <cell r="S306">
            <v>-8.5714621313318307E-2</v>
          </cell>
          <cell r="T306">
            <v>-6.8626749068202542E-2</v>
          </cell>
          <cell r="U306">
            <v>2.0832797600027098E-2</v>
          </cell>
        </row>
        <row r="307">
          <cell r="B307">
            <v>43770</v>
          </cell>
          <cell r="C307" t="str">
            <v>Friday</v>
          </cell>
          <cell r="D307" t="str">
            <v>Weekday</v>
          </cell>
          <cell r="E307">
            <v>21065820</v>
          </cell>
          <cell r="F307">
            <v>5055796</v>
          </cell>
          <cell r="G307">
            <v>2103211</v>
          </cell>
          <cell r="H307">
            <v>1581404</v>
          </cell>
          <cell r="I307">
            <v>1270816</v>
          </cell>
          <cell r="J307">
            <v>6.0325968796847214E-2</v>
          </cell>
          <cell r="K307">
            <v>7.0869645087190403E-2</v>
          </cell>
          <cell r="L307">
            <v>-2.0202029128424948E-2</v>
          </cell>
          <cell r="M307">
            <v>9.2949441541099409E-2</v>
          </cell>
          <cell r="N307">
            <v>0.2399999620237902</v>
          </cell>
          <cell r="O307">
            <v>0.41599997310018044</v>
          </cell>
          <cell r="P307">
            <v>0.75189983315986841</v>
          </cell>
          <cell r="Q307">
            <v>0.80359983913029187</v>
          </cell>
          <cell r="R307">
            <v>-3.0303123150914435E-2</v>
          </cell>
          <cell r="S307">
            <v>5.050510022784982E-2</v>
          </cell>
          <cell r="T307">
            <v>5.1020214969491162E-2</v>
          </cell>
          <cell r="U307">
            <v>2.0833329923489297E-2</v>
          </cell>
        </row>
        <row r="308">
          <cell r="B308">
            <v>43771</v>
          </cell>
          <cell r="C308" t="str">
            <v>Saturday</v>
          </cell>
          <cell r="D308" t="str">
            <v>WEEKEND</v>
          </cell>
          <cell r="E308">
            <v>42645263</v>
          </cell>
          <cell r="F308">
            <v>9134615</v>
          </cell>
          <cell r="G308">
            <v>2981538</v>
          </cell>
          <cell r="H308">
            <v>1926073</v>
          </cell>
          <cell r="I308">
            <v>1457267</v>
          </cell>
          <cell r="J308">
            <v>3.4171837561419192E-2</v>
          </cell>
          <cell r="K308">
            <v>-7.8974379069435274E-2</v>
          </cell>
          <cell r="L308">
            <v>-3.0612233532244737E-2</v>
          </cell>
          <cell r="M308">
            <v>-4.9889370600798899E-2</v>
          </cell>
          <cell r="N308">
            <v>0.2141999921538765</v>
          </cell>
          <cell r="O308">
            <v>0.32639996321684056</v>
          </cell>
          <cell r="P308">
            <v>0.64599981620224189</v>
          </cell>
          <cell r="Q308">
            <v>0.75660008732794659</v>
          </cell>
          <cell r="R308">
            <v>9.901024054021379E-3</v>
          </cell>
          <cell r="S308">
            <v>-4.9505064669794319E-2</v>
          </cell>
          <cell r="T308">
            <v>-1.1059416504810571E-7</v>
          </cell>
          <cell r="U308">
            <v>-1.0204203355166808E-2</v>
          </cell>
        </row>
        <row r="309">
          <cell r="B309">
            <v>43772</v>
          </cell>
          <cell r="C309" t="str">
            <v>Sunday</v>
          </cell>
          <cell r="D309" t="str">
            <v>WEEKEND</v>
          </cell>
          <cell r="E309">
            <v>45787545</v>
          </cell>
          <cell r="F309">
            <v>9711538</v>
          </cell>
          <cell r="G309">
            <v>3268903</v>
          </cell>
          <cell r="H309">
            <v>2156168</v>
          </cell>
          <cell r="I309">
            <v>1648175</v>
          </cell>
          <cell r="J309">
            <v>3.5996142619133656E-2</v>
          </cell>
          <cell r="K309">
            <v>2.14525645157293E-2</v>
          </cell>
          <cell r="L309">
            <v>6.25E-2</v>
          </cell>
          <cell r="M309">
            <v>-3.8632880455784169E-2</v>
          </cell>
          <cell r="N309">
            <v>0.2120999935681199</v>
          </cell>
          <cell r="O309">
            <v>0.33659992886811541</v>
          </cell>
          <cell r="P309">
            <v>0.65959987188362579</v>
          </cell>
          <cell r="Q309">
            <v>0.76440008385246416</v>
          </cell>
          <cell r="R309">
            <v>-1.9417420463751389E-2</v>
          </cell>
          <cell r="S309">
            <v>-1.6810608094441903E-7</v>
          </cell>
          <cell r="T309">
            <v>-3.9604103081355313E-2</v>
          </cell>
          <cell r="U309">
            <v>2.0833392678552221E-2</v>
          </cell>
        </row>
        <row r="310">
          <cell r="B310">
            <v>43773</v>
          </cell>
          <cell r="C310" t="str">
            <v>Monday</v>
          </cell>
          <cell r="D310" t="str">
            <v>Weekday</v>
          </cell>
          <cell r="E310">
            <v>21282993</v>
          </cell>
          <cell r="F310">
            <v>5107918</v>
          </cell>
          <cell r="G310">
            <v>1941009</v>
          </cell>
          <cell r="H310">
            <v>1360259</v>
          </cell>
          <cell r="I310">
            <v>1070795</v>
          </cell>
          <cell r="J310">
            <v>5.0312237569217828E-2</v>
          </cell>
          <cell r="K310">
            <v>-0.12378515452073491</v>
          </cell>
          <cell r="L310">
            <v>1.0309259264533743E-2</v>
          </cell>
          <cell r="M310">
            <v>-0.13272610594787992</v>
          </cell>
          <cell r="N310">
            <v>0.23999998496452074</v>
          </cell>
          <cell r="O310">
            <v>0.38000003132391708</v>
          </cell>
          <cell r="P310">
            <v>0.70079994477099283</v>
          </cell>
          <cell r="Q310">
            <v>0.78719934953563986</v>
          </cell>
          <cell r="R310">
            <v>-6.796111175454167E-2</v>
          </cell>
          <cell r="S310">
            <v>-2.0618557868033793E-2</v>
          </cell>
          <cell r="T310">
            <v>-1.030925235231317E-2</v>
          </cell>
          <cell r="U310">
            <v>-4.0000824671314827E-2</v>
          </cell>
        </row>
        <row r="311">
          <cell r="B311">
            <v>43774</v>
          </cell>
          <cell r="C311" t="str">
            <v>Tuesday</v>
          </cell>
          <cell r="D311" t="str">
            <v>Weekday</v>
          </cell>
          <cell r="E311">
            <v>20848646</v>
          </cell>
          <cell r="F311">
            <v>5420648</v>
          </cell>
          <cell r="G311">
            <v>2168259</v>
          </cell>
          <cell r="H311">
            <v>1567000</v>
          </cell>
          <cell r="I311">
            <v>1259241</v>
          </cell>
          <cell r="J311">
            <v>6.0399174123825596E-2</v>
          </cell>
          <cell r="K311">
            <v>7.3492453743802422E-2</v>
          </cell>
          <cell r="L311">
            <v>-5.8823555966640351E-2</v>
          </cell>
          <cell r="M311">
            <v>0.14058576428391034</v>
          </cell>
          <cell r="N311">
            <v>0.2600000019185898</v>
          </cell>
          <cell r="O311">
            <v>0.39999996310404218</v>
          </cell>
          <cell r="P311">
            <v>0.7226996405872177</v>
          </cell>
          <cell r="Q311">
            <v>0.80359987236758135</v>
          </cell>
          <cell r="R311">
            <v>9.4736988039403114E-2</v>
          </cell>
          <cell r="S311">
            <v>4.1666879953670577E-2</v>
          </cell>
          <cell r="T311">
            <v>2.0618040066658461E-2</v>
          </cell>
          <cell r="U311">
            <v>-2.0000038687453481E-2</v>
          </cell>
        </row>
        <row r="312">
          <cell r="B312">
            <v>43775</v>
          </cell>
          <cell r="C312" t="str">
            <v>Wednesday</v>
          </cell>
          <cell r="D312" t="str">
            <v>Weekday</v>
          </cell>
          <cell r="E312">
            <v>21500167</v>
          </cell>
          <cell r="F312">
            <v>5106289</v>
          </cell>
          <cell r="G312">
            <v>2022090</v>
          </cell>
          <cell r="H312">
            <v>1461364</v>
          </cell>
          <cell r="I312">
            <v>1162369</v>
          </cell>
          <cell r="J312">
            <v>5.4063254485418648E-2</v>
          </cell>
          <cell r="K312">
            <v>-0.15543983474545175</v>
          </cell>
          <cell r="L312">
            <v>0</v>
          </cell>
          <cell r="M312">
            <v>-0.15543983474545175</v>
          </cell>
          <cell r="N312">
            <v>0.23749996918628585</v>
          </cell>
          <cell r="O312">
            <v>0.39599991304839971</v>
          </cell>
          <cell r="P312">
            <v>0.72269978091974141</v>
          </cell>
          <cell r="Q312">
            <v>0.79540005091134036</v>
          </cell>
          <cell r="R312">
            <v>-9.5238078363256706E-2</v>
          </cell>
          <cell r="S312">
            <v>-3.8835279898416175E-2</v>
          </cell>
          <cell r="T312">
            <v>3.1249873696809649E-2</v>
          </cell>
          <cell r="U312">
            <v>-5.8252340903947375E-2</v>
          </cell>
        </row>
        <row r="313">
          <cell r="B313">
            <v>43776</v>
          </cell>
          <cell r="C313" t="str">
            <v>Thursday</v>
          </cell>
          <cell r="D313" t="str">
            <v>Weekday</v>
          </cell>
          <cell r="E313">
            <v>20848646</v>
          </cell>
          <cell r="F313">
            <v>5264283</v>
          </cell>
          <cell r="G313">
            <v>2000427</v>
          </cell>
          <cell r="H313">
            <v>1489518</v>
          </cell>
          <cell r="I313">
            <v>1209191</v>
          </cell>
          <cell r="J313">
            <v>5.7998538610133245E-2</v>
          </cell>
          <cell r="K313">
            <v>0.1293683727802637</v>
          </cell>
          <cell r="L313">
            <v>1.0526296401619062E-2</v>
          </cell>
          <cell r="M313">
            <v>0.11760414033937483</v>
          </cell>
          <cell r="N313">
            <v>0.25249999448405425</v>
          </cell>
          <cell r="O313">
            <v>0.37999989742192813</v>
          </cell>
          <cell r="P313">
            <v>0.74460002789404467</v>
          </cell>
          <cell r="Q313">
            <v>0.81180019308259455</v>
          </cell>
          <cell r="R313">
            <v>4.1237132799597287E-2</v>
          </cell>
          <cell r="S313">
            <v>-1.0416579418319305E-2</v>
          </cell>
          <cell r="T313">
            <v>7.368391793029061E-2</v>
          </cell>
          <cell r="U313">
            <v>1.0204958212841841E-2</v>
          </cell>
        </row>
        <row r="314">
          <cell r="B314">
            <v>43777</v>
          </cell>
          <cell r="C314" t="str">
            <v>Friday</v>
          </cell>
          <cell r="D314" t="str">
            <v>Weekday</v>
          </cell>
          <cell r="E314">
            <v>21065820</v>
          </cell>
          <cell r="F314">
            <v>5108461</v>
          </cell>
          <cell r="G314">
            <v>2084252</v>
          </cell>
          <cell r="H314">
            <v>1445428</v>
          </cell>
          <cell r="I314">
            <v>1232661</v>
          </cell>
          <cell r="J314">
            <v>5.8514740940537803E-2</v>
          </cell>
          <cell r="K314">
            <v>-3.0024016065268277E-2</v>
          </cell>
          <cell r="L314">
            <v>0</v>
          </cell>
          <cell r="M314">
            <v>-3.0024016065268277E-2</v>
          </cell>
          <cell r="N314">
            <v>0.24249998338540821</v>
          </cell>
          <cell r="O314">
            <v>0.40799998277367683</v>
          </cell>
          <cell r="P314">
            <v>0.69349963440121443</v>
          </cell>
          <cell r="Q314">
            <v>0.85280000110693854</v>
          </cell>
          <cell r="R314">
            <v>1.041675732169578E-2</v>
          </cell>
          <cell r="S314">
            <v>-1.9230747220690514E-2</v>
          </cell>
          <cell r="T314">
            <v>-7.7670184488838667E-2</v>
          </cell>
          <cell r="U314">
            <v>6.1224703616036491E-2</v>
          </cell>
        </row>
        <row r="315">
          <cell r="B315">
            <v>43778</v>
          </cell>
          <cell r="C315" t="str">
            <v>Saturday</v>
          </cell>
          <cell r="D315" t="str">
            <v>WEEKEND</v>
          </cell>
          <cell r="E315">
            <v>45787545</v>
          </cell>
          <cell r="F315">
            <v>9711538</v>
          </cell>
          <cell r="G315">
            <v>3367961</v>
          </cell>
          <cell r="H315">
            <v>2290213</v>
          </cell>
          <cell r="I315">
            <v>1839957</v>
          </cell>
          <cell r="J315">
            <v>4.0184661571176179E-2</v>
          </cell>
          <cell r="K315">
            <v>0.26260801898348074</v>
          </cell>
          <cell r="L315">
            <v>7.3684197937763818E-2</v>
          </cell>
          <cell r="M315">
            <v>0.17595846284092165</v>
          </cell>
          <cell r="N315">
            <v>0.2120999935681199</v>
          </cell>
          <cell r="O315">
            <v>0.34679996103603777</v>
          </cell>
          <cell r="P315">
            <v>0.67999985748053493</v>
          </cell>
          <cell r="Q315">
            <v>0.80339994576923635</v>
          </cell>
          <cell r="R315">
            <v>-9.8039153253003386E-3</v>
          </cell>
          <cell r="S315">
            <v>6.2500000361962904E-2</v>
          </cell>
          <cell r="T315">
            <v>5.2631657820237931E-2</v>
          </cell>
          <cell r="U315">
            <v>6.1855475865157272E-2</v>
          </cell>
        </row>
        <row r="316">
          <cell r="B316">
            <v>43779</v>
          </cell>
          <cell r="C316" t="str">
            <v>Sunday</v>
          </cell>
          <cell r="D316" t="str">
            <v>WEEKEND</v>
          </cell>
          <cell r="E316">
            <v>47134238</v>
          </cell>
          <cell r="F316">
            <v>10096153</v>
          </cell>
          <cell r="G316">
            <v>3261057</v>
          </cell>
          <cell r="H316">
            <v>2173168</v>
          </cell>
          <cell r="I316">
            <v>1627268</v>
          </cell>
          <cell r="J316">
            <v>3.4524118115582987E-2</v>
          </cell>
          <cell r="K316">
            <v>-1.2684939402672679E-2</v>
          </cell>
          <cell r="L316">
            <v>2.9411775625882486E-2</v>
          </cell>
          <cell r="M316">
            <v>-4.0893951308222043E-2</v>
          </cell>
          <cell r="N316">
            <v>0.21419998346000629</v>
          </cell>
          <cell r="O316">
            <v>0.32299995849904412</v>
          </cell>
          <cell r="P316">
            <v>0.66639988200144917</v>
          </cell>
          <cell r="Q316">
            <v>0.74879990870471125</v>
          </cell>
          <cell r="R316">
            <v>9.9009427419523011E-3</v>
          </cell>
          <cell r="S316">
            <v>-4.0403960912302916E-2</v>
          </cell>
          <cell r="T316">
            <v>1.030929569225747E-2</v>
          </cell>
          <cell r="U316">
            <v>-2.0408390157586442E-2</v>
          </cell>
        </row>
        <row r="317">
          <cell r="B317">
            <v>43780</v>
          </cell>
          <cell r="C317" t="str">
            <v>Monday</v>
          </cell>
          <cell r="D317" t="str">
            <v>Weekday</v>
          </cell>
          <cell r="E317">
            <v>21500167</v>
          </cell>
          <cell r="F317">
            <v>5482542</v>
          </cell>
          <cell r="G317">
            <v>2083366</v>
          </cell>
          <cell r="H317">
            <v>1566483</v>
          </cell>
          <cell r="I317">
            <v>1245980</v>
          </cell>
          <cell r="J317">
            <v>5.79521079999053E-2</v>
          </cell>
          <cell r="K317">
            <v>0.16360274375580763</v>
          </cell>
          <cell r="L317">
            <v>1.0204109920066262E-2</v>
          </cell>
          <cell r="M317">
            <v>0.15184914843385378</v>
          </cell>
          <cell r="N317">
            <v>0.25499997279090902</v>
          </cell>
          <cell r="O317">
            <v>0.38000000729588573</v>
          </cell>
          <cell r="P317">
            <v>0.75190005020721273</v>
          </cell>
          <cell r="Q317">
            <v>0.79539963089289833</v>
          </cell>
          <cell r="R317">
            <v>6.2499953192104218E-2</v>
          </cell>
          <cell r="S317">
            <v>-6.3231656244333578E-8</v>
          </cell>
          <cell r="T317">
            <v>7.2916822864360187E-2</v>
          </cell>
          <cell r="U317">
            <v>1.0417032689490568E-2</v>
          </cell>
        </row>
        <row r="318">
          <cell r="B318">
            <v>43781</v>
          </cell>
          <cell r="C318" t="str">
            <v>Tuesday</v>
          </cell>
          <cell r="D318" t="str">
            <v>Weekday</v>
          </cell>
          <cell r="E318">
            <v>20631473</v>
          </cell>
          <cell r="F318">
            <v>4899974</v>
          </cell>
          <cell r="G318">
            <v>2018789</v>
          </cell>
          <cell r="H318">
            <v>1547402</v>
          </cell>
          <cell r="I318">
            <v>1230803</v>
          </cell>
          <cell r="J318">
            <v>5.9656574205826214E-2</v>
          </cell>
          <cell r="K318">
            <v>-2.2583445107012823E-2</v>
          </cell>
          <cell r="L318">
            <v>-1.041664768062156E-2</v>
          </cell>
          <cell r="M318">
            <v>-1.2294868742359966E-2</v>
          </cell>
          <cell r="N318">
            <v>0.23749995940667931</v>
          </cell>
          <cell r="O318">
            <v>0.41199994122417793</v>
          </cell>
          <cell r="P318">
            <v>0.76650011467270729</v>
          </cell>
          <cell r="Q318">
            <v>0.79539964404854069</v>
          </cell>
          <cell r="R318">
            <v>-8.6538624407224485E-2</v>
          </cell>
          <cell r="S318">
            <v>2.9999948067531479E-2</v>
          </cell>
          <cell r="T318">
            <v>6.0606746739074291E-2</v>
          </cell>
          <cell r="U318">
            <v>-1.0204367373629619E-2</v>
          </cell>
        </row>
        <row r="319">
          <cell r="B319">
            <v>43782</v>
          </cell>
          <cell r="C319" t="str">
            <v>Wednesday</v>
          </cell>
          <cell r="D319" t="str">
            <v>Weekday</v>
          </cell>
          <cell r="E319">
            <v>21500167</v>
          </cell>
          <cell r="F319">
            <v>5643793</v>
          </cell>
          <cell r="G319">
            <v>2302667</v>
          </cell>
          <cell r="H319">
            <v>1748185</v>
          </cell>
          <cell r="I319">
            <v>1361836</v>
          </cell>
          <cell r="J319">
            <v>6.3340717306986496E-2</v>
          </cell>
          <cell r="K319">
            <v>0.17160385385363863</v>
          </cell>
          <cell r="L319">
            <v>0</v>
          </cell>
          <cell r="M319">
            <v>0.17160385385363841</v>
          </cell>
          <cell r="N319">
            <v>0.26249996104681417</v>
          </cell>
          <cell r="O319">
            <v>0.40799990361092264</v>
          </cell>
          <cell r="P319">
            <v>0.75920009276200162</v>
          </cell>
          <cell r="Q319">
            <v>0.77899993421748848</v>
          </cell>
          <cell r="R319">
            <v>0.10526313728032233</v>
          </cell>
          <cell r="S319">
            <v>3.0303013124793887E-2</v>
          </cell>
          <cell r="T319">
            <v>5.050549731149534E-2</v>
          </cell>
          <cell r="U319">
            <v>-2.0618702092187746E-2</v>
          </cell>
        </row>
        <row r="320">
          <cell r="B320">
            <v>43783</v>
          </cell>
          <cell r="C320" t="str">
            <v>Thursday</v>
          </cell>
          <cell r="D320" t="str">
            <v>Weekday</v>
          </cell>
          <cell r="E320">
            <v>20848646</v>
          </cell>
          <cell r="F320">
            <v>5160040</v>
          </cell>
          <cell r="G320">
            <v>2125936</v>
          </cell>
          <cell r="H320">
            <v>1629530</v>
          </cell>
          <cell r="I320">
            <v>1349577</v>
          </cell>
          <cell r="J320">
            <v>6.4732117375871798E-2</v>
          </cell>
          <cell r="K320">
            <v>0.11609911089315084</v>
          </cell>
          <cell r="L320">
            <v>0</v>
          </cell>
          <cell r="M320">
            <v>0.11609911089315084</v>
          </cell>
          <cell r="N320">
            <v>0.24750000551594573</v>
          </cell>
          <cell r="O320">
            <v>0.4119999069774653</v>
          </cell>
          <cell r="P320">
            <v>0.76650002634133863</v>
          </cell>
          <cell r="Q320">
            <v>0.82820015587316587</v>
          </cell>
          <cell r="R320">
            <v>-1.9801936939940368E-2</v>
          </cell>
          <cell r="S320">
            <v>8.4210574193935628E-2</v>
          </cell>
          <cell r="T320">
            <v>2.9411761518776558E-2</v>
          </cell>
          <cell r="U320">
            <v>2.0201969561373101E-2</v>
          </cell>
        </row>
        <row r="321">
          <cell r="B321">
            <v>43784</v>
          </cell>
          <cell r="C321" t="str">
            <v>Friday</v>
          </cell>
          <cell r="D321" t="str">
            <v>Weekday</v>
          </cell>
          <cell r="E321">
            <v>21717340</v>
          </cell>
          <cell r="F321">
            <v>5212161</v>
          </cell>
          <cell r="G321">
            <v>2126561</v>
          </cell>
          <cell r="H321">
            <v>1567914</v>
          </cell>
          <cell r="I321">
            <v>1324260</v>
          </cell>
          <cell r="J321">
            <v>6.0977080986898025E-2</v>
          </cell>
          <cell r="K321">
            <v>7.4309968434143725E-2</v>
          </cell>
          <cell r="L321">
            <v>3.0927825263863395E-2</v>
          </cell>
          <cell r="M321">
            <v>4.2080679274687949E-2</v>
          </cell>
          <cell r="N321">
            <v>0.23999997237230711</v>
          </cell>
          <cell r="O321">
            <v>0.40799986800100763</v>
          </cell>
          <cell r="P321">
            <v>0.73730027024853739</v>
          </cell>
          <cell r="Q321">
            <v>0.84459989514731038</v>
          </cell>
          <cell r="R321">
            <v>-1.0309324471696191E-2</v>
          </cell>
          <cell r="S321">
            <v>-2.8130557361283337E-7</v>
          </cell>
          <cell r="T321">
            <v>6.3158844899956712E-2</v>
          </cell>
          <cell r="U321">
            <v>-9.6155088519985776E-3</v>
          </cell>
        </row>
        <row r="322">
          <cell r="B322">
            <v>43785</v>
          </cell>
          <cell r="C322" t="str">
            <v>Saturday</v>
          </cell>
          <cell r="D322" t="str">
            <v>WEEKEND</v>
          </cell>
          <cell r="E322">
            <v>47134238</v>
          </cell>
          <cell r="F322">
            <v>9403280</v>
          </cell>
          <cell r="G322">
            <v>3037259</v>
          </cell>
          <cell r="H322">
            <v>2003376</v>
          </cell>
          <cell r="I322">
            <v>1547007</v>
          </cell>
          <cell r="J322">
            <v>3.2821300728358017E-2</v>
          </cell>
          <cell r="K322">
            <v>-0.15921567732289399</v>
          </cell>
          <cell r="L322">
            <v>2.9411775625882486E-2</v>
          </cell>
          <cell r="M322">
            <v>-0.18323809520645018</v>
          </cell>
          <cell r="N322">
            <v>0.19949998979510394</v>
          </cell>
          <cell r="O322">
            <v>0.32299995320781683</v>
          </cell>
          <cell r="P322">
            <v>0.65959998801551001</v>
          </cell>
          <cell r="Q322">
            <v>0.77220002635551188</v>
          </cell>
          <cell r="R322">
            <v>-5.9405960184384599E-2</v>
          </cell>
          <cell r="S322">
            <v>-6.8627481263608847E-2</v>
          </cell>
          <cell r="T322">
            <v>-2.9999814324385921E-2</v>
          </cell>
          <cell r="U322">
            <v>-3.8834853771182787E-2</v>
          </cell>
        </row>
        <row r="323">
          <cell r="B323">
            <v>43786</v>
          </cell>
          <cell r="C323" t="str">
            <v>Sunday</v>
          </cell>
          <cell r="D323" t="str">
            <v>WEEKEND</v>
          </cell>
          <cell r="E323">
            <v>43991955</v>
          </cell>
          <cell r="F323">
            <v>9330693</v>
          </cell>
          <cell r="G323">
            <v>1268974</v>
          </cell>
          <cell r="H323">
            <v>906047</v>
          </cell>
          <cell r="I323">
            <v>699650</v>
          </cell>
          <cell r="J323">
            <v>1.5904044273549561E-2</v>
          </cell>
          <cell r="K323">
            <v>-0.57004623700582813</v>
          </cell>
          <cell r="L323">
            <v>-6.6666676567466721E-2</v>
          </cell>
          <cell r="M323">
            <v>-0.53933524904808428</v>
          </cell>
          <cell r="N323">
            <v>0.2120999850995483</v>
          </cell>
          <cell r="O323">
            <v>0.13599997342105244</v>
          </cell>
          <cell r="P323">
            <v>0.71399965641534024</v>
          </cell>
          <cell r="Q323">
            <v>0.77220055913214214</v>
          </cell>
          <cell r="R323">
            <v>-9.8039146714037351E-3</v>
          </cell>
          <cell r="S323">
            <v>-0.57894739660948003</v>
          </cell>
          <cell r="T323">
            <v>7.1428245561705461E-2</v>
          </cell>
          <cell r="U323">
            <v>3.125087243654967E-2</v>
          </cell>
        </row>
        <row r="324">
          <cell r="B324">
            <v>43787</v>
          </cell>
          <cell r="C324" t="str">
            <v>Monday</v>
          </cell>
          <cell r="D324" t="str">
            <v>Weekday</v>
          </cell>
          <cell r="E324">
            <v>22803207</v>
          </cell>
          <cell r="F324">
            <v>5985841</v>
          </cell>
          <cell r="G324">
            <v>2298563</v>
          </cell>
          <cell r="H324">
            <v>1761848</v>
          </cell>
          <cell r="I324">
            <v>1459163</v>
          </cell>
          <cell r="J324">
            <v>6.3989376581986918E-2</v>
          </cell>
          <cell r="K324">
            <v>0.17109664681616077</v>
          </cell>
          <cell r="L324">
            <v>6.0606040874008116E-2</v>
          </cell>
          <cell r="M324">
            <v>0.10417685896933171</v>
          </cell>
          <cell r="N324">
            <v>0.26249996327270986</v>
          </cell>
          <cell r="O324">
            <v>0.38400000935541057</v>
          </cell>
          <cell r="P324">
            <v>0.76649976528813868</v>
          </cell>
          <cell r="Q324">
            <v>0.8282002760737589</v>
          </cell>
          <cell r="R324">
            <v>2.9411730517910906E-2</v>
          </cell>
          <cell r="S324">
            <v>1.0526321007173767E-2</v>
          </cell>
          <cell r="T324">
            <v>1.941709549946502E-2</v>
          </cell>
          <cell r="U324">
            <v>4.1237943678750888E-2</v>
          </cell>
        </row>
        <row r="325">
          <cell r="B325">
            <v>43788</v>
          </cell>
          <cell r="C325" t="str">
            <v>Tuesday</v>
          </cell>
          <cell r="D325" t="str">
            <v>Weekday</v>
          </cell>
          <cell r="E325">
            <v>21282993</v>
          </cell>
          <cell r="F325">
            <v>5373955</v>
          </cell>
          <cell r="G325">
            <v>2149582</v>
          </cell>
          <cell r="H325">
            <v>1537811</v>
          </cell>
          <cell r="I325">
            <v>1197954</v>
          </cell>
          <cell r="J325">
            <v>5.6286914157233428E-2</v>
          </cell>
          <cell r="K325">
            <v>-2.6689080218361472E-2</v>
          </cell>
          <cell r="L325">
            <v>3.1578937674493712E-2</v>
          </cell>
          <cell r="M325">
            <v>-5.6484303590193408E-2</v>
          </cell>
          <cell r="N325">
            <v>0.25249996558284826</v>
          </cell>
          <cell r="O325">
            <v>0.4</v>
          </cell>
          <cell r="P325">
            <v>0.71540001730569014</v>
          </cell>
          <cell r="Q325">
            <v>0.778999499938549</v>
          </cell>
          <cell r="R325">
            <v>6.3157931536669931E-2</v>
          </cell>
          <cell r="S325">
            <v>-2.9126075087589576E-2</v>
          </cell>
          <cell r="T325">
            <v>-6.666678372101309E-2</v>
          </cell>
          <cell r="U325">
            <v>-2.061874710744882E-2</v>
          </cell>
        </row>
        <row r="326">
          <cell r="B326">
            <v>43789</v>
          </cell>
          <cell r="C326" t="str">
            <v>Wednesday</v>
          </cell>
          <cell r="D326" t="str">
            <v>Weekday</v>
          </cell>
          <cell r="E326">
            <v>22368860</v>
          </cell>
          <cell r="F326">
            <v>5648137</v>
          </cell>
          <cell r="G326">
            <v>2281847</v>
          </cell>
          <cell r="H326">
            <v>1649091</v>
          </cell>
          <cell r="I326">
            <v>1338732</v>
          </cell>
          <cell r="J326">
            <v>5.9848020864719971E-2</v>
          </cell>
          <cell r="K326">
            <v>-1.6965332095788321E-2</v>
          </cell>
          <cell r="L326">
            <v>4.0404011745583279E-2</v>
          </cell>
          <cell r="M326">
            <v>-5.5141409677109565E-2</v>
          </cell>
          <cell r="N326">
            <v>0.25249999329424921</v>
          </cell>
          <cell r="O326">
            <v>0.40399993838676362</v>
          </cell>
          <cell r="P326">
            <v>0.72270007585959972</v>
          </cell>
          <cell r="Q326">
            <v>0.81179995524807302</v>
          </cell>
          <cell r="R326">
            <v>-3.8095120900919155E-2</v>
          </cell>
          <cell r="S326">
            <v>-9.8038386498577879E-3</v>
          </cell>
          <cell r="T326">
            <v>-4.8076939466133783E-2</v>
          </cell>
          <cell r="U326">
            <v>4.2105293710367864E-2</v>
          </cell>
        </row>
        <row r="327">
          <cell r="B327">
            <v>43790</v>
          </cell>
          <cell r="C327" t="str">
            <v>Thursday</v>
          </cell>
          <cell r="D327" t="str">
            <v>Weekday</v>
          </cell>
          <cell r="E327">
            <v>21282993</v>
          </cell>
          <cell r="F327">
            <v>5054710</v>
          </cell>
          <cell r="G327">
            <v>2102759</v>
          </cell>
          <cell r="H327">
            <v>1550364</v>
          </cell>
          <cell r="I327">
            <v>1220447</v>
          </cell>
          <cell r="J327">
            <v>5.7343767392114449E-2</v>
          </cell>
          <cell r="K327">
            <v>-9.5681832159261737E-2</v>
          </cell>
          <cell r="L327">
            <v>2.0833343325988629E-2</v>
          </cell>
          <cell r="M327">
            <v>-0.11413731364380297</v>
          </cell>
          <cell r="N327">
            <v>0.2374999606493316</v>
          </cell>
          <cell r="O327">
            <v>0.41599992877929692</v>
          </cell>
          <cell r="P327">
            <v>0.73729989979831256</v>
          </cell>
          <cell r="Q327">
            <v>0.78720029618850795</v>
          </cell>
          <cell r="R327">
            <v>-4.0404220782814693E-2</v>
          </cell>
          <cell r="S327">
            <v>9.7087929732235789E-3</v>
          </cell>
          <cell r="T327">
            <v>-3.8095401878072033E-2</v>
          </cell>
          <cell r="U327">
            <v>-4.9504771755846888E-2</v>
          </cell>
        </row>
        <row r="328">
          <cell r="B328">
            <v>43791</v>
          </cell>
          <cell r="C328" t="str">
            <v>Friday</v>
          </cell>
          <cell r="D328" t="str">
            <v>Weekday</v>
          </cell>
          <cell r="E328">
            <v>22803207</v>
          </cell>
          <cell r="F328">
            <v>5529777</v>
          </cell>
          <cell r="G328">
            <v>2300387</v>
          </cell>
          <cell r="H328">
            <v>1763247</v>
          </cell>
          <cell r="I328">
            <v>1518155</v>
          </cell>
          <cell r="J328">
            <v>6.6576381120427491E-2</v>
          </cell>
          <cell r="K328">
            <v>0.14641762191714625</v>
          </cell>
          <cell r="L328">
            <v>5.0000000000000044E-2</v>
          </cell>
          <cell r="M328">
            <v>9.1826306587758255E-2</v>
          </cell>
          <cell r="N328">
            <v>0.24249996941219715</v>
          </cell>
          <cell r="O328">
            <v>0.41599995804532441</v>
          </cell>
          <cell r="P328">
            <v>0.76650015845159969</v>
          </cell>
          <cell r="Q328">
            <v>0.86099962172060973</v>
          </cell>
          <cell r="R328">
            <v>1.0416655531992447E-2</v>
          </cell>
          <cell r="S328">
            <v>1.9608070177848713E-2</v>
          </cell>
          <cell r="T328">
            <v>3.9603794249552182E-2</v>
          </cell>
          <cell r="U328">
            <v>1.9417154403552184E-2</v>
          </cell>
        </row>
        <row r="329">
          <cell r="B329">
            <v>43792</v>
          </cell>
          <cell r="C329" t="str">
            <v>Saturday</v>
          </cell>
          <cell r="D329" t="str">
            <v>WEEKEND</v>
          </cell>
          <cell r="E329">
            <v>45787545</v>
          </cell>
          <cell r="F329">
            <v>9519230</v>
          </cell>
          <cell r="G329">
            <v>3268903</v>
          </cell>
          <cell r="H329">
            <v>2133940</v>
          </cell>
          <cell r="I329">
            <v>1631184</v>
          </cell>
          <cell r="J329">
            <v>3.5625059172751015E-2</v>
          </cell>
          <cell r="K329">
            <v>5.4412811318888643E-2</v>
          </cell>
          <cell r="L329">
            <v>-2.8571438876342947E-2</v>
          </cell>
          <cell r="M329">
            <v>8.5424964342455612E-2</v>
          </cell>
          <cell r="N329">
            <v>0.20789998677587979</v>
          </cell>
          <cell r="O329">
            <v>0.34339993886060111</v>
          </cell>
          <cell r="P329">
            <v>0.65280003719902369</v>
          </cell>
          <cell r="Q329">
            <v>0.76440012371481858</v>
          </cell>
          <cell r="R329">
            <v>4.2105250177721931E-2</v>
          </cell>
          <cell r="S329">
            <v>6.3157859467735111E-2</v>
          </cell>
          <cell r="T329">
            <v>-1.0309203972160175E-2</v>
          </cell>
          <cell r="U329">
            <v>-1.0100883675834393E-2</v>
          </cell>
        </row>
        <row r="330">
          <cell r="B330">
            <v>43793</v>
          </cell>
          <cell r="C330" t="str">
            <v>Sunday</v>
          </cell>
          <cell r="D330" t="str">
            <v>WEEKEND</v>
          </cell>
          <cell r="E330">
            <v>46236443</v>
          </cell>
          <cell r="F330">
            <v>9709653</v>
          </cell>
          <cell r="G330">
            <v>3301282</v>
          </cell>
          <cell r="H330">
            <v>2177525</v>
          </cell>
          <cell r="I330">
            <v>1647515</v>
          </cell>
          <cell r="J330">
            <v>3.5632390666384087E-2</v>
          </cell>
          <cell r="K330">
            <v>1.3547702422639891</v>
          </cell>
          <cell r="L330">
            <v>5.1020419528979843E-2</v>
          </cell>
          <cell r="M330">
            <v>1.2404609829743283</v>
          </cell>
          <cell r="N330">
            <v>0.20999999935116115</v>
          </cell>
          <cell r="O330">
            <v>0.33999999794019414</v>
          </cell>
          <cell r="P330">
            <v>0.65959981607145346</v>
          </cell>
          <cell r="Q330">
            <v>0.75659980941665428</v>
          </cell>
          <cell r="R330">
            <v>-9.9009236016756041E-3</v>
          </cell>
          <cell r="S330">
            <v>1.5000004734380563</v>
          </cell>
          <cell r="T330">
            <v>-7.61902892460804E-2</v>
          </cell>
          <cell r="U330">
            <v>-2.02029764560403E-2</v>
          </cell>
        </row>
        <row r="331">
          <cell r="B331">
            <v>43794</v>
          </cell>
          <cell r="C331" t="str">
            <v>Monday</v>
          </cell>
          <cell r="D331" t="str">
            <v>Weekday</v>
          </cell>
          <cell r="E331">
            <v>22151687</v>
          </cell>
          <cell r="F331">
            <v>5593301</v>
          </cell>
          <cell r="G331">
            <v>2237320</v>
          </cell>
          <cell r="H331">
            <v>1698573</v>
          </cell>
          <cell r="I331">
            <v>1364973</v>
          </cell>
          <cell r="J331">
            <v>6.1619370118402267E-2</v>
          </cell>
          <cell r="K331">
            <v>-6.4550704753341459E-2</v>
          </cell>
          <cell r="L331">
            <v>-2.8571419800732412E-2</v>
          </cell>
          <cell r="M331">
            <v>-3.7037498881522302E-2</v>
          </cell>
          <cell r="N331">
            <v>0.2525000014671569</v>
          </cell>
          <cell r="O331">
            <v>0.39999992848587979</v>
          </cell>
          <cell r="P331">
            <v>0.75919984624461412</v>
          </cell>
          <cell r="Q331">
            <v>0.80359984528189254</v>
          </cell>
          <cell r="R331">
            <v>-3.8095097922600685E-2</v>
          </cell>
          <cell r="S331">
            <v>4.1666455053808393E-2</v>
          </cell>
          <cell r="T331">
            <v>-9.5237068217240983E-3</v>
          </cell>
          <cell r="U331">
            <v>-2.9703480550005823E-2</v>
          </cell>
        </row>
        <row r="332">
          <cell r="B332">
            <v>43795</v>
          </cell>
          <cell r="C332" t="str">
            <v>Tuesday</v>
          </cell>
          <cell r="D332" t="str">
            <v>Weekday</v>
          </cell>
          <cell r="E332">
            <v>21065820</v>
          </cell>
          <cell r="F332">
            <v>5424448</v>
          </cell>
          <cell r="G332">
            <v>2191477</v>
          </cell>
          <cell r="H332">
            <v>1519789</v>
          </cell>
          <cell r="I332">
            <v>1258689</v>
          </cell>
          <cell r="J332">
            <v>5.97502969264904E-2</v>
          </cell>
          <cell r="K332">
            <v>5.0698941695590971E-2</v>
          </cell>
          <cell r="L332">
            <v>-1.0204062934193514E-2</v>
          </cell>
          <cell r="M332">
            <v>6.1530869494502038E-2</v>
          </cell>
          <cell r="N332">
            <v>0.25749996914432954</v>
          </cell>
          <cell r="O332">
            <v>0.40400000147480442</v>
          </cell>
          <cell r="P332">
            <v>0.69349986333418057</v>
          </cell>
          <cell r="Q332">
            <v>0.82819983563507826</v>
          </cell>
          <cell r="R332">
            <v>1.9801997002018235E-2</v>
          </cell>
          <cell r="S332">
            <v>1.0000003687010928E-2</v>
          </cell>
          <cell r="T332">
            <v>-3.0612459381800128E-2</v>
          </cell>
          <cell r="U332">
            <v>6.315836621257187E-2</v>
          </cell>
        </row>
        <row r="333">
          <cell r="B333">
            <v>43796</v>
          </cell>
          <cell r="C333" t="str">
            <v>Wednesday</v>
          </cell>
          <cell r="D333" t="str">
            <v>Weekday</v>
          </cell>
          <cell r="E333">
            <v>22803207</v>
          </cell>
          <cell r="F333">
            <v>5985841</v>
          </cell>
          <cell r="G333">
            <v>2442223</v>
          </cell>
          <cell r="H333">
            <v>1729338</v>
          </cell>
          <cell r="I333">
            <v>1347154</v>
          </cell>
          <cell r="J333">
            <v>5.9077392052793276E-2</v>
          </cell>
          <cell r="K333">
            <v>6.2910276291296974E-3</v>
          </cell>
          <cell r="L333">
            <v>1.9417484842767951E-2</v>
          </cell>
          <cell r="M333">
            <v>-1.2876429342059903E-2</v>
          </cell>
          <cell r="N333">
            <v>0.26249996327270986</v>
          </cell>
          <cell r="O333">
            <v>0.40799997861620446</v>
          </cell>
          <cell r="P333">
            <v>0.70809995647408119</v>
          </cell>
          <cell r="Q333">
            <v>0.77899982536670098</v>
          </cell>
          <cell r="R333">
            <v>3.9603842550630208E-2</v>
          </cell>
          <cell r="S333">
            <v>9.9010911868295803E-3</v>
          </cell>
          <cell r="T333">
            <v>-2.0202183275202734E-2</v>
          </cell>
          <cell r="U333">
            <v>-4.0404202623229857E-2</v>
          </cell>
        </row>
        <row r="334">
          <cell r="B334">
            <v>43797</v>
          </cell>
          <cell r="C334" t="str">
            <v>Thursday</v>
          </cell>
          <cell r="D334" t="str">
            <v>Weekday</v>
          </cell>
          <cell r="E334">
            <v>22803207</v>
          </cell>
          <cell r="F334">
            <v>5472769</v>
          </cell>
          <cell r="G334">
            <v>2123434</v>
          </cell>
          <cell r="H334">
            <v>1519105</v>
          </cell>
          <cell r="I334">
            <v>1295492</v>
          </cell>
          <cell r="J334">
            <v>5.6811833528503247E-2</v>
          </cell>
          <cell r="K334">
            <v>6.1489765635050153E-2</v>
          </cell>
          <cell r="L334">
            <v>7.1428581496972621E-2</v>
          </cell>
          <cell r="M334">
            <v>-9.2762280506242245E-3</v>
          </cell>
          <cell r="N334">
            <v>0.23999997017963307</v>
          </cell>
          <cell r="O334">
            <v>0.38799993202709632</v>
          </cell>
          <cell r="P334">
            <v>0.71540014900392479</v>
          </cell>
          <cell r="Q334">
            <v>0.8527995102379361</v>
          </cell>
          <cell r="R334">
            <v>1.0526357661139629E-2</v>
          </cell>
          <cell r="S334">
            <v>-6.7307696023802932E-2</v>
          </cell>
          <cell r="T334">
            <v>-2.9702636336148225E-2</v>
          </cell>
          <cell r="U334">
            <v>8.3332303566256982E-2</v>
          </cell>
        </row>
        <row r="335">
          <cell r="B335">
            <v>43798</v>
          </cell>
          <cell r="C335" t="str">
            <v>Friday</v>
          </cell>
          <cell r="D335" t="str">
            <v>Weekday</v>
          </cell>
          <cell r="E335">
            <v>21717340</v>
          </cell>
          <cell r="F335">
            <v>5537921</v>
          </cell>
          <cell r="G335">
            <v>2170865</v>
          </cell>
          <cell r="H335">
            <v>1584731</v>
          </cell>
          <cell r="I335">
            <v>1364454</v>
          </cell>
          <cell r="J335">
            <v>6.2827860133883806E-2</v>
          </cell>
          <cell r="K335">
            <v>-0.1012419680467409</v>
          </cell>
          <cell r="L335">
            <v>-4.7619047619047672E-2</v>
          </cell>
          <cell r="M335">
            <v>-5.6304066449077927E-2</v>
          </cell>
          <cell r="N335">
            <v>0.25499996776769163</v>
          </cell>
          <cell r="O335">
            <v>0.39199999422165827</v>
          </cell>
          <cell r="P335">
            <v>0.72999979270935778</v>
          </cell>
          <cell r="Q335">
            <v>0.86100038429234993</v>
          </cell>
          <cell r="R335">
            <v>5.1546391472929276E-2</v>
          </cell>
          <cell r="S335">
            <v>-5.7692226548376913E-2</v>
          </cell>
          <cell r="T335">
            <v>-4.7619514933925133E-2</v>
          </cell>
          <cell r="U335">
            <v>8.8568185274695566E-7</v>
          </cell>
        </row>
        <row r="336">
          <cell r="B336">
            <v>43799</v>
          </cell>
          <cell r="C336" t="str">
            <v>Saturday</v>
          </cell>
          <cell r="D336" t="str">
            <v>WEEKEND</v>
          </cell>
          <cell r="E336">
            <v>47134238</v>
          </cell>
          <cell r="F336">
            <v>10195135</v>
          </cell>
          <cell r="G336">
            <v>3327692</v>
          </cell>
          <cell r="H336">
            <v>2308087</v>
          </cell>
          <cell r="I336">
            <v>1728295</v>
          </cell>
          <cell r="J336">
            <v>3.6667506961712205E-2</v>
          </cell>
          <cell r="K336">
            <v>5.9534056243808253E-2</v>
          </cell>
          <cell r="L336">
            <v>2.9411775625882486E-2</v>
          </cell>
          <cell r="M336">
            <v>2.9261643718434538E-2</v>
          </cell>
          <cell r="N336">
            <v>0.21629998558584951</v>
          </cell>
          <cell r="O336">
            <v>0.32639999372249606</v>
          </cell>
          <cell r="P336">
            <v>0.69359994855293094</v>
          </cell>
          <cell r="Q336">
            <v>0.74879976361376321</v>
          </cell>
          <cell r="R336">
            <v>4.0404037250012292E-2</v>
          </cell>
          <cell r="S336">
            <v>-4.9504799548045209E-2</v>
          </cell>
          <cell r="T336">
            <v>6.2499860644873673E-2</v>
          </cell>
          <cell r="U336">
            <v>-2.0408631052073911E-2</v>
          </cell>
        </row>
        <row r="337">
          <cell r="B337">
            <v>43800</v>
          </cell>
          <cell r="C337" t="str">
            <v>Sunday</v>
          </cell>
          <cell r="D337" t="str">
            <v>WEEKEND</v>
          </cell>
          <cell r="E337">
            <v>46685340</v>
          </cell>
          <cell r="F337">
            <v>10196078</v>
          </cell>
          <cell r="G337">
            <v>3501333</v>
          </cell>
          <cell r="H337">
            <v>2452333</v>
          </cell>
          <cell r="I337">
            <v>1989333</v>
          </cell>
          <cell r="J337">
            <v>4.2611513592918031E-2</v>
          </cell>
          <cell r="K337">
            <v>0.20747489400703478</v>
          </cell>
          <cell r="L337">
            <v>0.19586457141979285</v>
          </cell>
          <cell r="M337">
            <v>-0.84685602950628847</v>
          </cell>
          <cell r="N337">
            <v>0.2183999945164799</v>
          </cell>
          <cell r="O337">
            <v>0.34339998183615306</v>
          </cell>
          <cell r="P337">
            <v>0.7003998191545906</v>
          </cell>
          <cell r="Q337">
            <v>0.81120019181734293</v>
          </cell>
          <cell r="R337">
            <v>3.9999977101296658E-2</v>
          </cell>
          <cell r="S337">
            <v>9.9999526957554874E-3</v>
          </cell>
          <cell r="T337">
            <v>6.1855692025719611E-2</v>
          </cell>
          <cell r="U337">
            <v>7.2165472051580526E-2</v>
          </cell>
        </row>
        <row r="338">
          <cell r="B338">
            <v>43801</v>
          </cell>
          <cell r="C338" t="str">
            <v>Monday</v>
          </cell>
          <cell r="D338" t="str">
            <v>Weekday</v>
          </cell>
          <cell r="E338">
            <v>21500167</v>
          </cell>
          <cell r="F338">
            <v>5643793</v>
          </cell>
          <cell r="G338">
            <v>2212367</v>
          </cell>
          <cell r="H338">
            <v>1582727</v>
          </cell>
          <cell r="I338">
            <v>1310814</v>
          </cell>
          <cell r="J338">
            <v>6.0967619460816282E-2</v>
          </cell>
          <cell r="K338">
            <v>-3.9677707910705906E-2</v>
          </cell>
          <cell r="L338">
            <v>-2.9411755411675844E-2</v>
          </cell>
          <cell r="M338">
            <v>-1.0577041867413484E-2</v>
          </cell>
          <cell r="N338">
            <v>0.26249996104681417</v>
          </cell>
          <cell r="O338">
            <v>0.39200002551475577</v>
          </cell>
          <cell r="P338">
            <v>0.71539984098479137</v>
          </cell>
          <cell r="Q338">
            <v>0.82819968320499993</v>
          </cell>
          <cell r="R338">
            <v>3.9603800085355578E-2</v>
          </cell>
          <cell r="S338">
            <v>-1.9999761003473338E-2</v>
          </cell>
          <cell r="T338">
            <v>-5.7692326304437103E-2</v>
          </cell>
          <cell r="U338">
            <v>3.0612049103217576E-2</v>
          </cell>
        </row>
        <row r="339">
          <cell r="B339">
            <v>43802</v>
          </cell>
          <cell r="C339" t="str">
            <v>Tuesday</v>
          </cell>
          <cell r="D339" t="str">
            <v>Weekday</v>
          </cell>
          <cell r="E339">
            <v>20848646</v>
          </cell>
          <cell r="F339">
            <v>5420648</v>
          </cell>
          <cell r="G339">
            <v>2254989</v>
          </cell>
          <cell r="H339">
            <v>1580296</v>
          </cell>
          <cell r="I339">
            <v>1282884</v>
          </cell>
          <cell r="J339">
            <v>6.1533204602351635E-2</v>
          </cell>
          <cell r="K339">
            <v>1.9222381382533626E-2</v>
          </cell>
          <cell r="L339">
            <v>-1.030930673479602E-2</v>
          </cell>
          <cell r="M339">
            <v>2.9839310724341761E-2</v>
          </cell>
          <cell r="N339">
            <v>0.2600000019185898</v>
          </cell>
          <cell r="O339">
            <v>0.41599989521547975</v>
          </cell>
          <cell r="P339">
            <v>0.7007998708641151</v>
          </cell>
          <cell r="Q339">
            <v>0.81179981471825535</v>
          </cell>
          <cell r="R339">
            <v>9.7088663061508651E-3</v>
          </cell>
          <cell r="S339">
            <v>2.9702707170469411E-2</v>
          </cell>
          <cell r="T339">
            <v>1.0526328721735867E-2</v>
          </cell>
          <cell r="U339">
            <v>-1.9802009383697916E-2</v>
          </cell>
        </row>
        <row r="340">
          <cell r="B340">
            <v>43803</v>
          </cell>
          <cell r="C340" t="str">
            <v>Wednesday</v>
          </cell>
          <cell r="D340" t="str">
            <v>Weekday</v>
          </cell>
          <cell r="E340">
            <v>22368860</v>
          </cell>
          <cell r="F340">
            <v>5759981</v>
          </cell>
          <cell r="G340">
            <v>2280952</v>
          </cell>
          <cell r="H340">
            <v>1581840</v>
          </cell>
          <cell r="I340">
            <v>1336022</v>
          </cell>
          <cell r="J340">
            <v>5.9726870300945152E-2</v>
          </cell>
          <cell r="K340">
            <v>-8.263346284092199E-3</v>
          </cell>
          <cell r="L340">
            <v>-1.9047627818315149E-2</v>
          </cell>
          <cell r="M340">
            <v>1.0993685157453914E-2</v>
          </cell>
          <cell r="N340">
            <v>0.2574999798827477</v>
          </cell>
          <cell r="O340">
            <v>0.3959999173608385</v>
          </cell>
          <cell r="P340">
            <v>0.69349990705635189</v>
          </cell>
          <cell r="Q340">
            <v>0.84459995954078793</v>
          </cell>
          <cell r="R340">
            <v>-1.9047558436294687E-2</v>
          </cell>
          <cell r="S340">
            <v>-2.9411916383098924E-2</v>
          </cell>
          <cell r="T340">
            <v>-2.0618627757624686E-2</v>
          </cell>
          <cell r="U340">
            <v>8.4210717432711579E-2</v>
          </cell>
        </row>
        <row r="341">
          <cell r="B341">
            <v>43804</v>
          </cell>
          <cell r="C341" t="str">
            <v>Thursday</v>
          </cell>
          <cell r="D341" t="str">
            <v>Weekday</v>
          </cell>
          <cell r="E341">
            <v>22586034</v>
          </cell>
          <cell r="F341">
            <v>5815903</v>
          </cell>
          <cell r="G341">
            <v>2419415</v>
          </cell>
          <cell r="H341">
            <v>1783835</v>
          </cell>
          <cell r="I341">
            <v>1418862</v>
          </cell>
          <cell r="J341">
            <v>6.2820325162000548E-2</v>
          </cell>
          <cell r="K341">
            <v>9.5230229133024258E-2</v>
          </cell>
          <cell r="L341">
            <v>-9.5237919824172623E-3</v>
          </cell>
          <cell r="M341">
            <v>0.10576126944543618</v>
          </cell>
          <cell r="N341">
            <v>0.25749996657226321</v>
          </cell>
          <cell r="O341">
            <v>0.41599988858136044</v>
          </cell>
          <cell r="P341">
            <v>0.73730013247003923</v>
          </cell>
          <cell r="Q341">
            <v>0.79539979874820266</v>
          </cell>
          <cell r="R341">
            <v>7.2916660695965474E-2</v>
          </cell>
          <cell r="S341">
            <v>7.2164849122470232E-2</v>
          </cell>
          <cell r="T341">
            <v>3.0612215410643184E-2</v>
          </cell>
          <cell r="U341">
            <v>-6.7307392652838915E-2</v>
          </cell>
        </row>
        <row r="342">
          <cell r="B342">
            <v>43805</v>
          </cell>
          <cell r="C342" t="str">
            <v>Friday</v>
          </cell>
          <cell r="D342" t="str">
            <v>Weekday</v>
          </cell>
          <cell r="E342">
            <v>21065820</v>
          </cell>
          <cell r="F342">
            <v>5108461</v>
          </cell>
          <cell r="G342">
            <v>2125119</v>
          </cell>
          <cell r="H342">
            <v>1582364</v>
          </cell>
          <cell r="I342">
            <v>1336464</v>
          </cell>
          <cell r="J342">
            <v>6.3442296573311643E-2</v>
          </cell>
          <cell r="K342">
            <v>-2.0513699985488687E-2</v>
          </cell>
          <cell r="L342">
            <v>-2.9999990790768982E-2</v>
          </cell>
          <cell r="M342">
            <v>9.7796811497079528E-3</v>
          </cell>
          <cell r="N342">
            <v>0.24249998338540821</v>
          </cell>
          <cell r="O342">
            <v>0.41599984809515039</v>
          </cell>
          <cell r="P342">
            <v>0.74460018474259559</v>
          </cell>
          <cell r="Q342">
            <v>0.8445995990808689</v>
          </cell>
          <cell r="R342">
            <v>-4.9019552793320598E-2</v>
          </cell>
          <cell r="S342">
            <v>6.1224117926699018E-2</v>
          </cell>
          <cell r="T342">
            <v>2.0000542711182456E-2</v>
          </cell>
          <cell r="U342">
            <v>-1.9048522521811329E-2</v>
          </cell>
        </row>
        <row r="343">
          <cell r="B343">
            <v>43806</v>
          </cell>
          <cell r="C343" t="str">
            <v>Saturday</v>
          </cell>
          <cell r="D343" t="str">
            <v>WEEKEND</v>
          </cell>
          <cell r="E343">
            <v>43991955</v>
          </cell>
          <cell r="F343">
            <v>9145927</v>
          </cell>
          <cell r="G343">
            <v>3140711</v>
          </cell>
          <cell r="H343">
            <v>2157040</v>
          </cell>
          <cell r="I343">
            <v>1665666</v>
          </cell>
          <cell r="J343">
            <v>3.7862968354100197E-2</v>
          </cell>
          <cell r="K343">
            <v>-3.623744788939387E-2</v>
          </cell>
          <cell r="L343">
            <v>-6.6666676567466721E-2</v>
          </cell>
          <cell r="M343">
            <v>3.2602745358070839E-2</v>
          </cell>
          <cell r="N343">
            <v>0.20789998989587982</v>
          </cell>
          <cell r="O343">
            <v>0.34339996372155607</v>
          </cell>
          <cell r="P343">
            <v>0.68679989976791878</v>
          </cell>
          <cell r="Q343">
            <v>0.77219986648369987</v>
          </cell>
          <cell r="R343">
            <v>-3.883493411808725E-2</v>
          </cell>
          <cell r="S343">
            <v>5.2083242420382314E-2</v>
          </cell>
          <cell r="T343">
            <v>-9.8039926317745607E-3</v>
          </cell>
          <cell r="U343">
            <v>3.1250147244980431E-2</v>
          </cell>
        </row>
        <row r="344">
          <cell r="B344">
            <v>43807</v>
          </cell>
          <cell r="C344" t="str">
            <v>Sunday</v>
          </cell>
          <cell r="D344" t="str">
            <v>WEEKEND</v>
          </cell>
          <cell r="E344">
            <v>43991955</v>
          </cell>
          <cell r="F344">
            <v>9238310</v>
          </cell>
          <cell r="G344">
            <v>3078205</v>
          </cell>
          <cell r="H344">
            <v>2093179</v>
          </cell>
          <cell r="I344">
            <v>1632680</v>
          </cell>
          <cell r="J344">
            <v>3.711314943834617E-2</v>
          </cell>
          <cell r="K344">
            <v>-0.17928270430340221</v>
          </cell>
          <cell r="L344">
            <v>-5.7692307692307709E-2</v>
          </cell>
          <cell r="M344">
            <v>-0.12903470660769212</v>
          </cell>
          <cell r="N344">
            <v>0.20999998749771406</v>
          </cell>
          <cell r="O344">
            <v>0.33320001169044988</v>
          </cell>
          <cell r="P344">
            <v>0.67999987005413864</v>
          </cell>
          <cell r="Q344">
            <v>0.78000018154204676</v>
          </cell>
          <cell r="R344">
            <v>-3.8461571564425978E-2</v>
          </cell>
          <cell r="S344">
            <v>-2.9702884930756679E-2</v>
          </cell>
          <cell r="T344">
            <v>-2.9126148440579924E-2</v>
          </cell>
          <cell r="U344">
            <v>-3.8461542033660479E-2</v>
          </cell>
        </row>
        <row r="345">
          <cell r="B345">
            <v>43808</v>
          </cell>
          <cell r="C345" t="str">
            <v>Monday</v>
          </cell>
          <cell r="D345" t="str">
            <v>Weekday</v>
          </cell>
          <cell r="E345">
            <v>22586034</v>
          </cell>
          <cell r="F345">
            <v>5533578</v>
          </cell>
          <cell r="G345">
            <v>2257699</v>
          </cell>
          <cell r="H345">
            <v>1582196</v>
          </cell>
          <cell r="I345">
            <v>1245504</v>
          </cell>
          <cell r="J345">
            <v>5.5144874040302959E-2</v>
          </cell>
          <cell r="K345">
            <v>-4.9824002490055808E-2</v>
          </cell>
          <cell r="L345">
            <v>5.0505049565428894E-2</v>
          </cell>
          <cell r="M345">
            <v>-9.5505540022857272E-2</v>
          </cell>
          <cell r="N345">
            <v>0.24499998538920112</v>
          </cell>
          <cell r="O345">
            <v>0.40799985109092163</v>
          </cell>
          <cell r="P345">
            <v>0.70080023953591686</v>
          </cell>
          <cell r="Q345">
            <v>0.78719956313882733</v>
          </cell>
          <cell r="R345">
            <v>-6.6666583826624271E-2</v>
          </cell>
          <cell r="S345">
            <v>4.0815878915200665E-2</v>
          </cell>
          <cell r="T345">
            <v>-2.0407610698902734E-2</v>
          </cell>
          <cell r="U345">
            <v>-4.95051144037012E-2</v>
          </cell>
        </row>
        <row r="346">
          <cell r="B346">
            <v>43809</v>
          </cell>
          <cell r="C346" t="str">
            <v>Tuesday</v>
          </cell>
          <cell r="D346" t="str">
            <v>Weekday</v>
          </cell>
          <cell r="E346">
            <v>21500167</v>
          </cell>
          <cell r="F346">
            <v>5213790</v>
          </cell>
          <cell r="G346">
            <v>2106371</v>
          </cell>
          <cell r="H346">
            <v>1522274</v>
          </cell>
          <cell r="I346">
            <v>1235782</v>
          </cell>
          <cell r="J346">
            <v>5.7477786102777713E-2</v>
          </cell>
          <cell r="K346">
            <v>-3.671571241047511E-2</v>
          </cell>
          <cell r="L346">
            <v>3.1250038971355698E-2</v>
          </cell>
          <cell r="M346">
            <v>-6.5906180667517744E-2</v>
          </cell>
          <cell r="N346">
            <v>0.24249997686064484</v>
          </cell>
          <cell r="O346">
            <v>0.40399996931215104</v>
          </cell>
          <cell r="P346">
            <v>0.72269984727286884</v>
          </cell>
          <cell r="Q346">
            <v>0.81179997819052285</v>
          </cell>
          <cell r="R346">
            <v>-6.7307788187726647E-2</v>
          </cell>
          <cell r="S346">
            <v>-2.8845982995050923E-2</v>
          </cell>
          <cell r="T346">
            <v>3.124997209510072E-2</v>
          </cell>
          <cell r="U346">
            <v>2.0137017098242893E-7</v>
          </cell>
        </row>
        <row r="347">
          <cell r="B347">
            <v>43810</v>
          </cell>
          <cell r="C347" t="str">
            <v>Wednesday</v>
          </cell>
          <cell r="D347" t="str">
            <v>Weekday</v>
          </cell>
          <cell r="E347">
            <v>22586034</v>
          </cell>
          <cell r="F347">
            <v>5477113</v>
          </cell>
          <cell r="G347">
            <v>2212753</v>
          </cell>
          <cell r="H347">
            <v>1566850</v>
          </cell>
          <cell r="I347">
            <v>1246273</v>
          </cell>
          <cell r="J347">
            <v>5.5178921629180228E-2</v>
          </cell>
          <cell r="K347">
            <v>-6.7176289013204826E-2</v>
          </cell>
          <cell r="L347">
            <v>9.7087647738864913E-3</v>
          </cell>
          <cell r="M347">
            <v>-7.6145772394388356E-2</v>
          </cell>
          <cell r="N347">
            <v>0.24249998915258872</v>
          </cell>
          <cell r="O347">
            <v>0.40399988095918415</v>
          </cell>
          <cell r="P347">
            <v>0.70809981954605872</v>
          </cell>
          <cell r="Q347">
            <v>0.79540032549382522</v>
          </cell>
          <cell r="R347">
            <v>-5.8252395736066442E-2</v>
          </cell>
          <cell r="S347">
            <v>2.0201932494485986E-2</v>
          </cell>
          <cell r="T347">
            <v>2.1052508213992516E-2</v>
          </cell>
          <cell r="U347">
            <v>-5.825199668931158E-2</v>
          </cell>
        </row>
        <row r="348">
          <cell r="B348">
            <v>43811</v>
          </cell>
          <cell r="C348" t="str">
            <v>Thursday</v>
          </cell>
          <cell r="D348" t="str">
            <v>Weekday</v>
          </cell>
          <cell r="E348">
            <v>21934513</v>
          </cell>
          <cell r="F348">
            <v>5648137</v>
          </cell>
          <cell r="G348">
            <v>2259254</v>
          </cell>
          <cell r="H348">
            <v>1682241</v>
          </cell>
          <cell r="I348">
            <v>1379437</v>
          </cell>
          <cell r="J348">
            <v>6.2888882009826244E-2</v>
          </cell>
          <cell r="K348">
            <v>-2.7786352724930241E-2</v>
          </cell>
          <cell r="L348">
            <v>-2.8846188755405233E-2</v>
          </cell>
          <cell r="M348">
            <v>1.0913163478365462E-3</v>
          </cell>
          <cell r="N348">
            <v>0.25749999555495034</v>
          </cell>
          <cell r="O348">
            <v>0.39999985836037616</v>
          </cell>
          <cell r="P348">
            <v>0.74460020874146948</v>
          </cell>
          <cell r="Q348">
            <v>0.81999963144400834</v>
          </cell>
          <cell r="R348">
            <v>1.1255413934208036E-7</v>
          </cell>
          <cell r="S348">
            <v>-3.8461621409437097E-2</v>
          </cell>
          <cell r="T348">
            <v>9.9010917670314669E-3</v>
          </cell>
          <cell r="U348">
            <v>3.0927632537147698E-2</v>
          </cell>
        </row>
        <row r="349">
          <cell r="B349">
            <v>43812</v>
          </cell>
          <cell r="C349" t="str">
            <v>Friday</v>
          </cell>
          <cell r="D349" t="str">
            <v>Weekday</v>
          </cell>
          <cell r="E349">
            <v>22803207</v>
          </cell>
          <cell r="F349">
            <v>5928833</v>
          </cell>
          <cell r="G349">
            <v>2276672</v>
          </cell>
          <cell r="H349">
            <v>1661970</v>
          </cell>
          <cell r="I349">
            <v>1308303</v>
          </cell>
          <cell r="J349">
            <v>5.7373640470833771E-2</v>
          </cell>
          <cell r="K349">
            <v>-2.1071274647128546E-2</v>
          </cell>
          <cell r="L349">
            <v>8.2474216527056665E-2</v>
          </cell>
          <cell r="M349">
            <v>-9.5656311802413296E-2</v>
          </cell>
          <cell r="N349">
            <v>0.25999996404014575</v>
          </cell>
          <cell r="O349">
            <v>0.38400002158940894</v>
          </cell>
          <cell r="P349">
            <v>0.72999975402693051</v>
          </cell>
          <cell r="Q349">
            <v>0.78720012996624489</v>
          </cell>
          <cell r="R349">
            <v>7.2164873623618453E-2</v>
          </cell>
          <cell r="S349">
            <v>-7.6922687958343228E-2</v>
          </cell>
          <cell r="T349">
            <v>-1.9608416724624322E-2</v>
          </cell>
          <cell r="U349">
            <v>-6.7960568744158345E-2</v>
          </cell>
        </row>
        <row r="350">
          <cell r="B350">
            <v>43813</v>
          </cell>
          <cell r="C350" t="str">
            <v>Saturday</v>
          </cell>
          <cell r="D350" t="str">
            <v>WEEKEND</v>
          </cell>
          <cell r="E350">
            <v>45787545</v>
          </cell>
          <cell r="F350">
            <v>9230769</v>
          </cell>
          <cell r="G350">
            <v>3232615</v>
          </cell>
          <cell r="H350">
            <v>2220160</v>
          </cell>
          <cell r="I350">
            <v>1783676</v>
          </cell>
          <cell r="J350">
            <v>3.8955484510034333E-2</v>
          </cell>
          <cell r="K350">
            <v>7.0848537461892125E-2</v>
          </cell>
          <cell r="L350">
            <v>4.081632653061229E-2</v>
          </cell>
          <cell r="M350">
            <v>2.8854477169268922E-2</v>
          </cell>
          <cell r="N350">
            <v>0.20159999842751997</v>
          </cell>
          <cell r="O350">
            <v>0.35019996708833251</v>
          </cell>
          <cell r="P350">
            <v>0.68680000556824738</v>
          </cell>
          <cell r="Q350">
            <v>0.80339975497261462</v>
          </cell>
          <cell r="R350">
            <v>-3.0302990738551805E-2</v>
          </cell>
          <cell r="S350">
            <v>1.9801992094239607E-2</v>
          </cell>
          <cell r="T350">
            <v>1.5404825859377524E-7</v>
          </cell>
          <cell r="U350">
            <v>4.0403902983028317E-2</v>
          </cell>
        </row>
        <row r="351">
          <cell r="B351">
            <v>43814</v>
          </cell>
          <cell r="C351" t="str">
            <v>Sunday</v>
          </cell>
          <cell r="D351" t="str">
            <v>WEEKEND</v>
          </cell>
          <cell r="E351">
            <v>43094160</v>
          </cell>
          <cell r="F351">
            <v>8687782</v>
          </cell>
          <cell r="G351">
            <v>2806153</v>
          </cell>
          <cell r="H351">
            <v>1812775</v>
          </cell>
          <cell r="I351">
            <v>1385685</v>
          </cell>
          <cell r="J351">
            <v>3.2154820978062923E-2</v>
          </cell>
          <cell r="K351">
            <v>-0.1512819413479678</v>
          </cell>
          <cell r="L351">
            <v>-2.0408163265306145E-2</v>
          </cell>
          <cell r="M351">
            <v>-0.13360031512605031</v>
          </cell>
          <cell r="N351">
            <v>0.20159998477751973</v>
          </cell>
          <cell r="O351">
            <v>0.3229999325489521</v>
          </cell>
          <cell r="P351">
            <v>0.64600005773028057</v>
          </cell>
          <cell r="Q351">
            <v>0.76439988415550741</v>
          </cell>
          <cell r="R351">
            <v>-4.0000015334695105E-2</v>
          </cell>
          <cell r="S351">
            <v>-3.0612481343409659E-2</v>
          </cell>
          <cell r="T351">
            <v>-4.9999733560465498E-2</v>
          </cell>
          <cell r="U351">
            <v>-2.0000376609782045E-2</v>
          </cell>
        </row>
        <row r="352">
          <cell r="B352">
            <v>43815</v>
          </cell>
          <cell r="C352" t="str">
            <v>Monday</v>
          </cell>
          <cell r="D352" t="str">
            <v>Weekday</v>
          </cell>
          <cell r="E352">
            <v>21282993</v>
          </cell>
          <cell r="F352">
            <v>5427163</v>
          </cell>
          <cell r="G352">
            <v>2214282</v>
          </cell>
          <cell r="H352">
            <v>1584097</v>
          </cell>
          <cell r="I352">
            <v>1324939</v>
          </cell>
          <cell r="J352">
            <v>6.2253415203397382E-2</v>
          </cell>
          <cell r="K352">
            <v>6.3777394532654963E-2</v>
          </cell>
          <cell r="L352">
            <v>-5.7692333235662363E-2</v>
          </cell>
          <cell r="M352">
            <v>0.12890665337088447</v>
          </cell>
          <cell r="N352">
            <v>0.25499998989803735</v>
          </cell>
          <cell r="O352">
            <v>0.40799990713380085</v>
          </cell>
          <cell r="P352">
            <v>0.71539984518683708</v>
          </cell>
          <cell r="Q352">
            <v>0.83640016993908828</v>
          </cell>
          <cell r="R352">
            <v>4.0816347368145545E-2</v>
          </cell>
          <cell r="S352">
            <v>1.3736004822462178E-7</v>
          </cell>
          <cell r="T352">
            <v>2.0832763499893048E-2</v>
          </cell>
          <cell r="U352">
            <v>6.2500805518846736E-2</v>
          </cell>
        </row>
        <row r="353">
          <cell r="B353">
            <v>43816</v>
          </cell>
          <cell r="C353" t="str">
            <v>Tuesday</v>
          </cell>
          <cell r="D353" t="str">
            <v>Weekday</v>
          </cell>
          <cell r="E353">
            <v>21065820</v>
          </cell>
          <cell r="F353">
            <v>5108461</v>
          </cell>
          <cell r="G353">
            <v>2022950</v>
          </cell>
          <cell r="H353">
            <v>1402916</v>
          </cell>
          <cell r="I353">
            <v>1104375</v>
          </cell>
          <cell r="J353">
            <v>5.2424970876994104E-2</v>
          </cell>
          <cell r="K353">
            <v>-0.10633509793798579</v>
          </cell>
          <cell r="L353">
            <v>-2.0202029128424948E-2</v>
          </cell>
          <cell r="M353">
            <v>-8.7909009173535724E-2</v>
          </cell>
          <cell r="N353">
            <v>0.24249998338540821</v>
          </cell>
          <cell r="O353">
            <v>0.39599989116095824</v>
          </cell>
          <cell r="P353">
            <v>0.69350008650732842</v>
          </cell>
          <cell r="Q353">
            <v>0.7871996612769403</v>
          </cell>
          <cell r="R353">
            <v>2.6906243233426608E-8</v>
          </cell>
          <cell r="S353">
            <v>-1.9802175145740009E-2</v>
          </cell>
          <cell r="T353">
            <v>-4.040371791377384E-2</v>
          </cell>
          <cell r="U353">
            <v>-3.030342150096621E-2</v>
          </cell>
        </row>
        <row r="354">
          <cell r="B354">
            <v>43817</v>
          </cell>
          <cell r="C354" t="str">
            <v>Wednesday</v>
          </cell>
          <cell r="D354" t="str">
            <v>Weekday</v>
          </cell>
          <cell r="E354">
            <v>22368860</v>
          </cell>
          <cell r="F354">
            <v>5424448</v>
          </cell>
          <cell r="G354">
            <v>2104686</v>
          </cell>
          <cell r="H354">
            <v>1597877</v>
          </cell>
          <cell r="I354">
            <v>1284054</v>
          </cell>
          <cell r="J354">
            <v>5.7403640596793933E-2</v>
          </cell>
          <cell r="K354">
            <v>3.0315187763836571E-2</v>
          </cell>
          <cell r="L354">
            <v>-9.6154110101844825E-3</v>
          </cell>
          <cell r="M354">
            <v>4.0318275564798389E-2</v>
          </cell>
          <cell r="N354">
            <v>0.24249997541224722</v>
          </cell>
          <cell r="O354">
            <v>0.3880000324456977</v>
          </cell>
          <cell r="P354">
            <v>0.75919970960038696</v>
          </cell>
          <cell r="Q354">
            <v>0.8036000267855411</v>
          </cell>
          <cell r="R354">
            <v>-5.6661204617114436E-8</v>
          </cell>
          <cell r="S354">
            <v>-3.9603597098838983E-2</v>
          </cell>
          <cell r="T354">
            <v>7.216481157569965E-2</v>
          </cell>
          <cell r="U354">
            <v>1.0308898587167548E-2</v>
          </cell>
        </row>
        <row r="355">
          <cell r="B355">
            <v>43818</v>
          </cell>
          <cell r="C355" t="str">
            <v>Thursday</v>
          </cell>
          <cell r="D355" t="str">
            <v>Weekday</v>
          </cell>
          <cell r="E355">
            <v>21065820</v>
          </cell>
          <cell r="F355">
            <v>5213790</v>
          </cell>
          <cell r="G355">
            <v>2064661</v>
          </cell>
          <cell r="H355">
            <v>1507202</v>
          </cell>
          <cell r="I355">
            <v>1211187</v>
          </cell>
          <cell r="J355">
            <v>5.7495364528890876E-2</v>
          </cell>
          <cell r="K355">
            <v>-0.12197005010014961</v>
          </cell>
          <cell r="L355">
            <v>-3.9603933764109533E-2</v>
          </cell>
          <cell r="M355">
            <v>-8.5762654837664987E-2</v>
          </cell>
          <cell r="N355">
            <v>0.247499978638382</v>
          </cell>
          <cell r="O355">
            <v>0.39600003068784895</v>
          </cell>
          <cell r="P355">
            <v>0.7299997432992632</v>
          </cell>
          <cell r="Q355">
            <v>0.80359965021277835</v>
          </cell>
          <cell r="R355">
            <v>-3.8835017822104634E-2</v>
          </cell>
          <cell r="S355">
            <v>-9.999572722157346E-3</v>
          </cell>
          <cell r="T355">
            <v>-1.9608462730468679E-2</v>
          </cell>
          <cell r="U355">
            <v>-1.9999986100420308E-2</v>
          </cell>
        </row>
        <row r="356">
          <cell r="B356">
            <v>43819</v>
          </cell>
          <cell r="C356" t="str">
            <v>Friday</v>
          </cell>
          <cell r="D356" t="str">
            <v>Weekday</v>
          </cell>
          <cell r="E356">
            <v>22151687</v>
          </cell>
          <cell r="F356">
            <v>5261025</v>
          </cell>
          <cell r="G356">
            <v>2062322</v>
          </cell>
          <cell r="H356">
            <v>1430220</v>
          </cell>
          <cell r="I356">
            <v>1231419</v>
          </cell>
          <cell r="J356">
            <v>5.5590303348002343E-2</v>
          </cell>
          <cell r="K356">
            <v>-5.8766203241909509E-2</v>
          </cell>
          <cell r="L356">
            <v>-2.8571419800732412E-2</v>
          </cell>
          <cell r="M356">
            <v>-3.1082865026457518E-2</v>
          </cell>
          <cell r="N356">
            <v>0.23749997009257129</v>
          </cell>
          <cell r="O356">
            <v>0.39200003801540573</v>
          </cell>
          <cell r="P356">
            <v>0.69349985113866797</v>
          </cell>
          <cell r="Q356">
            <v>0.8609997063388849</v>
          </cell>
          <cell r="R356">
            <v>-8.653845022878659E-2</v>
          </cell>
          <cell r="S356">
            <v>2.0833374938063809E-2</v>
          </cell>
          <cell r="T356">
            <v>-4.9999883817654078E-2</v>
          </cell>
          <cell r="U356">
            <v>9.3749446377510814E-2</v>
          </cell>
        </row>
        <row r="357">
          <cell r="B357">
            <v>43820</v>
          </cell>
          <cell r="C357" t="str">
            <v>Saturday</v>
          </cell>
          <cell r="D357" t="str">
            <v>WEEKEND</v>
          </cell>
          <cell r="E357">
            <v>46236443</v>
          </cell>
          <cell r="F357">
            <v>9321266</v>
          </cell>
          <cell r="G357">
            <v>3042461</v>
          </cell>
          <cell r="H357">
            <v>1965430</v>
          </cell>
          <cell r="I357">
            <v>1502374</v>
          </cell>
          <cell r="J357">
            <v>3.2493286734881402E-2</v>
          </cell>
          <cell r="K357">
            <v>-0.15770913551564303</v>
          </cell>
          <cell r="L357">
            <v>9.8039324886276535E-3</v>
          </cell>
          <cell r="M357">
            <v>-0.16588672574431385</v>
          </cell>
          <cell r="N357">
            <v>0.20159998034450877</v>
          </cell>
          <cell r="O357">
            <v>0.32639997614058003</v>
          </cell>
          <cell r="P357">
            <v>0.64600006376416985</v>
          </cell>
          <cell r="Q357">
            <v>0.7643996479141969</v>
          </cell>
          <cell r="R357">
            <v>-8.969747689047125E-8</v>
          </cell>
          <cell r="S357">
            <v>-6.7961145586713623E-2</v>
          </cell>
          <cell r="T357">
            <v>-5.9405855377534955E-2</v>
          </cell>
          <cell r="U357">
            <v>-4.8543837382359012E-2</v>
          </cell>
        </row>
        <row r="358">
          <cell r="B358">
            <v>43821</v>
          </cell>
          <cell r="C358" t="str">
            <v>Sunday</v>
          </cell>
          <cell r="D358" t="str">
            <v>WEEKEND</v>
          </cell>
          <cell r="E358">
            <v>43094160</v>
          </cell>
          <cell r="F358">
            <v>9140271</v>
          </cell>
          <cell r="G358">
            <v>3263076</v>
          </cell>
          <cell r="H358">
            <v>2107947</v>
          </cell>
          <cell r="I358">
            <v>1677083</v>
          </cell>
          <cell r="J358">
            <v>3.8916711684367444E-2</v>
          </cell>
          <cell r="K358">
            <v>0.21029166080314066</v>
          </cell>
          <cell r="L358">
            <v>0</v>
          </cell>
          <cell r="M358">
            <v>0.21029166080314066</v>
          </cell>
          <cell r="N358">
            <v>0.21209999220311987</v>
          </cell>
          <cell r="O358">
            <v>0.35699991827375799</v>
          </cell>
          <cell r="P358">
            <v>0.64599997057990677</v>
          </cell>
          <cell r="Q358">
            <v>0.79560017400817007</v>
          </cell>
          <cell r="R358">
            <v>5.2083374099396229E-2</v>
          </cell>
          <cell r="S358">
            <v>0.10526313568085044</v>
          </cell>
          <cell r="T358">
            <v>-1.3490768735469061E-7</v>
          </cell>
          <cell r="U358">
            <v>4.0816711906140668E-2</v>
          </cell>
        </row>
        <row r="359">
          <cell r="B359">
            <v>43822</v>
          </cell>
          <cell r="C359" t="str">
            <v>Monday</v>
          </cell>
          <cell r="D359" t="str">
            <v>Weekday</v>
          </cell>
          <cell r="E359">
            <v>21500167</v>
          </cell>
          <cell r="F359">
            <v>5106289</v>
          </cell>
          <cell r="G359">
            <v>1940390</v>
          </cell>
          <cell r="H359">
            <v>1430649</v>
          </cell>
          <cell r="I359">
            <v>1196595</v>
          </cell>
          <cell r="J359">
            <v>5.5655149097213988E-2</v>
          </cell>
          <cell r="K359">
            <v>-9.6867855803172809E-2</v>
          </cell>
          <cell r="L359">
            <v>1.0204109920066262E-2</v>
          </cell>
          <cell r="M359">
            <v>-0.10599042774802347</v>
          </cell>
          <cell r="N359">
            <v>0.23749996918628585</v>
          </cell>
          <cell r="O359">
            <v>0.38000003525064874</v>
          </cell>
          <cell r="P359">
            <v>0.73729971809790817</v>
          </cell>
          <cell r="Q359">
            <v>0.83640012330068381</v>
          </cell>
          <cell r="R359">
            <v>-6.8627534921663846E-2</v>
          </cell>
          <cell r="S359">
            <v>-6.8627152588958129E-2</v>
          </cell>
          <cell r="T359">
            <v>3.0612073875067258E-2</v>
          </cell>
          <cell r="U359">
            <v>-5.5760874029253671E-8</v>
          </cell>
        </row>
        <row r="360">
          <cell r="B360">
            <v>43823</v>
          </cell>
          <cell r="C360" t="str">
            <v>Tuesday</v>
          </cell>
          <cell r="D360" t="str">
            <v>Weekday</v>
          </cell>
          <cell r="E360">
            <v>21282993</v>
          </cell>
          <cell r="F360">
            <v>5320748</v>
          </cell>
          <cell r="G360">
            <v>2107016</v>
          </cell>
          <cell r="H360">
            <v>1568884</v>
          </cell>
          <cell r="I360">
            <v>1312214</v>
          </cell>
          <cell r="J360">
            <v>6.1655519973154153E-2</v>
          </cell>
          <cell r="K360">
            <v>0.18819603848330502</v>
          </cell>
          <cell r="L360">
            <v>1.0309259264533743E-2</v>
          </cell>
          <cell r="M360">
            <v>0.17607161132846216</v>
          </cell>
          <cell r="N360">
            <v>0.24999998825353181</v>
          </cell>
          <cell r="O360">
            <v>0.39599996090775208</v>
          </cell>
          <cell r="P360">
            <v>0.74459994608488977</v>
          </cell>
          <cell r="Q360">
            <v>0.83639963184021249</v>
          </cell>
          <cell r="R360">
            <v>3.0927857245267365E-2</v>
          </cell>
          <cell r="S360">
            <v>1.7612831570978926E-7</v>
          </cell>
          <cell r="T360">
            <v>7.3683998851269639E-2</v>
          </cell>
          <cell r="U360">
            <v>6.2499989498805641E-2</v>
          </cell>
        </row>
        <row r="361">
          <cell r="B361">
            <v>43824</v>
          </cell>
          <cell r="C361" t="str">
            <v>Wednesday</v>
          </cell>
          <cell r="D361" t="str">
            <v>Weekday</v>
          </cell>
          <cell r="E361">
            <v>20631473</v>
          </cell>
          <cell r="F361">
            <v>5261025</v>
          </cell>
          <cell r="G361">
            <v>2167542</v>
          </cell>
          <cell r="H361">
            <v>1582306</v>
          </cell>
          <cell r="I361">
            <v>1258566</v>
          </cell>
          <cell r="J361">
            <v>6.1002236728322792E-2</v>
          </cell>
          <cell r="K361">
            <v>-1.9849632492091485E-2</v>
          </cell>
          <cell r="L361">
            <v>-7.7669894666066996E-2</v>
          </cell>
          <cell r="M361">
            <v>6.2689336322857558E-2</v>
          </cell>
          <cell r="N361">
            <v>0.25499997019117343</v>
          </cell>
          <cell r="O361">
            <v>0.41199994297689141</v>
          </cell>
          <cell r="P361">
            <v>0.73000015685970565</v>
          </cell>
          <cell r="Q361">
            <v>0.79539987840531479</v>
          </cell>
          <cell r="R361">
            <v>5.1546375448807247E-2</v>
          </cell>
          <cell r="S361">
            <v>6.1855434340853055E-2</v>
          </cell>
          <cell r="T361">
            <v>-3.8460964053912527E-2</v>
          </cell>
          <cell r="U361">
            <v>-1.0204265936908374E-2</v>
          </cell>
        </row>
        <row r="362">
          <cell r="B362">
            <v>43825</v>
          </cell>
          <cell r="C362" t="str">
            <v>Thursday</v>
          </cell>
          <cell r="D362" t="str">
            <v>Weekday</v>
          </cell>
          <cell r="E362">
            <v>20631473</v>
          </cell>
          <cell r="F362">
            <v>5209447</v>
          </cell>
          <cell r="G362">
            <v>2146292</v>
          </cell>
          <cell r="H362">
            <v>1645132</v>
          </cell>
          <cell r="I362">
            <v>1295048</v>
          </cell>
          <cell r="J362">
            <v>6.2770506012828076E-2</v>
          </cell>
          <cell r="K362">
            <v>6.9238688988570773E-2</v>
          </cell>
          <cell r="L362">
            <v>-2.0618565999329763E-2</v>
          </cell>
          <cell r="M362">
            <v>9.1748987542926042E-2</v>
          </cell>
          <cell r="N362">
            <v>0.25250000327170047</v>
          </cell>
          <cell r="O362">
            <v>0.41199996851873144</v>
          </cell>
          <cell r="P362">
            <v>0.76649961887758045</v>
          </cell>
          <cell r="Q362">
            <v>0.78720005446371477</v>
          </cell>
          <cell r="R362">
            <v>2.0202121474216073E-2</v>
          </cell>
          <cell r="S362">
            <v>4.0403880280238225E-2</v>
          </cell>
          <cell r="T362">
            <v>4.9999847141527276E-2</v>
          </cell>
          <cell r="U362">
            <v>-2.0407669098314374E-2</v>
          </cell>
        </row>
        <row r="363">
          <cell r="B363">
            <v>43826</v>
          </cell>
          <cell r="C363" t="str">
            <v>Friday</v>
          </cell>
          <cell r="D363" t="str">
            <v>Weekday</v>
          </cell>
          <cell r="E363">
            <v>22368860</v>
          </cell>
          <cell r="F363">
            <v>5648137</v>
          </cell>
          <cell r="G363">
            <v>2349625</v>
          </cell>
          <cell r="H363">
            <v>1629465</v>
          </cell>
          <cell r="I363">
            <v>1309438</v>
          </cell>
          <cell r="J363">
            <v>5.8538432445819771E-2</v>
          </cell>
          <cell r="K363">
            <v>6.335698896963593E-2</v>
          </cell>
          <cell r="L363">
            <v>9.80390342279569E-3</v>
          </cell>
          <cell r="M363">
            <v>5.3033153630440921E-2</v>
          </cell>
          <cell r="N363">
            <v>0.25249999329424921</v>
          </cell>
          <cell r="O363">
            <v>0.41600000141639626</v>
          </cell>
          <cell r="P363">
            <v>0.69350002659998933</v>
          </cell>
          <cell r="Q363">
            <v>0.80359995458632127</v>
          </cell>
          <cell r="R363">
            <v>6.3158000381352997E-2</v>
          </cell>
          <cell r="S363">
            <v>6.1224390493674674E-2</v>
          </cell>
          <cell r="T363">
            <v>2.5300844841424919E-7</v>
          </cell>
          <cell r="U363">
            <v>-6.6666401080015425E-2</v>
          </cell>
        </row>
        <row r="364">
          <cell r="B364">
            <v>43827</v>
          </cell>
          <cell r="C364" t="str">
            <v>Saturday</v>
          </cell>
          <cell r="D364" t="str">
            <v>WEEKEND</v>
          </cell>
          <cell r="E364">
            <v>45338648</v>
          </cell>
          <cell r="F364">
            <v>9521116</v>
          </cell>
          <cell r="G364">
            <v>3269551</v>
          </cell>
          <cell r="H364">
            <v>2201061</v>
          </cell>
          <cell r="I364">
            <v>1768333</v>
          </cell>
          <cell r="J364">
            <v>3.9002773086661079E-2</v>
          </cell>
          <cell r="K364">
            <v>0.17702582712427128</v>
          </cell>
          <cell r="L364">
            <v>0.2003332689885069</v>
          </cell>
          <cell r="M364">
            <v>-2.1224830225939084</v>
          </cell>
          <cell r="N364">
            <v>0.20999999823550097</v>
          </cell>
          <cell r="O364">
            <v>0.34339997538103728</v>
          </cell>
          <cell r="P364">
            <v>0.6731997757490249</v>
          </cell>
          <cell r="Q364">
            <v>0.80340026923379226</v>
          </cell>
          <cell r="R364">
            <v>4.1666759474071613E-2</v>
          </cell>
          <cell r="S364">
            <v>5.2083334813527671E-2</v>
          </cell>
          <cell r="T364">
            <v>4.2104813158013288E-2</v>
          </cell>
          <cell r="U364">
            <v>5.1021244483845152E-2</v>
          </cell>
        </row>
        <row r="365">
          <cell r="B365">
            <v>43828</v>
          </cell>
          <cell r="C365" t="str">
            <v>Sunday</v>
          </cell>
          <cell r="D365" t="str">
            <v>WEEKEND</v>
          </cell>
          <cell r="E365">
            <v>43543058</v>
          </cell>
          <cell r="F365">
            <v>8778280</v>
          </cell>
          <cell r="G365">
            <v>3133846</v>
          </cell>
          <cell r="H365">
            <v>2109705</v>
          </cell>
          <cell r="I365">
            <v>1596202</v>
          </cell>
          <cell r="J365">
            <v>3.6658013316382146E-2</v>
          </cell>
          <cell r="K365">
            <v>-4.8227189709752039E-2</v>
          </cell>
          <cell r="L365">
            <v>-5.8039291353914724E-2</v>
          </cell>
          <cell r="M365">
            <v>-1.2293347702213391</v>
          </cell>
          <cell r="N365">
            <v>0.2015999886824669</v>
          </cell>
          <cell r="O365">
            <v>0.35700000455670133</v>
          </cell>
          <cell r="P365">
            <v>0.67319995941089639</v>
          </cell>
          <cell r="Q365">
            <v>0.75659961937806475</v>
          </cell>
          <cell r="R365">
            <v>-4.9504968913895664E-2</v>
          </cell>
          <cell r="S365">
            <v>2.4168897216902963E-7</v>
          </cell>
          <cell r="T365">
            <v>4.2105247785959588E-2</v>
          </cell>
          <cell r="U365">
            <v>-4.9020294243556584E-2</v>
          </cell>
        </row>
        <row r="366">
          <cell r="B366">
            <v>43829</v>
          </cell>
          <cell r="C366" t="str">
            <v>Monday</v>
          </cell>
          <cell r="D366" t="str">
            <v>Weekday</v>
          </cell>
          <cell r="E366">
            <v>22151687</v>
          </cell>
          <cell r="F366">
            <v>5316404</v>
          </cell>
          <cell r="G366">
            <v>2041499</v>
          </cell>
          <cell r="H366">
            <v>1415779</v>
          </cell>
          <cell r="I366">
            <v>1172548</v>
          </cell>
          <cell r="J366">
            <v>5.2932672802753128E-2</v>
          </cell>
          <cell r="K366">
            <v>-2.0096189604669967E-2</v>
          </cell>
          <cell r="L366">
            <v>-4.8916880802986507E-2</v>
          </cell>
          <cell r="M366">
            <v>-0.79254016269851468</v>
          </cell>
          <cell r="N366">
            <v>0.23999996027390599</v>
          </cell>
          <cell r="O366">
            <v>0.38399997441879885</v>
          </cell>
          <cell r="P366">
            <v>0.69349972740618537</v>
          </cell>
          <cell r="Q366">
            <v>0.82819988147867707</v>
          </cell>
          <cell r="R366">
            <v>1.0526279629363922E-2</v>
          </cell>
          <cell r="S366">
            <v>1.0526154729200821E-2</v>
          </cell>
          <cell r="T366">
            <v>-5.940595068274046E-2</v>
          </cell>
          <cell r="U366">
            <v>-9.8042092457448771E-3</v>
          </cell>
        </row>
        <row r="367">
          <cell r="B367">
            <v>43830</v>
          </cell>
          <cell r="C367" t="str">
            <v>Tuesday</v>
          </cell>
          <cell r="D367" t="str">
            <v>Weekday</v>
          </cell>
          <cell r="E367">
            <v>21934513</v>
          </cell>
          <cell r="F367">
            <v>5319119</v>
          </cell>
          <cell r="G367">
            <v>2106371</v>
          </cell>
          <cell r="H367">
            <v>1491521</v>
          </cell>
          <cell r="I367">
            <v>1284200</v>
          </cell>
          <cell r="J367">
            <v>5.854700307228157E-2</v>
          </cell>
          <cell r="K367">
            <v>-2.1348651972925126E-2</v>
          </cell>
          <cell r="L367">
            <v>-5.0417495501231424E-2</v>
          </cell>
          <cell r="M367">
            <v>-1.1134383706744124</v>
          </cell>
          <cell r="N367">
            <v>0.24249998164992312</v>
          </cell>
          <cell r="O367">
            <v>0.39599997668786879</v>
          </cell>
          <cell r="P367">
            <v>0.70809985515372176</v>
          </cell>
          <cell r="Q367">
            <v>0.86100028092128778</v>
          </cell>
          <cell r="R367">
            <v>-3.0000027824012232E-2</v>
          </cell>
          <cell r="S367">
            <v>3.9848783606188931E-8</v>
          </cell>
          <cell r="T367">
            <v>-4.9019733513392949E-2</v>
          </cell>
          <cell r="U367">
            <v>2.941255369392004E-2</v>
          </cell>
        </row>
        <row r="368">
          <cell r="B368">
            <v>43831</v>
          </cell>
          <cell r="C368" t="str">
            <v>Wednesday</v>
          </cell>
          <cell r="D368" t="str">
            <v>Weekday</v>
          </cell>
          <cell r="E368">
            <v>21717340</v>
          </cell>
          <cell r="F368">
            <v>5375041</v>
          </cell>
          <cell r="G368">
            <v>2042515</v>
          </cell>
          <cell r="H368">
            <v>1520857</v>
          </cell>
          <cell r="I368">
            <v>1284516</v>
          </cell>
          <cell r="J368">
            <v>5.914702260958294E-2</v>
          </cell>
          <cell r="K368">
            <v>2.0618704144240274E-2</v>
          </cell>
          <cell r="L368">
            <v>-3.0412231062971751E-2</v>
          </cell>
          <cell r="M368">
            <v>-2.038744881168717</v>
          </cell>
          <cell r="N368">
            <v>0.24749997006999935</v>
          </cell>
          <cell r="O368">
            <v>0.37999989209384638</v>
          </cell>
          <cell r="P368">
            <v>0.74460016205511348</v>
          </cell>
          <cell r="Q368">
            <v>0.84460011690776982</v>
          </cell>
          <cell r="R368">
            <v>-2.9411768619232892E-2</v>
          </cell>
          <cell r="S368">
            <v>-7.7670037165126216E-2</v>
          </cell>
          <cell r="T368">
            <v>2.0000002819470231E-2</v>
          </cell>
          <cell r="U368">
            <v>6.1855979411382211E-2</v>
          </cell>
        </row>
      </sheetData>
      <sheetData sheetId="1"/>
      <sheetData sheetId="2">
        <row r="2">
          <cell r="B2" t="str">
            <v>Date</v>
          </cell>
          <cell r="C2" t="str">
            <v>Days</v>
          </cell>
          <cell r="D2" t="str">
            <v>Count of restaurants</v>
          </cell>
          <cell r="E2" t="str">
            <v>Change in Rest.</v>
          </cell>
          <cell r="F2" t="str">
            <v>Average Discount</v>
          </cell>
          <cell r="G2" t="str">
            <v>Change in Disc.</v>
          </cell>
          <cell r="H2" t="str">
            <v>Out of stock Items per restaurant</v>
          </cell>
          <cell r="I2" t="str">
            <v>change in Out of stocks</v>
          </cell>
          <cell r="J2" t="str">
            <v>Avearge Packaging charges</v>
          </cell>
          <cell r="K2" t="str">
            <v>change in pack chrges</v>
          </cell>
          <cell r="L2" t="str">
            <v>Average Delivery Charges</v>
          </cell>
          <cell r="M2" t="str">
            <v>Deliverry Charges Change</v>
          </cell>
          <cell r="N2" t="str">
            <v>Avg Cost for two</v>
          </cell>
          <cell r="O2" t="str">
            <v>Avg cost change</v>
          </cell>
          <cell r="P2" t="str">
            <v>Number of images per restaurant</v>
          </cell>
          <cell r="Q2" t="str">
            <v>Images Change</v>
          </cell>
          <cell r="R2" t="str">
            <v>Success Rate of payments</v>
          </cell>
          <cell r="S2" t="str">
            <v>Rate Change</v>
          </cell>
        </row>
        <row r="3">
          <cell r="B3">
            <v>43466</v>
          </cell>
          <cell r="C3" t="str">
            <v>Tuesday</v>
          </cell>
          <cell r="D3">
            <v>385075</v>
          </cell>
          <cell r="E3">
            <v>0</v>
          </cell>
          <cell r="F3">
            <v>0.17</v>
          </cell>
          <cell r="G3">
            <v>0</v>
          </cell>
          <cell r="H3">
            <v>37</v>
          </cell>
          <cell r="I3">
            <v>0</v>
          </cell>
          <cell r="J3">
            <v>22</v>
          </cell>
          <cell r="K3">
            <v>0</v>
          </cell>
          <cell r="L3">
            <v>26</v>
          </cell>
          <cell r="M3">
            <v>0</v>
          </cell>
          <cell r="N3">
            <v>364</v>
          </cell>
          <cell r="O3">
            <v>0</v>
          </cell>
          <cell r="P3">
            <v>32</v>
          </cell>
          <cell r="Q3">
            <v>0</v>
          </cell>
          <cell r="R3">
            <v>0.95</v>
          </cell>
          <cell r="S3">
            <v>0</v>
          </cell>
        </row>
        <row r="4">
          <cell r="B4">
            <v>43467</v>
          </cell>
          <cell r="C4" t="str">
            <v>Wednesday</v>
          </cell>
          <cell r="D4">
            <v>388232</v>
          </cell>
          <cell r="E4">
            <v>0</v>
          </cell>
          <cell r="F4">
            <v>0.19</v>
          </cell>
          <cell r="G4">
            <v>0</v>
          </cell>
          <cell r="H4">
            <v>31</v>
          </cell>
          <cell r="I4">
            <v>0</v>
          </cell>
          <cell r="J4">
            <v>17</v>
          </cell>
          <cell r="K4">
            <v>0</v>
          </cell>
          <cell r="L4">
            <v>28</v>
          </cell>
          <cell r="M4">
            <v>0</v>
          </cell>
          <cell r="N4">
            <v>360</v>
          </cell>
          <cell r="O4">
            <v>0</v>
          </cell>
          <cell r="P4">
            <v>35</v>
          </cell>
          <cell r="Q4">
            <v>0</v>
          </cell>
          <cell r="R4">
            <v>0.95</v>
          </cell>
          <cell r="S4">
            <v>0</v>
          </cell>
        </row>
        <row r="5">
          <cell r="B5">
            <v>43468</v>
          </cell>
          <cell r="C5" t="str">
            <v>Thursday</v>
          </cell>
          <cell r="D5">
            <v>399964</v>
          </cell>
          <cell r="E5">
            <v>0</v>
          </cell>
          <cell r="F5">
            <v>0.18</v>
          </cell>
          <cell r="G5">
            <v>0</v>
          </cell>
          <cell r="H5">
            <v>30</v>
          </cell>
          <cell r="I5">
            <v>0</v>
          </cell>
          <cell r="J5">
            <v>22</v>
          </cell>
          <cell r="K5">
            <v>0</v>
          </cell>
          <cell r="L5">
            <v>29</v>
          </cell>
          <cell r="M5">
            <v>0</v>
          </cell>
          <cell r="N5">
            <v>370</v>
          </cell>
          <cell r="O5">
            <v>0</v>
          </cell>
          <cell r="P5">
            <v>31</v>
          </cell>
          <cell r="Q5">
            <v>0</v>
          </cell>
          <cell r="R5">
            <v>0.94</v>
          </cell>
          <cell r="S5">
            <v>0</v>
          </cell>
        </row>
        <row r="6">
          <cell r="B6">
            <v>43469</v>
          </cell>
          <cell r="C6" t="str">
            <v>Friday</v>
          </cell>
          <cell r="D6">
            <v>408471</v>
          </cell>
          <cell r="E6">
            <v>0</v>
          </cell>
          <cell r="F6">
            <v>0.17</v>
          </cell>
          <cell r="G6">
            <v>0</v>
          </cell>
          <cell r="H6">
            <v>30</v>
          </cell>
          <cell r="I6">
            <v>0</v>
          </cell>
          <cell r="J6">
            <v>19</v>
          </cell>
          <cell r="K6">
            <v>0</v>
          </cell>
          <cell r="L6">
            <v>26</v>
          </cell>
          <cell r="M6">
            <v>0</v>
          </cell>
          <cell r="N6">
            <v>386</v>
          </cell>
          <cell r="O6">
            <v>0</v>
          </cell>
          <cell r="P6">
            <v>40</v>
          </cell>
          <cell r="Q6">
            <v>0</v>
          </cell>
          <cell r="R6">
            <v>0.94</v>
          </cell>
          <cell r="S6">
            <v>0</v>
          </cell>
        </row>
        <row r="7">
          <cell r="B7">
            <v>43470</v>
          </cell>
          <cell r="C7" t="str">
            <v>Saturday</v>
          </cell>
          <cell r="D7">
            <v>384771</v>
          </cell>
          <cell r="E7">
            <v>0</v>
          </cell>
          <cell r="F7">
            <v>0.19</v>
          </cell>
          <cell r="G7">
            <v>0</v>
          </cell>
          <cell r="H7">
            <v>31</v>
          </cell>
          <cell r="I7">
            <v>0</v>
          </cell>
          <cell r="J7">
            <v>22</v>
          </cell>
          <cell r="K7">
            <v>0</v>
          </cell>
          <cell r="L7">
            <v>27</v>
          </cell>
          <cell r="M7">
            <v>0</v>
          </cell>
          <cell r="N7">
            <v>390</v>
          </cell>
          <cell r="O7">
            <v>0</v>
          </cell>
          <cell r="P7">
            <v>33</v>
          </cell>
          <cell r="Q7">
            <v>0</v>
          </cell>
          <cell r="R7">
            <v>0.92</v>
          </cell>
          <cell r="S7">
            <v>0</v>
          </cell>
        </row>
        <row r="8">
          <cell r="B8">
            <v>43471</v>
          </cell>
          <cell r="C8" t="str">
            <v>Sunday</v>
          </cell>
          <cell r="D8">
            <v>390787</v>
          </cell>
          <cell r="E8">
            <v>0</v>
          </cell>
          <cell r="F8">
            <v>0.19</v>
          </cell>
          <cell r="G8">
            <v>0</v>
          </cell>
          <cell r="H8">
            <v>33</v>
          </cell>
          <cell r="I8">
            <v>0</v>
          </cell>
          <cell r="J8">
            <v>18</v>
          </cell>
          <cell r="K8">
            <v>0</v>
          </cell>
          <cell r="L8">
            <v>26</v>
          </cell>
          <cell r="M8">
            <v>0</v>
          </cell>
          <cell r="N8">
            <v>360</v>
          </cell>
          <cell r="O8">
            <v>0</v>
          </cell>
          <cell r="P8">
            <v>36</v>
          </cell>
          <cell r="Q8">
            <v>0</v>
          </cell>
          <cell r="R8">
            <v>0.93</v>
          </cell>
          <cell r="S8">
            <v>0</v>
          </cell>
        </row>
        <row r="9">
          <cell r="B9">
            <v>43472</v>
          </cell>
          <cell r="C9" t="str">
            <v>Monday</v>
          </cell>
          <cell r="D9">
            <v>388351</v>
          </cell>
          <cell r="E9">
            <v>0</v>
          </cell>
          <cell r="F9">
            <v>0.18</v>
          </cell>
          <cell r="G9">
            <v>0</v>
          </cell>
          <cell r="H9">
            <v>36</v>
          </cell>
          <cell r="I9">
            <v>0</v>
          </cell>
          <cell r="J9">
            <v>19</v>
          </cell>
          <cell r="K9">
            <v>0</v>
          </cell>
          <cell r="L9">
            <v>30</v>
          </cell>
          <cell r="M9">
            <v>0</v>
          </cell>
          <cell r="N9">
            <v>381</v>
          </cell>
          <cell r="O9">
            <v>0</v>
          </cell>
          <cell r="P9">
            <v>34</v>
          </cell>
          <cell r="Q9">
            <v>0</v>
          </cell>
          <cell r="R9">
            <v>0.93</v>
          </cell>
          <cell r="S9">
            <v>0</v>
          </cell>
        </row>
        <row r="10">
          <cell r="B10">
            <v>43473</v>
          </cell>
          <cell r="C10" t="str">
            <v>Tuesday</v>
          </cell>
          <cell r="D10">
            <v>387624</v>
          </cell>
          <cell r="E10">
            <v>6.6194897097968664E-3</v>
          </cell>
          <cell r="F10">
            <v>0.17</v>
          </cell>
          <cell r="G10">
            <v>0</v>
          </cell>
          <cell r="H10">
            <v>39</v>
          </cell>
          <cell r="I10">
            <v>5.4054054054053946E-2</v>
          </cell>
          <cell r="J10">
            <v>22</v>
          </cell>
          <cell r="K10">
            <v>0</v>
          </cell>
          <cell r="L10">
            <v>25</v>
          </cell>
          <cell r="M10">
            <v>-3.8461538461538436E-2</v>
          </cell>
          <cell r="N10">
            <v>359</v>
          </cell>
          <cell r="O10">
            <v>-1.3736263736263687E-2</v>
          </cell>
          <cell r="P10">
            <v>37</v>
          </cell>
          <cell r="Q10">
            <v>0.15625</v>
          </cell>
          <cell r="R10">
            <v>0.95</v>
          </cell>
          <cell r="S10">
            <v>0</v>
          </cell>
        </row>
        <row r="11">
          <cell r="B11">
            <v>43474</v>
          </cell>
          <cell r="C11" t="str">
            <v>Wednesday</v>
          </cell>
          <cell r="D11">
            <v>399127</v>
          </cell>
          <cell r="E11">
            <v>2.8063116899173624E-2</v>
          </cell>
          <cell r="F11">
            <v>0.18</v>
          </cell>
          <cell r="G11">
            <v>-5.2631578947368474E-2</v>
          </cell>
          <cell r="H11">
            <v>40</v>
          </cell>
          <cell r="I11">
            <v>0.29032258064516125</v>
          </cell>
          <cell r="J11">
            <v>22</v>
          </cell>
          <cell r="K11">
            <v>0.29411764705882359</v>
          </cell>
          <cell r="L11">
            <v>30</v>
          </cell>
          <cell r="M11">
            <v>7.1428571428571397E-2</v>
          </cell>
          <cell r="N11">
            <v>359</v>
          </cell>
          <cell r="O11">
            <v>-2.7777777777777679E-3</v>
          </cell>
          <cell r="P11">
            <v>38</v>
          </cell>
          <cell r="Q11">
            <v>8.5714285714285632E-2</v>
          </cell>
          <cell r="R11">
            <v>0.93</v>
          </cell>
          <cell r="S11">
            <v>-2.1052631578947323E-2</v>
          </cell>
        </row>
        <row r="12">
          <cell r="B12">
            <v>43475</v>
          </cell>
          <cell r="C12" t="str">
            <v>Thursday</v>
          </cell>
          <cell r="D12">
            <v>400812</v>
          </cell>
          <cell r="E12">
            <v>2.1201908171735173E-3</v>
          </cell>
          <cell r="F12">
            <v>0.19</v>
          </cell>
          <cell r="G12">
            <v>5.555555555555558E-2</v>
          </cell>
          <cell r="H12">
            <v>32</v>
          </cell>
          <cell r="I12">
            <v>6.6666666666666652E-2</v>
          </cell>
          <cell r="J12">
            <v>22</v>
          </cell>
          <cell r="K12">
            <v>0</v>
          </cell>
          <cell r="L12">
            <v>27</v>
          </cell>
          <cell r="M12">
            <v>-6.8965517241379337E-2</v>
          </cell>
          <cell r="N12">
            <v>399</v>
          </cell>
          <cell r="O12">
            <v>7.8378378378378466E-2</v>
          </cell>
          <cell r="P12">
            <v>34</v>
          </cell>
          <cell r="Q12">
            <v>9.6774193548387011E-2</v>
          </cell>
          <cell r="R12">
            <v>0.92</v>
          </cell>
          <cell r="S12">
            <v>-2.1276595744680771E-2</v>
          </cell>
        </row>
        <row r="13">
          <cell r="B13">
            <v>43476</v>
          </cell>
          <cell r="C13" t="str">
            <v>Friday</v>
          </cell>
          <cell r="D13">
            <v>382806</v>
          </cell>
          <cell r="E13">
            <v>-6.2831877905653033E-2</v>
          </cell>
          <cell r="F13">
            <v>0.19</v>
          </cell>
          <cell r="G13">
            <v>0.11764705882352944</v>
          </cell>
          <cell r="H13">
            <v>36</v>
          </cell>
          <cell r="I13">
            <v>0.19999999999999996</v>
          </cell>
          <cell r="J13">
            <v>17</v>
          </cell>
          <cell r="K13">
            <v>-0.10526315789473684</v>
          </cell>
          <cell r="L13">
            <v>26</v>
          </cell>
          <cell r="M13">
            <v>0</v>
          </cell>
          <cell r="N13">
            <v>392</v>
          </cell>
          <cell r="O13">
            <v>1.5544041450777257E-2</v>
          </cell>
          <cell r="P13">
            <v>38</v>
          </cell>
          <cell r="Q13">
            <v>-5.0000000000000044E-2</v>
          </cell>
          <cell r="R13">
            <v>0.91</v>
          </cell>
          <cell r="S13">
            <v>-3.1914893617021156E-2</v>
          </cell>
        </row>
        <row r="14">
          <cell r="B14">
            <v>43477</v>
          </cell>
          <cell r="C14" t="str">
            <v>Saturday</v>
          </cell>
          <cell r="D14">
            <v>406488</v>
          </cell>
          <cell r="E14">
            <v>5.6441363824196733E-2</v>
          </cell>
          <cell r="F14">
            <v>0.18</v>
          </cell>
          <cell r="G14">
            <v>-5.2631578947368474E-2</v>
          </cell>
          <cell r="H14">
            <v>37</v>
          </cell>
          <cell r="I14">
            <v>0.19354838709677424</v>
          </cell>
          <cell r="J14">
            <v>21</v>
          </cell>
          <cell r="K14">
            <v>-4.5454545454545414E-2</v>
          </cell>
          <cell r="L14">
            <v>30</v>
          </cell>
          <cell r="M14">
            <v>0.11111111111111116</v>
          </cell>
          <cell r="N14">
            <v>363</v>
          </cell>
          <cell r="O14">
            <v>-6.9230769230769207E-2</v>
          </cell>
          <cell r="P14">
            <v>33</v>
          </cell>
          <cell r="Q14">
            <v>0</v>
          </cell>
          <cell r="R14">
            <v>0.95</v>
          </cell>
          <cell r="S14">
            <v>3.2608695652173836E-2</v>
          </cell>
        </row>
        <row r="15">
          <cell r="B15">
            <v>43478</v>
          </cell>
          <cell r="C15" t="str">
            <v>Sunday</v>
          </cell>
          <cell r="D15">
            <v>402450</v>
          </cell>
          <cell r="E15">
            <v>2.9844902721943178E-2</v>
          </cell>
          <cell r="F15">
            <v>0.17</v>
          </cell>
          <cell r="G15">
            <v>-0.10526315789473684</v>
          </cell>
          <cell r="H15">
            <v>34</v>
          </cell>
          <cell r="I15">
            <v>3.0303030303030276E-2</v>
          </cell>
          <cell r="J15">
            <v>20</v>
          </cell>
          <cell r="K15">
            <v>0.11111111111111116</v>
          </cell>
          <cell r="L15">
            <v>28</v>
          </cell>
          <cell r="M15">
            <v>7.6923076923076872E-2</v>
          </cell>
          <cell r="N15">
            <v>390</v>
          </cell>
          <cell r="O15">
            <v>8.3333333333333259E-2</v>
          </cell>
          <cell r="P15">
            <v>37</v>
          </cell>
          <cell r="Q15">
            <v>2.7777777777777679E-2</v>
          </cell>
          <cell r="R15">
            <v>0.92</v>
          </cell>
          <cell r="S15">
            <v>-1.0752688172043001E-2</v>
          </cell>
        </row>
        <row r="16">
          <cell r="B16">
            <v>43479</v>
          </cell>
          <cell r="C16" t="str">
            <v>Monday</v>
          </cell>
          <cell r="D16">
            <v>392554</v>
          </cell>
          <cell r="E16">
            <v>1.0822683603235239E-2</v>
          </cell>
          <cell r="F16">
            <v>0.19</v>
          </cell>
          <cell r="G16">
            <v>5.555555555555558E-2</v>
          </cell>
          <cell r="H16">
            <v>36</v>
          </cell>
          <cell r="I16">
            <v>0</v>
          </cell>
          <cell r="J16">
            <v>21</v>
          </cell>
          <cell r="K16">
            <v>0.10526315789473695</v>
          </cell>
          <cell r="L16">
            <v>27</v>
          </cell>
          <cell r="M16">
            <v>-9.9999999999999978E-2</v>
          </cell>
          <cell r="N16">
            <v>395</v>
          </cell>
          <cell r="O16">
            <v>3.6745406824147064E-2</v>
          </cell>
          <cell r="P16">
            <v>31</v>
          </cell>
          <cell r="Q16">
            <v>-8.8235294117647078E-2</v>
          </cell>
          <cell r="R16">
            <v>0.94</v>
          </cell>
          <cell r="S16">
            <v>1.0752688172043001E-2</v>
          </cell>
        </row>
        <row r="17">
          <cell r="B17">
            <v>43480</v>
          </cell>
          <cell r="C17" t="str">
            <v>Tuesday</v>
          </cell>
          <cell r="D17">
            <v>407211</v>
          </cell>
          <cell r="E17">
            <v>5.0530926877592641E-2</v>
          </cell>
          <cell r="F17">
            <v>0.17</v>
          </cell>
          <cell r="G17">
            <v>0</v>
          </cell>
          <cell r="H17">
            <v>36</v>
          </cell>
          <cell r="I17">
            <v>-7.6923076923076872E-2</v>
          </cell>
          <cell r="J17">
            <v>19</v>
          </cell>
          <cell r="K17">
            <v>-0.13636363636363635</v>
          </cell>
          <cell r="L17">
            <v>29</v>
          </cell>
          <cell r="M17">
            <v>0.15999999999999992</v>
          </cell>
          <cell r="N17">
            <v>362</v>
          </cell>
          <cell r="O17">
            <v>8.3565459610028814E-3</v>
          </cell>
          <cell r="P17">
            <v>32</v>
          </cell>
          <cell r="Q17">
            <v>-0.13513513513513509</v>
          </cell>
          <cell r="R17">
            <v>0.91</v>
          </cell>
          <cell r="S17">
            <v>-4.2105263157894646E-2</v>
          </cell>
        </row>
        <row r="18">
          <cell r="B18">
            <v>43481</v>
          </cell>
          <cell r="C18" t="str">
            <v>Wednesday</v>
          </cell>
          <cell r="D18">
            <v>404264</v>
          </cell>
          <cell r="E18">
            <v>1.2870590062812104E-2</v>
          </cell>
          <cell r="F18">
            <v>0.18</v>
          </cell>
          <cell r="G18">
            <v>0</v>
          </cell>
          <cell r="H18">
            <v>30</v>
          </cell>
          <cell r="I18">
            <v>-0.25</v>
          </cell>
          <cell r="J18">
            <v>18</v>
          </cell>
          <cell r="K18">
            <v>-0.18181818181818177</v>
          </cell>
          <cell r="L18">
            <v>25</v>
          </cell>
          <cell r="M18">
            <v>-0.16666666666666663</v>
          </cell>
          <cell r="N18">
            <v>382</v>
          </cell>
          <cell r="O18">
            <v>6.4066852367687943E-2</v>
          </cell>
          <cell r="P18">
            <v>31</v>
          </cell>
          <cell r="Q18">
            <v>-0.18421052631578949</v>
          </cell>
          <cell r="R18">
            <v>0.91</v>
          </cell>
          <cell r="S18">
            <v>-2.1505376344086002E-2</v>
          </cell>
        </row>
        <row r="19">
          <cell r="B19">
            <v>43482</v>
          </cell>
          <cell r="C19" t="str">
            <v>Thursday</v>
          </cell>
          <cell r="D19">
            <v>404417</v>
          </cell>
          <cell r="E19">
            <v>8.9942416893706856E-3</v>
          </cell>
          <cell r="F19">
            <v>0.17</v>
          </cell>
          <cell r="G19">
            <v>-0.10526315789473684</v>
          </cell>
          <cell r="H19">
            <v>36</v>
          </cell>
          <cell r="I19">
            <v>0.125</v>
          </cell>
          <cell r="J19">
            <v>19</v>
          </cell>
          <cell r="K19">
            <v>-0.13636363636363635</v>
          </cell>
          <cell r="L19">
            <v>26</v>
          </cell>
          <cell r="M19">
            <v>-3.703703703703709E-2</v>
          </cell>
          <cell r="N19">
            <v>365</v>
          </cell>
          <cell r="O19">
            <v>-8.5213032581453629E-2</v>
          </cell>
          <cell r="P19">
            <v>31</v>
          </cell>
          <cell r="Q19">
            <v>-8.8235294117647078E-2</v>
          </cell>
          <cell r="R19">
            <v>0.95</v>
          </cell>
          <cell r="S19">
            <v>3.2608695652173836E-2</v>
          </cell>
        </row>
        <row r="20">
          <cell r="B20">
            <v>43483</v>
          </cell>
          <cell r="C20" t="str">
            <v>Friday</v>
          </cell>
          <cell r="D20">
            <v>404715</v>
          </cell>
          <cell r="E20">
            <v>5.7232645256343861E-2</v>
          </cell>
          <cell r="F20">
            <v>0.18</v>
          </cell>
          <cell r="G20">
            <v>-5.2631578947368474E-2</v>
          </cell>
          <cell r="H20">
            <v>31</v>
          </cell>
          <cell r="I20">
            <v>-0.13888888888888884</v>
          </cell>
          <cell r="J20">
            <v>20</v>
          </cell>
          <cell r="K20">
            <v>0.17647058823529416</v>
          </cell>
          <cell r="L20">
            <v>25</v>
          </cell>
          <cell r="M20">
            <v>-3.8461538461538436E-2</v>
          </cell>
          <cell r="N20">
            <v>374</v>
          </cell>
          <cell r="O20">
            <v>-4.5918367346938771E-2</v>
          </cell>
          <cell r="P20">
            <v>33</v>
          </cell>
          <cell r="Q20">
            <v>-0.13157894736842102</v>
          </cell>
          <cell r="R20">
            <v>0.91</v>
          </cell>
          <cell r="S20">
            <v>0</v>
          </cell>
        </row>
        <row r="21">
          <cell r="B21">
            <v>43484</v>
          </cell>
          <cell r="C21" t="str">
            <v>Saturday</v>
          </cell>
          <cell r="D21">
            <v>409719</v>
          </cell>
          <cell r="E21">
            <v>7.9485741276494881E-3</v>
          </cell>
          <cell r="F21">
            <v>0.17</v>
          </cell>
          <cell r="G21">
            <v>-5.5555555555555469E-2</v>
          </cell>
          <cell r="H21">
            <v>37</v>
          </cell>
          <cell r="I21">
            <v>0</v>
          </cell>
          <cell r="J21">
            <v>19</v>
          </cell>
          <cell r="K21">
            <v>-9.5238095238095233E-2</v>
          </cell>
          <cell r="L21">
            <v>27</v>
          </cell>
          <cell r="M21">
            <v>-9.9999999999999978E-2</v>
          </cell>
          <cell r="N21">
            <v>384</v>
          </cell>
          <cell r="O21">
            <v>5.7851239669421517E-2</v>
          </cell>
          <cell r="P21">
            <v>39</v>
          </cell>
          <cell r="Q21">
            <v>0.18181818181818188</v>
          </cell>
          <cell r="R21">
            <v>0.95</v>
          </cell>
          <cell r="S21">
            <v>0</v>
          </cell>
        </row>
        <row r="22">
          <cell r="B22">
            <v>43485</v>
          </cell>
          <cell r="C22" t="str">
            <v>Sunday</v>
          </cell>
          <cell r="D22">
            <v>389363</v>
          </cell>
          <cell r="E22">
            <v>-3.2518325257795966E-2</v>
          </cell>
          <cell r="F22">
            <v>0.17</v>
          </cell>
          <cell r="G22">
            <v>0</v>
          </cell>
          <cell r="H22">
            <v>40</v>
          </cell>
          <cell r="I22">
            <v>0.17647058823529416</v>
          </cell>
          <cell r="J22">
            <v>22</v>
          </cell>
          <cell r="K22">
            <v>0.10000000000000009</v>
          </cell>
          <cell r="L22">
            <v>29</v>
          </cell>
          <cell r="M22">
            <v>3.5714285714285809E-2</v>
          </cell>
          <cell r="N22">
            <v>364</v>
          </cell>
          <cell r="O22">
            <v>-6.6666666666666652E-2</v>
          </cell>
          <cell r="P22">
            <v>32</v>
          </cell>
          <cell r="Q22">
            <v>-0.13513513513513509</v>
          </cell>
          <cell r="R22">
            <v>0.91</v>
          </cell>
          <cell r="S22">
            <v>-1.0869565217391353E-2</v>
          </cell>
        </row>
        <row r="23">
          <cell r="B23">
            <v>43486</v>
          </cell>
          <cell r="C23" t="str">
            <v>Monday</v>
          </cell>
          <cell r="D23">
            <v>388430</v>
          </cell>
          <cell r="E23">
            <v>-1.0505561018356757E-2</v>
          </cell>
          <cell r="F23">
            <v>0.19</v>
          </cell>
          <cell r="G23">
            <v>0</v>
          </cell>
          <cell r="H23">
            <v>39</v>
          </cell>
          <cell r="I23">
            <v>8.3333333333333259E-2</v>
          </cell>
          <cell r="J23">
            <v>21</v>
          </cell>
          <cell r="K23">
            <v>0</v>
          </cell>
          <cell r="L23">
            <v>30</v>
          </cell>
          <cell r="M23">
            <v>0.11111111111111116</v>
          </cell>
          <cell r="N23">
            <v>389</v>
          </cell>
          <cell r="O23">
            <v>-1.5189873417721489E-2</v>
          </cell>
          <cell r="P23">
            <v>37</v>
          </cell>
          <cell r="Q23">
            <v>0.19354838709677424</v>
          </cell>
          <cell r="R23">
            <v>0.92</v>
          </cell>
          <cell r="S23">
            <v>-2.1276595744680771E-2</v>
          </cell>
        </row>
        <row r="24">
          <cell r="B24">
            <v>43487</v>
          </cell>
          <cell r="C24" t="str">
            <v>Tuesday</v>
          </cell>
          <cell r="D24">
            <v>383015</v>
          </cell>
          <cell r="E24">
            <v>-5.9418827094552928E-2</v>
          </cell>
          <cell r="F24">
            <v>0.18</v>
          </cell>
          <cell r="G24">
            <v>5.8823529411764497E-2</v>
          </cell>
          <cell r="H24">
            <v>35</v>
          </cell>
          <cell r="I24">
            <v>-2.777777777777779E-2</v>
          </cell>
          <cell r="J24">
            <v>17</v>
          </cell>
          <cell r="K24">
            <v>-0.10526315789473684</v>
          </cell>
          <cell r="L24">
            <v>28</v>
          </cell>
          <cell r="M24">
            <v>-3.4482758620689613E-2</v>
          </cell>
          <cell r="N24">
            <v>379</v>
          </cell>
          <cell r="O24">
            <v>4.6961325966850875E-2</v>
          </cell>
          <cell r="P24">
            <v>33</v>
          </cell>
          <cell r="Q24">
            <v>3.125E-2</v>
          </cell>
          <cell r="R24">
            <v>0.94</v>
          </cell>
          <cell r="S24">
            <v>3.296703296703285E-2</v>
          </cell>
        </row>
        <row r="25">
          <cell r="B25">
            <v>43488</v>
          </cell>
          <cell r="C25" t="str">
            <v>Wednesday</v>
          </cell>
          <cell r="D25">
            <v>394426</v>
          </cell>
          <cell r="E25">
            <v>-2.4335582688540192E-2</v>
          </cell>
          <cell r="F25">
            <v>0.18</v>
          </cell>
          <cell r="G25">
            <v>0</v>
          </cell>
          <cell r="H25">
            <v>36</v>
          </cell>
          <cell r="I25">
            <v>0.19999999999999996</v>
          </cell>
          <cell r="J25">
            <v>20</v>
          </cell>
          <cell r="K25">
            <v>0.11111111111111116</v>
          </cell>
          <cell r="L25">
            <v>25</v>
          </cell>
          <cell r="M25">
            <v>0</v>
          </cell>
          <cell r="N25">
            <v>395</v>
          </cell>
          <cell r="O25">
            <v>3.4031413612565453E-2</v>
          </cell>
          <cell r="P25">
            <v>32</v>
          </cell>
          <cell r="Q25">
            <v>3.2258064516129004E-2</v>
          </cell>
          <cell r="R25">
            <v>0.95</v>
          </cell>
          <cell r="S25">
            <v>4.39560439560438E-2</v>
          </cell>
        </row>
        <row r="26">
          <cell r="B26">
            <v>43489</v>
          </cell>
          <cell r="C26" t="str">
            <v>Thursday</v>
          </cell>
          <cell r="D26">
            <v>404477</v>
          </cell>
          <cell r="E26">
            <v>1.4836171575383084E-4</v>
          </cell>
          <cell r="F26">
            <v>0.17</v>
          </cell>
          <cell r="G26">
            <v>0</v>
          </cell>
          <cell r="H26">
            <v>33</v>
          </cell>
          <cell r="I26">
            <v>-8.333333333333337E-2</v>
          </cell>
          <cell r="J26">
            <v>19</v>
          </cell>
          <cell r="K26">
            <v>0</v>
          </cell>
          <cell r="L26">
            <v>30</v>
          </cell>
          <cell r="M26">
            <v>0.15384615384615374</v>
          </cell>
          <cell r="N26">
            <v>383</v>
          </cell>
          <cell r="O26">
            <v>4.9315068493150704E-2</v>
          </cell>
          <cell r="P26">
            <v>37</v>
          </cell>
          <cell r="Q26">
            <v>0.19354838709677424</v>
          </cell>
          <cell r="R26">
            <v>0.94</v>
          </cell>
          <cell r="S26">
            <v>-1.0526315789473717E-2</v>
          </cell>
        </row>
        <row r="27">
          <cell r="B27">
            <v>43490</v>
          </cell>
          <cell r="C27" t="str">
            <v>Friday</v>
          </cell>
          <cell r="D27">
            <v>395903</v>
          </cell>
          <cell r="E27">
            <v>-2.1773346676056016E-2</v>
          </cell>
          <cell r="F27">
            <v>0.17</v>
          </cell>
          <cell r="G27">
            <v>-5.5555555555555469E-2</v>
          </cell>
          <cell r="H27">
            <v>32</v>
          </cell>
          <cell r="I27">
            <v>3.2258064516129004E-2</v>
          </cell>
          <cell r="J27">
            <v>19</v>
          </cell>
          <cell r="K27">
            <v>-5.0000000000000044E-2</v>
          </cell>
          <cell r="L27">
            <v>28</v>
          </cell>
          <cell r="M27">
            <v>0.12000000000000011</v>
          </cell>
          <cell r="N27">
            <v>365</v>
          </cell>
          <cell r="O27">
            <v>-2.4064171122994638E-2</v>
          </cell>
          <cell r="P27">
            <v>30</v>
          </cell>
          <cell r="Q27">
            <v>-9.0909090909090939E-2</v>
          </cell>
          <cell r="R27">
            <v>0.94</v>
          </cell>
          <cell r="S27">
            <v>3.296703296703285E-2</v>
          </cell>
        </row>
        <row r="28">
          <cell r="B28">
            <v>43491</v>
          </cell>
          <cell r="C28" t="str">
            <v>Saturday</v>
          </cell>
          <cell r="D28">
            <v>392190</v>
          </cell>
          <cell r="E28">
            <v>-4.2782980530558734E-2</v>
          </cell>
          <cell r="F28">
            <v>0.17</v>
          </cell>
          <cell r="G28">
            <v>0</v>
          </cell>
          <cell r="H28">
            <v>37</v>
          </cell>
          <cell r="I28">
            <v>0</v>
          </cell>
          <cell r="J28">
            <v>19</v>
          </cell>
          <cell r="K28">
            <v>0</v>
          </cell>
          <cell r="L28">
            <v>30</v>
          </cell>
          <cell r="M28">
            <v>0.11111111111111116</v>
          </cell>
          <cell r="N28">
            <v>352</v>
          </cell>
          <cell r="O28">
            <v>-8.333333333333337E-2</v>
          </cell>
          <cell r="P28">
            <v>34</v>
          </cell>
          <cell r="Q28">
            <v>-0.12820512820512819</v>
          </cell>
          <cell r="R28">
            <v>0.92</v>
          </cell>
          <cell r="S28">
            <v>-3.1578947368420929E-2</v>
          </cell>
        </row>
        <row r="29">
          <cell r="B29">
            <v>43492</v>
          </cell>
          <cell r="C29" t="str">
            <v>Sunday</v>
          </cell>
          <cell r="D29">
            <v>393831</v>
          </cell>
          <cell r="E29">
            <v>1.1475153006320626E-2</v>
          </cell>
          <cell r="F29">
            <v>0.19</v>
          </cell>
          <cell r="G29">
            <v>0.11764705882352944</v>
          </cell>
          <cell r="H29">
            <v>30</v>
          </cell>
          <cell r="I29">
            <v>-0.25</v>
          </cell>
          <cell r="J29">
            <v>21</v>
          </cell>
          <cell r="K29">
            <v>-4.5454545454545414E-2</v>
          </cell>
          <cell r="L29">
            <v>30</v>
          </cell>
          <cell r="M29">
            <v>3.4482758620689724E-2</v>
          </cell>
          <cell r="N29">
            <v>390</v>
          </cell>
          <cell r="O29">
            <v>7.1428571428571397E-2</v>
          </cell>
          <cell r="P29">
            <v>35</v>
          </cell>
          <cell r="Q29">
            <v>9.375E-2</v>
          </cell>
          <cell r="R29">
            <v>0.91</v>
          </cell>
          <cell r="S29">
            <v>0</v>
          </cell>
        </row>
        <row r="30">
          <cell r="B30">
            <v>43493</v>
          </cell>
          <cell r="C30" t="str">
            <v>Monday</v>
          </cell>
          <cell r="D30">
            <v>399983</v>
          </cell>
          <cell r="E30">
            <v>2.9742810802461106E-2</v>
          </cell>
          <cell r="F30">
            <v>0.19</v>
          </cell>
          <cell r="G30">
            <v>0</v>
          </cell>
          <cell r="H30">
            <v>40</v>
          </cell>
          <cell r="I30">
            <v>2.564102564102555E-2</v>
          </cell>
          <cell r="J30">
            <v>19</v>
          </cell>
          <cell r="K30">
            <v>-9.5238095238095233E-2</v>
          </cell>
          <cell r="L30">
            <v>26</v>
          </cell>
          <cell r="M30">
            <v>-0.1333333333333333</v>
          </cell>
          <cell r="N30">
            <v>370</v>
          </cell>
          <cell r="O30">
            <v>-4.8843187660668419E-2</v>
          </cell>
          <cell r="P30">
            <v>34</v>
          </cell>
          <cell r="Q30">
            <v>-8.108108108108103E-2</v>
          </cell>
          <cell r="R30">
            <v>0.91</v>
          </cell>
          <cell r="S30">
            <v>-1.0869565217391353E-2</v>
          </cell>
        </row>
        <row r="31">
          <cell r="B31">
            <v>43494</v>
          </cell>
          <cell r="C31" t="str">
            <v>Tuesday</v>
          </cell>
          <cell r="D31">
            <v>274777</v>
          </cell>
          <cell r="E31">
            <v>-0.28259467644870306</v>
          </cell>
          <cell r="F31">
            <v>0.17</v>
          </cell>
          <cell r="G31">
            <v>-5.5555555555555469E-2</v>
          </cell>
          <cell r="H31">
            <v>31</v>
          </cell>
          <cell r="I31">
            <v>-0.11428571428571432</v>
          </cell>
          <cell r="J31">
            <v>22</v>
          </cell>
          <cell r="K31">
            <v>0.29411764705882359</v>
          </cell>
          <cell r="L31">
            <v>25</v>
          </cell>
          <cell r="M31">
            <v>-0.1071428571428571</v>
          </cell>
          <cell r="N31">
            <v>376</v>
          </cell>
          <cell r="O31">
            <v>-7.9155672823219003E-3</v>
          </cell>
          <cell r="P31">
            <v>37</v>
          </cell>
          <cell r="Q31">
            <v>0.1212121212121211</v>
          </cell>
          <cell r="R31">
            <v>0.94</v>
          </cell>
          <cell r="S31">
            <v>0</v>
          </cell>
        </row>
        <row r="32">
          <cell r="B32">
            <v>43495</v>
          </cell>
          <cell r="C32" t="str">
            <v>Wednesday</v>
          </cell>
          <cell r="D32">
            <v>390375</v>
          </cell>
          <cell r="E32">
            <v>-1.0270621105099575E-2</v>
          </cell>
          <cell r="F32">
            <v>0.18</v>
          </cell>
          <cell r="G32">
            <v>0</v>
          </cell>
          <cell r="H32">
            <v>37</v>
          </cell>
          <cell r="I32">
            <v>2.7777777777777679E-2</v>
          </cell>
          <cell r="J32">
            <v>18</v>
          </cell>
          <cell r="K32">
            <v>-9.9999999999999978E-2</v>
          </cell>
          <cell r="L32">
            <v>26</v>
          </cell>
          <cell r="M32">
            <v>4.0000000000000036E-2</v>
          </cell>
          <cell r="N32">
            <v>366</v>
          </cell>
          <cell r="O32">
            <v>-7.3417721518987289E-2</v>
          </cell>
          <cell r="P32">
            <v>37</v>
          </cell>
          <cell r="Q32">
            <v>0.15625</v>
          </cell>
          <cell r="R32">
            <v>0.93</v>
          </cell>
          <cell r="S32">
            <v>-2.1052631578947323E-2</v>
          </cell>
        </row>
        <row r="33">
          <cell r="B33">
            <v>43496</v>
          </cell>
          <cell r="C33" t="str">
            <v>Thursday</v>
          </cell>
          <cell r="D33">
            <v>393482</v>
          </cell>
          <cell r="E33">
            <v>-2.7183251458055668E-2</v>
          </cell>
          <cell r="F33">
            <v>0.18</v>
          </cell>
          <cell r="G33">
            <v>5.8823529411764497E-2</v>
          </cell>
          <cell r="H33">
            <v>38</v>
          </cell>
          <cell r="I33">
            <v>0.1515151515151516</v>
          </cell>
          <cell r="J33">
            <v>18</v>
          </cell>
          <cell r="K33">
            <v>-5.2631578947368474E-2</v>
          </cell>
          <cell r="L33">
            <v>25</v>
          </cell>
          <cell r="M33">
            <v>-0.16666666666666663</v>
          </cell>
          <cell r="N33">
            <v>354</v>
          </cell>
          <cell r="O33">
            <v>-7.571801566579639E-2</v>
          </cell>
          <cell r="P33">
            <v>33</v>
          </cell>
          <cell r="Q33">
            <v>-0.10810810810810811</v>
          </cell>
          <cell r="R33">
            <v>0.94</v>
          </cell>
          <cell r="S33">
            <v>0</v>
          </cell>
        </row>
        <row r="34">
          <cell r="B34">
            <v>43497</v>
          </cell>
          <cell r="C34" t="str">
            <v>Friday</v>
          </cell>
          <cell r="D34">
            <v>393763</v>
          </cell>
          <cell r="E34">
            <v>-5.405364445331351E-3</v>
          </cell>
          <cell r="F34">
            <v>0.18</v>
          </cell>
          <cell r="G34">
            <v>5.8823529411764497E-2</v>
          </cell>
          <cell r="H34">
            <v>34</v>
          </cell>
          <cell r="I34">
            <v>6.25E-2</v>
          </cell>
          <cell r="J34">
            <v>17</v>
          </cell>
          <cell r="K34">
            <v>-0.10526315789473684</v>
          </cell>
          <cell r="L34">
            <v>28</v>
          </cell>
          <cell r="M34">
            <v>0</v>
          </cell>
          <cell r="N34">
            <v>394</v>
          </cell>
          <cell r="O34">
            <v>7.9452054794520555E-2</v>
          </cell>
          <cell r="P34">
            <v>38</v>
          </cell>
          <cell r="Q34">
            <v>0.26666666666666661</v>
          </cell>
          <cell r="R34">
            <v>0.94</v>
          </cell>
          <cell r="S34">
            <v>0</v>
          </cell>
        </row>
        <row r="35">
          <cell r="B35">
            <v>43498</v>
          </cell>
          <cell r="C35" t="str">
            <v>Saturday</v>
          </cell>
          <cell r="D35">
            <v>391275</v>
          </cell>
          <cell r="E35">
            <v>-2.3330528570335574E-3</v>
          </cell>
          <cell r="F35">
            <v>0.18</v>
          </cell>
          <cell r="G35">
            <v>5.8823529411764497E-2</v>
          </cell>
          <cell r="H35">
            <v>33</v>
          </cell>
          <cell r="I35">
            <v>-0.10810810810810811</v>
          </cell>
          <cell r="J35">
            <v>20</v>
          </cell>
          <cell r="K35">
            <v>5.2631578947368363E-2</v>
          </cell>
          <cell r="L35">
            <v>27</v>
          </cell>
          <cell r="M35">
            <v>-9.9999999999999978E-2</v>
          </cell>
          <cell r="N35">
            <v>350</v>
          </cell>
          <cell r="O35">
            <v>-5.6818181818182323E-3</v>
          </cell>
          <cell r="P35">
            <v>34</v>
          </cell>
          <cell r="Q35">
            <v>0</v>
          </cell>
          <cell r="R35">
            <v>0.95</v>
          </cell>
          <cell r="S35">
            <v>3.2608695652173836E-2</v>
          </cell>
        </row>
        <row r="36">
          <cell r="B36">
            <v>43499</v>
          </cell>
          <cell r="C36" t="str">
            <v>Sunday</v>
          </cell>
          <cell r="D36">
            <v>402690</v>
          </cell>
          <cell r="E36">
            <v>2.2494420195464659E-2</v>
          </cell>
          <cell r="F36">
            <v>0.18</v>
          </cell>
          <cell r="G36">
            <v>-5.2631578947368474E-2</v>
          </cell>
          <cell r="H36">
            <v>30</v>
          </cell>
          <cell r="I36">
            <v>0</v>
          </cell>
          <cell r="J36">
            <v>20</v>
          </cell>
          <cell r="K36">
            <v>-4.7619047619047672E-2</v>
          </cell>
          <cell r="L36">
            <v>30</v>
          </cell>
          <cell r="M36">
            <v>0</v>
          </cell>
          <cell r="N36">
            <v>357</v>
          </cell>
          <cell r="O36">
            <v>-8.4615384615384648E-2</v>
          </cell>
          <cell r="P36">
            <v>38</v>
          </cell>
          <cell r="Q36">
            <v>8.5714285714285632E-2</v>
          </cell>
          <cell r="R36">
            <v>0.91</v>
          </cell>
          <cell r="S36">
            <v>0</v>
          </cell>
        </row>
        <row r="37">
          <cell r="B37">
            <v>43500</v>
          </cell>
          <cell r="C37" t="str">
            <v>Monday</v>
          </cell>
          <cell r="D37">
            <v>407158</v>
          </cell>
          <cell r="E37">
            <v>1.7938262376151037E-2</v>
          </cell>
          <cell r="F37">
            <v>0.17</v>
          </cell>
          <cell r="G37">
            <v>-0.10526315789473684</v>
          </cell>
          <cell r="H37">
            <v>39</v>
          </cell>
          <cell r="I37">
            <v>-2.5000000000000022E-2</v>
          </cell>
          <cell r="J37">
            <v>17</v>
          </cell>
          <cell r="K37">
            <v>-0.10526315789473684</v>
          </cell>
          <cell r="L37">
            <v>26</v>
          </cell>
          <cell r="M37">
            <v>0</v>
          </cell>
          <cell r="N37">
            <v>370</v>
          </cell>
          <cell r="O37">
            <v>0</v>
          </cell>
          <cell r="P37">
            <v>37</v>
          </cell>
          <cell r="Q37">
            <v>8.8235294117646967E-2</v>
          </cell>
          <cell r="R37">
            <v>0.93</v>
          </cell>
          <cell r="S37">
            <v>2.19780219780219E-2</v>
          </cell>
        </row>
        <row r="38">
          <cell r="B38">
            <v>43501</v>
          </cell>
          <cell r="C38" t="str">
            <v>Tuesday</v>
          </cell>
          <cell r="D38">
            <v>408982</v>
          </cell>
          <cell r="E38">
            <v>0.48841424136663547</v>
          </cell>
          <cell r="F38">
            <v>0.18</v>
          </cell>
          <cell r="G38">
            <v>5.8823529411764497E-2</v>
          </cell>
          <cell r="H38">
            <v>30</v>
          </cell>
          <cell r="I38">
            <v>-3.2258064516129004E-2</v>
          </cell>
          <cell r="J38">
            <v>21</v>
          </cell>
          <cell r="K38">
            <v>-4.5454545454545414E-2</v>
          </cell>
          <cell r="L38">
            <v>28</v>
          </cell>
          <cell r="M38">
            <v>0.12000000000000011</v>
          </cell>
          <cell r="N38">
            <v>371</v>
          </cell>
          <cell r="O38">
            <v>-1.3297872340425565E-2</v>
          </cell>
          <cell r="P38">
            <v>39</v>
          </cell>
          <cell r="Q38">
            <v>5.4054054054053946E-2</v>
          </cell>
          <cell r="R38">
            <v>0.91</v>
          </cell>
          <cell r="S38">
            <v>-3.1914893617021156E-2</v>
          </cell>
        </row>
        <row r="39">
          <cell r="B39">
            <v>43502</v>
          </cell>
          <cell r="C39" t="str">
            <v>Wednesday</v>
          </cell>
          <cell r="D39">
            <v>404349</v>
          </cell>
          <cell r="E39">
            <v>3.5796349663784754E-2</v>
          </cell>
          <cell r="F39">
            <v>0.18</v>
          </cell>
          <cell r="G39">
            <v>0</v>
          </cell>
          <cell r="H39">
            <v>40</v>
          </cell>
          <cell r="I39">
            <v>8.1081081081081141E-2</v>
          </cell>
          <cell r="J39">
            <v>21</v>
          </cell>
          <cell r="K39">
            <v>0.16666666666666674</v>
          </cell>
          <cell r="L39">
            <v>28</v>
          </cell>
          <cell r="M39">
            <v>7.6923076923076872E-2</v>
          </cell>
          <cell r="N39">
            <v>350</v>
          </cell>
          <cell r="O39">
            <v>-4.3715846994535568E-2</v>
          </cell>
          <cell r="P39">
            <v>34</v>
          </cell>
          <cell r="Q39">
            <v>-8.108108108108103E-2</v>
          </cell>
          <cell r="R39">
            <v>0.93</v>
          </cell>
          <cell r="S39">
            <v>0</v>
          </cell>
        </row>
        <row r="40">
          <cell r="B40">
            <v>43503</v>
          </cell>
          <cell r="C40" t="str">
            <v>Thursday</v>
          </cell>
          <cell r="D40">
            <v>406748</v>
          </cell>
          <cell r="E40">
            <v>3.3714375752893488E-2</v>
          </cell>
          <cell r="F40">
            <v>0.17</v>
          </cell>
          <cell r="G40">
            <v>-5.5555555555555469E-2</v>
          </cell>
          <cell r="H40">
            <v>30</v>
          </cell>
          <cell r="I40">
            <v>-0.21052631578947367</v>
          </cell>
          <cell r="J40">
            <v>20</v>
          </cell>
          <cell r="K40">
            <v>0.11111111111111116</v>
          </cell>
          <cell r="L40">
            <v>29</v>
          </cell>
          <cell r="M40">
            <v>0.15999999999999992</v>
          </cell>
          <cell r="N40">
            <v>359</v>
          </cell>
          <cell r="O40">
            <v>1.4124293785310771E-2</v>
          </cell>
          <cell r="P40">
            <v>34</v>
          </cell>
          <cell r="Q40">
            <v>3.0303030303030276E-2</v>
          </cell>
          <cell r="R40">
            <v>0.94</v>
          </cell>
          <cell r="S40">
            <v>0</v>
          </cell>
        </row>
        <row r="41">
          <cell r="B41">
            <v>43504</v>
          </cell>
          <cell r="C41" t="str">
            <v>Friday</v>
          </cell>
          <cell r="D41">
            <v>398421</v>
          </cell>
          <cell r="E41">
            <v>1.1829450710198808E-2</v>
          </cell>
          <cell r="F41">
            <v>0.19</v>
          </cell>
          <cell r="G41">
            <v>5.555555555555558E-2</v>
          </cell>
          <cell r="H41">
            <v>37</v>
          </cell>
          <cell r="I41">
            <v>8.8235294117646967E-2</v>
          </cell>
          <cell r="J41">
            <v>22</v>
          </cell>
          <cell r="K41">
            <v>0.29411764705882359</v>
          </cell>
          <cell r="L41">
            <v>26</v>
          </cell>
          <cell r="M41">
            <v>-7.1428571428571397E-2</v>
          </cell>
          <cell r="N41">
            <v>378</v>
          </cell>
          <cell r="O41">
            <v>-4.0609137055837574E-2</v>
          </cell>
          <cell r="P41">
            <v>37</v>
          </cell>
          <cell r="Q41">
            <v>-2.6315789473684181E-2</v>
          </cell>
          <cell r="R41">
            <v>0.92</v>
          </cell>
          <cell r="S41">
            <v>-2.1276595744680771E-2</v>
          </cell>
        </row>
        <row r="42">
          <cell r="B42">
            <v>43505</v>
          </cell>
          <cell r="C42" t="str">
            <v>Saturday</v>
          </cell>
          <cell r="D42">
            <v>382738</v>
          </cell>
          <cell r="E42">
            <v>-2.1818414158839672E-2</v>
          </cell>
          <cell r="F42">
            <v>0.18</v>
          </cell>
          <cell r="G42">
            <v>0</v>
          </cell>
          <cell r="H42">
            <v>34</v>
          </cell>
          <cell r="I42">
            <v>3.0303030303030276E-2</v>
          </cell>
          <cell r="J42">
            <v>22</v>
          </cell>
          <cell r="K42">
            <v>0.10000000000000009</v>
          </cell>
          <cell r="L42">
            <v>26</v>
          </cell>
          <cell r="M42">
            <v>-3.703703703703709E-2</v>
          </cell>
          <cell r="N42">
            <v>353</v>
          </cell>
          <cell r="O42">
            <v>8.5714285714286742E-3</v>
          </cell>
          <cell r="P42">
            <v>31</v>
          </cell>
          <cell r="Q42">
            <v>-8.8235294117647078E-2</v>
          </cell>
          <cell r="R42">
            <v>0.95</v>
          </cell>
          <cell r="S42">
            <v>0</v>
          </cell>
        </row>
        <row r="43">
          <cell r="B43">
            <v>43506</v>
          </cell>
          <cell r="C43" t="str">
            <v>Sunday</v>
          </cell>
          <cell r="D43">
            <v>391506</v>
          </cell>
          <cell r="E43">
            <v>-2.7773225061461626E-2</v>
          </cell>
          <cell r="F43">
            <v>0.18</v>
          </cell>
          <cell r="G43">
            <v>0</v>
          </cell>
          <cell r="H43">
            <v>38</v>
          </cell>
          <cell r="I43">
            <v>0.26666666666666661</v>
          </cell>
          <cell r="J43">
            <v>19</v>
          </cell>
          <cell r="K43">
            <v>-5.0000000000000044E-2</v>
          </cell>
          <cell r="L43">
            <v>26</v>
          </cell>
          <cell r="M43">
            <v>-0.1333333333333333</v>
          </cell>
          <cell r="N43">
            <v>387</v>
          </cell>
          <cell r="O43">
            <v>8.4033613445378075E-2</v>
          </cell>
          <cell r="P43">
            <v>15</v>
          </cell>
          <cell r="Q43">
            <v>-0.60526315789473684</v>
          </cell>
          <cell r="R43">
            <v>0.95</v>
          </cell>
          <cell r="S43">
            <v>4.39560439560438E-2</v>
          </cell>
        </row>
        <row r="44">
          <cell r="B44">
            <v>43507</v>
          </cell>
          <cell r="C44" t="str">
            <v>Monday</v>
          </cell>
          <cell r="D44">
            <v>393294</v>
          </cell>
          <cell r="E44">
            <v>-3.4050663378835777E-2</v>
          </cell>
          <cell r="F44">
            <v>0.17</v>
          </cell>
          <cell r="G44">
            <v>0</v>
          </cell>
          <cell r="H44">
            <v>33</v>
          </cell>
          <cell r="I44">
            <v>-0.15384615384615385</v>
          </cell>
          <cell r="J44">
            <v>20</v>
          </cell>
          <cell r="K44">
            <v>0.17647058823529416</v>
          </cell>
          <cell r="L44">
            <v>25</v>
          </cell>
          <cell r="M44">
            <v>-3.8461538461538436E-2</v>
          </cell>
          <cell r="N44">
            <v>375</v>
          </cell>
          <cell r="O44">
            <v>1.3513513513513598E-2</v>
          </cell>
          <cell r="P44">
            <v>34</v>
          </cell>
          <cell r="Q44">
            <v>-8.108108108108103E-2</v>
          </cell>
          <cell r="R44">
            <v>0.94</v>
          </cell>
          <cell r="S44">
            <v>1.0752688172043001E-2</v>
          </cell>
        </row>
        <row r="45">
          <cell r="B45">
            <v>43508</v>
          </cell>
          <cell r="C45" t="str">
            <v>Tuesday</v>
          </cell>
          <cell r="D45">
            <v>389714</v>
          </cell>
          <cell r="E45">
            <v>-4.7112097842936906E-2</v>
          </cell>
          <cell r="F45">
            <v>0.17</v>
          </cell>
          <cell r="G45">
            <v>-5.5555555555555469E-2</v>
          </cell>
          <cell r="H45">
            <v>39</v>
          </cell>
          <cell r="I45">
            <v>0.30000000000000004</v>
          </cell>
          <cell r="J45">
            <v>17</v>
          </cell>
          <cell r="K45">
            <v>-0.19047619047619047</v>
          </cell>
          <cell r="L45">
            <v>25</v>
          </cell>
          <cell r="M45">
            <v>-0.1071428571428571</v>
          </cell>
          <cell r="N45">
            <v>354</v>
          </cell>
          <cell r="O45">
            <v>-4.5822102425876032E-2</v>
          </cell>
          <cell r="P45">
            <v>30</v>
          </cell>
          <cell r="Q45">
            <v>-0.23076923076923073</v>
          </cell>
          <cell r="R45">
            <v>0.92</v>
          </cell>
          <cell r="S45">
            <v>1.098901098901095E-2</v>
          </cell>
        </row>
        <row r="46">
          <cell r="B46">
            <v>43509</v>
          </cell>
          <cell r="C46" t="str">
            <v>Wednesday</v>
          </cell>
          <cell r="D46">
            <v>401381</v>
          </cell>
          <cell r="E46">
            <v>-7.3401937435235709E-3</v>
          </cell>
          <cell r="F46">
            <v>0.17</v>
          </cell>
          <cell r="G46">
            <v>-5.5555555555555469E-2</v>
          </cell>
          <cell r="H46">
            <v>32</v>
          </cell>
          <cell r="I46">
            <v>-0.19999999999999996</v>
          </cell>
          <cell r="J46">
            <v>17</v>
          </cell>
          <cell r="K46">
            <v>-0.19047619047619047</v>
          </cell>
          <cell r="L46">
            <v>30</v>
          </cell>
          <cell r="M46">
            <v>7.1428571428571397E-2</v>
          </cell>
          <cell r="N46">
            <v>357</v>
          </cell>
          <cell r="O46">
            <v>2.0000000000000018E-2</v>
          </cell>
          <cell r="P46">
            <v>35</v>
          </cell>
          <cell r="Q46">
            <v>2.9411764705882248E-2</v>
          </cell>
          <cell r="R46">
            <v>0.94</v>
          </cell>
          <cell r="S46">
            <v>1.0752688172043001E-2</v>
          </cell>
        </row>
        <row r="47">
          <cell r="B47">
            <v>43510</v>
          </cell>
          <cell r="C47" t="str">
            <v>Thursday</v>
          </cell>
          <cell r="D47">
            <v>406712</v>
          </cell>
          <cell r="E47">
            <v>-8.8506888786143989E-5</v>
          </cell>
          <cell r="F47">
            <v>0.18</v>
          </cell>
          <cell r="G47">
            <v>5.8823529411764497E-2</v>
          </cell>
          <cell r="H47">
            <v>40</v>
          </cell>
          <cell r="I47">
            <v>0.33333333333333326</v>
          </cell>
          <cell r="J47">
            <v>22</v>
          </cell>
          <cell r="K47">
            <v>0.10000000000000009</v>
          </cell>
          <cell r="L47">
            <v>29</v>
          </cell>
          <cell r="M47">
            <v>0</v>
          </cell>
          <cell r="N47">
            <v>359</v>
          </cell>
          <cell r="O47">
            <v>0</v>
          </cell>
          <cell r="P47">
            <v>30</v>
          </cell>
          <cell r="Q47">
            <v>-0.11764705882352944</v>
          </cell>
          <cell r="R47">
            <v>0.91</v>
          </cell>
          <cell r="S47">
            <v>-3.1914893617021156E-2</v>
          </cell>
        </row>
        <row r="48">
          <cell r="B48">
            <v>43511</v>
          </cell>
          <cell r="C48" t="str">
            <v>Friday</v>
          </cell>
          <cell r="D48">
            <v>397282</v>
          </cell>
          <cell r="E48">
            <v>-2.8587850540007231E-3</v>
          </cell>
          <cell r="F48">
            <v>0.18</v>
          </cell>
          <cell r="G48">
            <v>-5.2631578947368474E-2</v>
          </cell>
          <cell r="H48">
            <v>34</v>
          </cell>
          <cell r="I48">
            <v>-8.108108108108103E-2</v>
          </cell>
          <cell r="J48">
            <v>19</v>
          </cell>
          <cell r="K48">
            <v>-0.13636363636363635</v>
          </cell>
          <cell r="L48">
            <v>25</v>
          </cell>
          <cell r="M48">
            <v>-3.8461538461538436E-2</v>
          </cell>
          <cell r="N48">
            <v>370</v>
          </cell>
          <cell r="O48">
            <v>-2.1164021164021163E-2</v>
          </cell>
          <cell r="P48">
            <v>39</v>
          </cell>
          <cell r="Q48">
            <v>5.4054054054053946E-2</v>
          </cell>
          <cell r="R48">
            <v>0.93</v>
          </cell>
          <cell r="S48">
            <v>1.0869565217391353E-2</v>
          </cell>
        </row>
        <row r="49">
          <cell r="B49">
            <v>43512</v>
          </cell>
          <cell r="C49" t="str">
            <v>Saturday</v>
          </cell>
          <cell r="D49">
            <v>382778</v>
          </cell>
          <cell r="E49">
            <v>1.045101348702282E-4</v>
          </cell>
          <cell r="F49">
            <v>0.19</v>
          </cell>
          <cell r="G49">
            <v>5.555555555555558E-2</v>
          </cell>
          <cell r="H49">
            <v>33</v>
          </cell>
          <cell r="I49">
            <v>-2.9411764705882359E-2</v>
          </cell>
          <cell r="J49">
            <v>18</v>
          </cell>
          <cell r="K49">
            <v>-0.18181818181818177</v>
          </cell>
          <cell r="L49">
            <v>26</v>
          </cell>
          <cell r="M49">
            <v>0</v>
          </cell>
          <cell r="N49">
            <v>361</v>
          </cell>
          <cell r="O49">
            <v>2.2662889518413554E-2</v>
          </cell>
          <cell r="P49">
            <v>30</v>
          </cell>
          <cell r="Q49">
            <v>-3.2258064516129004E-2</v>
          </cell>
          <cell r="R49">
            <v>0.91</v>
          </cell>
          <cell r="S49">
            <v>-4.2105263157894646E-2</v>
          </cell>
        </row>
        <row r="50">
          <cell r="B50">
            <v>43513</v>
          </cell>
          <cell r="C50" t="str">
            <v>Sunday</v>
          </cell>
          <cell r="D50">
            <v>393504</v>
          </cell>
          <cell r="E50">
            <v>5.1033700632940882E-3</v>
          </cell>
          <cell r="F50">
            <v>0.19</v>
          </cell>
          <cell r="G50">
            <v>5.555555555555558E-2</v>
          </cell>
          <cell r="H50">
            <v>31</v>
          </cell>
          <cell r="I50">
            <v>-0.18421052631578949</v>
          </cell>
          <cell r="J50">
            <v>18</v>
          </cell>
          <cell r="K50">
            <v>-5.2631578947368474E-2</v>
          </cell>
          <cell r="L50">
            <v>30</v>
          </cell>
          <cell r="M50">
            <v>0.15384615384615374</v>
          </cell>
          <cell r="N50">
            <v>374</v>
          </cell>
          <cell r="O50">
            <v>-3.3591731266149893E-2</v>
          </cell>
          <cell r="P50">
            <v>39</v>
          </cell>
          <cell r="Q50">
            <v>1.6</v>
          </cell>
          <cell r="R50">
            <v>0.94</v>
          </cell>
          <cell r="S50">
            <v>-1.0526315789473717E-2</v>
          </cell>
        </row>
        <row r="51">
          <cell r="B51">
            <v>43514</v>
          </cell>
          <cell r="C51" t="str">
            <v>Monday</v>
          </cell>
          <cell r="D51">
            <v>401252</v>
          </cell>
          <cell r="E51">
            <v>2.0234226812511746E-2</v>
          </cell>
          <cell r="F51">
            <v>0.17</v>
          </cell>
          <cell r="G51">
            <v>0</v>
          </cell>
          <cell r="H51">
            <v>36</v>
          </cell>
          <cell r="I51">
            <v>9.0909090909090828E-2</v>
          </cell>
          <cell r="J51">
            <v>18</v>
          </cell>
          <cell r="K51">
            <v>-9.9999999999999978E-2</v>
          </cell>
          <cell r="L51">
            <v>27</v>
          </cell>
          <cell r="M51">
            <v>8.0000000000000071E-2</v>
          </cell>
          <cell r="N51">
            <v>395</v>
          </cell>
          <cell r="O51">
            <v>5.3333333333333233E-2</v>
          </cell>
          <cell r="P51">
            <v>37</v>
          </cell>
          <cell r="Q51">
            <v>8.8235294117646967E-2</v>
          </cell>
          <cell r="R51">
            <v>0.95</v>
          </cell>
          <cell r="S51">
            <v>1.0638297872340496E-2</v>
          </cell>
        </row>
        <row r="52">
          <cell r="B52">
            <v>43515</v>
          </cell>
          <cell r="C52" t="str">
            <v>Tuesday</v>
          </cell>
          <cell r="D52">
            <v>400903</v>
          </cell>
          <cell r="E52">
            <v>2.871079817507205E-2</v>
          </cell>
          <cell r="F52">
            <v>0.18</v>
          </cell>
          <cell r="G52">
            <v>5.8823529411764497E-2</v>
          </cell>
          <cell r="H52">
            <v>35</v>
          </cell>
          <cell r="I52">
            <v>-0.10256410256410253</v>
          </cell>
          <cell r="J52">
            <v>19</v>
          </cell>
          <cell r="K52">
            <v>0.11764705882352944</v>
          </cell>
          <cell r="L52">
            <v>29</v>
          </cell>
          <cell r="M52">
            <v>0.15999999999999992</v>
          </cell>
          <cell r="N52">
            <v>350</v>
          </cell>
          <cell r="O52">
            <v>-1.1299435028248594E-2</v>
          </cell>
          <cell r="P52">
            <v>35</v>
          </cell>
          <cell r="Q52">
            <v>0.16666666666666674</v>
          </cell>
          <cell r="R52">
            <v>0.92</v>
          </cell>
          <cell r="S52">
            <v>0</v>
          </cell>
        </row>
        <row r="53">
          <cell r="B53">
            <v>43516</v>
          </cell>
          <cell r="C53" t="str">
            <v>Wednesday</v>
          </cell>
          <cell r="D53">
            <v>392628</v>
          </cell>
          <cell r="E53">
            <v>-2.180721060538493E-2</v>
          </cell>
          <cell r="F53">
            <v>0.18</v>
          </cell>
          <cell r="G53">
            <v>5.8823529411764497E-2</v>
          </cell>
          <cell r="H53">
            <v>32</v>
          </cell>
          <cell r="I53">
            <v>0</v>
          </cell>
          <cell r="J53">
            <v>18</v>
          </cell>
          <cell r="K53">
            <v>5.8823529411764719E-2</v>
          </cell>
          <cell r="L53">
            <v>25</v>
          </cell>
          <cell r="M53">
            <v>-0.16666666666666663</v>
          </cell>
          <cell r="N53">
            <v>378</v>
          </cell>
          <cell r="O53">
            <v>5.8823529411764719E-2</v>
          </cell>
          <cell r="P53">
            <v>40</v>
          </cell>
          <cell r="Q53">
            <v>0.14285714285714279</v>
          </cell>
          <cell r="R53">
            <v>0.91</v>
          </cell>
          <cell r="S53">
            <v>-3.1914893617021156E-2</v>
          </cell>
        </row>
        <row r="54">
          <cell r="B54">
            <v>43517</v>
          </cell>
          <cell r="C54" t="str">
            <v>Thursday</v>
          </cell>
          <cell r="D54">
            <v>390285</v>
          </cell>
          <cell r="E54">
            <v>-4.0389759830051775E-2</v>
          </cell>
          <cell r="F54">
            <v>0.18</v>
          </cell>
          <cell r="G54">
            <v>0</v>
          </cell>
          <cell r="H54">
            <v>36</v>
          </cell>
          <cell r="I54">
            <v>-9.9999999999999978E-2</v>
          </cell>
          <cell r="J54">
            <v>22</v>
          </cell>
          <cell r="K54">
            <v>0</v>
          </cell>
          <cell r="L54">
            <v>26</v>
          </cell>
          <cell r="M54">
            <v>-0.10344827586206895</v>
          </cell>
          <cell r="N54">
            <v>373</v>
          </cell>
          <cell r="O54">
            <v>3.8997214484679743E-2</v>
          </cell>
          <cell r="P54">
            <v>36</v>
          </cell>
          <cell r="Q54">
            <v>0.19999999999999996</v>
          </cell>
          <cell r="R54">
            <v>0.94</v>
          </cell>
          <cell r="S54">
            <v>3.296703296703285E-2</v>
          </cell>
        </row>
        <row r="55">
          <cell r="B55">
            <v>43518</v>
          </cell>
          <cell r="C55" t="str">
            <v>Friday</v>
          </cell>
          <cell r="D55">
            <v>407017</v>
          </cell>
          <cell r="E55">
            <v>2.450400471201819E-2</v>
          </cell>
          <cell r="F55">
            <v>0.17</v>
          </cell>
          <cell r="G55">
            <v>-5.5555555555555469E-2</v>
          </cell>
          <cell r="H55">
            <v>30</v>
          </cell>
          <cell r="I55">
            <v>-0.11764705882352944</v>
          </cell>
          <cell r="J55">
            <v>19</v>
          </cell>
          <cell r="K55">
            <v>0</v>
          </cell>
          <cell r="L55">
            <v>28</v>
          </cell>
          <cell r="M55">
            <v>0.12000000000000011</v>
          </cell>
          <cell r="N55">
            <v>395</v>
          </cell>
          <cell r="O55">
            <v>6.7567567567567544E-2</v>
          </cell>
          <cell r="P55">
            <v>40</v>
          </cell>
          <cell r="Q55">
            <v>2.564102564102555E-2</v>
          </cell>
          <cell r="R55">
            <v>0.94</v>
          </cell>
          <cell r="S55">
            <v>1.0752688172043001E-2</v>
          </cell>
        </row>
        <row r="56">
          <cell r="B56">
            <v>43519</v>
          </cell>
          <cell r="C56" t="str">
            <v>Saturday</v>
          </cell>
          <cell r="D56">
            <v>391896</v>
          </cell>
          <cell r="E56">
            <v>2.3820595750017048E-2</v>
          </cell>
          <cell r="F56">
            <v>0.18</v>
          </cell>
          <cell r="G56">
            <v>-5.2631578947368474E-2</v>
          </cell>
          <cell r="H56">
            <v>35</v>
          </cell>
          <cell r="I56">
            <v>6.0606060606060552E-2</v>
          </cell>
          <cell r="J56">
            <v>20</v>
          </cell>
          <cell r="K56">
            <v>0.11111111111111116</v>
          </cell>
          <cell r="L56">
            <v>28</v>
          </cell>
          <cell r="M56">
            <v>7.6923076923076872E-2</v>
          </cell>
          <cell r="N56">
            <v>360</v>
          </cell>
          <cell r="O56">
            <v>-2.7700831024930483E-3</v>
          </cell>
          <cell r="P56">
            <v>39</v>
          </cell>
          <cell r="Q56">
            <v>0.30000000000000004</v>
          </cell>
          <cell r="R56">
            <v>0.91</v>
          </cell>
          <cell r="S56">
            <v>0</v>
          </cell>
        </row>
        <row r="57">
          <cell r="B57">
            <v>43520</v>
          </cell>
          <cell r="C57" t="str">
            <v>Sunday</v>
          </cell>
          <cell r="D57">
            <v>401786</v>
          </cell>
          <cell r="E57">
            <v>2.1046800032528346E-2</v>
          </cell>
          <cell r="F57">
            <v>0.17</v>
          </cell>
          <cell r="G57">
            <v>-0.10526315789473684</v>
          </cell>
          <cell r="H57">
            <v>38</v>
          </cell>
          <cell r="I57">
            <v>0.22580645161290325</v>
          </cell>
          <cell r="J57">
            <v>19</v>
          </cell>
          <cell r="K57">
            <v>5.555555555555558E-2</v>
          </cell>
          <cell r="L57">
            <v>29</v>
          </cell>
          <cell r="M57">
            <v>-3.3333333333333326E-2</v>
          </cell>
          <cell r="N57">
            <v>389</v>
          </cell>
          <cell r="O57">
            <v>4.0106951871657692E-2</v>
          </cell>
          <cell r="P57">
            <v>40</v>
          </cell>
          <cell r="Q57">
            <v>2.564102564102555E-2</v>
          </cell>
          <cell r="R57">
            <v>0.91</v>
          </cell>
          <cell r="S57">
            <v>-3.1914893617021156E-2</v>
          </cell>
        </row>
        <row r="58">
          <cell r="B58">
            <v>43521</v>
          </cell>
          <cell r="C58" t="str">
            <v>Monday</v>
          </cell>
          <cell r="D58">
            <v>404294</v>
          </cell>
          <cell r="E58">
            <v>7.5812706229501092E-3</v>
          </cell>
          <cell r="F58">
            <v>0.19</v>
          </cell>
          <cell r="G58">
            <v>0.11764705882352944</v>
          </cell>
          <cell r="H58">
            <v>34</v>
          </cell>
          <cell r="I58">
            <v>-5.555555555555558E-2</v>
          </cell>
          <cell r="J58">
            <v>22</v>
          </cell>
          <cell r="K58">
            <v>0.22222222222222232</v>
          </cell>
          <cell r="L58">
            <v>26</v>
          </cell>
          <cell r="M58">
            <v>-3.703703703703709E-2</v>
          </cell>
          <cell r="N58">
            <v>397</v>
          </cell>
          <cell r="O58">
            <v>5.0632911392405333E-3</v>
          </cell>
          <cell r="P58">
            <v>30</v>
          </cell>
          <cell r="Q58">
            <v>-0.18918918918918914</v>
          </cell>
          <cell r="R58">
            <v>0.93</v>
          </cell>
          <cell r="S58">
            <v>-2.1052631578947323E-2</v>
          </cell>
        </row>
        <row r="59">
          <cell r="B59">
            <v>43522</v>
          </cell>
          <cell r="C59" t="str">
            <v>Tuesday</v>
          </cell>
          <cell r="D59">
            <v>400671</v>
          </cell>
          <cell r="E59">
            <v>-5.7869359919981989E-4</v>
          </cell>
          <cell r="F59">
            <v>0.18</v>
          </cell>
          <cell r="G59">
            <v>0</v>
          </cell>
          <cell r="H59">
            <v>33</v>
          </cell>
          <cell r="I59">
            <v>-5.7142857142857162E-2</v>
          </cell>
          <cell r="J59">
            <v>17</v>
          </cell>
          <cell r="K59">
            <v>-0.10526315789473684</v>
          </cell>
          <cell r="L59">
            <v>28</v>
          </cell>
          <cell r="M59">
            <v>-3.4482758620689613E-2</v>
          </cell>
          <cell r="N59">
            <v>369</v>
          </cell>
          <cell r="O59">
            <v>5.428571428571427E-2</v>
          </cell>
          <cell r="P59">
            <v>40</v>
          </cell>
          <cell r="Q59">
            <v>0.14285714285714279</v>
          </cell>
          <cell r="R59">
            <v>0.95</v>
          </cell>
          <cell r="S59">
            <v>3.2608695652173836E-2</v>
          </cell>
        </row>
        <row r="60">
          <cell r="B60">
            <v>43523</v>
          </cell>
          <cell r="C60" t="str">
            <v>Wednesday</v>
          </cell>
          <cell r="D60">
            <v>402996</v>
          </cell>
          <cell r="E60">
            <v>2.640667502063021E-2</v>
          </cell>
          <cell r="F60">
            <v>0.17</v>
          </cell>
          <cell r="G60">
            <v>-5.5555555555555469E-2</v>
          </cell>
          <cell r="H60">
            <v>38</v>
          </cell>
          <cell r="I60">
            <v>0.1875</v>
          </cell>
          <cell r="J60">
            <v>18</v>
          </cell>
          <cell r="K60">
            <v>0</v>
          </cell>
          <cell r="L60">
            <v>30</v>
          </cell>
          <cell r="M60">
            <v>0.19999999999999996</v>
          </cell>
          <cell r="N60">
            <v>375</v>
          </cell>
          <cell r="O60">
            <v>-7.9365079365079083E-3</v>
          </cell>
          <cell r="P60">
            <v>32</v>
          </cell>
          <cell r="Q60">
            <v>-0.19999999999999996</v>
          </cell>
          <cell r="R60">
            <v>0.95</v>
          </cell>
          <cell r="S60">
            <v>4.39560439560438E-2</v>
          </cell>
        </row>
        <row r="61">
          <cell r="B61">
            <v>43524</v>
          </cell>
          <cell r="C61" t="str">
            <v>Thursday</v>
          </cell>
          <cell r="D61">
            <v>399552</v>
          </cell>
          <cell r="E61">
            <v>2.3744186940312773E-2</v>
          </cell>
          <cell r="F61">
            <v>0.19</v>
          </cell>
          <cell r="G61">
            <v>5.555555555555558E-2</v>
          </cell>
          <cell r="H61">
            <v>30</v>
          </cell>
          <cell r="I61">
            <v>-0.16666666666666663</v>
          </cell>
          <cell r="J61">
            <v>22</v>
          </cell>
          <cell r="K61">
            <v>0</v>
          </cell>
          <cell r="L61">
            <v>25</v>
          </cell>
          <cell r="M61">
            <v>-3.8461538461538436E-2</v>
          </cell>
          <cell r="N61">
            <v>377</v>
          </cell>
          <cell r="O61">
            <v>1.072386058981234E-2</v>
          </cell>
          <cell r="P61">
            <v>38</v>
          </cell>
          <cell r="Q61">
            <v>5.555555555555558E-2</v>
          </cell>
          <cell r="R61">
            <v>0.93</v>
          </cell>
          <cell r="S61">
            <v>-1.0638297872340274E-2</v>
          </cell>
        </row>
        <row r="62">
          <cell r="B62">
            <v>43525</v>
          </cell>
          <cell r="C62" t="str">
            <v>Friday</v>
          </cell>
          <cell r="D62">
            <v>406631</v>
          </cell>
          <cell r="E62">
            <v>-9.4836333617509538E-4</v>
          </cell>
          <cell r="F62">
            <v>0.19</v>
          </cell>
          <cell r="G62">
            <v>0.11764705882352944</v>
          </cell>
          <cell r="H62">
            <v>34</v>
          </cell>
          <cell r="I62">
            <v>0.1333333333333333</v>
          </cell>
          <cell r="J62">
            <v>22</v>
          </cell>
          <cell r="K62">
            <v>0.15789473684210531</v>
          </cell>
          <cell r="L62">
            <v>28</v>
          </cell>
          <cell r="M62">
            <v>0</v>
          </cell>
          <cell r="N62">
            <v>382</v>
          </cell>
          <cell r="O62">
            <v>-3.2911392405063244E-2</v>
          </cell>
          <cell r="P62">
            <v>31</v>
          </cell>
          <cell r="Q62">
            <v>-0.22499999999999998</v>
          </cell>
          <cell r="R62">
            <v>0.94</v>
          </cell>
          <cell r="S62">
            <v>0</v>
          </cell>
        </row>
        <row r="63">
          <cell r="B63">
            <v>43526</v>
          </cell>
          <cell r="C63" t="str">
            <v>Saturday</v>
          </cell>
          <cell r="D63">
            <v>386616</v>
          </cell>
          <cell r="E63">
            <v>-1.3472962214465034E-2</v>
          </cell>
          <cell r="F63">
            <v>0.18</v>
          </cell>
          <cell r="G63">
            <v>0</v>
          </cell>
          <cell r="H63">
            <v>40</v>
          </cell>
          <cell r="I63">
            <v>0.14285714285714279</v>
          </cell>
          <cell r="J63">
            <v>18</v>
          </cell>
          <cell r="K63">
            <v>-9.9999999999999978E-2</v>
          </cell>
          <cell r="L63">
            <v>56</v>
          </cell>
          <cell r="M63">
            <v>1</v>
          </cell>
          <cell r="N63">
            <v>399</v>
          </cell>
          <cell r="O63">
            <v>0.10833333333333339</v>
          </cell>
          <cell r="P63">
            <v>40</v>
          </cell>
          <cell r="Q63">
            <v>2.564102564102555E-2</v>
          </cell>
          <cell r="R63">
            <v>0.95</v>
          </cell>
          <cell r="S63">
            <v>4.39560439560438E-2</v>
          </cell>
        </row>
        <row r="64">
          <cell r="B64">
            <v>43527</v>
          </cell>
          <cell r="C64" t="str">
            <v>Sunday</v>
          </cell>
          <cell r="D64">
            <v>395246</v>
          </cell>
          <cell r="E64">
            <v>-1.627732175834895E-2</v>
          </cell>
          <cell r="F64">
            <v>0.18</v>
          </cell>
          <cell r="G64">
            <v>5.8823529411764497E-2</v>
          </cell>
          <cell r="H64">
            <v>32</v>
          </cell>
          <cell r="I64">
            <v>-0.15789473684210531</v>
          </cell>
          <cell r="J64">
            <v>21</v>
          </cell>
          <cell r="K64">
            <v>0.10526315789473695</v>
          </cell>
          <cell r="L64">
            <v>29</v>
          </cell>
          <cell r="M64">
            <v>0</v>
          </cell>
          <cell r="N64">
            <v>355</v>
          </cell>
          <cell r="O64">
            <v>-8.740359897172234E-2</v>
          </cell>
          <cell r="P64">
            <v>35</v>
          </cell>
          <cell r="Q64">
            <v>-0.125</v>
          </cell>
          <cell r="R64">
            <v>0.93</v>
          </cell>
          <cell r="S64">
            <v>2.19780219780219E-2</v>
          </cell>
        </row>
        <row r="65">
          <cell r="B65">
            <v>43528</v>
          </cell>
          <cell r="C65" t="str">
            <v>Monday</v>
          </cell>
          <cell r="D65">
            <v>409961</v>
          </cell>
          <cell r="E65">
            <v>1.4017027212869904E-2</v>
          </cell>
          <cell r="F65">
            <v>0.17</v>
          </cell>
          <cell r="G65">
            <v>-0.10526315789473684</v>
          </cell>
          <cell r="H65">
            <v>31</v>
          </cell>
          <cell r="I65">
            <v>-8.8235294117647078E-2</v>
          </cell>
          <cell r="J65">
            <v>19</v>
          </cell>
          <cell r="K65">
            <v>-0.13636363636363635</v>
          </cell>
          <cell r="L65">
            <v>29</v>
          </cell>
          <cell r="M65">
            <v>0.11538461538461542</v>
          </cell>
          <cell r="N65">
            <v>372</v>
          </cell>
          <cell r="O65">
            <v>-6.2972292191435741E-2</v>
          </cell>
          <cell r="P65">
            <v>33</v>
          </cell>
          <cell r="Q65">
            <v>0.10000000000000009</v>
          </cell>
          <cell r="R65">
            <v>0.95</v>
          </cell>
          <cell r="S65">
            <v>2.1505376344086002E-2</v>
          </cell>
        </row>
        <row r="66">
          <cell r="B66">
            <v>43529</v>
          </cell>
          <cell r="C66" t="str">
            <v>Tuesday</v>
          </cell>
          <cell r="D66">
            <v>396249</v>
          </cell>
          <cell r="E66">
            <v>-1.1036486294241366E-2</v>
          </cell>
          <cell r="F66">
            <v>0.18</v>
          </cell>
          <cell r="G66">
            <v>0</v>
          </cell>
          <cell r="H66">
            <v>35</v>
          </cell>
          <cell r="I66">
            <v>6.0606060606060552E-2</v>
          </cell>
          <cell r="J66">
            <v>20</v>
          </cell>
          <cell r="K66">
            <v>0.17647058823529416</v>
          </cell>
          <cell r="L66">
            <v>27</v>
          </cell>
          <cell r="M66">
            <v>-3.5714285714285698E-2</v>
          </cell>
          <cell r="N66">
            <v>367</v>
          </cell>
          <cell r="O66">
            <v>-5.4200542005420349E-3</v>
          </cell>
          <cell r="P66">
            <v>38</v>
          </cell>
          <cell r="Q66">
            <v>-5.0000000000000044E-2</v>
          </cell>
          <cell r="R66">
            <v>0.95</v>
          </cell>
          <cell r="S66">
            <v>0</v>
          </cell>
        </row>
        <row r="67">
          <cell r="B67">
            <v>43530</v>
          </cell>
          <cell r="C67" t="str">
            <v>Wednesday</v>
          </cell>
          <cell r="D67">
            <v>398589</v>
          </cell>
          <cell r="E67">
            <v>-1.0935592412827932E-2</v>
          </cell>
          <cell r="F67">
            <v>0.19</v>
          </cell>
          <cell r="G67">
            <v>0.11764705882352944</v>
          </cell>
          <cell r="H67">
            <v>39</v>
          </cell>
          <cell r="I67">
            <v>2.6315789473684292E-2</v>
          </cell>
          <cell r="J67">
            <v>22</v>
          </cell>
          <cell r="K67">
            <v>0.22222222222222232</v>
          </cell>
          <cell r="L67">
            <v>27</v>
          </cell>
          <cell r="M67">
            <v>-9.9999999999999978E-2</v>
          </cell>
          <cell r="N67">
            <v>354</v>
          </cell>
          <cell r="O67">
            <v>-5.600000000000005E-2</v>
          </cell>
          <cell r="P67">
            <v>39</v>
          </cell>
          <cell r="Q67">
            <v>0.21875</v>
          </cell>
          <cell r="R67">
            <v>0.95</v>
          </cell>
          <cell r="S67">
            <v>0</v>
          </cell>
        </row>
        <row r="68">
          <cell r="B68">
            <v>43531</v>
          </cell>
          <cell r="C68" t="str">
            <v>Thursday</v>
          </cell>
          <cell r="D68">
            <v>398003</v>
          </cell>
          <cell r="E68">
            <v>-3.8768420631106748E-3</v>
          </cell>
          <cell r="F68">
            <v>0.19</v>
          </cell>
          <cell r="G68">
            <v>0</v>
          </cell>
          <cell r="H68">
            <v>31</v>
          </cell>
          <cell r="I68">
            <v>3.3333333333333437E-2</v>
          </cell>
          <cell r="J68">
            <v>18</v>
          </cell>
          <cell r="K68">
            <v>-0.18181818181818177</v>
          </cell>
          <cell r="L68">
            <v>29</v>
          </cell>
          <cell r="M68">
            <v>0.15999999999999992</v>
          </cell>
          <cell r="N68">
            <v>350</v>
          </cell>
          <cell r="O68">
            <v>-7.1618037135278478E-2</v>
          </cell>
          <cell r="P68">
            <v>37</v>
          </cell>
          <cell r="Q68">
            <v>-2.6315789473684181E-2</v>
          </cell>
          <cell r="R68">
            <v>0.94</v>
          </cell>
          <cell r="S68">
            <v>1.0752688172043001E-2</v>
          </cell>
        </row>
        <row r="69">
          <cell r="B69">
            <v>43532</v>
          </cell>
          <cell r="C69" t="str">
            <v>Friday</v>
          </cell>
          <cell r="D69">
            <v>396560</v>
          </cell>
          <cell r="E69">
            <v>-2.4766926279599977E-2</v>
          </cell>
          <cell r="F69">
            <v>0.18</v>
          </cell>
          <cell r="G69">
            <v>-5.2631578947368474E-2</v>
          </cell>
          <cell r="H69">
            <v>30</v>
          </cell>
          <cell r="I69">
            <v>-0.11764705882352944</v>
          </cell>
          <cell r="J69">
            <v>19</v>
          </cell>
          <cell r="K69">
            <v>-0.13636363636363635</v>
          </cell>
          <cell r="L69">
            <v>26</v>
          </cell>
          <cell r="M69">
            <v>-7.1428571428571397E-2</v>
          </cell>
          <cell r="N69">
            <v>381</v>
          </cell>
          <cell r="O69">
            <v>-2.6178010471203939E-3</v>
          </cell>
          <cell r="P69">
            <v>30</v>
          </cell>
          <cell r="Q69">
            <v>-3.2258064516129004E-2</v>
          </cell>
          <cell r="R69">
            <v>0.95</v>
          </cell>
          <cell r="S69">
            <v>1.0638297872340496E-2</v>
          </cell>
        </row>
        <row r="70">
          <cell r="B70">
            <v>43533</v>
          </cell>
          <cell r="C70" t="str">
            <v>Saturday</v>
          </cell>
          <cell r="D70">
            <v>404097</v>
          </cell>
          <cell r="E70">
            <v>4.5215407536159935E-2</v>
          </cell>
          <cell r="F70">
            <v>0.17</v>
          </cell>
          <cell r="G70">
            <v>-5.5555555555555469E-2</v>
          </cell>
          <cell r="H70">
            <v>33</v>
          </cell>
          <cell r="I70">
            <v>-0.17500000000000004</v>
          </cell>
          <cell r="J70">
            <v>21</v>
          </cell>
          <cell r="K70">
            <v>0.16666666666666674</v>
          </cell>
          <cell r="L70">
            <v>28</v>
          </cell>
          <cell r="M70">
            <v>-0.5</v>
          </cell>
          <cell r="N70">
            <v>386</v>
          </cell>
          <cell r="O70">
            <v>-3.2581453634085267E-2</v>
          </cell>
          <cell r="P70">
            <v>31</v>
          </cell>
          <cell r="Q70">
            <v>-0.22499999999999998</v>
          </cell>
          <cell r="R70">
            <v>0.95</v>
          </cell>
          <cell r="S70">
            <v>0</v>
          </cell>
        </row>
        <row r="71">
          <cell r="B71">
            <v>43534</v>
          </cell>
          <cell r="C71" t="str">
            <v>Sunday</v>
          </cell>
          <cell r="D71">
            <v>406619</v>
          </cell>
          <cell r="E71">
            <v>2.8774484751268758E-2</v>
          </cell>
          <cell r="F71">
            <v>0.17</v>
          </cell>
          <cell r="G71">
            <v>-5.5555555555555469E-2</v>
          </cell>
          <cell r="H71">
            <v>33</v>
          </cell>
          <cell r="I71">
            <v>3.125E-2</v>
          </cell>
          <cell r="J71">
            <v>19</v>
          </cell>
          <cell r="K71">
            <v>-9.5238095238095233E-2</v>
          </cell>
          <cell r="L71">
            <v>25</v>
          </cell>
          <cell r="M71">
            <v>-0.13793103448275867</v>
          </cell>
          <cell r="N71">
            <v>354</v>
          </cell>
          <cell r="O71">
            <v>-2.8169014084507005E-3</v>
          </cell>
          <cell r="P71">
            <v>37</v>
          </cell>
          <cell r="Q71">
            <v>5.7142857142857162E-2</v>
          </cell>
          <cell r="R71">
            <v>0.92</v>
          </cell>
          <cell r="S71">
            <v>-1.0752688172043001E-2</v>
          </cell>
        </row>
        <row r="72">
          <cell r="B72">
            <v>43535</v>
          </cell>
          <cell r="C72" t="str">
            <v>Monday</v>
          </cell>
          <cell r="D72">
            <v>390758</v>
          </cell>
          <cell r="E72">
            <v>-4.6841040977068538E-2</v>
          </cell>
          <cell r="F72">
            <v>0.19</v>
          </cell>
          <cell r="G72">
            <v>0.11764705882352944</v>
          </cell>
          <cell r="H72">
            <v>35</v>
          </cell>
          <cell r="I72">
            <v>0.12903225806451624</v>
          </cell>
          <cell r="J72">
            <v>21</v>
          </cell>
          <cell r="K72">
            <v>0.10526315789473695</v>
          </cell>
          <cell r="L72">
            <v>25</v>
          </cell>
          <cell r="M72">
            <v>-0.13793103448275867</v>
          </cell>
          <cell r="N72">
            <v>378</v>
          </cell>
          <cell r="O72">
            <v>1.6129032258064502E-2</v>
          </cell>
          <cell r="P72">
            <v>36</v>
          </cell>
          <cell r="Q72">
            <v>9.0909090909090828E-2</v>
          </cell>
          <cell r="R72">
            <v>0.93</v>
          </cell>
          <cell r="S72">
            <v>-2.1052631578947323E-2</v>
          </cell>
        </row>
        <row r="73">
          <cell r="B73">
            <v>43536</v>
          </cell>
          <cell r="C73" t="str">
            <v>Tuesday</v>
          </cell>
          <cell r="D73">
            <v>385418</v>
          </cell>
          <cell r="E73">
            <v>-2.7333822924474283E-2</v>
          </cell>
          <cell r="F73">
            <v>0.19</v>
          </cell>
          <cell r="G73">
            <v>5.555555555555558E-2</v>
          </cell>
          <cell r="H73">
            <v>30</v>
          </cell>
          <cell r="I73">
            <v>-0.1428571428571429</v>
          </cell>
          <cell r="J73">
            <v>19</v>
          </cell>
          <cell r="K73">
            <v>-5.0000000000000044E-2</v>
          </cell>
          <cell r="L73">
            <v>25</v>
          </cell>
          <cell r="M73">
            <v>-7.407407407407407E-2</v>
          </cell>
          <cell r="N73">
            <v>357</v>
          </cell>
          <cell r="O73">
            <v>-2.7247956403269713E-2</v>
          </cell>
          <cell r="P73">
            <v>39</v>
          </cell>
          <cell r="Q73">
            <v>2.6315789473684292E-2</v>
          </cell>
          <cell r="R73">
            <v>0.91</v>
          </cell>
          <cell r="S73">
            <v>-4.2105263157894646E-2</v>
          </cell>
        </row>
        <row r="74">
          <cell r="B74">
            <v>43537</v>
          </cell>
          <cell r="C74" t="str">
            <v>Wednesday</v>
          </cell>
          <cell r="D74">
            <v>395501</v>
          </cell>
          <cell r="E74">
            <v>-7.7473287019962367E-3</v>
          </cell>
          <cell r="F74">
            <v>0.18</v>
          </cell>
          <cell r="G74">
            <v>-5.2631578947368474E-2</v>
          </cell>
          <cell r="H74">
            <v>31</v>
          </cell>
          <cell r="I74">
            <v>-0.20512820512820518</v>
          </cell>
          <cell r="J74">
            <v>21</v>
          </cell>
          <cell r="K74">
            <v>-4.5454545454545414E-2</v>
          </cell>
          <cell r="L74">
            <v>29</v>
          </cell>
          <cell r="M74">
            <v>7.4074074074074181E-2</v>
          </cell>
          <cell r="N74">
            <v>378</v>
          </cell>
          <cell r="O74">
            <v>6.7796610169491567E-2</v>
          </cell>
          <cell r="P74">
            <v>35</v>
          </cell>
          <cell r="Q74">
            <v>-0.10256410256410253</v>
          </cell>
          <cell r="R74">
            <v>0.91</v>
          </cell>
          <cell r="S74">
            <v>-4.2105263157894646E-2</v>
          </cell>
        </row>
        <row r="75">
          <cell r="B75">
            <v>43538</v>
          </cell>
          <cell r="C75" t="str">
            <v>Thursday</v>
          </cell>
          <cell r="D75">
            <v>396795</v>
          </cell>
          <cell r="E75">
            <v>-3.0351530013592587E-3</v>
          </cell>
          <cell r="F75">
            <v>0.17</v>
          </cell>
          <cell r="G75">
            <v>-0.10526315789473684</v>
          </cell>
          <cell r="H75">
            <v>34</v>
          </cell>
          <cell r="I75">
            <v>9.6774193548387011E-2</v>
          </cell>
          <cell r="J75">
            <v>18</v>
          </cell>
          <cell r="K75">
            <v>0</v>
          </cell>
          <cell r="L75">
            <v>28</v>
          </cell>
          <cell r="M75">
            <v>-3.4482758620689613E-2</v>
          </cell>
          <cell r="N75">
            <v>372</v>
          </cell>
          <cell r="O75">
            <v>6.2857142857142945E-2</v>
          </cell>
          <cell r="P75">
            <v>31</v>
          </cell>
          <cell r="Q75">
            <v>-0.16216216216216217</v>
          </cell>
          <cell r="R75">
            <v>0.94</v>
          </cell>
          <cell r="S75">
            <v>0</v>
          </cell>
        </row>
        <row r="76">
          <cell r="B76">
            <v>43539</v>
          </cell>
          <cell r="C76" t="str">
            <v>Friday</v>
          </cell>
          <cell r="D76">
            <v>381360</v>
          </cell>
          <cell r="E76">
            <v>-3.8329634859794237E-2</v>
          </cell>
          <cell r="F76">
            <v>0.17</v>
          </cell>
          <cell r="G76">
            <v>-5.5555555555555469E-2</v>
          </cell>
          <cell r="H76">
            <v>34</v>
          </cell>
          <cell r="I76">
            <v>0.1333333333333333</v>
          </cell>
          <cell r="J76">
            <v>19</v>
          </cell>
          <cell r="K76">
            <v>0</v>
          </cell>
          <cell r="L76">
            <v>27</v>
          </cell>
          <cell r="M76">
            <v>3.8461538461538547E-2</v>
          </cell>
          <cell r="N76">
            <v>395</v>
          </cell>
          <cell r="O76">
            <v>3.6745406824147064E-2</v>
          </cell>
          <cell r="P76">
            <v>39</v>
          </cell>
          <cell r="Q76">
            <v>0.30000000000000004</v>
          </cell>
          <cell r="R76">
            <v>0.95</v>
          </cell>
          <cell r="S76">
            <v>0</v>
          </cell>
        </row>
        <row r="77">
          <cell r="B77">
            <v>43540</v>
          </cell>
          <cell r="C77" t="str">
            <v>Saturday</v>
          </cell>
          <cell r="D77">
            <v>409886</v>
          </cell>
          <cell r="E77">
            <v>1.4325768318002918E-2</v>
          </cell>
          <cell r="F77">
            <v>0.17</v>
          </cell>
          <cell r="G77">
            <v>0</v>
          </cell>
          <cell r="H77">
            <v>40</v>
          </cell>
          <cell r="I77">
            <v>0.21212121212121215</v>
          </cell>
          <cell r="J77">
            <v>19</v>
          </cell>
          <cell r="K77">
            <v>-9.5238095238095233E-2</v>
          </cell>
          <cell r="L77">
            <v>30</v>
          </cell>
          <cell r="M77">
            <v>7.1428571428571397E-2</v>
          </cell>
          <cell r="N77">
            <v>356</v>
          </cell>
          <cell r="O77">
            <v>-7.7720207253886064E-2</v>
          </cell>
          <cell r="P77">
            <v>31</v>
          </cell>
          <cell r="Q77">
            <v>0</v>
          </cell>
          <cell r="R77">
            <v>0.93</v>
          </cell>
          <cell r="S77">
            <v>-2.1052631578947323E-2</v>
          </cell>
        </row>
        <row r="78">
          <cell r="B78">
            <v>43541</v>
          </cell>
          <cell r="C78" t="str">
            <v>Sunday</v>
          </cell>
          <cell r="D78">
            <v>395416</v>
          </cell>
          <cell r="E78">
            <v>-2.7551590063425446E-2</v>
          </cell>
          <cell r="F78">
            <v>0.18</v>
          </cell>
          <cell r="G78">
            <v>5.8823529411764497E-2</v>
          </cell>
          <cell r="H78">
            <v>36</v>
          </cell>
          <cell r="I78">
            <v>9.0909090909090828E-2</v>
          </cell>
          <cell r="J78">
            <v>22</v>
          </cell>
          <cell r="K78">
            <v>0.15789473684210531</v>
          </cell>
          <cell r="L78">
            <v>29</v>
          </cell>
          <cell r="M78">
            <v>0.15999999999999992</v>
          </cell>
          <cell r="N78">
            <v>382</v>
          </cell>
          <cell r="O78">
            <v>7.909604519774005E-2</v>
          </cell>
          <cell r="P78">
            <v>34</v>
          </cell>
          <cell r="Q78">
            <v>-8.108108108108103E-2</v>
          </cell>
          <cell r="R78">
            <v>0.93</v>
          </cell>
          <cell r="S78">
            <v>1.0869565217391353E-2</v>
          </cell>
        </row>
        <row r="79">
          <cell r="B79">
            <v>43542</v>
          </cell>
          <cell r="C79" t="str">
            <v>Monday</v>
          </cell>
          <cell r="D79">
            <v>395027</v>
          </cell>
          <cell r="E79">
            <v>1.092492028314207E-2</v>
          </cell>
          <cell r="F79">
            <v>0.19</v>
          </cell>
          <cell r="G79">
            <v>0</v>
          </cell>
          <cell r="H79">
            <v>30</v>
          </cell>
          <cell r="I79">
            <v>-0.1428571428571429</v>
          </cell>
          <cell r="J79">
            <v>21</v>
          </cell>
          <cell r="K79">
            <v>0</v>
          </cell>
          <cell r="L79">
            <v>29</v>
          </cell>
          <cell r="M79">
            <v>0.15999999999999992</v>
          </cell>
          <cell r="N79">
            <v>375</v>
          </cell>
          <cell r="O79">
            <v>-7.9365079365079083E-3</v>
          </cell>
          <cell r="P79">
            <v>37</v>
          </cell>
          <cell r="Q79">
            <v>2.7777777777777679E-2</v>
          </cell>
          <cell r="R79">
            <v>0.95</v>
          </cell>
          <cell r="S79">
            <v>2.1505376344086002E-2</v>
          </cell>
        </row>
        <row r="80">
          <cell r="B80">
            <v>43543</v>
          </cell>
          <cell r="C80" t="str">
            <v>Tuesday</v>
          </cell>
          <cell r="D80">
            <v>380462</v>
          </cell>
          <cell r="E80">
            <v>-1.2858766326430016E-2</v>
          </cell>
          <cell r="F80">
            <v>0.19</v>
          </cell>
          <cell r="G80">
            <v>0</v>
          </cell>
          <cell r="H80">
            <v>37</v>
          </cell>
          <cell r="I80">
            <v>0.23333333333333339</v>
          </cell>
          <cell r="J80">
            <v>20</v>
          </cell>
          <cell r="K80">
            <v>5.2631578947368363E-2</v>
          </cell>
          <cell r="L80">
            <v>25</v>
          </cell>
          <cell r="M80">
            <v>0</v>
          </cell>
          <cell r="N80">
            <v>400</v>
          </cell>
          <cell r="O80">
            <v>0.1204481792717087</v>
          </cell>
          <cell r="P80">
            <v>33</v>
          </cell>
          <cell r="Q80">
            <v>-0.15384615384615385</v>
          </cell>
          <cell r="R80">
            <v>0.65</v>
          </cell>
          <cell r="S80">
            <v>-0.2857142857142857</v>
          </cell>
        </row>
        <row r="81">
          <cell r="B81">
            <v>43544</v>
          </cell>
          <cell r="C81" t="str">
            <v>Wednesday</v>
          </cell>
          <cell r="D81">
            <v>391681</v>
          </cell>
          <cell r="E81">
            <v>-9.6586355028179804E-3</v>
          </cell>
          <cell r="F81">
            <v>0.18</v>
          </cell>
          <cell r="G81">
            <v>0</v>
          </cell>
          <cell r="H81">
            <v>38</v>
          </cell>
          <cell r="I81">
            <v>0.22580645161290325</v>
          </cell>
          <cell r="J81">
            <v>21</v>
          </cell>
          <cell r="K81">
            <v>0</v>
          </cell>
          <cell r="L81">
            <v>29</v>
          </cell>
          <cell r="M81">
            <v>0</v>
          </cell>
          <cell r="N81">
            <v>383</v>
          </cell>
          <cell r="O81">
            <v>1.3227513227513255E-2</v>
          </cell>
          <cell r="P81">
            <v>36</v>
          </cell>
          <cell r="Q81">
            <v>2.857142857142847E-2</v>
          </cell>
          <cell r="R81">
            <v>0.93</v>
          </cell>
          <cell r="S81">
            <v>2.19780219780219E-2</v>
          </cell>
        </row>
        <row r="82">
          <cell r="B82">
            <v>43545</v>
          </cell>
          <cell r="C82" t="str">
            <v>Thursday</v>
          </cell>
          <cell r="D82">
            <v>382856</v>
          </cell>
          <cell r="E82">
            <v>-3.512897087916933E-2</v>
          </cell>
          <cell r="F82">
            <v>0.19</v>
          </cell>
          <cell r="G82">
            <v>0.11764705882352944</v>
          </cell>
          <cell r="H82">
            <v>36</v>
          </cell>
          <cell r="I82">
            <v>5.8823529411764719E-2</v>
          </cell>
          <cell r="J82">
            <v>18</v>
          </cell>
          <cell r="K82">
            <v>0</v>
          </cell>
          <cell r="L82">
            <v>28</v>
          </cell>
          <cell r="M82">
            <v>0</v>
          </cell>
          <cell r="N82">
            <v>379</v>
          </cell>
          <cell r="O82">
            <v>1.8817204301075252E-2</v>
          </cell>
          <cell r="P82">
            <v>39</v>
          </cell>
          <cell r="Q82">
            <v>0.25806451612903225</v>
          </cell>
          <cell r="R82">
            <v>0.95</v>
          </cell>
          <cell r="S82">
            <v>1.0638297872340496E-2</v>
          </cell>
        </row>
        <row r="83">
          <cell r="B83">
            <v>43546</v>
          </cell>
          <cell r="C83" t="str">
            <v>Friday</v>
          </cell>
          <cell r="D83">
            <v>395181</v>
          </cell>
          <cell r="E83">
            <v>3.6241346758967952E-2</v>
          </cell>
          <cell r="F83">
            <v>0.17</v>
          </cell>
          <cell r="G83">
            <v>0</v>
          </cell>
          <cell r="H83">
            <v>40</v>
          </cell>
          <cell r="I83">
            <v>0.17647058823529416</v>
          </cell>
          <cell r="J83">
            <v>17</v>
          </cell>
          <cell r="K83">
            <v>-0.10526315789473684</v>
          </cell>
          <cell r="L83">
            <v>27</v>
          </cell>
          <cell r="M83">
            <v>0</v>
          </cell>
          <cell r="N83">
            <v>379</v>
          </cell>
          <cell r="O83">
            <v>-4.0506329113924044E-2</v>
          </cell>
          <cell r="P83">
            <v>32</v>
          </cell>
          <cell r="Q83">
            <v>-0.17948717948717952</v>
          </cell>
          <cell r="R83">
            <v>0.95</v>
          </cell>
          <cell r="S83">
            <v>0</v>
          </cell>
        </row>
        <row r="84">
          <cell r="B84">
            <v>43547</v>
          </cell>
          <cell r="C84" t="str">
            <v>Saturday</v>
          </cell>
          <cell r="D84">
            <v>397192</v>
          </cell>
          <cell r="E84">
            <v>-3.0969586665560711E-2</v>
          </cell>
          <cell r="F84">
            <v>0.17</v>
          </cell>
          <cell r="G84">
            <v>0</v>
          </cell>
          <cell r="H84">
            <v>38</v>
          </cell>
          <cell r="I84">
            <v>-5.0000000000000044E-2</v>
          </cell>
          <cell r="J84">
            <v>20</v>
          </cell>
          <cell r="K84">
            <v>5.2631578947368363E-2</v>
          </cell>
          <cell r="L84">
            <v>30</v>
          </cell>
          <cell r="M84">
            <v>0</v>
          </cell>
          <cell r="N84">
            <v>386</v>
          </cell>
          <cell r="O84">
            <v>8.4269662921348409E-2</v>
          </cell>
          <cell r="P84">
            <v>34</v>
          </cell>
          <cell r="Q84">
            <v>9.6774193548387011E-2</v>
          </cell>
          <cell r="R84">
            <v>0.92</v>
          </cell>
          <cell r="S84">
            <v>-1.0752688172043001E-2</v>
          </cell>
        </row>
        <row r="85">
          <cell r="B85">
            <v>43548</v>
          </cell>
          <cell r="C85" t="str">
            <v>Sunday</v>
          </cell>
          <cell r="D85">
            <v>401966</v>
          </cell>
          <cell r="E85">
            <v>1.656483298601974E-2</v>
          </cell>
          <cell r="F85">
            <v>0.17</v>
          </cell>
          <cell r="G85">
            <v>-5.5555555555555469E-2</v>
          </cell>
          <cell r="H85">
            <v>38</v>
          </cell>
          <cell r="I85">
            <v>5.555555555555558E-2</v>
          </cell>
          <cell r="J85">
            <v>20</v>
          </cell>
          <cell r="K85">
            <v>-9.0909090909090939E-2</v>
          </cell>
          <cell r="L85">
            <v>26</v>
          </cell>
          <cell r="M85">
            <v>-0.10344827586206895</v>
          </cell>
          <cell r="N85">
            <v>350</v>
          </cell>
          <cell r="O85">
            <v>-8.376963350785338E-2</v>
          </cell>
          <cell r="P85">
            <v>40</v>
          </cell>
          <cell r="Q85">
            <v>0.17647058823529416</v>
          </cell>
          <cell r="R85">
            <v>0.91</v>
          </cell>
          <cell r="S85">
            <v>-2.1505376344086002E-2</v>
          </cell>
        </row>
        <row r="86">
          <cell r="B86">
            <v>43549</v>
          </cell>
          <cell r="C86" t="str">
            <v>Monday</v>
          </cell>
          <cell r="D86">
            <v>382312</v>
          </cell>
          <cell r="E86">
            <v>-3.2187673247651372E-2</v>
          </cell>
          <cell r="F86">
            <v>0.19</v>
          </cell>
          <cell r="G86">
            <v>0</v>
          </cell>
          <cell r="H86">
            <v>31</v>
          </cell>
          <cell r="I86">
            <v>3.3333333333333437E-2</v>
          </cell>
          <cell r="J86">
            <v>22</v>
          </cell>
          <cell r="K86">
            <v>4.7619047619047672E-2</v>
          </cell>
          <cell r="L86">
            <v>27</v>
          </cell>
          <cell r="M86">
            <v>-6.8965517241379337E-2</v>
          </cell>
          <cell r="N86">
            <v>390</v>
          </cell>
          <cell r="O86">
            <v>4.0000000000000036E-2</v>
          </cell>
          <cell r="P86">
            <v>32</v>
          </cell>
          <cell r="Q86">
            <v>-0.13513513513513509</v>
          </cell>
          <cell r="R86">
            <v>0.92</v>
          </cell>
          <cell r="S86">
            <v>-3.1578947368420929E-2</v>
          </cell>
        </row>
        <row r="87">
          <cell r="B87">
            <v>43550</v>
          </cell>
          <cell r="C87" t="str">
            <v>Tuesday</v>
          </cell>
          <cell r="D87">
            <v>395869</v>
          </cell>
          <cell r="E87">
            <v>4.0495502836025654E-2</v>
          </cell>
          <cell r="F87">
            <v>0.17</v>
          </cell>
          <cell r="G87">
            <v>-0.10526315789473684</v>
          </cell>
          <cell r="H87">
            <v>39</v>
          </cell>
          <cell r="I87">
            <v>5.4054054054053946E-2</v>
          </cell>
          <cell r="J87">
            <v>18</v>
          </cell>
          <cell r="K87">
            <v>-9.9999999999999978E-2</v>
          </cell>
          <cell r="L87">
            <v>25</v>
          </cell>
          <cell r="M87">
            <v>0</v>
          </cell>
          <cell r="N87">
            <v>366</v>
          </cell>
          <cell r="O87">
            <v>-8.4999999999999964E-2</v>
          </cell>
          <cell r="P87">
            <v>36</v>
          </cell>
          <cell r="Q87">
            <v>9.0909090909090828E-2</v>
          </cell>
          <cell r="R87">
            <v>0.94</v>
          </cell>
          <cell r="S87">
            <v>0.44615384615384612</v>
          </cell>
        </row>
        <row r="88">
          <cell r="B88">
            <v>43551</v>
          </cell>
          <cell r="C88" t="str">
            <v>Wednesday</v>
          </cell>
          <cell r="D88">
            <v>408200</v>
          </cell>
          <cell r="E88">
            <v>4.2174626800891568E-2</v>
          </cell>
          <cell r="F88">
            <v>0.19</v>
          </cell>
          <cell r="G88">
            <v>5.555555555555558E-2</v>
          </cell>
          <cell r="H88">
            <v>35</v>
          </cell>
          <cell r="I88">
            <v>-7.8947368421052655E-2</v>
          </cell>
          <cell r="J88">
            <v>17</v>
          </cell>
          <cell r="K88">
            <v>-0.19047619047619047</v>
          </cell>
          <cell r="L88">
            <v>28</v>
          </cell>
          <cell r="M88">
            <v>-3.4482758620689613E-2</v>
          </cell>
          <cell r="N88">
            <v>384</v>
          </cell>
          <cell r="O88">
            <v>2.6109660574411553E-3</v>
          </cell>
          <cell r="P88">
            <v>35</v>
          </cell>
          <cell r="Q88">
            <v>-2.777777777777779E-2</v>
          </cell>
          <cell r="R88">
            <v>0.93</v>
          </cell>
          <cell r="S88">
            <v>0</v>
          </cell>
        </row>
        <row r="89">
          <cell r="B89">
            <v>43552</v>
          </cell>
          <cell r="C89" t="str">
            <v>Thursday</v>
          </cell>
          <cell r="D89">
            <v>404886</v>
          </cell>
          <cell r="E89">
            <v>5.7541216540944795E-2</v>
          </cell>
          <cell r="F89">
            <v>0.17</v>
          </cell>
          <cell r="G89">
            <v>-0.10526315789473684</v>
          </cell>
          <cell r="H89">
            <v>35</v>
          </cell>
          <cell r="I89">
            <v>-2.777777777777779E-2</v>
          </cell>
          <cell r="J89">
            <v>18</v>
          </cell>
          <cell r="K89">
            <v>0</v>
          </cell>
          <cell r="L89">
            <v>30</v>
          </cell>
          <cell r="M89">
            <v>7.1428571428571397E-2</v>
          </cell>
          <cell r="N89">
            <v>395</v>
          </cell>
          <cell r="O89">
            <v>4.2216358839050061E-2</v>
          </cell>
          <cell r="P89">
            <v>34</v>
          </cell>
          <cell r="Q89">
            <v>-0.12820512820512819</v>
          </cell>
          <cell r="R89">
            <v>0.93</v>
          </cell>
          <cell r="S89">
            <v>-2.1052631578947323E-2</v>
          </cell>
        </row>
        <row r="90">
          <cell r="B90">
            <v>43553</v>
          </cell>
          <cell r="C90" t="str">
            <v>Friday</v>
          </cell>
          <cell r="D90">
            <v>389891</v>
          </cell>
          <cell r="E90">
            <v>-1.3386271101090363E-2</v>
          </cell>
          <cell r="F90">
            <v>0.19</v>
          </cell>
          <cell r="G90">
            <v>0.11764705882352944</v>
          </cell>
          <cell r="H90">
            <v>38</v>
          </cell>
          <cell r="I90">
            <v>-5.0000000000000044E-2</v>
          </cell>
          <cell r="J90">
            <v>17</v>
          </cell>
          <cell r="K90">
            <v>0</v>
          </cell>
          <cell r="L90">
            <v>25</v>
          </cell>
          <cell r="M90">
            <v>-7.407407407407407E-2</v>
          </cell>
          <cell r="N90">
            <v>388</v>
          </cell>
          <cell r="O90">
            <v>2.3746701846965701E-2</v>
          </cell>
          <cell r="P90">
            <v>36</v>
          </cell>
          <cell r="Q90">
            <v>0.125</v>
          </cell>
          <cell r="R90">
            <v>0.95</v>
          </cell>
          <cell r="S90">
            <v>0</v>
          </cell>
        </row>
        <row r="91">
          <cell r="B91">
            <v>43554</v>
          </cell>
          <cell r="C91" t="str">
            <v>Saturday</v>
          </cell>
          <cell r="D91">
            <v>380769</v>
          </cell>
          <cell r="E91">
            <v>-4.1347761284215245E-2</v>
          </cell>
          <cell r="F91">
            <v>0.18</v>
          </cell>
          <cell r="G91">
            <v>5.8823529411764497E-2</v>
          </cell>
          <cell r="H91">
            <v>39</v>
          </cell>
          <cell r="I91">
            <v>2.6315789473684292E-2</v>
          </cell>
          <cell r="J91">
            <v>18</v>
          </cell>
          <cell r="K91">
            <v>-9.9999999999999978E-2</v>
          </cell>
          <cell r="L91">
            <v>28</v>
          </cell>
          <cell r="M91">
            <v>-6.6666666666666652E-2</v>
          </cell>
          <cell r="N91">
            <v>354</v>
          </cell>
          <cell r="O91">
            <v>-8.2901554404145039E-2</v>
          </cell>
          <cell r="P91">
            <v>30</v>
          </cell>
          <cell r="Q91">
            <v>-0.11764705882352944</v>
          </cell>
          <cell r="R91">
            <v>0.92</v>
          </cell>
          <cell r="S91">
            <v>0</v>
          </cell>
        </row>
        <row r="92">
          <cell r="B92">
            <v>43555</v>
          </cell>
          <cell r="C92" t="str">
            <v>Sunday</v>
          </cell>
          <cell r="D92">
            <v>398067</v>
          </cell>
          <cell r="E92">
            <v>-9.6998253583636673E-3</v>
          </cell>
          <cell r="F92">
            <v>0.19</v>
          </cell>
          <cell r="G92">
            <v>0.11764705882352944</v>
          </cell>
          <cell r="H92">
            <v>36</v>
          </cell>
          <cell r="I92">
            <v>-5.2631578947368474E-2</v>
          </cell>
          <cell r="J92">
            <v>17</v>
          </cell>
          <cell r="K92">
            <v>-0.15000000000000002</v>
          </cell>
          <cell r="L92">
            <v>29</v>
          </cell>
          <cell r="M92">
            <v>0.11538461538461542</v>
          </cell>
          <cell r="N92">
            <v>363</v>
          </cell>
          <cell r="O92">
            <v>3.7142857142857144E-2</v>
          </cell>
          <cell r="P92">
            <v>37</v>
          </cell>
          <cell r="Q92">
            <v>-7.4999999999999956E-2</v>
          </cell>
          <cell r="R92">
            <v>0.95</v>
          </cell>
          <cell r="S92">
            <v>4.39560439560438E-2</v>
          </cell>
        </row>
        <row r="93">
          <cell r="B93">
            <v>43556</v>
          </cell>
          <cell r="C93" t="str">
            <v>Monday</v>
          </cell>
          <cell r="D93">
            <v>409072</v>
          </cell>
          <cell r="E93">
            <v>6.9995187176965512E-2</v>
          </cell>
          <cell r="F93">
            <v>0.17</v>
          </cell>
          <cell r="G93">
            <v>-0.10526315789473684</v>
          </cell>
          <cell r="H93">
            <v>36</v>
          </cell>
          <cell r="I93">
            <v>0.16129032258064524</v>
          </cell>
          <cell r="J93">
            <v>21</v>
          </cell>
          <cell r="K93">
            <v>-4.5454545454545414E-2</v>
          </cell>
          <cell r="L93">
            <v>29</v>
          </cell>
          <cell r="M93">
            <v>7.4074074074074181E-2</v>
          </cell>
          <cell r="N93">
            <v>354</v>
          </cell>
          <cell r="O93">
            <v>-9.2307692307692313E-2</v>
          </cell>
          <cell r="P93">
            <v>35</v>
          </cell>
          <cell r="Q93">
            <v>9.375E-2</v>
          </cell>
          <cell r="R93">
            <v>0.91</v>
          </cell>
          <cell r="S93">
            <v>-1.0869565217391353E-2</v>
          </cell>
        </row>
        <row r="94">
          <cell r="B94">
            <v>43557</v>
          </cell>
          <cell r="C94" t="str">
            <v>Tuesday</v>
          </cell>
          <cell r="D94">
            <v>385907</v>
          </cell>
          <cell r="E94">
            <v>-2.5164890405664497E-2</v>
          </cell>
          <cell r="F94">
            <v>0.19</v>
          </cell>
          <cell r="G94">
            <v>0.11764705882352944</v>
          </cell>
          <cell r="H94">
            <v>35</v>
          </cell>
          <cell r="I94">
            <v>-0.10256410256410253</v>
          </cell>
          <cell r="J94">
            <v>22</v>
          </cell>
          <cell r="K94">
            <v>0.22222222222222232</v>
          </cell>
          <cell r="L94">
            <v>25</v>
          </cell>
          <cell r="M94">
            <v>0</v>
          </cell>
          <cell r="N94">
            <v>383</v>
          </cell>
          <cell r="O94">
            <v>4.644808743169393E-2</v>
          </cell>
          <cell r="P94">
            <v>33</v>
          </cell>
          <cell r="Q94">
            <v>-8.333333333333337E-2</v>
          </cell>
          <cell r="R94">
            <v>0.95</v>
          </cell>
          <cell r="S94">
            <v>1.0638297872340496E-2</v>
          </cell>
        </row>
        <row r="95">
          <cell r="B95">
            <v>43558</v>
          </cell>
          <cell r="C95" t="str">
            <v>Wednesday</v>
          </cell>
          <cell r="D95">
            <v>410264</v>
          </cell>
          <cell r="E95">
            <v>5.0563449289564577E-3</v>
          </cell>
          <cell r="F95">
            <v>0.17</v>
          </cell>
          <cell r="G95">
            <v>-0.10526315789473684</v>
          </cell>
          <cell r="H95">
            <v>37</v>
          </cell>
          <cell r="I95">
            <v>5.7142857142857162E-2</v>
          </cell>
          <cell r="J95">
            <v>21</v>
          </cell>
          <cell r="K95">
            <v>0.23529411764705888</v>
          </cell>
          <cell r="L95">
            <v>28</v>
          </cell>
          <cell r="M95">
            <v>0</v>
          </cell>
          <cell r="N95">
            <v>361</v>
          </cell>
          <cell r="O95">
            <v>-5.989583333333337E-2</v>
          </cell>
          <cell r="P95">
            <v>33</v>
          </cell>
          <cell r="Q95">
            <v>-5.7142857142857162E-2</v>
          </cell>
          <cell r="R95">
            <v>0.91</v>
          </cell>
          <cell r="S95">
            <v>-2.1505376344086002E-2</v>
          </cell>
        </row>
        <row r="96">
          <cell r="B96">
            <v>43559</v>
          </cell>
          <cell r="C96" t="str">
            <v>Thursday</v>
          </cell>
          <cell r="D96">
            <v>406272</v>
          </cell>
          <cell r="E96">
            <v>3.423185785628613E-3</v>
          </cell>
          <cell r="F96">
            <v>0.1</v>
          </cell>
          <cell r="G96">
            <v>-0.41176470588235292</v>
          </cell>
          <cell r="H96">
            <v>35</v>
          </cell>
          <cell r="I96">
            <v>0</v>
          </cell>
          <cell r="J96">
            <v>21</v>
          </cell>
          <cell r="K96">
            <v>0.16666666666666674</v>
          </cell>
          <cell r="L96">
            <v>29</v>
          </cell>
          <cell r="M96">
            <v>-3.3333333333333326E-2</v>
          </cell>
          <cell r="N96">
            <v>388</v>
          </cell>
          <cell r="O96">
            <v>-1.7721518987341756E-2</v>
          </cell>
          <cell r="P96">
            <v>40</v>
          </cell>
          <cell r="Q96">
            <v>0.17647058823529416</v>
          </cell>
          <cell r="R96">
            <v>0.92</v>
          </cell>
          <cell r="S96">
            <v>-1.0752688172043001E-2</v>
          </cell>
        </row>
        <row r="97">
          <cell r="B97">
            <v>43560</v>
          </cell>
          <cell r="C97" t="str">
            <v>Friday</v>
          </cell>
          <cell r="D97">
            <v>388271</v>
          </cell>
          <cell r="E97">
            <v>-4.1550074251521796E-3</v>
          </cell>
          <cell r="F97">
            <v>0.18</v>
          </cell>
          <cell r="G97">
            <v>-5.2631578947368474E-2</v>
          </cell>
          <cell r="H97">
            <v>34</v>
          </cell>
          <cell r="I97">
            <v>-0.10526315789473684</v>
          </cell>
          <cell r="J97">
            <v>17</v>
          </cell>
          <cell r="K97">
            <v>0</v>
          </cell>
          <cell r="L97">
            <v>28</v>
          </cell>
          <cell r="M97">
            <v>0.12000000000000011</v>
          </cell>
          <cell r="N97">
            <v>361</v>
          </cell>
          <cell r="O97">
            <v>-6.9587628865979356E-2</v>
          </cell>
          <cell r="P97">
            <v>36</v>
          </cell>
          <cell r="Q97">
            <v>0</v>
          </cell>
          <cell r="R97">
            <v>0.95</v>
          </cell>
          <cell r="S97">
            <v>0</v>
          </cell>
        </row>
        <row r="98">
          <cell r="B98">
            <v>43561</v>
          </cell>
          <cell r="C98" t="str">
            <v>Saturday</v>
          </cell>
          <cell r="D98">
            <v>403590</v>
          </cell>
          <cell r="E98">
            <v>5.9933975717560983E-2</v>
          </cell>
          <cell r="F98">
            <v>0.17</v>
          </cell>
          <cell r="G98">
            <v>-5.5555555555555469E-2</v>
          </cell>
          <cell r="H98">
            <v>30</v>
          </cell>
          <cell r="I98">
            <v>-0.23076923076923073</v>
          </cell>
          <cell r="J98">
            <v>18</v>
          </cell>
          <cell r="K98">
            <v>0</v>
          </cell>
          <cell r="L98">
            <v>25</v>
          </cell>
          <cell r="M98">
            <v>-0.1071428571428571</v>
          </cell>
          <cell r="N98">
            <v>363</v>
          </cell>
          <cell r="O98">
            <v>2.5423728813559254E-2</v>
          </cell>
          <cell r="P98">
            <v>30</v>
          </cell>
          <cell r="Q98">
            <v>0</v>
          </cell>
          <cell r="R98">
            <v>0.91</v>
          </cell>
          <cell r="S98">
            <v>-1.0869565217391353E-2</v>
          </cell>
        </row>
        <row r="99">
          <cell r="B99">
            <v>43562</v>
          </cell>
          <cell r="C99" t="str">
            <v>Sunday</v>
          </cell>
          <cell r="D99">
            <v>403770</v>
          </cell>
          <cell r="E99">
            <v>1.4326733941773639E-2</v>
          </cell>
          <cell r="F99">
            <v>0.18</v>
          </cell>
          <cell r="G99">
            <v>-5.2631578947368474E-2</v>
          </cell>
          <cell r="H99">
            <v>37</v>
          </cell>
          <cell r="I99">
            <v>2.7777777777777679E-2</v>
          </cell>
          <cell r="J99">
            <v>22</v>
          </cell>
          <cell r="K99">
            <v>0.29411764705882359</v>
          </cell>
          <cell r="L99">
            <v>27</v>
          </cell>
          <cell r="M99">
            <v>-6.8965517241379337E-2</v>
          </cell>
          <cell r="N99">
            <v>391</v>
          </cell>
          <cell r="O99">
            <v>7.7134986225895208E-2</v>
          </cell>
          <cell r="P99">
            <v>31</v>
          </cell>
          <cell r="Q99">
            <v>-0.16216216216216217</v>
          </cell>
          <cell r="R99">
            <v>0.95</v>
          </cell>
          <cell r="S99">
            <v>0</v>
          </cell>
        </row>
        <row r="100">
          <cell r="B100">
            <v>43563</v>
          </cell>
          <cell r="C100" t="str">
            <v>Monday</v>
          </cell>
          <cell r="D100">
            <v>390761</v>
          </cell>
          <cell r="E100">
            <v>-4.4762291234794804E-2</v>
          </cell>
          <cell r="F100">
            <v>0.19</v>
          </cell>
          <cell r="G100">
            <v>0.11764705882352944</v>
          </cell>
          <cell r="H100">
            <v>32</v>
          </cell>
          <cell r="I100">
            <v>-0.11111111111111116</v>
          </cell>
          <cell r="J100">
            <v>21</v>
          </cell>
          <cell r="K100">
            <v>0</v>
          </cell>
          <cell r="L100">
            <v>27</v>
          </cell>
          <cell r="M100">
            <v>-6.8965517241379337E-2</v>
          </cell>
          <cell r="N100">
            <v>387</v>
          </cell>
          <cell r="O100">
            <v>9.3220338983050821E-2</v>
          </cell>
          <cell r="P100">
            <v>34</v>
          </cell>
          <cell r="Q100">
            <v>-2.8571428571428581E-2</v>
          </cell>
          <cell r="R100">
            <v>0.92</v>
          </cell>
          <cell r="S100">
            <v>1.098901098901095E-2</v>
          </cell>
        </row>
        <row r="101">
          <cell r="B101">
            <v>43564</v>
          </cell>
          <cell r="C101" t="str">
            <v>Tuesday</v>
          </cell>
          <cell r="D101">
            <v>395003</v>
          </cell>
          <cell r="E101">
            <v>2.3570445729152345E-2</v>
          </cell>
          <cell r="F101">
            <v>0.19</v>
          </cell>
          <cell r="G101">
            <v>0</v>
          </cell>
          <cell r="H101">
            <v>34</v>
          </cell>
          <cell r="I101">
            <v>-2.8571428571428581E-2</v>
          </cell>
          <cell r="J101">
            <v>22</v>
          </cell>
          <cell r="K101">
            <v>0</v>
          </cell>
          <cell r="L101">
            <v>25</v>
          </cell>
          <cell r="M101">
            <v>0</v>
          </cell>
          <cell r="N101">
            <v>400</v>
          </cell>
          <cell r="O101">
            <v>4.4386422976501416E-2</v>
          </cell>
          <cell r="P101">
            <v>34</v>
          </cell>
          <cell r="Q101">
            <v>3.0303030303030276E-2</v>
          </cell>
          <cell r="R101">
            <v>0.95</v>
          </cell>
          <cell r="S101">
            <v>0</v>
          </cell>
        </row>
        <row r="102">
          <cell r="B102">
            <v>43565</v>
          </cell>
          <cell r="C102" t="str">
            <v>Wednesday</v>
          </cell>
          <cell r="D102">
            <v>395190</v>
          </cell>
          <cell r="E102">
            <v>-3.674219526938749E-2</v>
          </cell>
          <cell r="F102">
            <v>0.19</v>
          </cell>
          <cell r="G102">
            <v>0.11764705882352944</v>
          </cell>
          <cell r="H102">
            <v>32</v>
          </cell>
          <cell r="I102">
            <v>-0.13513513513513509</v>
          </cell>
          <cell r="J102">
            <v>20</v>
          </cell>
          <cell r="K102">
            <v>-4.7619047619047672E-2</v>
          </cell>
          <cell r="L102">
            <v>25</v>
          </cell>
          <cell r="M102">
            <v>-0.1071428571428571</v>
          </cell>
          <cell r="N102">
            <v>384</v>
          </cell>
          <cell r="O102">
            <v>6.3711911357340778E-2</v>
          </cell>
          <cell r="P102">
            <v>30</v>
          </cell>
          <cell r="Q102">
            <v>-9.0909090909090939E-2</v>
          </cell>
          <cell r="R102">
            <v>0.95</v>
          </cell>
          <cell r="S102">
            <v>4.39560439560438E-2</v>
          </cell>
        </row>
        <row r="103">
          <cell r="B103">
            <v>43566</v>
          </cell>
          <cell r="C103" t="str">
            <v>Thursday</v>
          </cell>
          <cell r="D103">
            <v>394581</v>
          </cell>
          <cell r="E103">
            <v>-2.8776287807183332E-2</v>
          </cell>
          <cell r="F103">
            <v>0.18</v>
          </cell>
          <cell r="G103">
            <v>0.79999999999999982</v>
          </cell>
          <cell r="H103">
            <v>35</v>
          </cell>
          <cell r="I103">
            <v>0</v>
          </cell>
          <cell r="J103">
            <v>19</v>
          </cell>
          <cell r="K103">
            <v>-9.5238095238095233E-2</v>
          </cell>
          <cell r="L103">
            <v>25</v>
          </cell>
          <cell r="M103">
            <v>-0.13793103448275867</v>
          </cell>
          <cell r="N103">
            <v>387</v>
          </cell>
          <cell r="O103">
            <v>-2.5773195876288568E-3</v>
          </cell>
          <cell r="P103">
            <v>36</v>
          </cell>
          <cell r="Q103">
            <v>-9.9999999999999978E-2</v>
          </cell>
          <cell r="R103">
            <v>0.91</v>
          </cell>
          <cell r="S103">
            <v>-1.0869565217391353E-2</v>
          </cell>
        </row>
        <row r="104">
          <cell r="B104">
            <v>43567</v>
          </cell>
          <cell r="C104" t="str">
            <v>Friday</v>
          </cell>
          <cell r="D104">
            <v>406144</v>
          </cell>
          <cell r="E104">
            <v>4.6032281576527723E-2</v>
          </cell>
          <cell r="F104">
            <v>0.17</v>
          </cell>
          <cell r="G104">
            <v>-5.5555555555555469E-2</v>
          </cell>
          <cell r="H104">
            <v>32</v>
          </cell>
          <cell r="I104">
            <v>-5.8823529411764719E-2</v>
          </cell>
          <cell r="J104">
            <v>17</v>
          </cell>
          <cell r="K104">
            <v>0</v>
          </cell>
          <cell r="L104">
            <v>28</v>
          </cell>
          <cell r="M104">
            <v>0</v>
          </cell>
          <cell r="N104">
            <v>360</v>
          </cell>
          <cell r="O104">
            <v>-2.7700831024930483E-3</v>
          </cell>
          <cell r="P104">
            <v>32</v>
          </cell>
          <cell r="Q104">
            <v>-0.11111111111111116</v>
          </cell>
          <cell r="R104">
            <v>0.95</v>
          </cell>
          <cell r="S104">
            <v>0</v>
          </cell>
        </row>
        <row r="105">
          <cell r="B105">
            <v>43568</v>
          </cell>
          <cell r="C105" t="str">
            <v>Saturday</v>
          </cell>
          <cell r="D105">
            <v>381621</v>
          </cell>
          <cell r="E105">
            <v>-5.4433955251616761E-2</v>
          </cell>
          <cell r="F105">
            <v>0.17</v>
          </cell>
          <cell r="G105">
            <v>0</v>
          </cell>
          <cell r="H105">
            <v>31</v>
          </cell>
          <cell r="I105">
            <v>3.3333333333333437E-2</v>
          </cell>
          <cell r="J105">
            <v>21</v>
          </cell>
          <cell r="K105">
            <v>0.16666666666666674</v>
          </cell>
          <cell r="L105">
            <v>25</v>
          </cell>
          <cell r="M105">
            <v>0</v>
          </cell>
          <cell r="N105">
            <v>366</v>
          </cell>
          <cell r="O105">
            <v>8.2644628099173278E-3</v>
          </cell>
          <cell r="P105">
            <v>32</v>
          </cell>
          <cell r="Q105">
            <v>6.6666666666666652E-2</v>
          </cell>
          <cell r="R105">
            <v>0.91</v>
          </cell>
          <cell r="S105">
            <v>0</v>
          </cell>
        </row>
        <row r="106">
          <cell r="B106">
            <v>43569</v>
          </cell>
          <cell r="C106" t="str">
            <v>Sunday</v>
          </cell>
          <cell r="D106">
            <v>396665</v>
          </cell>
          <cell r="E106">
            <v>-1.7596651559055876E-2</v>
          </cell>
          <cell r="F106">
            <v>0.17</v>
          </cell>
          <cell r="G106">
            <v>-5.5555555555555469E-2</v>
          </cell>
          <cell r="H106">
            <v>38</v>
          </cell>
          <cell r="I106">
            <v>2.7027027027026973E-2</v>
          </cell>
          <cell r="J106">
            <v>22</v>
          </cell>
          <cell r="K106">
            <v>0</v>
          </cell>
          <cell r="L106">
            <v>29</v>
          </cell>
          <cell r="M106">
            <v>7.4074074074074181E-2</v>
          </cell>
          <cell r="N106">
            <v>395</v>
          </cell>
          <cell r="O106">
            <v>1.0230179028132946E-2</v>
          </cell>
          <cell r="P106">
            <v>35</v>
          </cell>
          <cell r="Q106">
            <v>0.12903225806451624</v>
          </cell>
          <cell r="R106">
            <v>0.95</v>
          </cell>
          <cell r="S106">
            <v>0</v>
          </cell>
        </row>
        <row r="107">
          <cell r="B107">
            <v>43570</v>
          </cell>
          <cell r="C107" t="str">
            <v>Monday</v>
          </cell>
          <cell r="D107">
            <v>406139</v>
          </cell>
          <cell r="E107">
            <v>3.9353978518838817E-2</v>
          </cell>
          <cell r="F107">
            <v>0.17</v>
          </cell>
          <cell r="G107">
            <v>-0.10526315789473684</v>
          </cell>
          <cell r="H107">
            <v>31</v>
          </cell>
          <cell r="I107">
            <v>-3.125E-2</v>
          </cell>
          <cell r="J107">
            <v>17</v>
          </cell>
          <cell r="K107">
            <v>-0.19047619047619047</v>
          </cell>
          <cell r="L107">
            <v>26</v>
          </cell>
          <cell r="M107">
            <v>-3.703703703703709E-2</v>
          </cell>
          <cell r="N107">
            <v>360</v>
          </cell>
          <cell r="O107">
            <v>-6.9767441860465129E-2</v>
          </cell>
          <cell r="P107">
            <v>35</v>
          </cell>
          <cell r="Q107">
            <v>2.9411764705882248E-2</v>
          </cell>
          <cell r="R107">
            <v>0.94</v>
          </cell>
          <cell r="S107">
            <v>2.1739130434782483E-2</v>
          </cell>
        </row>
        <row r="108">
          <cell r="B108">
            <v>43571</v>
          </cell>
          <cell r="C108" t="str">
            <v>Tuesday</v>
          </cell>
          <cell r="D108">
            <v>400491</v>
          </cell>
          <cell r="E108">
            <v>1.3893565365326266E-2</v>
          </cell>
          <cell r="F108">
            <v>0.18</v>
          </cell>
          <cell r="G108">
            <v>-5.2631578947368474E-2</v>
          </cell>
          <cell r="H108">
            <v>33</v>
          </cell>
          <cell r="I108">
            <v>-2.9411764705882359E-2</v>
          </cell>
          <cell r="J108">
            <v>22</v>
          </cell>
          <cell r="K108">
            <v>0</v>
          </cell>
          <cell r="L108">
            <v>25</v>
          </cell>
          <cell r="M108">
            <v>0</v>
          </cell>
          <cell r="N108">
            <v>394</v>
          </cell>
          <cell r="O108">
            <v>-1.5000000000000013E-2</v>
          </cell>
          <cell r="P108">
            <v>30</v>
          </cell>
          <cell r="Q108">
            <v>-0.11764705882352944</v>
          </cell>
          <cell r="R108">
            <v>0.92</v>
          </cell>
          <cell r="S108">
            <v>-3.1578947368420929E-2</v>
          </cell>
        </row>
        <row r="109">
          <cell r="B109">
            <v>43572</v>
          </cell>
          <cell r="C109" t="str">
            <v>Wednesday</v>
          </cell>
          <cell r="D109">
            <v>400313</v>
          </cell>
          <cell r="E109">
            <v>1.2963384701029979E-2</v>
          </cell>
          <cell r="F109">
            <v>0.18</v>
          </cell>
          <cell r="G109">
            <v>-5.2631578947368474E-2</v>
          </cell>
          <cell r="H109">
            <v>31</v>
          </cell>
          <cell r="I109">
            <v>-3.125E-2</v>
          </cell>
          <cell r="J109">
            <v>17</v>
          </cell>
          <cell r="K109">
            <v>-0.15000000000000002</v>
          </cell>
          <cell r="L109">
            <v>30</v>
          </cell>
          <cell r="M109">
            <v>0.19999999999999996</v>
          </cell>
          <cell r="N109">
            <v>387</v>
          </cell>
          <cell r="O109">
            <v>7.8125E-3</v>
          </cell>
          <cell r="P109">
            <v>35</v>
          </cell>
          <cell r="Q109">
            <v>0.16666666666666674</v>
          </cell>
          <cell r="R109">
            <v>0.92</v>
          </cell>
          <cell r="S109">
            <v>-3.1578947368420929E-2</v>
          </cell>
        </row>
        <row r="110">
          <cell r="B110">
            <v>43573</v>
          </cell>
          <cell r="C110" t="str">
            <v>Thursday</v>
          </cell>
          <cell r="D110">
            <v>389107</v>
          </cell>
          <cell r="E110">
            <v>-1.3872943704841378E-2</v>
          </cell>
          <cell r="F110">
            <v>0.28999999999999998</v>
          </cell>
          <cell r="G110">
            <v>0.61111111111111116</v>
          </cell>
          <cell r="H110">
            <v>32</v>
          </cell>
          <cell r="I110">
            <v>-8.5714285714285743E-2</v>
          </cell>
          <cell r="J110">
            <v>18</v>
          </cell>
          <cell r="K110">
            <v>-5.2631578947368474E-2</v>
          </cell>
          <cell r="L110">
            <v>28</v>
          </cell>
          <cell r="M110">
            <v>0.12000000000000011</v>
          </cell>
          <cell r="N110">
            <v>364</v>
          </cell>
          <cell r="O110">
            <v>-5.9431524547803649E-2</v>
          </cell>
          <cell r="P110">
            <v>40</v>
          </cell>
          <cell r="Q110">
            <v>0.11111111111111116</v>
          </cell>
          <cell r="R110">
            <v>0.91</v>
          </cell>
          <cell r="S110">
            <v>0</v>
          </cell>
        </row>
        <row r="111">
          <cell r="B111">
            <v>43574</v>
          </cell>
          <cell r="C111" t="str">
            <v>Friday</v>
          </cell>
          <cell r="D111">
            <v>384879</v>
          </cell>
          <cell r="E111">
            <v>-5.2358276867317977E-2</v>
          </cell>
          <cell r="F111">
            <v>0.18</v>
          </cell>
          <cell r="G111">
            <v>5.8823529411764497E-2</v>
          </cell>
          <cell r="H111">
            <v>39</v>
          </cell>
          <cell r="I111">
            <v>0.21875</v>
          </cell>
          <cell r="J111">
            <v>17</v>
          </cell>
          <cell r="K111">
            <v>0</v>
          </cell>
          <cell r="L111">
            <v>27</v>
          </cell>
          <cell r="M111">
            <v>-3.5714285714285698E-2</v>
          </cell>
          <cell r="N111">
            <v>351</v>
          </cell>
          <cell r="O111">
            <v>-2.5000000000000022E-2</v>
          </cell>
          <cell r="P111">
            <v>36</v>
          </cell>
          <cell r="Q111">
            <v>0.125</v>
          </cell>
          <cell r="R111">
            <v>0.95</v>
          </cell>
          <cell r="S111">
            <v>0</v>
          </cell>
        </row>
        <row r="112">
          <cell r="B112">
            <v>43575</v>
          </cell>
          <cell r="C112" t="str">
            <v>Saturday</v>
          </cell>
          <cell r="D112">
            <v>384256</v>
          </cell>
          <cell r="E112">
            <v>6.9047562896171755E-3</v>
          </cell>
          <cell r="F112">
            <v>0.18</v>
          </cell>
          <cell r="G112">
            <v>5.8823529411764497E-2</v>
          </cell>
          <cell r="H112">
            <v>35</v>
          </cell>
          <cell r="I112">
            <v>0.12903225806451624</v>
          </cell>
          <cell r="J112">
            <v>17</v>
          </cell>
          <cell r="K112">
            <v>-0.19047619047619047</v>
          </cell>
          <cell r="L112">
            <v>29</v>
          </cell>
          <cell r="M112">
            <v>0.15999999999999992</v>
          </cell>
          <cell r="N112">
            <v>395</v>
          </cell>
          <cell r="O112">
            <v>7.9234972677595605E-2</v>
          </cell>
          <cell r="P112">
            <v>34</v>
          </cell>
          <cell r="Q112">
            <v>6.25E-2</v>
          </cell>
          <cell r="R112">
            <v>0.94</v>
          </cell>
          <cell r="S112">
            <v>3.296703296703285E-2</v>
          </cell>
        </row>
        <row r="113">
          <cell r="B113">
            <v>43576</v>
          </cell>
          <cell r="C113" t="str">
            <v>Sunday</v>
          </cell>
          <cell r="D113">
            <v>405625</v>
          </cell>
          <cell r="E113">
            <v>2.2588330203068052E-2</v>
          </cell>
          <cell r="F113">
            <v>0.17</v>
          </cell>
          <cell r="G113">
            <v>0</v>
          </cell>
          <cell r="H113">
            <v>34</v>
          </cell>
          <cell r="I113">
            <v>-0.10526315789473684</v>
          </cell>
          <cell r="J113">
            <v>18</v>
          </cell>
          <cell r="K113">
            <v>-0.18181818181818177</v>
          </cell>
          <cell r="L113">
            <v>25</v>
          </cell>
          <cell r="M113">
            <v>-0.13793103448275867</v>
          </cell>
          <cell r="N113">
            <v>380</v>
          </cell>
          <cell r="O113">
            <v>-3.7974683544303778E-2</v>
          </cell>
          <cell r="P113">
            <v>34</v>
          </cell>
          <cell r="Q113">
            <v>-2.8571428571428581E-2</v>
          </cell>
          <cell r="R113">
            <v>0.94</v>
          </cell>
          <cell r="S113">
            <v>-1.0526315789473717E-2</v>
          </cell>
        </row>
        <row r="114">
          <cell r="B114">
            <v>43577</v>
          </cell>
          <cell r="C114" t="str">
            <v>Monday</v>
          </cell>
          <cell r="D114">
            <v>385119</v>
          </cell>
          <cell r="E114">
            <v>-5.1755679705716484E-2</v>
          </cell>
          <cell r="F114">
            <v>0.19</v>
          </cell>
          <cell r="G114">
            <v>0.11764705882352944</v>
          </cell>
          <cell r="H114">
            <v>31</v>
          </cell>
          <cell r="I114">
            <v>0</v>
          </cell>
          <cell r="J114">
            <v>17</v>
          </cell>
          <cell r="K114">
            <v>0</v>
          </cell>
          <cell r="L114">
            <v>26</v>
          </cell>
          <cell r="M114">
            <v>0</v>
          </cell>
          <cell r="N114">
            <v>383</v>
          </cell>
          <cell r="O114">
            <v>6.3888888888888884E-2</v>
          </cell>
          <cell r="P114">
            <v>33</v>
          </cell>
          <cell r="Q114">
            <v>-5.7142857142857162E-2</v>
          </cell>
          <cell r="R114">
            <v>0.95</v>
          </cell>
          <cell r="S114">
            <v>1.0638297872340496E-2</v>
          </cell>
        </row>
        <row r="115">
          <cell r="B115">
            <v>43578</v>
          </cell>
          <cell r="C115" t="str">
            <v>Tuesday</v>
          </cell>
          <cell r="D115">
            <v>392946</v>
          </cell>
          <cell r="E115">
            <v>-1.8839374667595554E-2</v>
          </cell>
          <cell r="F115">
            <v>0.18</v>
          </cell>
          <cell r="G115">
            <v>0</v>
          </cell>
          <cell r="H115">
            <v>38</v>
          </cell>
          <cell r="I115">
            <v>0.1515151515151516</v>
          </cell>
          <cell r="J115">
            <v>21</v>
          </cell>
          <cell r="K115">
            <v>-4.5454545454545414E-2</v>
          </cell>
          <cell r="L115">
            <v>27</v>
          </cell>
          <cell r="M115">
            <v>8.0000000000000071E-2</v>
          </cell>
          <cell r="N115">
            <v>390</v>
          </cell>
          <cell r="O115">
            <v>-1.0152284263959421E-2</v>
          </cell>
          <cell r="P115">
            <v>37</v>
          </cell>
          <cell r="Q115">
            <v>0.23333333333333339</v>
          </cell>
          <cell r="R115">
            <v>0.93</v>
          </cell>
          <cell r="S115">
            <v>1.0869565217391353E-2</v>
          </cell>
        </row>
        <row r="116">
          <cell r="B116">
            <v>43579</v>
          </cell>
          <cell r="C116" t="str">
            <v>Wednesday</v>
          </cell>
          <cell r="D116">
            <v>394455</v>
          </cell>
          <cell r="E116">
            <v>-1.4633549247713651E-2</v>
          </cell>
          <cell r="F116">
            <v>0.17</v>
          </cell>
          <cell r="G116">
            <v>-5.5555555555555469E-2</v>
          </cell>
          <cell r="H116">
            <v>37</v>
          </cell>
          <cell r="I116">
            <v>0.19354838709677424</v>
          </cell>
          <cell r="J116">
            <v>18</v>
          </cell>
          <cell r="K116">
            <v>5.8823529411764719E-2</v>
          </cell>
          <cell r="L116">
            <v>25</v>
          </cell>
          <cell r="M116">
            <v>-0.16666666666666663</v>
          </cell>
          <cell r="N116">
            <v>383</v>
          </cell>
          <cell r="O116">
            <v>-1.033591731266148E-2</v>
          </cell>
          <cell r="P116">
            <v>39</v>
          </cell>
          <cell r="Q116">
            <v>0.11428571428571432</v>
          </cell>
          <cell r="R116">
            <v>0.94</v>
          </cell>
          <cell r="S116">
            <v>2.1739130434782483E-2</v>
          </cell>
        </row>
        <row r="117">
          <cell r="B117">
            <v>43580</v>
          </cell>
          <cell r="C117" t="str">
            <v>Thursday</v>
          </cell>
          <cell r="D117">
            <v>393483</v>
          </cell>
          <cell r="E117">
            <v>1.1246263881143248E-2</v>
          </cell>
          <cell r="F117">
            <v>0.17</v>
          </cell>
          <cell r="G117">
            <v>-0.4137931034482758</v>
          </cell>
          <cell r="H117">
            <v>30</v>
          </cell>
          <cell r="I117">
            <v>-6.25E-2</v>
          </cell>
          <cell r="J117">
            <v>17</v>
          </cell>
          <cell r="K117">
            <v>-5.555555555555558E-2</v>
          </cell>
          <cell r="L117">
            <v>28</v>
          </cell>
          <cell r="M117">
            <v>0</v>
          </cell>
          <cell r="N117">
            <v>383</v>
          </cell>
          <cell r="O117">
            <v>5.2197802197802234E-2</v>
          </cell>
          <cell r="P117">
            <v>38</v>
          </cell>
          <cell r="Q117">
            <v>-5.0000000000000044E-2</v>
          </cell>
          <cell r="R117">
            <v>0.91</v>
          </cell>
          <cell r="S117">
            <v>0</v>
          </cell>
        </row>
        <row r="118">
          <cell r="B118">
            <v>43581</v>
          </cell>
          <cell r="C118" t="str">
            <v>Friday</v>
          </cell>
          <cell r="D118">
            <v>387973</v>
          </cell>
          <cell r="E118">
            <v>8.0388901446948324E-3</v>
          </cell>
          <cell r="F118">
            <v>0.17</v>
          </cell>
          <cell r="G118">
            <v>-5.5555555555555469E-2</v>
          </cell>
          <cell r="H118">
            <v>38</v>
          </cell>
          <cell r="I118">
            <v>-2.5641025641025661E-2</v>
          </cell>
          <cell r="J118">
            <v>19</v>
          </cell>
          <cell r="K118">
            <v>0.11764705882352944</v>
          </cell>
          <cell r="L118">
            <v>30</v>
          </cell>
          <cell r="M118">
            <v>0.11111111111111116</v>
          </cell>
          <cell r="N118">
            <v>367</v>
          </cell>
          <cell r="O118">
            <v>4.5584045584045496E-2</v>
          </cell>
          <cell r="P118">
            <v>30</v>
          </cell>
          <cell r="Q118">
            <v>-0.16666666666666663</v>
          </cell>
          <cell r="R118">
            <v>0.94</v>
          </cell>
          <cell r="S118">
            <v>-1.0526315789473717E-2</v>
          </cell>
        </row>
        <row r="119">
          <cell r="B119">
            <v>43582</v>
          </cell>
          <cell r="C119" t="str">
            <v>Saturday</v>
          </cell>
          <cell r="D119">
            <v>388059</v>
          </cell>
          <cell r="E119">
            <v>9.8970478014657193E-3</v>
          </cell>
          <cell r="F119">
            <v>0.19</v>
          </cell>
          <cell r="G119">
            <v>5.555555555555558E-2</v>
          </cell>
          <cell r="H119">
            <v>31</v>
          </cell>
          <cell r="I119">
            <v>-0.11428571428571432</v>
          </cell>
          <cell r="J119">
            <v>20</v>
          </cell>
          <cell r="K119">
            <v>0.17647058823529416</v>
          </cell>
          <cell r="L119">
            <v>29</v>
          </cell>
          <cell r="M119">
            <v>0</v>
          </cell>
          <cell r="N119">
            <v>366</v>
          </cell>
          <cell r="O119">
            <v>-7.3417721518987289E-2</v>
          </cell>
          <cell r="P119">
            <v>36</v>
          </cell>
          <cell r="Q119">
            <v>5.8823529411764719E-2</v>
          </cell>
          <cell r="R119">
            <v>0.94</v>
          </cell>
          <cell r="S119">
            <v>0</v>
          </cell>
        </row>
        <row r="120">
          <cell r="B120">
            <v>43583</v>
          </cell>
          <cell r="C120" t="str">
            <v>Sunday</v>
          </cell>
          <cell r="D120">
            <v>394554</v>
          </cell>
          <cell r="E120">
            <v>-2.7293682588597878E-2</v>
          </cell>
          <cell r="F120">
            <v>0.18</v>
          </cell>
          <cell r="G120">
            <v>5.8823529411764497E-2</v>
          </cell>
          <cell r="H120">
            <v>30</v>
          </cell>
          <cell r="I120">
            <v>-0.11764705882352944</v>
          </cell>
          <cell r="J120">
            <v>20</v>
          </cell>
          <cell r="K120">
            <v>0.11111111111111116</v>
          </cell>
          <cell r="L120">
            <v>29</v>
          </cell>
          <cell r="M120">
            <v>0.15999999999999992</v>
          </cell>
          <cell r="N120">
            <v>389</v>
          </cell>
          <cell r="O120">
            <v>2.3684210526315752E-2</v>
          </cell>
          <cell r="P120">
            <v>31</v>
          </cell>
          <cell r="Q120">
            <v>-8.8235294117647078E-2</v>
          </cell>
          <cell r="R120">
            <v>0.93</v>
          </cell>
          <cell r="S120">
            <v>-1.0638297872340274E-2</v>
          </cell>
        </row>
        <row r="121">
          <cell r="B121">
            <v>43584</v>
          </cell>
          <cell r="C121" t="str">
            <v>Monday</v>
          </cell>
          <cell r="D121">
            <v>395744</v>
          </cell>
          <cell r="E121">
            <v>2.7588875126908885E-2</v>
          </cell>
          <cell r="F121">
            <v>0.18</v>
          </cell>
          <cell r="G121">
            <v>-5.2631578947368474E-2</v>
          </cell>
          <cell r="H121">
            <v>38</v>
          </cell>
          <cell r="I121">
            <v>0.22580645161290325</v>
          </cell>
          <cell r="J121">
            <v>20</v>
          </cell>
          <cell r="K121">
            <v>0.17647058823529416</v>
          </cell>
          <cell r="L121">
            <v>27</v>
          </cell>
          <cell r="M121">
            <v>3.8461538461538547E-2</v>
          </cell>
          <cell r="N121">
            <v>366</v>
          </cell>
          <cell r="O121">
            <v>-4.4386422976501305E-2</v>
          </cell>
          <cell r="P121">
            <v>31</v>
          </cell>
          <cell r="Q121">
            <v>-6.0606060606060552E-2</v>
          </cell>
          <cell r="R121">
            <v>0.91</v>
          </cell>
          <cell r="S121">
            <v>-4.2105263157894646E-2</v>
          </cell>
        </row>
        <row r="122">
          <cell r="B122">
            <v>43585</v>
          </cell>
          <cell r="C122" t="str">
            <v>Tuesday</v>
          </cell>
          <cell r="D122">
            <v>405172</v>
          </cell>
          <cell r="E122">
            <v>3.1113689921770327E-2</v>
          </cell>
          <cell r="F122">
            <v>0.17</v>
          </cell>
          <cell r="G122">
            <v>-5.5555555555555469E-2</v>
          </cell>
          <cell r="H122">
            <v>33</v>
          </cell>
          <cell r="I122">
            <v>-0.13157894736842102</v>
          </cell>
          <cell r="J122">
            <v>19</v>
          </cell>
          <cell r="K122">
            <v>-9.5238095238095233E-2</v>
          </cell>
          <cell r="L122">
            <v>27</v>
          </cell>
          <cell r="M122">
            <v>0</v>
          </cell>
          <cell r="N122">
            <v>380</v>
          </cell>
          <cell r="O122">
            <v>-2.5641025641025661E-2</v>
          </cell>
          <cell r="P122">
            <v>34</v>
          </cell>
          <cell r="Q122">
            <v>-8.108108108108103E-2</v>
          </cell>
          <cell r="R122">
            <v>0.94</v>
          </cell>
          <cell r="S122">
            <v>1.0752688172043001E-2</v>
          </cell>
        </row>
        <row r="123">
          <cell r="B123">
            <v>43586</v>
          </cell>
          <cell r="C123" t="str">
            <v>Wednesday</v>
          </cell>
          <cell r="D123">
            <v>410255</v>
          </cell>
          <cell r="E123">
            <v>4.0055266126681088E-2</v>
          </cell>
          <cell r="F123">
            <v>0.18</v>
          </cell>
          <cell r="G123">
            <v>5.8823529411764497E-2</v>
          </cell>
          <cell r="H123">
            <v>40</v>
          </cell>
          <cell r="I123">
            <v>8.1081081081081141E-2</v>
          </cell>
          <cell r="J123">
            <v>18</v>
          </cell>
          <cell r="K123">
            <v>0</v>
          </cell>
          <cell r="L123">
            <v>27</v>
          </cell>
          <cell r="M123">
            <v>8.0000000000000071E-2</v>
          </cell>
          <cell r="N123">
            <v>378</v>
          </cell>
          <cell r="O123">
            <v>-1.3054830287206221E-2</v>
          </cell>
          <cell r="P123">
            <v>35</v>
          </cell>
          <cell r="Q123">
            <v>-0.10256410256410253</v>
          </cell>
          <cell r="R123">
            <v>0.94</v>
          </cell>
          <cell r="S123">
            <v>0</v>
          </cell>
        </row>
        <row r="124">
          <cell r="B124">
            <v>43587</v>
          </cell>
          <cell r="C124" t="str">
            <v>Thursday</v>
          </cell>
          <cell r="D124">
            <v>390331</v>
          </cell>
          <cell r="E124">
            <v>-8.0105112546158264E-3</v>
          </cell>
          <cell r="F124">
            <v>0.19</v>
          </cell>
          <cell r="G124">
            <v>0.11764705882352944</v>
          </cell>
          <cell r="H124">
            <v>31</v>
          </cell>
          <cell r="I124">
            <v>3.3333333333333437E-2</v>
          </cell>
          <cell r="J124">
            <v>18</v>
          </cell>
          <cell r="K124">
            <v>5.8823529411764719E-2</v>
          </cell>
          <cell r="L124">
            <v>30</v>
          </cell>
          <cell r="M124">
            <v>7.1428571428571397E-2</v>
          </cell>
          <cell r="N124">
            <v>378</v>
          </cell>
          <cell r="O124">
            <v>-1.3054830287206221E-2</v>
          </cell>
          <cell r="P124">
            <v>36</v>
          </cell>
          <cell r="Q124">
            <v>-5.2631578947368474E-2</v>
          </cell>
          <cell r="R124">
            <v>0.95</v>
          </cell>
          <cell r="S124">
            <v>4.39560439560438E-2</v>
          </cell>
        </row>
        <row r="125">
          <cell r="B125">
            <v>43588</v>
          </cell>
          <cell r="C125" t="str">
            <v>Friday</v>
          </cell>
          <cell r="D125">
            <v>400375</v>
          </cell>
          <cell r="E125">
            <v>3.1966141973797102E-2</v>
          </cell>
          <cell r="F125">
            <v>0.18</v>
          </cell>
          <cell r="G125">
            <v>5.8823529411764497E-2</v>
          </cell>
          <cell r="H125">
            <v>37</v>
          </cell>
          <cell r="I125">
            <v>-2.6315789473684181E-2</v>
          </cell>
          <cell r="J125">
            <v>18</v>
          </cell>
          <cell r="K125">
            <v>-5.2631578947368474E-2</v>
          </cell>
          <cell r="L125">
            <v>27</v>
          </cell>
          <cell r="M125">
            <v>-9.9999999999999978E-2</v>
          </cell>
          <cell r="N125">
            <v>365</v>
          </cell>
          <cell r="O125">
            <v>-5.4495912806539204E-3</v>
          </cell>
          <cell r="P125">
            <v>37</v>
          </cell>
          <cell r="Q125">
            <v>0.23333333333333339</v>
          </cell>
          <cell r="R125">
            <v>0.93</v>
          </cell>
          <cell r="S125">
            <v>-1.0638297872340274E-2</v>
          </cell>
        </row>
        <row r="126">
          <cell r="B126">
            <v>43589</v>
          </cell>
          <cell r="C126" t="str">
            <v>Saturday</v>
          </cell>
          <cell r="D126">
            <v>400472</v>
          </cell>
          <cell r="E126">
            <v>3.1987403977230322E-2</v>
          </cell>
          <cell r="F126">
            <v>0.19</v>
          </cell>
          <cell r="G126">
            <v>0</v>
          </cell>
          <cell r="H126">
            <v>39</v>
          </cell>
          <cell r="I126">
            <v>0.25806451612903225</v>
          </cell>
          <cell r="J126">
            <v>19</v>
          </cell>
          <cell r="K126">
            <v>-5.0000000000000044E-2</v>
          </cell>
          <cell r="L126">
            <v>30</v>
          </cell>
          <cell r="M126">
            <v>3.4482758620689724E-2</v>
          </cell>
          <cell r="N126">
            <v>370</v>
          </cell>
          <cell r="O126">
            <v>1.0928961748633892E-2</v>
          </cell>
          <cell r="P126">
            <v>40</v>
          </cell>
          <cell r="Q126">
            <v>0.11111111111111116</v>
          </cell>
          <cell r="R126">
            <v>0.94</v>
          </cell>
          <cell r="S126">
            <v>0</v>
          </cell>
        </row>
        <row r="127">
          <cell r="B127">
            <v>43590</v>
          </cell>
          <cell r="C127" t="str">
            <v>Sunday</v>
          </cell>
          <cell r="D127">
            <v>387617</v>
          </cell>
          <cell r="E127">
            <v>-1.7581877258879608E-2</v>
          </cell>
          <cell r="F127">
            <v>0.18</v>
          </cell>
          <cell r="G127">
            <v>0</v>
          </cell>
          <cell r="H127">
            <v>34</v>
          </cell>
          <cell r="I127">
            <v>0.1333333333333333</v>
          </cell>
          <cell r="J127">
            <v>21</v>
          </cell>
          <cell r="K127">
            <v>5.0000000000000044E-2</v>
          </cell>
          <cell r="L127">
            <v>28</v>
          </cell>
          <cell r="M127">
            <v>-3.4482758620689613E-2</v>
          </cell>
          <cell r="N127">
            <v>397</v>
          </cell>
          <cell r="O127">
            <v>2.0565552699228773E-2</v>
          </cell>
          <cell r="P127">
            <v>36</v>
          </cell>
          <cell r="Q127">
            <v>0.16129032258064524</v>
          </cell>
          <cell r="R127">
            <v>0.93</v>
          </cell>
          <cell r="S127">
            <v>0</v>
          </cell>
        </row>
        <row r="128">
          <cell r="B128">
            <v>43591</v>
          </cell>
          <cell r="C128" t="str">
            <v>Monday</v>
          </cell>
          <cell r="D128">
            <v>388170</v>
          </cell>
          <cell r="E128">
            <v>-1.9138635077221688E-2</v>
          </cell>
          <cell r="F128">
            <v>0.18</v>
          </cell>
          <cell r="G128">
            <v>0</v>
          </cell>
          <cell r="H128">
            <v>32</v>
          </cell>
          <cell r="I128">
            <v>-0.15789473684210531</v>
          </cell>
          <cell r="J128">
            <v>18</v>
          </cell>
          <cell r="K128">
            <v>-9.9999999999999978E-2</v>
          </cell>
          <cell r="L128">
            <v>29</v>
          </cell>
          <cell r="M128">
            <v>7.4074074074074181E-2</v>
          </cell>
          <cell r="N128">
            <v>359</v>
          </cell>
          <cell r="O128">
            <v>-1.9125683060109311E-2</v>
          </cell>
          <cell r="P128">
            <v>35</v>
          </cell>
          <cell r="Q128">
            <v>0.12903225806451624</v>
          </cell>
          <cell r="R128">
            <v>0.93</v>
          </cell>
          <cell r="S128">
            <v>2.19780219780219E-2</v>
          </cell>
        </row>
        <row r="129">
          <cell r="B129">
            <v>43592</v>
          </cell>
          <cell r="C129" t="str">
            <v>Tuesday</v>
          </cell>
          <cell r="D129">
            <v>404780</v>
          </cell>
          <cell r="E129">
            <v>-9.6749034977738901E-4</v>
          </cell>
          <cell r="F129">
            <v>0.18</v>
          </cell>
          <cell r="G129">
            <v>5.8823529411764497E-2</v>
          </cell>
          <cell r="H129">
            <v>37</v>
          </cell>
          <cell r="I129">
            <v>0.1212121212121211</v>
          </cell>
          <cell r="J129">
            <v>22</v>
          </cell>
          <cell r="K129">
            <v>0.15789473684210531</v>
          </cell>
          <cell r="L129">
            <v>29</v>
          </cell>
          <cell r="M129">
            <v>7.4074074074074181E-2</v>
          </cell>
          <cell r="N129">
            <v>360</v>
          </cell>
          <cell r="O129">
            <v>-5.2631578947368474E-2</v>
          </cell>
          <cell r="P129">
            <v>31</v>
          </cell>
          <cell r="Q129">
            <v>-8.8235294117647078E-2</v>
          </cell>
          <cell r="R129">
            <v>0.95</v>
          </cell>
          <cell r="S129">
            <v>1.0638297872340496E-2</v>
          </cell>
        </row>
        <row r="130">
          <cell r="B130">
            <v>43593</v>
          </cell>
          <cell r="C130" t="str">
            <v>Wednesday</v>
          </cell>
          <cell r="D130">
            <v>384639</v>
          </cell>
          <cell r="E130">
            <v>-6.2439214634800289E-2</v>
          </cell>
          <cell r="F130">
            <v>0.17</v>
          </cell>
          <cell r="G130">
            <v>-5.5555555555555469E-2</v>
          </cell>
          <cell r="H130">
            <v>35</v>
          </cell>
          <cell r="I130">
            <v>-0.125</v>
          </cell>
          <cell r="J130">
            <v>20</v>
          </cell>
          <cell r="K130">
            <v>0.11111111111111116</v>
          </cell>
          <cell r="L130">
            <v>29</v>
          </cell>
          <cell r="M130">
            <v>7.4074074074074181E-2</v>
          </cell>
          <cell r="N130">
            <v>390</v>
          </cell>
          <cell r="O130">
            <v>3.1746031746031855E-2</v>
          </cell>
          <cell r="P130">
            <v>38</v>
          </cell>
          <cell r="Q130">
            <v>8.5714285714285632E-2</v>
          </cell>
          <cell r="R130">
            <v>0.91</v>
          </cell>
          <cell r="S130">
            <v>-3.1914893617021156E-2</v>
          </cell>
        </row>
        <row r="131">
          <cell r="B131">
            <v>43594</v>
          </cell>
          <cell r="C131" t="str">
            <v>Thursday</v>
          </cell>
          <cell r="D131">
            <v>403290</v>
          </cell>
          <cell r="E131">
            <v>3.3200027668824683E-2</v>
          </cell>
          <cell r="F131">
            <v>0.18</v>
          </cell>
          <cell r="G131">
            <v>-5.2631578947368474E-2</v>
          </cell>
          <cell r="H131">
            <v>32</v>
          </cell>
          <cell r="I131">
            <v>3.2258064516129004E-2</v>
          </cell>
          <cell r="J131">
            <v>19</v>
          </cell>
          <cell r="K131">
            <v>5.555555555555558E-2</v>
          </cell>
          <cell r="L131">
            <v>26</v>
          </cell>
          <cell r="M131">
            <v>-0.1333333333333333</v>
          </cell>
          <cell r="N131">
            <v>385</v>
          </cell>
          <cell r="O131">
            <v>1.8518518518518601E-2</v>
          </cell>
          <cell r="P131">
            <v>40</v>
          </cell>
          <cell r="Q131">
            <v>0.11111111111111116</v>
          </cell>
          <cell r="R131">
            <v>0.95</v>
          </cell>
          <cell r="S131">
            <v>0</v>
          </cell>
        </row>
        <row r="132">
          <cell r="B132">
            <v>43595</v>
          </cell>
          <cell r="C132" t="str">
            <v>Friday</v>
          </cell>
          <cell r="D132">
            <v>406517</v>
          </cell>
          <cell r="E132">
            <v>1.534061817046517E-2</v>
          </cell>
          <cell r="F132">
            <v>0.19</v>
          </cell>
          <cell r="G132">
            <v>5.555555555555558E-2</v>
          </cell>
          <cell r="H132">
            <v>40</v>
          </cell>
          <cell r="I132">
            <v>8.1081081081081141E-2</v>
          </cell>
          <cell r="J132">
            <v>21</v>
          </cell>
          <cell r="K132">
            <v>0.16666666666666674</v>
          </cell>
          <cell r="L132">
            <v>25</v>
          </cell>
          <cell r="M132">
            <v>-7.407407407407407E-2</v>
          </cell>
          <cell r="N132">
            <v>377</v>
          </cell>
          <cell r="O132">
            <v>3.287671232876721E-2</v>
          </cell>
          <cell r="P132">
            <v>39</v>
          </cell>
          <cell r="Q132">
            <v>5.4054054054053946E-2</v>
          </cell>
          <cell r="R132">
            <v>0.92</v>
          </cell>
          <cell r="S132">
            <v>-1.0752688172043001E-2</v>
          </cell>
        </row>
        <row r="133">
          <cell r="B133">
            <v>43596</v>
          </cell>
          <cell r="C133" t="str">
            <v>Saturday</v>
          </cell>
          <cell r="D133">
            <v>398563</v>
          </cell>
          <cell r="E133">
            <v>-4.7668750873969268E-3</v>
          </cell>
          <cell r="F133">
            <v>0.17</v>
          </cell>
          <cell r="G133">
            <v>-0.10526315789473684</v>
          </cell>
          <cell r="H133">
            <v>39</v>
          </cell>
          <cell r="I133">
            <v>0</v>
          </cell>
          <cell r="J133">
            <v>17</v>
          </cell>
          <cell r="K133">
            <v>-0.10526315789473684</v>
          </cell>
          <cell r="L133">
            <v>28</v>
          </cell>
          <cell r="M133">
            <v>-6.6666666666666652E-2</v>
          </cell>
          <cell r="N133">
            <v>367</v>
          </cell>
          <cell r="O133">
            <v>-8.1081081081081363E-3</v>
          </cell>
          <cell r="P133">
            <v>33</v>
          </cell>
          <cell r="Q133">
            <v>-0.17500000000000004</v>
          </cell>
          <cell r="R133">
            <v>0.91</v>
          </cell>
          <cell r="S133">
            <v>-3.1914893617021156E-2</v>
          </cell>
        </row>
        <row r="134">
          <cell r="B134">
            <v>43597</v>
          </cell>
          <cell r="C134" t="str">
            <v>Sunday</v>
          </cell>
          <cell r="D134">
            <v>398790</v>
          </cell>
          <cell r="E134">
            <v>2.8824845143530897E-2</v>
          </cell>
          <cell r="F134">
            <v>0.17</v>
          </cell>
          <cell r="G134">
            <v>-5.5555555555555469E-2</v>
          </cell>
          <cell r="H134">
            <v>34</v>
          </cell>
          <cell r="I134">
            <v>0</v>
          </cell>
          <cell r="J134">
            <v>22</v>
          </cell>
          <cell r="K134">
            <v>4.7619047619047672E-2</v>
          </cell>
          <cell r="L134">
            <v>27</v>
          </cell>
          <cell r="M134">
            <v>-3.5714285714285698E-2</v>
          </cell>
          <cell r="N134">
            <v>350</v>
          </cell>
          <cell r="O134">
            <v>-0.11838790931989929</v>
          </cell>
          <cell r="P134">
            <v>30</v>
          </cell>
          <cell r="Q134">
            <v>-0.16666666666666663</v>
          </cell>
          <cell r="R134">
            <v>0.94</v>
          </cell>
          <cell r="S134">
            <v>1.0752688172043001E-2</v>
          </cell>
        </row>
        <row r="135">
          <cell r="B135">
            <v>43598</v>
          </cell>
          <cell r="C135" t="str">
            <v>Monday</v>
          </cell>
          <cell r="D135">
            <v>385035</v>
          </cell>
          <cell r="E135">
            <v>-8.0763582966225655E-3</v>
          </cell>
          <cell r="F135">
            <v>0.17</v>
          </cell>
          <cell r="G135">
            <v>-5.5555555555555469E-2</v>
          </cell>
          <cell r="H135">
            <v>37</v>
          </cell>
          <cell r="I135">
            <v>0.15625</v>
          </cell>
          <cell r="J135">
            <v>19</v>
          </cell>
          <cell r="K135">
            <v>5.555555555555558E-2</v>
          </cell>
          <cell r="L135">
            <v>25</v>
          </cell>
          <cell r="M135">
            <v>-0.13793103448275867</v>
          </cell>
          <cell r="N135">
            <v>395</v>
          </cell>
          <cell r="O135">
            <v>0.10027855153203347</v>
          </cell>
          <cell r="P135">
            <v>33</v>
          </cell>
          <cell r="Q135">
            <v>-5.7142857142857162E-2</v>
          </cell>
          <cell r="R135">
            <v>0.93</v>
          </cell>
          <cell r="S135">
            <v>0</v>
          </cell>
        </row>
        <row r="136">
          <cell r="B136">
            <v>43599</v>
          </cell>
          <cell r="C136" t="str">
            <v>Tuesday</v>
          </cell>
          <cell r="D136">
            <v>387454</v>
          </cell>
          <cell r="E136">
            <v>-4.280349819655116E-2</v>
          </cell>
          <cell r="F136">
            <v>0.17</v>
          </cell>
          <cell r="G136">
            <v>-5.5555555555555469E-2</v>
          </cell>
          <cell r="H136">
            <v>35</v>
          </cell>
          <cell r="I136">
            <v>-5.4054054054054057E-2</v>
          </cell>
          <cell r="J136">
            <v>20</v>
          </cell>
          <cell r="K136">
            <v>-9.0909090909090939E-2</v>
          </cell>
          <cell r="L136">
            <v>27</v>
          </cell>
          <cell r="M136">
            <v>-6.8965517241379337E-2</v>
          </cell>
          <cell r="N136">
            <v>389</v>
          </cell>
          <cell r="O136">
            <v>8.0555555555555491E-2</v>
          </cell>
          <cell r="P136">
            <v>35</v>
          </cell>
          <cell r="Q136">
            <v>0.12903225806451624</v>
          </cell>
          <cell r="R136">
            <v>0.91</v>
          </cell>
          <cell r="S136">
            <v>-4.2105263157894646E-2</v>
          </cell>
        </row>
        <row r="137">
          <cell r="B137">
            <v>43600</v>
          </cell>
          <cell r="C137" t="str">
            <v>Wednesday</v>
          </cell>
          <cell r="D137">
            <v>381343</v>
          </cell>
          <cell r="E137">
            <v>-8.5690738588650728E-3</v>
          </cell>
          <cell r="F137">
            <v>0.17</v>
          </cell>
          <cell r="G137">
            <v>0</v>
          </cell>
          <cell r="H137">
            <v>37</v>
          </cell>
          <cell r="I137">
            <v>5.7142857142857162E-2</v>
          </cell>
          <cell r="J137">
            <v>20</v>
          </cell>
          <cell r="K137">
            <v>0</v>
          </cell>
          <cell r="L137">
            <v>29</v>
          </cell>
          <cell r="M137">
            <v>0</v>
          </cell>
          <cell r="N137">
            <v>399</v>
          </cell>
          <cell r="O137">
            <v>2.3076923076922995E-2</v>
          </cell>
          <cell r="P137">
            <v>36</v>
          </cell>
          <cell r="Q137">
            <v>-5.2631578947368474E-2</v>
          </cell>
          <cell r="R137">
            <v>0.95</v>
          </cell>
          <cell r="S137">
            <v>4.39560439560438E-2</v>
          </cell>
        </row>
        <row r="138">
          <cell r="B138">
            <v>43601</v>
          </cell>
          <cell r="C138" t="str">
            <v>Thursday</v>
          </cell>
          <cell r="D138">
            <v>382648</v>
          </cell>
          <cell r="E138">
            <v>-5.1184011505368332E-2</v>
          </cell>
          <cell r="F138">
            <v>0.17</v>
          </cell>
          <cell r="G138">
            <v>-5.5555555555555469E-2</v>
          </cell>
          <cell r="H138">
            <v>37</v>
          </cell>
          <cell r="I138">
            <v>0.15625</v>
          </cell>
          <cell r="J138">
            <v>22</v>
          </cell>
          <cell r="K138">
            <v>0.15789473684210531</v>
          </cell>
          <cell r="L138">
            <v>26</v>
          </cell>
          <cell r="M138">
            <v>0</v>
          </cell>
          <cell r="N138">
            <v>390</v>
          </cell>
          <cell r="O138">
            <v>1.298701298701288E-2</v>
          </cell>
          <cell r="P138">
            <v>39</v>
          </cell>
          <cell r="Q138">
            <v>-2.5000000000000022E-2</v>
          </cell>
          <cell r="R138">
            <v>0.93</v>
          </cell>
          <cell r="S138">
            <v>-2.1052631578947323E-2</v>
          </cell>
        </row>
        <row r="139">
          <cell r="B139">
            <v>43602</v>
          </cell>
          <cell r="C139" t="str">
            <v>Friday</v>
          </cell>
          <cell r="D139">
            <v>391140</v>
          </cell>
          <cell r="E139">
            <v>-3.7826216369795107E-2</v>
          </cell>
          <cell r="F139">
            <v>0.18</v>
          </cell>
          <cell r="G139">
            <v>-5.2631578947368474E-2</v>
          </cell>
          <cell r="H139">
            <v>32</v>
          </cell>
          <cell r="I139">
            <v>-0.19999999999999996</v>
          </cell>
          <cell r="J139">
            <v>17</v>
          </cell>
          <cell r="K139">
            <v>-0.19047619047619047</v>
          </cell>
          <cell r="L139">
            <v>25</v>
          </cell>
          <cell r="M139">
            <v>0</v>
          </cell>
          <cell r="N139">
            <v>378</v>
          </cell>
          <cell r="O139">
            <v>2.6525198938991412E-3</v>
          </cell>
          <cell r="P139">
            <v>35</v>
          </cell>
          <cell r="Q139">
            <v>-0.10256410256410253</v>
          </cell>
          <cell r="R139">
            <v>0.91</v>
          </cell>
          <cell r="S139">
            <v>-1.0869565217391353E-2</v>
          </cell>
        </row>
        <row r="140">
          <cell r="B140">
            <v>43603</v>
          </cell>
          <cell r="C140" t="str">
            <v>Saturday</v>
          </cell>
          <cell r="D140">
            <v>389840</v>
          </cell>
          <cell r="E140">
            <v>-2.1886125907322085E-2</v>
          </cell>
          <cell r="F140">
            <v>0.17</v>
          </cell>
          <cell r="G140">
            <v>0</v>
          </cell>
          <cell r="H140">
            <v>35</v>
          </cell>
          <cell r="I140">
            <v>-0.10256410256410253</v>
          </cell>
          <cell r="J140">
            <v>22</v>
          </cell>
          <cell r="K140">
            <v>0.29411764705882359</v>
          </cell>
          <cell r="L140">
            <v>26</v>
          </cell>
          <cell r="M140">
            <v>-7.1428571428571397E-2</v>
          </cell>
          <cell r="N140">
            <v>377</v>
          </cell>
          <cell r="O140">
            <v>2.7247956403269713E-2</v>
          </cell>
          <cell r="P140">
            <v>35</v>
          </cell>
          <cell r="Q140">
            <v>6.0606060606060552E-2</v>
          </cell>
          <cell r="R140">
            <v>0.93</v>
          </cell>
          <cell r="S140">
            <v>2.19780219780219E-2</v>
          </cell>
        </row>
        <row r="141">
          <cell r="B141">
            <v>43604</v>
          </cell>
          <cell r="C141" t="str">
            <v>Sunday</v>
          </cell>
          <cell r="D141">
            <v>397741</v>
          </cell>
          <cell r="E141">
            <v>-2.6304571328268356E-3</v>
          </cell>
          <cell r="F141">
            <v>0.19</v>
          </cell>
          <cell r="G141">
            <v>0.11764705882352944</v>
          </cell>
          <cell r="H141">
            <v>31</v>
          </cell>
          <cell r="I141">
            <v>-8.8235294117647078E-2</v>
          </cell>
          <cell r="J141">
            <v>20</v>
          </cell>
          <cell r="K141">
            <v>-9.0909090909090939E-2</v>
          </cell>
          <cell r="L141">
            <v>25</v>
          </cell>
          <cell r="M141">
            <v>-7.407407407407407E-2</v>
          </cell>
          <cell r="N141">
            <v>398</v>
          </cell>
          <cell r="O141">
            <v>0.13714285714285723</v>
          </cell>
          <cell r="P141">
            <v>34</v>
          </cell>
          <cell r="Q141">
            <v>0.1333333333333333</v>
          </cell>
          <cell r="R141">
            <v>0.92</v>
          </cell>
          <cell r="S141">
            <v>-2.1276595744680771E-2</v>
          </cell>
        </row>
        <row r="142">
          <cell r="B142">
            <v>43605</v>
          </cell>
          <cell r="C142" t="str">
            <v>Monday</v>
          </cell>
          <cell r="D142">
            <v>409012</v>
          </cell>
          <cell r="E142">
            <v>6.2272260963289083E-2</v>
          </cell>
          <cell r="F142">
            <v>0.19</v>
          </cell>
          <cell r="G142">
            <v>0.11764705882352944</v>
          </cell>
          <cell r="H142">
            <v>32</v>
          </cell>
          <cell r="I142">
            <v>-0.13513513513513509</v>
          </cell>
          <cell r="J142">
            <v>22</v>
          </cell>
          <cell r="K142">
            <v>0.15789473684210531</v>
          </cell>
          <cell r="L142">
            <v>25</v>
          </cell>
          <cell r="M142">
            <v>0</v>
          </cell>
          <cell r="N142">
            <v>379</v>
          </cell>
          <cell r="O142">
            <v>-4.0506329113924044E-2</v>
          </cell>
          <cell r="P142">
            <v>35</v>
          </cell>
          <cell r="Q142">
            <v>6.0606060606060552E-2</v>
          </cell>
          <cell r="R142">
            <v>0.93</v>
          </cell>
          <cell r="S142">
            <v>0</v>
          </cell>
        </row>
        <row r="143">
          <cell r="B143">
            <v>43606</v>
          </cell>
          <cell r="C143" t="str">
            <v>Tuesday</v>
          </cell>
          <cell r="D143">
            <v>397624</v>
          </cell>
          <cell r="E143">
            <v>2.6248277214843574E-2</v>
          </cell>
          <cell r="F143">
            <v>0.18</v>
          </cell>
          <cell r="G143">
            <v>5.8823529411764497E-2</v>
          </cell>
          <cell r="H143">
            <v>35</v>
          </cell>
          <cell r="I143">
            <v>0</v>
          </cell>
          <cell r="J143">
            <v>21</v>
          </cell>
          <cell r="K143">
            <v>5.0000000000000044E-2</v>
          </cell>
          <cell r="L143">
            <v>25</v>
          </cell>
          <cell r="M143">
            <v>-7.407407407407407E-2</v>
          </cell>
          <cell r="N143">
            <v>380</v>
          </cell>
          <cell r="O143">
            <v>-2.3136246786632397E-2</v>
          </cell>
          <cell r="P143">
            <v>37</v>
          </cell>
          <cell r="Q143">
            <v>5.7142857142857162E-2</v>
          </cell>
          <cell r="R143">
            <v>0.94</v>
          </cell>
          <cell r="S143">
            <v>3.296703296703285E-2</v>
          </cell>
        </row>
        <row r="144">
          <cell r="B144">
            <v>43607</v>
          </cell>
          <cell r="C144" t="str">
            <v>Wednesday</v>
          </cell>
          <cell r="D144">
            <v>387088</v>
          </cell>
          <cell r="E144">
            <v>1.5065177543576169E-2</v>
          </cell>
          <cell r="F144">
            <v>0.18</v>
          </cell>
          <cell r="G144">
            <v>5.8823529411764497E-2</v>
          </cell>
          <cell r="H144">
            <v>35</v>
          </cell>
          <cell r="I144">
            <v>-5.4054054054054057E-2</v>
          </cell>
          <cell r="J144">
            <v>17</v>
          </cell>
          <cell r="K144">
            <v>-0.15000000000000002</v>
          </cell>
          <cell r="L144">
            <v>25</v>
          </cell>
          <cell r="M144">
            <v>-0.13793103448275867</v>
          </cell>
          <cell r="N144">
            <v>398</v>
          </cell>
          <cell r="O144">
            <v>-2.5062656641604564E-3</v>
          </cell>
          <cell r="P144">
            <v>37</v>
          </cell>
          <cell r="Q144">
            <v>2.7777777777777679E-2</v>
          </cell>
          <cell r="R144">
            <v>0.94</v>
          </cell>
          <cell r="S144">
            <v>-1.0526315789473717E-2</v>
          </cell>
        </row>
        <row r="145">
          <cell r="B145">
            <v>43608</v>
          </cell>
          <cell r="C145" t="str">
            <v>Thursday</v>
          </cell>
          <cell r="D145">
            <v>388159</v>
          </cell>
          <cell r="E145">
            <v>1.4402270494030978E-2</v>
          </cell>
          <cell r="F145">
            <v>0.17</v>
          </cell>
          <cell r="G145">
            <v>0</v>
          </cell>
          <cell r="H145">
            <v>38</v>
          </cell>
          <cell r="I145">
            <v>2.7027027027026973E-2</v>
          </cell>
          <cell r="J145">
            <v>22</v>
          </cell>
          <cell r="K145">
            <v>0</v>
          </cell>
          <cell r="L145">
            <v>26</v>
          </cell>
          <cell r="M145">
            <v>0</v>
          </cell>
          <cell r="N145">
            <v>391</v>
          </cell>
          <cell r="O145">
            <v>2.564102564102555E-3</v>
          </cell>
          <cell r="P145">
            <v>33</v>
          </cell>
          <cell r="Q145">
            <v>-0.15384615384615385</v>
          </cell>
          <cell r="R145">
            <v>0.93</v>
          </cell>
          <cell r="S145">
            <v>0</v>
          </cell>
        </row>
        <row r="146">
          <cell r="B146">
            <v>43609</v>
          </cell>
          <cell r="C146" t="str">
            <v>Friday</v>
          </cell>
          <cell r="D146">
            <v>403534</v>
          </cell>
          <cell r="E146">
            <v>3.1686864038451779E-2</v>
          </cell>
          <cell r="F146">
            <v>0.17</v>
          </cell>
          <cell r="G146">
            <v>-5.5555555555555469E-2</v>
          </cell>
          <cell r="H146">
            <v>34</v>
          </cell>
          <cell r="I146">
            <v>6.25E-2</v>
          </cell>
          <cell r="J146">
            <v>22</v>
          </cell>
          <cell r="K146">
            <v>0.29411764705882359</v>
          </cell>
          <cell r="L146">
            <v>26</v>
          </cell>
          <cell r="M146">
            <v>4.0000000000000036E-2</v>
          </cell>
          <cell r="N146">
            <v>386</v>
          </cell>
          <cell r="O146">
            <v>2.1164021164021163E-2</v>
          </cell>
          <cell r="P146">
            <v>35</v>
          </cell>
          <cell r="Q146">
            <v>0</v>
          </cell>
          <cell r="R146">
            <v>0.92</v>
          </cell>
          <cell r="S146">
            <v>1.098901098901095E-2</v>
          </cell>
        </row>
        <row r="147">
          <cell r="B147">
            <v>43610</v>
          </cell>
          <cell r="C147" t="str">
            <v>Saturday</v>
          </cell>
          <cell r="D147">
            <v>398544</v>
          </cell>
          <cell r="E147">
            <v>2.2327108557356867E-2</v>
          </cell>
          <cell r="F147">
            <v>0.19</v>
          </cell>
          <cell r="G147">
            <v>0.11764705882352944</v>
          </cell>
          <cell r="H147">
            <v>31</v>
          </cell>
          <cell r="I147">
            <v>-0.11428571428571432</v>
          </cell>
          <cell r="J147">
            <v>19</v>
          </cell>
          <cell r="K147">
            <v>-0.13636363636363635</v>
          </cell>
          <cell r="L147">
            <v>30</v>
          </cell>
          <cell r="M147">
            <v>0.15384615384615374</v>
          </cell>
          <cell r="N147">
            <v>396</v>
          </cell>
          <cell r="O147">
            <v>5.0397877984084793E-2</v>
          </cell>
          <cell r="P147">
            <v>37</v>
          </cell>
          <cell r="Q147">
            <v>5.7142857142857162E-2</v>
          </cell>
          <cell r="R147">
            <v>0.95</v>
          </cell>
          <cell r="S147">
            <v>2.1505376344086002E-2</v>
          </cell>
        </row>
        <row r="148">
          <cell r="B148">
            <v>43611</v>
          </cell>
          <cell r="C148" t="str">
            <v>Sunday</v>
          </cell>
          <cell r="D148">
            <v>401029</v>
          </cell>
          <cell r="E148">
            <v>8.266686109805077E-3</v>
          </cell>
          <cell r="F148">
            <v>0.18</v>
          </cell>
          <cell r="G148">
            <v>-5.2631578947368474E-2</v>
          </cell>
          <cell r="H148">
            <v>35</v>
          </cell>
          <cell r="I148">
            <v>0.12903225806451624</v>
          </cell>
          <cell r="J148">
            <v>18</v>
          </cell>
          <cell r="K148">
            <v>-9.9999999999999978E-2</v>
          </cell>
          <cell r="L148">
            <v>30</v>
          </cell>
          <cell r="M148">
            <v>0.19999999999999996</v>
          </cell>
          <cell r="N148">
            <v>354</v>
          </cell>
          <cell r="O148">
            <v>-0.11055276381909551</v>
          </cell>
          <cell r="P148">
            <v>33</v>
          </cell>
          <cell r="Q148">
            <v>-2.9411764705882359E-2</v>
          </cell>
          <cell r="R148">
            <v>0.91</v>
          </cell>
          <cell r="S148">
            <v>-1.0869565217391353E-2</v>
          </cell>
        </row>
        <row r="149">
          <cell r="B149">
            <v>43612</v>
          </cell>
          <cell r="C149" t="str">
            <v>Monday</v>
          </cell>
          <cell r="D149">
            <v>384455</v>
          </cell>
          <cell r="E149">
            <v>-6.0039803233156941E-2</v>
          </cell>
          <cell r="F149">
            <v>0.17</v>
          </cell>
          <cell r="G149">
            <v>-0.10526315789473684</v>
          </cell>
          <cell r="H149">
            <v>40</v>
          </cell>
          <cell r="I149">
            <v>0.25</v>
          </cell>
          <cell r="J149">
            <v>18</v>
          </cell>
          <cell r="K149">
            <v>-0.18181818181818177</v>
          </cell>
          <cell r="L149">
            <v>29</v>
          </cell>
          <cell r="M149">
            <v>0.15999999999999992</v>
          </cell>
          <cell r="N149">
            <v>396</v>
          </cell>
          <cell r="O149">
            <v>4.4854881266490843E-2</v>
          </cell>
          <cell r="P149">
            <v>31</v>
          </cell>
          <cell r="Q149">
            <v>-0.11428571428571432</v>
          </cell>
          <cell r="R149">
            <v>0.91</v>
          </cell>
          <cell r="S149">
            <v>-2.1505376344086002E-2</v>
          </cell>
        </row>
        <row r="150">
          <cell r="B150">
            <v>43613</v>
          </cell>
          <cell r="C150" t="str">
            <v>Tuesday</v>
          </cell>
          <cell r="D150">
            <v>402546</v>
          </cell>
          <cell r="E150">
            <v>1.2378528459046745E-2</v>
          </cell>
          <cell r="F150">
            <v>0.18</v>
          </cell>
          <cell r="G150">
            <v>0</v>
          </cell>
          <cell r="H150">
            <v>39</v>
          </cell>
          <cell r="I150">
            <v>0.11428571428571432</v>
          </cell>
          <cell r="J150">
            <v>19</v>
          </cell>
          <cell r="K150">
            <v>-9.5238095238095233E-2</v>
          </cell>
          <cell r="L150">
            <v>25</v>
          </cell>
          <cell r="M150">
            <v>0</v>
          </cell>
          <cell r="N150">
            <v>395</v>
          </cell>
          <cell r="O150">
            <v>3.9473684210526327E-2</v>
          </cell>
          <cell r="P150">
            <v>35</v>
          </cell>
          <cell r="Q150">
            <v>-5.4054054054054057E-2</v>
          </cell>
          <cell r="R150">
            <v>0.92</v>
          </cell>
          <cell r="S150">
            <v>-2.1276595744680771E-2</v>
          </cell>
        </row>
        <row r="151">
          <cell r="B151">
            <v>43614</v>
          </cell>
          <cell r="C151" t="str">
            <v>Wednesday</v>
          </cell>
          <cell r="D151">
            <v>405545</v>
          </cell>
          <cell r="E151">
            <v>4.7681664117720013E-2</v>
          </cell>
          <cell r="F151">
            <v>0.18</v>
          </cell>
          <cell r="G151">
            <v>0</v>
          </cell>
          <cell r="H151">
            <v>39</v>
          </cell>
          <cell r="I151">
            <v>0.11428571428571432</v>
          </cell>
          <cell r="J151">
            <v>18</v>
          </cell>
          <cell r="K151">
            <v>5.8823529411764719E-2</v>
          </cell>
          <cell r="L151">
            <v>28</v>
          </cell>
          <cell r="M151">
            <v>0.12000000000000011</v>
          </cell>
          <cell r="N151">
            <v>352</v>
          </cell>
          <cell r="O151">
            <v>-0.11557788944723613</v>
          </cell>
          <cell r="P151">
            <v>32</v>
          </cell>
          <cell r="Q151">
            <v>-0.13513513513513509</v>
          </cell>
          <cell r="R151">
            <v>0.93</v>
          </cell>
          <cell r="S151">
            <v>-1.0638297872340274E-2</v>
          </cell>
        </row>
        <row r="152">
          <cell r="B152">
            <v>43615</v>
          </cell>
          <cell r="C152" t="str">
            <v>Thursday</v>
          </cell>
          <cell r="D152">
            <v>389665</v>
          </cell>
          <cell r="E152">
            <v>3.8798533590616024E-3</v>
          </cell>
          <cell r="F152">
            <v>0.19</v>
          </cell>
          <cell r="G152">
            <v>0.11764705882352944</v>
          </cell>
          <cell r="H152">
            <v>30</v>
          </cell>
          <cell r="I152">
            <v>-0.21052631578947367</v>
          </cell>
          <cell r="J152">
            <v>18</v>
          </cell>
          <cell r="K152">
            <v>-0.18181818181818177</v>
          </cell>
          <cell r="L152">
            <v>27</v>
          </cell>
          <cell r="M152">
            <v>3.8461538461538547E-2</v>
          </cell>
          <cell r="N152">
            <v>379</v>
          </cell>
          <cell r="O152">
            <v>-3.069053708439895E-2</v>
          </cell>
          <cell r="P152">
            <v>38</v>
          </cell>
          <cell r="Q152">
            <v>0.1515151515151516</v>
          </cell>
          <cell r="R152">
            <v>0.91</v>
          </cell>
          <cell r="S152">
            <v>-2.1505376344086002E-2</v>
          </cell>
        </row>
        <row r="153">
          <cell r="B153">
            <v>43616</v>
          </cell>
          <cell r="C153" t="str">
            <v>Friday</v>
          </cell>
          <cell r="D153">
            <v>384789</v>
          </cell>
          <cell r="E153">
            <v>-4.6452095734188403E-2</v>
          </cell>
          <cell r="F153">
            <v>0.18</v>
          </cell>
          <cell r="G153">
            <v>5.8823529411764497E-2</v>
          </cell>
          <cell r="H153">
            <v>34</v>
          </cell>
          <cell r="I153">
            <v>0</v>
          </cell>
          <cell r="J153">
            <v>19</v>
          </cell>
          <cell r="K153">
            <v>-0.13636363636363635</v>
          </cell>
          <cell r="L153">
            <v>30</v>
          </cell>
          <cell r="M153">
            <v>0.15384615384615374</v>
          </cell>
          <cell r="N153">
            <v>381</v>
          </cell>
          <cell r="O153">
            <v>-1.2953367875647714E-2</v>
          </cell>
          <cell r="P153">
            <v>31</v>
          </cell>
          <cell r="Q153">
            <v>-0.11428571428571432</v>
          </cell>
          <cell r="R153">
            <v>0.95</v>
          </cell>
          <cell r="S153">
            <v>3.2608695652173836E-2</v>
          </cell>
        </row>
        <row r="154">
          <cell r="B154">
            <v>43617</v>
          </cell>
          <cell r="C154" t="str">
            <v>Saturday</v>
          </cell>
          <cell r="D154">
            <v>406453</v>
          </cell>
          <cell r="E154">
            <v>1.9844734834798761E-2</v>
          </cell>
          <cell r="F154">
            <v>0.17</v>
          </cell>
          <cell r="G154">
            <v>-0.10526315789473684</v>
          </cell>
          <cell r="H154">
            <v>34</v>
          </cell>
          <cell r="I154">
            <v>9.6774193548387011E-2</v>
          </cell>
          <cell r="J154">
            <v>21</v>
          </cell>
          <cell r="K154">
            <v>0.10526315789473695</v>
          </cell>
          <cell r="L154">
            <v>26</v>
          </cell>
          <cell r="M154">
            <v>-0.1333333333333333</v>
          </cell>
          <cell r="N154">
            <v>358</v>
          </cell>
          <cell r="O154">
            <v>-9.5959595959595911E-2</v>
          </cell>
          <cell r="P154">
            <v>36</v>
          </cell>
          <cell r="Q154">
            <v>-2.7027027027026973E-2</v>
          </cell>
          <cell r="R154">
            <v>0.93</v>
          </cell>
          <cell r="S154">
            <v>-2.1052631578947323E-2</v>
          </cell>
        </row>
        <row r="155">
          <cell r="B155">
            <v>43618</v>
          </cell>
          <cell r="C155" t="str">
            <v>Sunday</v>
          </cell>
          <cell r="D155">
            <v>405943</v>
          </cell>
          <cell r="E155">
            <v>1.225347792803011E-2</v>
          </cell>
          <cell r="F155">
            <v>0.18</v>
          </cell>
          <cell r="G155">
            <v>0</v>
          </cell>
          <cell r="H155">
            <v>31</v>
          </cell>
          <cell r="I155">
            <v>-0.11428571428571432</v>
          </cell>
          <cell r="J155">
            <v>19</v>
          </cell>
          <cell r="K155">
            <v>5.555555555555558E-2</v>
          </cell>
          <cell r="L155">
            <v>29</v>
          </cell>
          <cell r="M155">
            <v>-3.3333333333333326E-2</v>
          </cell>
          <cell r="N155">
            <v>366</v>
          </cell>
          <cell r="O155">
            <v>3.3898305084745672E-2</v>
          </cell>
          <cell r="P155">
            <v>37</v>
          </cell>
          <cell r="Q155">
            <v>0.1212121212121211</v>
          </cell>
          <cell r="R155">
            <v>0.93</v>
          </cell>
          <cell r="S155">
            <v>2.19780219780219E-2</v>
          </cell>
        </row>
        <row r="156">
          <cell r="B156">
            <v>43619</v>
          </cell>
          <cell r="C156" t="str">
            <v>Monday</v>
          </cell>
          <cell r="D156">
            <v>400538</v>
          </cell>
          <cell r="E156">
            <v>4.1833244462941011E-2</v>
          </cell>
          <cell r="F156">
            <v>0.18</v>
          </cell>
          <cell r="G156">
            <v>5.8823529411764497E-2</v>
          </cell>
          <cell r="H156">
            <v>30</v>
          </cell>
          <cell r="I156">
            <v>-0.25</v>
          </cell>
          <cell r="J156">
            <v>19</v>
          </cell>
          <cell r="K156">
            <v>5.555555555555558E-2</v>
          </cell>
          <cell r="L156">
            <v>29</v>
          </cell>
          <cell r="M156">
            <v>0</v>
          </cell>
          <cell r="N156">
            <v>389</v>
          </cell>
          <cell r="O156">
            <v>-1.7676767676767624E-2</v>
          </cell>
          <cell r="P156">
            <v>36</v>
          </cell>
          <cell r="Q156">
            <v>0.16129032258064524</v>
          </cell>
          <cell r="R156">
            <v>0.95</v>
          </cell>
          <cell r="S156">
            <v>4.39560439560438E-2</v>
          </cell>
        </row>
        <row r="157">
          <cell r="B157">
            <v>43620</v>
          </cell>
          <cell r="C157" t="str">
            <v>Tuesday</v>
          </cell>
          <cell r="D157">
            <v>395075</v>
          </cell>
          <cell r="E157">
            <v>-1.8559369612416998E-2</v>
          </cell>
          <cell r="F157">
            <v>0.17</v>
          </cell>
          <cell r="G157">
            <v>-5.5555555555555469E-2</v>
          </cell>
          <cell r="H157">
            <v>30</v>
          </cell>
          <cell r="I157">
            <v>-0.23076923076923073</v>
          </cell>
          <cell r="J157">
            <v>17</v>
          </cell>
          <cell r="K157">
            <v>-0.10526315789473684</v>
          </cell>
          <cell r="L157">
            <v>25</v>
          </cell>
          <cell r="M157">
            <v>0</v>
          </cell>
          <cell r="N157">
            <v>389</v>
          </cell>
          <cell r="O157">
            <v>-1.5189873417721489E-2</v>
          </cell>
          <cell r="P157">
            <v>33</v>
          </cell>
          <cell r="Q157">
            <v>-5.7142857142857162E-2</v>
          </cell>
          <cell r="R157">
            <v>0.95</v>
          </cell>
          <cell r="S157">
            <v>3.2608695652173836E-2</v>
          </cell>
        </row>
        <row r="158">
          <cell r="B158">
            <v>43621</v>
          </cell>
          <cell r="C158" t="str">
            <v>Wednesday</v>
          </cell>
          <cell r="D158">
            <v>389074</v>
          </cell>
          <cell r="E158">
            <v>-4.0614481746785169E-2</v>
          </cell>
          <cell r="F158">
            <v>0.18</v>
          </cell>
          <cell r="G158">
            <v>0</v>
          </cell>
          <cell r="H158">
            <v>30</v>
          </cell>
          <cell r="I158">
            <v>-0.23076923076923073</v>
          </cell>
          <cell r="J158">
            <v>21</v>
          </cell>
          <cell r="K158">
            <v>0.16666666666666674</v>
          </cell>
          <cell r="L158">
            <v>30</v>
          </cell>
          <cell r="M158">
            <v>7.1428571428571397E-2</v>
          </cell>
          <cell r="N158">
            <v>375</v>
          </cell>
          <cell r="O158">
            <v>6.5340909090909172E-2</v>
          </cell>
          <cell r="P158">
            <v>36</v>
          </cell>
          <cell r="Q158">
            <v>0.125</v>
          </cell>
          <cell r="R158">
            <v>0.94</v>
          </cell>
          <cell r="S158">
            <v>1.0752688172043001E-2</v>
          </cell>
        </row>
        <row r="159">
          <cell r="B159">
            <v>43622</v>
          </cell>
          <cell r="C159" t="str">
            <v>Thursday</v>
          </cell>
          <cell r="D159">
            <v>402050</v>
          </cell>
          <cell r="E159">
            <v>3.1783711649750357E-2</v>
          </cell>
          <cell r="F159">
            <v>0.17</v>
          </cell>
          <cell r="G159">
            <v>-0.10526315789473684</v>
          </cell>
          <cell r="H159">
            <v>40</v>
          </cell>
          <cell r="I159">
            <v>0.33333333333333326</v>
          </cell>
          <cell r="J159">
            <v>18</v>
          </cell>
          <cell r="K159">
            <v>0</v>
          </cell>
          <cell r="L159">
            <v>30</v>
          </cell>
          <cell r="M159">
            <v>0.11111111111111116</v>
          </cell>
          <cell r="N159">
            <v>379</v>
          </cell>
          <cell r="O159">
            <v>0</v>
          </cell>
          <cell r="P159">
            <v>38</v>
          </cell>
          <cell r="Q159">
            <v>0</v>
          </cell>
          <cell r="R159">
            <v>0.95</v>
          </cell>
          <cell r="S159">
            <v>4.39560439560438E-2</v>
          </cell>
        </row>
        <row r="160">
          <cell r="B160">
            <v>43623</v>
          </cell>
          <cell r="C160" t="str">
            <v>Friday</v>
          </cell>
          <cell r="D160">
            <v>390178</v>
          </cell>
          <cell r="E160">
            <v>1.4005078107742097E-2</v>
          </cell>
          <cell r="F160">
            <v>0.19</v>
          </cell>
          <cell r="G160">
            <v>5.555555555555558E-2</v>
          </cell>
          <cell r="H160">
            <v>35</v>
          </cell>
          <cell r="I160">
            <v>2.9411764705882248E-2</v>
          </cell>
          <cell r="J160">
            <v>21</v>
          </cell>
          <cell r="K160">
            <v>0.10526315789473695</v>
          </cell>
          <cell r="L160">
            <v>25</v>
          </cell>
          <cell r="M160">
            <v>-0.16666666666666663</v>
          </cell>
          <cell r="N160">
            <v>391</v>
          </cell>
          <cell r="O160">
            <v>2.6246719160105014E-2</v>
          </cell>
          <cell r="P160">
            <v>35</v>
          </cell>
          <cell r="Q160">
            <v>0.12903225806451624</v>
          </cell>
          <cell r="R160">
            <v>0.95</v>
          </cell>
          <cell r="S160">
            <v>0</v>
          </cell>
        </row>
        <row r="161">
          <cell r="B161">
            <v>43624</v>
          </cell>
          <cell r="C161" t="str">
            <v>Saturday</v>
          </cell>
          <cell r="D161">
            <v>407570</v>
          </cell>
          <cell r="E161">
            <v>2.7481652245155974E-3</v>
          </cell>
          <cell r="F161">
            <v>0.19</v>
          </cell>
          <cell r="G161">
            <v>0.11764705882352944</v>
          </cell>
          <cell r="H161">
            <v>35</v>
          </cell>
          <cell r="I161">
            <v>2.9411764705882248E-2</v>
          </cell>
          <cell r="J161">
            <v>17</v>
          </cell>
          <cell r="K161">
            <v>-0.19047619047619047</v>
          </cell>
          <cell r="L161">
            <v>29</v>
          </cell>
          <cell r="M161">
            <v>0.11538461538461542</v>
          </cell>
          <cell r="N161">
            <v>388</v>
          </cell>
          <cell r="O161">
            <v>8.3798882681564324E-2</v>
          </cell>
          <cell r="P161">
            <v>30</v>
          </cell>
          <cell r="Q161">
            <v>-0.16666666666666663</v>
          </cell>
          <cell r="R161">
            <v>0.93</v>
          </cell>
          <cell r="S161">
            <v>0</v>
          </cell>
        </row>
        <row r="162">
          <cell r="B162">
            <v>43625</v>
          </cell>
          <cell r="C162" t="str">
            <v>Sunday</v>
          </cell>
          <cell r="D162">
            <v>400094</v>
          </cell>
          <cell r="E162">
            <v>-1.4408426798836249E-2</v>
          </cell>
          <cell r="F162">
            <v>0.18</v>
          </cell>
          <cell r="G162">
            <v>0</v>
          </cell>
          <cell r="H162">
            <v>35</v>
          </cell>
          <cell r="I162">
            <v>0.12903225806451624</v>
          </cell>
          <cell r="J162">
            <v>22</v>
          </cell>
          <cell r="K162">
            <v>0.15789473684210531</v>
          </cell>
          <cell r="L162">
            <v>26</v>
          </cell>
          <cell r="M162">
            <v>-0.10344827586206895</v>
          </cell>
          <cell r="N162">
            <v>364</v>
          </cell>
          <cell r="O162">
            <v>-5.464480874316946E-3</v>
          </cell>
          <cell r="P162">
            <v>34</v>
          </cell>
          <cell r="Q162">
            <v>-8.108108108108103E-2</v>
          </cell>
          <cell r="R162">
            <v>0.95</v>
          </cell>
          <cell r="S162">
            <v>2.1505376344086002E-2</v>
          </cell>
        </row>
        <row r="163">
          <cell r="B163">
            <v>43626</v>
          </cell>
          <cell r="C163" t="str">
            <v>Monday</v>
          </cell>
          <cell r="D163">
            <v>392606</v>
          </cell>
          <cell r="E163">
            <v>-1.9803364474781371E-2</v>
          </cell>
          <cell r="F163">
            <v>0.17</v>
          </cell>
          <cell r="G163">
            <v>-5.5555555555555469E-2</v>
          </cell>
          <cell r="H163">
            <v>37</v>
          </cell>
          <cell r="I163">
            <v>0.23333333333333339</v>
          </cell>
          <cell r="J163">
            <v>21</v>
          </cell>
          <cell r="K163">
            <v>0.10526315789473695</v>
          </cell>
          <cell r="L163">
            <v>30</v>
          </cell>
          <cell r="M163">
            <v>3.4482758620689724E-2</v>
          </cell>
          <cell r="N163">
            <v>397</v>
          </cell>
          <cell r="O163">
            <v>2.0565552699228773E-2</v>
          </cell>
          <cell r="P163">
            <v>35</v>
          </cell>
          <cell r="Q163">
            <v>-2.777777777777779E-2</v>
          </cell>
          <cell r="R163">
            <v>0.91</v>
          </cell>
          <cell r="S163">
            <v>-4.2105263157894646E-2</v>
          </cell>
        </row>
        <row r="164">
          <cell r="B164">
            <v>43627</v>
          </cell>
          <cell r="C164" t="str">
            <v>Tuesday</v>
          </cell>
          <cell r="D164">
            <v>390751</v>
          </cell>
          <cell r="E164">
            <v>-1.0944757324558574E-2</v>
          </cell>
          <cell r="F164">
            <v>0.17</v>
          </cell>
          <cell r="G164">
            <v>0</v>
          </cell>
          <cell r="H164">
            <v>31</v>
          </cell>
          <cell r="I164">
            <v>3.3333333333333437E-2</v>
          </cell>
          <cell r="J164">
            <v>17</v>
          </cell>
          <cell r="K164">
            <v>0</v>
          </cell>
          <cell r="L164">
            <v>26</v>
          </cell>
          <cell r="M164">
            <v>4.0000000000000036E-2</v>
          </cell>
          <cell r="N164">
            <v>354</v>
          </cell>
          <cell r="O164">
            <v>-8.9974293059125965E-2</v>
          </cell>
          <cell r="P164">
            <v>31</v>
          </cell>
          <cell r="Q164">
            <v>-6.0606060606060552E-2</v>
          </cell>
          <cell r="R164">
            <v>0.94</v>
          </cell>
          <cell r="S164">
            <v>-1.0526315789473717E-2</v>
          </cell>
        </row>
        <row r="165">
          <cell r="B165">
            <v>43628</v>
          </cell>
          <cell r="C165" t="str">
            <v>Wednesday</v>
          </cell>
          <cell r="D165">
            <v>398995</v>
          </cell>
          <cell r="E165">
            <v>2.5499005330605451E-2</v>
          </cell>
          <cell r="F165">
            <v>0.17</v>
          </cell>
          <cell r="G165">
            <v>-5.5555555555555469E-2</v>
          </cell>
          <cell r="H165">
            <v>36</v>
          </cell>
          <cell r="I165">
            <v>0.19999999999999996</v>
          </cell>
          <cell r="J165">
            <v>21</v>
          </cell>
          <cell r="K165">
            <v>0</v>
          </cell>
          <cell r="L165">
            <v>30</v>
          </cell>
          <cell r="M165">
            <v>0</v>
          </cell>
          <cell r="N165">
            <v>400</v>
          </cell>
          <cell r="O165">
            <v>6.6666666666666652E-2</v>
          </cell>
          <cell r="P165">
            <v>32</v>
          </cell>
          <cell r="Q165">
            <v>-0.11111111111111116</v>
          </cell>
          <cell r="R165">
            <v>0.95</v>
          </cell>
          <cell r="S165">
            <v>1.0638297872340496E-2</v>
          </cell>
        </row>
        <row r="166">
          <cell r="B166">
            <v>43629</v>
          </cell>
          <cell r="C166" t="str">
            <v>Thursday</v>
          </cell>
          <cell r="D166">
            <v>407670</v>
          </cell>
          <cell r="E166">
            <v>1.3978360900385622E-2</v>
          </cell>
          <cell r="F166">
            <v>0.17</v>
          </cell>
          <cell r="G166">
            <v>0</v>
          </cell>
          <cell r="H166">
            <v>36</v>
          </cell>
          <cell r="I166">
            <v>-9.9999999999999978E-2</v>
          </cell>
          <cell r="J166">
            <v>17</v>
          </cell>
          <cell r="K166">
            <v>-5.555555555555558E-2</v>
          </cell>
          <cell r="L166">
            <v>30</v>
          </cell>
          <cell r="M166">
            <v>0</v>
          </cell>
          <cell r="N166">
            <v>399</v>
          </cell>
          <cell r="O166">
            <v>5.2770448548812743E-2</v>
          </cell>
          <cell r="P166">
            <v>31</v>
          </cell>
          <cell r="Q166">
            <v>-0.18421052631578949</v>
          </cell>
          <cell r="R166">
            <v>0.92</v>
          </cell>
          <cell r="S166">
            <v>-3.1578947368420929E-2</v>
          </cell>
        </row>
        <row r="167">
          <cell r="B167">
            <v>43630</v>
          </cell>
          <cell r="C167" t="str">
            <v>Friday</v>
          </cell>
          <cell r="D167">
            <v>404518</v>
          </cell>
          <cell r="E167">
            <v>3.6752456571103487E-2</v>
          </cell>
          <cell r="F167">
            <v>0.18</v>
          </cell>
          <cell r="G167">
            <v>-5.2631578947368474E-2</v>
          </cell>
          <cell r="H167">
            <v>36</v>
          </cell>
          <cell r="I167">
            <v>2.857142857142847E-2</v>
          </cell>
          <cell r="J167">
            <v>20</v>
          </cell>
          <cell r="K167">
            <v>-4.7619047619047672E-2</v>
          </cell>
          <cell r="L167">
            <v>30</v>
          </cell>
          <cell r="M167">
            <v>0.19999999999999996</v>
          </cell>
          <cell r="N167">
            <v>393</v>
          </cell>
          <cell r="O167">
            <v>5.1150895140665842E-3</v>
          </cell>
          <cell r="P167">
            <v>35</v>
          </cell>
          <cell r="Q167">
            <v>0</v>
          </cell>
          <cell r="R167">
            <v>0.94</v>
          </cell>
          <cell r="S167">
            <v>-1.0526315789473717E-2</v>
          </cell>
        </row>
        <row r="168">
          <cell r="B168">
            <v>43631</v>
          </cell>
          <cell r="C168" t="str">
            <v>Saturday</v>
          </cell>
          <cell r="D168">
            <v>407641</v>
          </cell>
          <cell r="E168">
            <v>1.7420320435745928E-4</v>
          </cell>
          <cell r="F168">
            <v>0.17</v>
          </cell>
          <cell r="G168">
            <v>-0.10526315789473684</v>
          </cell>
          <cell r="H168">
            <v>38</v>
          </cell>
          <cell r="I168">
            <v>8.5714285714285632E-2</v>
          </cell>
          <cell r="J168">
            <v>22</v>
          </cell>
          <cell r="K168">
            <v>0.29411764705882359</v>
          </cell>
          <cell r="L168">
            <v>27</v>
          </cell>
          <cell r="M168">
            <v>-6.8965517241379337E-2</v>
          </cell>
          <cell r="N168">
            <v>357</v>
          </cell>
          <cell r="O168">
            <v>-7.9896907216494895E-2</v>
          </cell>
          <cell r="P168">
            <v>30</v>
          </cell>
          <cell r="Q168">
            <v>0</v>
          </cell>
          <cell r="R168">
            <v>0.91</v>
          </cell>
          <cell r="S168">
            <v>-2.1505376344086002E-2</v>
          </cell>
        </row>
        <row r="169">
          <cell r="B169">
            <v>43632</v>
          </cell>
          <cell r="C169" t="str">
            <v>Sunday</v>
          </cell>
          <cell r="D169">
            <v>386588</v>
          </cell>
          <cell r="E169">
            <v>-3.3757067089233983E-2</v>
          </cell>
          <cell r="F169">
            <v>0.19</v>
          </cell>
          <cell r="G169">
            <v>5.555555555555558E-2</v>
          </cell>
          <cell r="H169">
            <v>31</v>
          </cell>
          <cell r="I169">
            <v>-0.11428571428571432</v>
          </cell>
          <cell r="J169">
            <v>21</v>
          </cell>
          <cell r="K169">
            <v>-4.5454545454545414E-2</v>
          </cell>
          <cell r="L169">
            <v>27</v>
          </cell>
          <cell r="M169">
            <v>3.8461538461538547E-2</v>
          </cell>
          <cell r="N169">
            <v>385</v>
          </cell>
          <cell r="O169">
            <v>5.7692307692307709E-2</v>
          </cell>
          <cell r="P169">
            <v>34</v>
          </cell>
          <cell r="Q169">
            <v>0</v>
          </cell>
          <cell r="R169">
            <v>0.93</v>
          </cell>
          <cell r="S169">
            <v>-2.1052631578947323E-2</v>
          </cell>
        </row>
        <row r="170">
          <cell r="B170">
            <v>43633</v>
          </cell>
          <cell r="C170" t="str">
            <v>Monday</v>
          </cell>
          <cell r="D170">
            <v>388917</v>
          </cell>
          <cell r="E170">
            <v>-9.3961885452591432E-3</v>
          </cell>
          <cell r="F170">
            <v>0.17</v>
          </cell>
          <cell r="G170">
            <v>0</v>
          </cell>
          <cell r="H170">
            <v>30</v>
          </cell>
          <cell r="I170">
            <v>-0.18918918918918914</v>
          </cell>
          <cell r="J170">
            <v>18</v>
          </cell>
          <cell r="K170">
            <v>-0.1428571428571429</v>
          </cell>
          <cell r="L170">
            <v>26</v>
          </cell>
          <cell r="M170">
            <v>-0.1333333333333333</v>
          </cell>
          <cell r="N170">
            <v>350</v>
          </cell>
          <cell r="O170">
            <v>-0.11838790931989929</v>
          </cell>
          <cell r="P170">
            <v>32</v>
          </cell>
          <cell r="Q170">
            <v>-8.5714285714285743E-2</v>
          </cell>
          <cell r="R170">
            <v>0.93</v>
          </cell>
          <cell r="S170">
            <v>2.19780219780219E-2</v>
          </cell>
        </row>
        <row r="171">
          <cell r="B171">
            <v>43634</v>
          </cell>
          <cell r="C171" t="str">
            <v>Tuesday</v>
          </cell>
          <cell r="D171">
            <v>398356</v>
          </cell>
          <cell r="E171">
            <v>1.9462522168849139E-2</v>
          </cell>
          <cell r="F171">
            <v>0.19</v>
          </cell>
          <cell r="G171">
            <v>0.11764705882352944</v>
          </cell>
          <cell r="H171">
            <v>40</v>
          </cell>
          <cell r="I171">
            <v>0.29032258064516125</v>
          </cell>
          <cell r="J171">
            <v>19</v>
          </cell>
          <cell r="K171">
            <v>0.11764705882352944</v>
          </cell>
          <cell r="L171">
            <v>25</v>
          </cell>
          <cell r="M171">
            <v>-3.8461538461538436E-2</v>
          </cell>
          <cell r="N171">
            <v>397</v>
          </cell>
          <cell r="O171">
            <v>0.12146892655367236</v>
          </cell>
          <cell r="P171">
            <v>40</v>
          </cell>
          <cell r="Q171">
            <v>0.29032258064516125</v>
          </cell>
          <cell r="R171">
            <v>0.93</v>
          </cell>
          <cell r="S171">
            <v>-1.0638297872340274E-2</v>
          </cell>
        </row>
        <row r="172">
          <cell r="B172">
            <v>43635</v>
          </cell>
          <cell r="C172" t="str">
            <v>Wednesday</v>
          </cell>
          <cell r="D172">
            <v>406848</v>
          </cell>
          <cell r="E172">
            <v>1.9681950901640377E-2</v>
          </cell>
          <cell r="F172">
            <v>0.18</v>
          </cell>
          <cell r="G172">
            <v>5.8823529411764497E-2</v>
          </cell>
          <cell r="H172">
            <v>32</v>
          </cell>
          <cell r="I172">
            <v>-0.11111111111111116</v>
          </cell>
          <cell r="J172">
            <v>19</v>
          </cell>
          <cell r="K172">
            <v>-9.5238095238095233E-2</v>
          </cell>
          <cell r="L172">
            <v>27</v>
          </cell>
          <cell r="M172">
            <v>-9.9999999999999978E-2</v>
          </cell>
          <cell r="N172">
            <v>370</v>
          </cell>
          <cell r="O172">
            <v>-7.4999999999999956E-2</v>
          </cell>
          <cell r="P172">
            <v>39</v>
          </cell>
          <cell r="Q172">
            <v>0.21875</v>
          </cell>
          <cell r="R172">
            <v>0.94</v>
          </cell>
          <cell r="S172">
            <v>-1.0526315789473717E-2</v>
          </cell>
        </row>
        <row r="173">
          <cell r="B173">
            <v>43636</v>
          </cell>
          <cell r="C173" t="str">
            <v>Thursday</v>
          </cell>
          <cell r="D173">
            <v>381025</v>
          </cell>
          <cell r="E173">
            <v>-6.5359236637476337E-2</v>
          </cell>
          <cell r="F173">
            <v>0.17</v>
          </cell>
          <cell r="G173">
            <v>0</v>
          </cell>
          <cell r="H173">
            <v>34</v>
          </cell>
          <cell r="I173">
            <v>-5.555555555555558E-2</v>
          </cell>
          <cell r="J173">
            <v>19</v>
          </cell>
          <cell r="K173">
            <v>0.11764705882352944</v>
          </cell>
          <cell r="L173">
            <v>25</v>
          </cell>
          <cell r="M173">
            <v>-0.16666666666666663</v>
          </cell>
          <cell r="N173">
            <v>393</v>
          </cell>
          <cell r="O173">
            <v>-1.5037593984962405E-2</v>
          </cell>
          <cell r="P173">
            <v>38</v>
          </cell>
          <cell r="Q173">
            <v>0.22580645161290325</v>
          </cell>
          <cell r="R173">
            <v>0.91</v>
          </cell>
          <cell r="S173">
            <v>-1.0869565217391353E-2</v>
          </cell>
        </row>
        <row r="174">
          <cell r="B174">
            <v>43637</v>
          </cell>
          <cell r="C174" t="str">
            <v>Friday</v>
          </cell>
          <cell r="D174">
            <v>382419</v>
          </cell>
          <cell r="E174">
            <v>-5.4630449077667786E-2</v>
          </cell>
          <cell r="F174">
            <v>0.17</v>
          </cell>
          <cell r="G174">
            <v>-5.5555555555555469E-2</v>
          </cell>
          <cell r="H174">
            <v>36</v>
          </cell>
          <cell r="I174">
            <v>0</v>
          </cell>
          <cell r="J174">
            <v>17</v>
          </cell>
          <cell r="K174">
            <v>-0.15000000000000002</v>
          </cell>
          <cell r="L174">
            <v>30</v>
          </cell>
          <cell r="M174">
            <v>0</v>
          </cell>
          <cell r="N174">
            <v>362</v>
          </cell>
          <cell r="O174">
            <v>-7.8880407124681917E-2</v>
          </cell>
          <cell r="P174">
            <v>36</v>
          </cell>
          <cell r="Q174">
            <v>2.857142857142847E-2</v>
          </cell>
          <cell r="R174">
            <v>0.95</v>
          </cell>
          <cell r="S174">
            <v>1.0638297872340496E-2</v>
          </cell>
        </row>
        <row r="175">
          <cell r="B175">
            <v>43638</v>
          </cell>
          <cell r="C175" t="str">
            <v>Saturday</v>
          </cell>
          <cell r="D175">
            <v>389769</v>
          </cell>
          <cell r="E175">
            <v>-4.3842498669172114E-2</v>
          </cell>
          <cell r="F175">
            <v>0.17</v>
          </cell>
          <cell r="G175">
            <v>0</v>
          </cell>
          <cell r="H175">
            <v>36</v>
          </cell>
          <cell r="I175">
            <v>-5.2631578947368474E-2</v>
          </cell>
          <cell r="J175">
            <v>21</v>
          </cell>
          <cell r="K175">
            <v>-4.5454545454545414E-2</v>
          </cell>
          <cell r="L175">
            <v>26</v>
          </cell>
          <cell r="M175">
            <v>-3.703703703703709E-2</v>
          </cell>
          <cell r="N175">
            <v>366</v>
          </cell>
          <cell r="O175">
            <v>2.5210084033613356E-2</v>
          </cell>
          <cell r="P175">
            <v>36</v>
          </cell>
          <cell r="Q175">
            <v>0.19999999999999996</v>
          </cell>
          <cell r="R175">
            <v>0.93</v>
          </cell>
          <cell r="S175">
            <v>2.19780219780219E-2</v>
          </cell>
        </row>
        <row r="176">
          <cell r="B176">
            <v>43639</v>
          </cell>
          <cell r="C176" t="str">
            <v>Sunday</v>
          </cell>
          <cell r="D176">
            <v>382119</v>
          </cell>
          <cell r="E176">
            <v>-1.156011050524075E-2</v>
          </cell>
          <cell r="F176">
            <v>0.18</v>
          </cell>
          <cell r="G176">
            <v>-5.2631578947368474E-2</v>
          </cell>
          <cell r="H176">
            <v>33</v>
          </cell>
          <cell r="I176">
            <v>6.4516129032258007E-2</v>
          </cell>
          <cell r="J176">
            <v>21</v>
          </cell>
          <cell r="K176">
            <v>0</v>
          </cell>
          <cell r="L176">
            <v>27</v>
          </cell>
          <cell r="M176">
            <v>0</v>
          </cell>
          <cell r="N176">
            <v>393</v>
          </cell>
          <cell r="O176">
            <v>2.0779220779220786E-2</v>
          </cell>
          <cell r="P176">
            <v>40</v>
          </cell>
          <cell r="Q176">
            <v>0.17647058823529416</v>
          </cell>
          <cell r="R176">
            <v>0.91</v>
          </cell>
          <cell r="S176">
            <v>-2.1505376344086002E-2</v>
          </cell>
        </row>
        <row r="177">
          <cell r="B177">
            <v>43640</v>
          </cell>
          <cell r="C177" t="str">
            <v>Monday</v>
          </cell>
          <cell r="D177">
            <v>382070</v>
          </cell>
          <cell r="E177">
            <v>-1.760529881697126E-2</v>
          </cell>
          <cell r="F177">
            <v>0.19</v>
          </cell>
          <cell r="G177">
            <v>0.11764705882352944</v>
          </cell>
          <cell r="H177">
            <v>32</v>
          </cell>
          <cell r="I177">
            <v>6.6666666666666652E-2</v>
          </cell>
          <cell r="J177">
            <v>22</v>
          </cell>
          <cell r="K177">
            <v>0.22222222222222232</v>
          </cell>
          <cell r="L177">
            <v>30</v>
          </cell>
          <cell r="M177">
            <v>0.15384615384615374</v>
          </cell>
          <cell r="N177">
            <v>391</v>
          </cell>
          <cell r="O177">
            <v>0.11714285714285722</v>
          </cell>
          <cell r="P177">
            <v>31</v>
          </cell>
          <cell r="Q177">
            <v>-3.125E-2</v>
          </cell>
          <cell r="R177">
            <v>0.93</v>
          </cell>
          <cell r="S177">
            <v>0</v>
          </cell>
        </row>
        <row r="178">
          <cell r="B178">
            <v>43641</v>
          </cell>
          <cell r="C178" t="str">
            <v>Tuesday</v>
          </cell>
          <cell r="D178">
            <v>399302</v>
          </cell>
          <cell r="E178">
            <v>2.3747602646879695E-3</v>
          </cell>
          <cell r="F178">
            <v>0.17</v>
          </cell>
          <cell r="G178">
            <v>-0.10526315789473684</v>
          </cell>
          <cell r="H178">
            <v>33</v>
          </cell>
          <cell r="I178">
            <v>-0.17500000000000004</v>
          </cell>
          <cell r="J178">
            <v>21</v>
          </cell>
          <cell r="K178">
            <v>0.10526315789473695</v>
          </cell>
          <cell r="L178">
            <v>28</v>
          </cell>
          <cell r="M178">
            <v>0.12000000000000011</v>
          </cell>
          <cell r="N178">
            <v>359</v>
          </cell>
          <cell r="O178">
            <v>-9.5717884130982367E-2</v>
          </cell>
          <cell r="P178">
            <v>34</v>
          </cell>
          <cell r="Q178">
            <v>-0.15000000000000002</v>
          </cell>
          <cell r="R178">
            <v>0.95</v>
          </cell>
          <cell r="S178">
            <v>2.1505376344086002E-2</v>
          </cell>
        </row>
        <row r="179">
          <cell r="B179">
            <v>43642</v>
          </cell>
          <cell r="C179" t="str">
            <v>Wednesday</v>
          </cell>
          <cell r="D179">
            <v>390068</v>
          </cell>
          <cell r="E179">
            <v>-4.1243904357401329E-2</v>
          </cell>
          <cell r="F179">
            <v>0.18</v>
          </cell>
          <cell r="G179">
            <v>0</v>
          </cell>
          <cell r="H179">
            <v>38</v>
          </cell>
          <cell r="I179">
            <v>0.1875</v>
          </cell>
          <cell r="J179">
            <v>22</v>
          </cell>
          <cell r="K179">
            <v>0.15789473684210531</v>
          </cell>
          <cell r="L179">
            <v>30</v>
          </cell>
          <cell r="M179">
            <v>0.11111111111111116</v>
          </cell>
          <cell r="N179">
            <v>365</v>
          </cell>
          <cell r="O179">
            <v>-1.3513513513513487E-2</v>
          </cell>
          <cell r="P179">
            <v>31</v>
          </cell>
          <cell r="Q179">
            <v>-0.20512820512820518</v>
          </cell>
          <cell r="R179">
            <v>0.92</v>
          </cell>
          <cell r="S179">
            <v>-2.1276595744680771E-2</v>
          </cell>
        </row>
        <row r="180">
          <cell r="B180">
            <v>43643</v>
          </cell>
          <cell r="C180" t="str">
            <v>Thursday</v>
          </cell>
          <cell r="D180">
            <v>399922</v>
          </cell>
          <cell r="E180">
            <v>4.959517092054333E-2</v>
          </cell>
          <cell r="F180">
            <v>0.19</v>
          </cell>
          <cell r="G180">
            <v>0.11764705882352944</v>
          </cell>
          <cell r="H180">
            <v>31</v>
          </cell>
          <cell r="I180">
            <v>-8.8235294117647078E-2</v>
          </cell>
          <cell r="J180">
            <v>17</v>
          </cell>
          <cell r="K180">
            <v>-0.10526315789473684</v>
          </cell>
          <cell r="L180">
            <v>30</v>
          </cell>
          <cell r="M180">
            <v>0.19999999999999996</v>
          </cell>
          <cell r="N180">
            <v>355</v>
          </cell>
          <cell r="O180">
            <v>-9.6692111959287508E-2</v>
          </cell>
          <cell r="P180">
            <v>35</v>
          </cell>
          <cell r="Q180">
            <v>-7.8947368421052655E-2</v>
          </cell>
          <cell r="R180">
            <v>0.91</v>
          </cell>
          <cell r="S180">
            <v>0</v>
          </cell>
        </row>
        <row r="181">
          <cell r="B181">
            <v>43644</v>
          </cell>
          <cell r="C181" t="str">
            <v>Friday</v>
          </cell>
          <cell r="D181">
            <v>401728</v>
          </cell>
          <cell r="E181">
            <v>5.0491738119706309E-2</v>
          </cell>
          <cell r="F181">
            <v>0.17</v>
          </cell>
          <cell r="G181">
            <v>0</v>
          </cell>
          <cell r="H181">
            <v>31</v>
          </cell>
          <cell r="I181">
            <v>-0.13888888888888884</v>
          </cell>
          <cell r="J181">
            <v>18</v>
          </cell>
          <cell r="K181">
            <v>5.8823529411764719E-2</v>
          </cell>
          <cell r="L181">
            <v>25</v>
          </cell>
          <cell r="M181">
            <v>-0.16666666666666663</v>
          </cell>
          <cell r="N181">
            <v>400</v>
          </cell>
          <cell r="O181">
            <v>0.1049723756906078</v>
          </cell>
          <cell r="P181">
            <v>37</v>
          </cell>
          <cell r="Q181">
            <v>2.7777777777777679E-2</v>
          </cell>
          <cell r="R181">
            <v>0.92</v>
          </cell>
          <cell r="S181">
            <v>-3.1578947368420929E-2</v>
          </cell>
        </row>
        <row r="182">
          <cell r="B182">
            <v>43645</v>
          </cell>
          <cell r="C182" t="str">
            <v>Saturday</v>
          </cell>
          <cell r="D182">
            <v>397499</v>
          </cell>
          <cell r="E182">
            <v>1.9832259620441883E-2</v>
          </cell>
          <cell r="F182">
            <v>0.18</v>
          </cell>
          <cell r="G182">
            <v>5.8823529411764497E-2</v>
          </cell>
          <cell r="H182">
            <v>38</v>
          </cell>
          <cell r="I182">
            <v>5.555555555555558E-2</v>
          </cell>
          <cell r="J182">
            <v>22</v>
          </cell>
          <cell r="K182">
            <v>4.7619047619047672E-2</v>
          </cell>
          <cell r="L182">
            <v>29</v>
          </cell>
          <cell r="M182">
            <v>0.11538461538461542</v>
          </cell>
          <cell r="N182">
            <v>374</v>
          </cell>
          <cell r="O182">
            <v>2.1857923497267784E-2</v>
          </cell>
          <cell r="P182">
            <v>35</v>
          </cell>
          <cell r="Q182">
            <v>-2.777777777777779E-2</v>
          </cell>
          <cell r="R182">
            <v>0.92</v>
          </cell>
          <cell r="S182">
            <v>-1.0752688172043001E-2</v>
          </cell>
        </row>
        <row r="183">
          <cell r="B183">
            <v>43646</v>
          </cell>
          <cell r="C183" t="str">
            <v>Sunday</v>
          </cell>
          <cell r="D183">
            <v>389825</v>
          </cell>
          <cell r="E183">
            <v>2.0166492637110345E-2</v>
          </cell>
          <cell r="F183">
            <v>0.19</v>
          </cell>
          <cell r="G183">
            <v>5.555555555555558E-2</v>
          </cell>
          <cell r="H183">
            <v>36</v>
          </cell>
          <cell r="I183">
            <v>9.0909090909090828E-2</v>
          </cell>
          <cell r="J183">
            <v>22</v>
          </cell>
          <cell r="K183">
            <v>4.7619047619047672E-2</v>
          </cell>
          <cell r="L183">
            <v>29</v>
          </cell>
          <cell r="M183">
            <v>7.4074074074074181E-2</v>
          </cell>
          <cell r="N183">
            <v>376</v>
          </cell>
          <cell r="O183">
            <v>-4.3256997455470736E-2</v>
          </cell>
          <cell r="P183">
            <v>38</v>
          </cell>
          <cell r="Q183">
            <v>-5.0000000000000044E-2</v>
          </cell>
          <cell r="R183">
            <v>0.91</v>
          </cell>
          <cell r="S183">
            <v>0</v>
          </cell>
        </row>
        <row r="184">
          <cell r="B184">
            <v>43647</v>
          </cell>
          <cell r="C184" t="str">
            <v>Monday</v>
          </cell>
          <cell r="D184">
            <v>409263</v>
          </cell>
          <cell r="E184">
            <v>7.1172821734237113E-2</v>
          </cell>
          <cell r="F184">
            <v>0.17</v>
          </cell>
          <cell r="G184">
            <v>-0.10526315789473684</v>
          </cell>
          <cell r="H184">
            <v>31</v>
          </cell>
          <cell r="I184">
            <v>-3.125E-2</v>
          </cell>
          <cell r="J184">
            <v>20</v>
          </cell>
          <cell r="K184">
            <v>-9.0909090909090939E-2</v>
          </cell>
          <cell r="L184">
            <v>26</v>
          </cell>
          <cell r="M184">
            <v>-0.1333333333333333</v>
          </cell>
          <cell r="N184">
            <v>386</v>
          </cell>
          <cell r="O184">
            <v>-1.2787723785166238E-2</v>
          </cell>
          <cell r="P184">
            <v>36</v>
          </cell>
          <cell r="Q184">
            <v>0.16129032258064524</v>
          </cell>
          <cell r="R184">
            <v>0.93</v>
          </cell>
          <cell r="S184">
            <v>0</v>
          </cell>
        </row>
        <row r="185">
          <cell r="B185">
            <v>43648</v>
          </cell>
          <cell r="C185" t="str">
            <v>Tuesday</v>
          </cell>
          <cell r="D185">
            <v>404436</v>
          </cell>
          <cell r="E185">
            <v>1.2857436226214825E-2</v>
          </cell>
          <cell r="F185">
            <v>0.17</v>
          </cell>
          <cell r="G185">
            <v>0</v>
          </cell>
          <cell r="H185">
            <v>34</v>
          </cell>
          <cell r="I185">
            <v>3.0303030303030276E-2</v>
          </cell>
          <cell r="J185">
            <v>19</v>
          </cell>
          <cell r="K185">
            <v>-9.5238095238095233E-2</v>
          </cell>
          <cell r="L185">
            <v>25</v>
          </cell>
          <cell r="M185">
            <v>-0.1071428571428571</v>
          </cell>
          <cell r="N185">
            <v>376</v>
          </cell>
          <cell r="O185">
            <v>4.7353760445682402E-2</v>
          </cell>
          <cell r="P185">
            <v>38</v>
          </cell>
          <cell r="Q185">
            <v>0.11764705882352944</v>
          </cell>
          <cell r="R185">
            <v>0.94</v>
          </cell>
          <cell r="S185">
            <v>-1.0526315789473717E-2</v>
          </cell>
        </row>
        <row r="186">
          <cell r="B186">
            <v>43649</v>
          </cell>
          <cell r="C186" t="str">
            <v>Wednesday</v>
          </cell>
          <cell r="D186">
            <v>390781</v>
          </cell>
          <cell r="E186">
            <v>1.8278864198038036E-3</v>
          </cell>
          <cell r="F186">
            <v>0.17</v>
          </cell>
          <cell r="G186">
            <v>-5.5555555555555469E-2</v>
          </cell>
          <cell r="H186">
            <v>39</v>
          </cell>
          <cell r="I186">
            <v>2.6315789473684292E-2</v>
          </cell>
          <cell r="J186">
            <v>20</v>
          </cell>
          <cell r="K186">
            <v>-9.0909090909090939E-2</v>
          </cell>
          <cell r="L186">
            <v>30</v>
          </cell>
          <cell r="M186">
            <v>0</v>
          </cell>
          <cell r="N186">
            <v>385</v>
          </cell>
          <cell r="O186">
            <v>5.4794520547945202E-2</v>
          </cell>
          <cell r="P186">
            <v>35</v>
          </cell>
          <cell r="Q186">
            <v>0.12903225806451624</v>
          </cell>
          <cell r="R186">
            <v>0.94</v>
          </cell>
          <cell r="S186">
            <v>2.1739130434782483E-2</v>
          </cell>
        </row>
        <row r="187">
          <cell r="B187">
            <v>43650</v>
          </cell>
          <cell r="C187" t="str">
            <v>Thursday</v>
          </cell>
          <cell r="D187">
            <v>400441</v>
          </cell>
          <cell r="E187">
            <v>1.2977530618469846E-3</v>
          </cell>
          <cell r="F187">
            <v>0.18</v>
          </cell>
          <cell r="G187">
            <v>-5.2631578947368474E-2</v>
          </cell>
          <cell r="H187">
            <v>36</v>
          </cell>
          <cell r="I187">
            <v>0.16129032258064524</v>
          </cell>
          <cell r="J187">
            <v>20</v>
          </cell>
          <cell r="K187">
            <v>0.17647058823529416</v>
          </cell>
          <cell r="L187">
            <v>26</v>
          </cell>
          <cell r="M187">
            <v>-0.1333333333333333</v>
          </cell>
          <cell r="N187">
            <v>382</v>
          </cell>
          <cell r="O187">
            <v>7.6056338028168913E-2</v>
          </cell>
          <cell r="P187">
            <v>37</v>
          </cell>
          <cell r="Q187">
            <v>5.7142857142857162E-2</v>
          </cell>
          <cell r="R187">
            <v>0.91</v>
          </cell>
          <cell r="S187">
            <v>0</v>
          </cell>
        </row>
        <row r="188">
          <cell r="B188">
            <v>43651</v>
          </cell>
          <cell r="C188" t="str">
            <v>Friday</v>
          </cell>
          <cell r="D188">
            <v>380485</v>
          </cell>
          <cell r="E188">
            <v>-5.287906245021512E-2</v>
          </cell>
          <cell r="F188">
            <v>0.19</v>
          </cell>
          <cell r="G188">
            <v>0.11764705882352944</v>
          </cell>
          <cell r="H188">
            <v>40</v>
          </cell>
          <cell r="I188">
            <v>0.29032258064516125</v>
          </cell>
          <cell r="J188">
            <v>19</v>
          </cell>
          <cell r="K188">
            <v>5.555555555555558E-2</v>
          </cell>
          <cell r="L188">
            <v>27</v>
          </cell>
          <cell r="M188">
            <v>8.0000000000000071E-2</v>
          </cell>
          <cell r="N188">
            <v>380</v>
          </cell>
          <cell r="O188">
            <v>-5.0000000000000044E-2</v>
          </cell>
          <cell r="P188">
            <v>34</v>
          </cell>
          <cell r="Q188">
            <v>-8.108108108108103E-2</v>
          </cell>
          <cell r="R188">
            <v>0.92</v>
          </cell>
          <cell r="S188">
            <v>0</v>
          </cell>
        </row>
        <row r="189">
          <cell r="B189">
            <v>43652</v>
          </cell>
          <cell r="C189" t="str">
            <v>Saturday</v>
          </cell>
          <cell r="D189">
            <v>385998</v>
          </cell>
          <cell r="E189">
            <v>-2.8933406121776417E-2</v>
          </cell>
          <cell r="F189">
            <v>0.18</v>
          </cell>
          <cell r="G189">
            <v>0</v>
          </cell>
          <cell r="H189">
            <v>35</v>
          </cell>
          <cell r="I189">
            <v>-7.8947368421052655E-2</v>
          </cell>
          <cell r="J189">
            <v>22</v>
          </cell>
          <cell r="K189">
            <v>0</v>
          </cell>
          <cell r="L189">
            <v>26</v>
          </cell>
          <cell r="M189">
            <v>-0.10344827586206895</v>
          </cell>
          <cell r="N189">
            <v>373</v>
          </cell>
          <cell r="O189">
            <v>-2.673796791443861E-3</v>
          </cell>
          <cell r="P189">
            <v>39</v>
          </cell>
          <cell r="Q189">
            <v>0.11428571428571432</v>
          </cell>
          <cell r="R189">
            <v>0.94</v>
          </cell>
          <cell r="S189">
            <v>2.1739130434782483E-2</v>
          </cell>
        </row>
        <row r="190">
          <cell r="B190">
            <v>43653</v>
          </cell>
          <cell r="C190" t="str">
            <v>Sunday</v>
          </cell>
          <cell r="D190">
            <v>402638</v>
          </cell>
          <cell r="E190">
            <v>3.286859488231908E-2</v>
          </cell>
          <cell r="F190">
            <v>0.18</v>
          </cell>
          <cell r="G190">
            <v>-5.2631578947368474E-2</v>
          </cell>
          <cell r="H190">
            <v>32</v>
          </cell>
          <cell r="I190">
            <v>-0.11111111111111116</v>
          </cell>
          <cell r="J190">
            <v>21</v>
          </cell>
          <cell r="K190">
            <v>-4.5454545454545414E-2</v>
          </cell>
          <cell r="L190">
            <v>28</v>
          </cell>
          <cell r="M190">
            <v>-3.4482758620689613E-2</v>
          </cell>
          <cell r="N190">
            <v>352</v>
          </cell>
          <cell r="O190">
            <v>-6.3829787234042534E-2</v>
          </cell>
          <cell r="P190">
            <v>32</v>
          </cell>
          <cell r="Q190">
            <v>-0.15789473684210531</v>
          </cell>
          <cell r="R190">
            <v>0.94</v>
          </cell>
          <cell r="S190">
            <v>3.296703296703285E-2</v>
          </cell>
        </row>
        <row r="191">
          <cell r="B191">
            <v>43654</v>
          </cell>
          <cell r="C191" t="str">
            <v>Monday</v>
          </cell>
          <cell r="D191">
            <v>389876</v>
          </cell>
          <cell r="E191">
            <v>-4.7370517246855925E-2</v>
          </cell>
          <cell r="F191">
            <v>0.18</v>
          </cell>
          <cell r="G191">
            <v>5.8823529411764497E-2</v>
          </cell>
          <cell r="H191">
            <v>40</v>
          </cell>
          <cell r="I191">
            <v>0.29032258064516125</v>
          </cell>
          <cell r="J191">
            <v>19</v>
          </cell>
          <cell r="K191">
            <v>-5.0000000000000044E-2</v>
          </cell>
          <cell r="L191">
            <v>28</v>
          </cell>
          <cell r="M191">
            <v>7.6923076923076872E-2</v>
          </cell>
          <cell r="N191">
            <v>388</v>
          </cell>
          <cell r="O191">
            <v>5.1813471502590858E-3</v>
          </cell>
          <cell r="P191">
            <v>34</v>
          </cell>
          <cell r="Q191">
            <v>-5.555555555555558E-2</v>
          </cell>
          <cell r="R191">
            <v>0.92</v>
          </cell>
          <cell r="S191">
            <v>-1.0752688172043001E-2</v>
          </cell>
        </row>
        <row r="192">
          <cell r="B192">
            <v>43655</v>
          </cell>
          <cell r="C192" t="str">
            <v>Tuesday</v>
          </cell>
          <cell r="D192">
            <v>386858</v>
          </cell>
          <cell r="E192">
            <v>-4.3462995381222225E-2</v>
          </cell>
          <cell r="F192">
            <v>0.17</v>
          </cell>
          <cell r="G192">
            <v>0</v>
          </cell>
          <cell r="H192">
            <v>39</v>
          </cell>
          <cell r="I192">
            <v>0.14705882352941169</v>
          </cell>
          <cell r="J192">
            <v>22</v>
          </cell>
          <cell r="K192">
            <v>0.15789473684210531</v>
          </cell>
          <cell r="L192">
            <v>27</v>
          </cell>
          <cell r="M192">
            <v>8.0000000000000071E-2</v>
          </cell>
          <cell r="N192">
            <v>388</v>
          </cell>
          <cell r="O192">
            <v>3.1914893617021267E-2</v>
          </cell>
          <cell r="P192">
            <v>32</v>
          </cell>
          <cell r="Q192">
            <v>-0.15789473684210531</v>
          </cell>
          <cell r="R192">
            <v>0.91</v>
          </cell>
          <cell r="S192">
            <v>-3.1914893617021156E-2</v>
          </cell>
        </row>
        <row r="193">
          <cell r="B193">
            <v>43656</v>
          </cell>
          <cell r="C193" t="str">
            <v>Wednesday</v>
          </cell>
          <cell r="D193">
            <v>388864</v>
          </cell>
          <cell r="E193">
            <v>-4.9055609151928969E-3</v>
          </cell>
          <cell r="F193">
            <v>0.19</v>
          </cell>
          <cell r="G193">
            <v>0.11764705882352944</v>
          </cell>
          <cell r="H193">
            <v>40</v>
          </cell>
          <cell r="I193">
            <v>2.564102564102555E-2</v>
          </cell>
          <cell r="J193">
            <v>22</v>
          </cell>
          <cell r="K193">
            <v>0.10000000000000009</v>
          </cell>
          <cell r="L193">
            <v>29</v>
          </cell>
          <cell r="M193">
            <v>-3.3333333333333326E-2</v>
          </cell>
          <cell r="N193">
            <v>382</v>
          </cell>
          <cell r="O193">
            <v>-7.7922077922077948E-3</v>
          </cell>
          <cell r="P193">
            <v>35</v>
          </cell>
          <cell r="Q193">
            <v>0</v>
          </cell>
          <cell r="R193">
            <v>0.94</v>
          </cell>
          <cell r="S193">
            <v>0</v>
          </cell>
        </row>
        <row r="194">
          <cell r="B194">
            <v>43657</v>
          </cell>
          <cell r="C194" t="str">
            <v>Thursday</v>
          </cell>
          <cell r="D194">
            <v>387491</v>
          </cell>
          <cell r="E194">
            <v>-3.2339345871177039E-2</v>
          </cell>
          <cell r="F194">
            <v>0.19</v>
          </cell>
          <cell r="G194">
            <v>5.555555555555558E-2</v>
          </cell>
          <cell r="H194">
            <v>32</v>
          </cell>
          <cell r="I194">
            <v>-0.11111111111111116</v>
          </cell>
          <cell r="J194">
            <v>20</v>
          </cell>
          <cell r="K194">
            <v>0</v>
          </cell>
          <cell r="L194">
            <v>27</v>
          </cell>
          <cell r="M194">
            <v>3.8461538461538547E-2</v>
          </cell>
          <cell r="N194">
            <v>384</v>
          </cell>
          <cell r="O194">
            <v>5.2356020942407877E-3</v>
          </cell>
          <cell r="P194">
            <v>38</v>
          </cell>
          <cell r="Q194">
            <v>2.7027027027026973E-2</v>
          </cell>
          <cell r="R194">
            <v>0.91</v>
          </cell>
          <cell r="S194">
            <v>0</v>
          </cell>
        </row>
        <row r="195">
          <cell r="B195">
            <v>43658</v>
          </cell>
          <cell r="C195" t="str">
            <v>Friday</v>
          </cell>
          <cell r="D195">
            <v>390416</v>
          </cell>
          <cell r="E195">
            <v>2.6100897538667844E-2</v>
          </cell>
          <cell r="F195">
            <v>0.18</v>
          </cell>
          <cell r="G195">
            <v>-5.2631578947368474E-2</v>
          </cell>
          <cell r="H195">
            <v>37</v>
          </cell>
          <cell r="I195">
            <v>-7.4999999999999956E-2</v>
          </cell>
          <cell r="J195">
            <v>21</v>
          </cell>
          <cell r="K195">
            <v>0.10526315789473695</v>
          </cell>
          <cell r="L195">
            <v>27</v>
          </cell>
          <cell r="M195">
            <v>0</v>
          </cell>
          <cell r="N195">
            <v>380</v>
          </cell>
          <cell r="O195">
            <v>0</v>
          </cell>
          <cell r="P195">
            <v>33</v>
          </cell>
          <cell r="Q195">
            <v>-2.9411764705882359E-2</v>
          </cell>
          <cell r="R195">
            <v>0.95</v>
          </cell>
          <cell r="S195">
            <v>3.2608695652173836E-2</v>
          </cell>
        </row>
        <row r="196">
          <cell r="B196">
            <v>43659</v>
          </cell>
          <cell r="C196" t="str">
            <v>Saturday</v>
          </cell>
          <cell r="D196">
            <v>397033</v>
          </cell>
          <cell r="E196">
            <v>2.8588231027103728E-2</v>
          </cell>
          <cell r="F196">
            <v>0.17</v>
          </cell>
          <cell r="G196">
            <v>-5.5555555555555469E-2</v>
          </cell>
          <cell r="H196">
            <v>34</v>
          </cell>
          <cell r="I196">
            <v>-2.8571428571428581E-2</v>
          </cell>
          <cell r="J196">
            <v>19</v>
          </cell>
          <cell r="K196">
            <v>-0.13636363636363635</v>
          </cell>
          <cell r="L196">
            <v>27</v>
          </cell>
          <cell r="M196">
            <v>3.8461538461538547E-2</v>
          </cell>
          <cell r="N196">
            <v>387</v>
          </cell>
          <cell r="O196">
            <v>3.7533512064343189E-2</v>
          </cell>
          <cell r="P196">
            <v>34</v>
          </cell>
          <cell r="Q196">
            <v>-0.12820512820512819</v>
          </cell>
          <cell r="R196">
            <v>0.91</v>
          </cell>
          <cell r="S196">
            <v>-3.1914893617021156E-2</v>
          </cell>
        </row>
        <row r="197">
          <cell r="B197">
            <v>43660</v>
          </cell>
          <cell r="C197" t="str">
            <v>Sunday</v>
          </cell>
          <cell r="D197">
            <v>395422</v>
          </cell>
          <cell r="E197">
            <v>-1.7921805691464843E-2</v>
          </cell>
          <cell r="F197">
            <v>0.17</v>
          </cell>
          <cell r="G197">
            <v>-5.5555555555555469E-2</v>
          </cell>
          <cell r="H197">
            <v>38</v>
          </cell>
          <cell r="I197">
            <v>0.1875</v>
          </cell>
          <cell r="J197">
            <v>22</v>
          </cell>
          <cell r="K197">
            <v>4.7619047619047672E-2</v>
          </cell>
          <cell r="L197">
            <v>26</v>
          </cell>
          <cell r="M197">
            <v>-7.1428571428571397E-2</v>
          </cell>
          <cell r="N197">
            <v>399</v>
          </cell>
          <cell r="O197">
            <v>0.13352272727272729</v>
          </cell>
          <cell r="P197">
            <v>35</v>
          </cell>
          <cell r="Q197">
            <v>9.375E-2</v>
          </cell>
          <cell r="R197">
            <v>0.92</v>
          </cell>
          <cell r="S197">
            <v>-2.1276595744680771E-2</v>
          </cell>
        </row>
        <row r="198">
          <cell r="B198">
            <v>43661</v>
          </cell>
          <cell r="C198" t="str">
            <v>Monday</v>
          </cell>
          <cell r="D198">
            <v>392725</v>
          </cell>
          <cell r="E198">
            <v>7.3074515999957956E-3</v>
          </cell>
          <cell r="F198">
            <v>0.18</v>
          </cell>
          <cell r="G198">
            <v>0</v>
          </cell>
          <cell r="H198">
            <v>39</v>
          </cell>
          <cell r="I198">
            <v>-2.5000000000000022E-2</v>
          </cell>
          <cell r="J198">
            <v>22</v>
          </cell>
          <cell r="K198">
            <v>0.15789473684210531</v>
          </cell>
          <cell r="L198">
            <v>27</v>
          </cell>
          <cell r="M198">
            <v>-3.5714285714285698E-2</v>
          </cell>
          <cell r="N198">
            <v>353</v>
          </cell>
          <cell r="O198">
            <v>-9.0206185567010322E-2</v>
          </cell>
          <cell r="P198">
            <v>32</v>
          </cell>
          <cell r="Q198">
            <v>-5.8823529411764719E-2</v>
          </cell>
          <cell r="R198">
            <v>0.94</v>
          </cell>
          <cell r="S198">
            <v>2.1739130434782483E-2</v>
          </cell>
        </row>
        <row r="199">
          <cell r="B199">
            <v>43662</v>
          </cell>
          <cell r="C199" t="str">
            <v>Tuesday</v>
          </cell>
          <cell r="D199">
            <v>387617</v>
          </cell>
          <cell r="E199">
            <v>1.9619602024516514E-3</v>
          </cell>
          <cell r="F199">
            <v>0.17</v>
          </cell>
          <cell r="G199">
            <v>0</v>
          </cell>
          <cell r="H199">
            <v>38</v>
          </cell>
          <cell r="I199">
            <v>-2.5641025641025661E-2</v>
          </cell>
          <cell r="J199">
            <v>20</v>
          </cell>
          <cell r="K199">
            <v>-9.0909090909090939E-2</v>
          </cell>
          <cell r="L199">
            <v>30</v>
          </cell>
          <cell r="M199">
            <v>0.11111111111111116</v>
          </cell>
          <cell r="N199">
            <v>458</v>
          </cell>
          <cell r="O199">
            <v>0.18041237113402064</v>
          </cell>
          <cell r="P199">
            <v>40</v>
          </cell>
          <cell r="Q199">
            <v>0.25</v>
          </cell>
          <cell r="R199">
            <v>0.95</v>
          </cell>
          <cell r="S199">
            <v>4.39560439560438E-2</v>
          </cell>
        </row>
        <row r="200">
          <cell r="B200">
            <v>43663</v>
          </cell>
          <cell r="C200" t="str">
            <v>Wednesday</v>
          </cell>
          <cell r="D200">
            <v>386795</v>
          </cell>
          <cell r="E200">
            <v>-5.3206262343646893E-3</v>
          </cell>
          <cell r="F200">
            <v>0.18</v>
          </cell>
          <cell r="G200">
            <v>-5.2631578947368474E-2</v>
          </cell>
          <cell r="H200">
            <v>30</v>
          </cell>
          <cell r="I200">
            <v>-0.25</v>
          </cell>
          <cell r="J200">
            <v>17</v>
          </cell>
          <cell r="K200">
            <v>-0.22727272727272729</v>
          </cell>
          <cell r="L200">
            <v>29</v>
          </cell>
          <cell r="M200">
            <v>0</v>
          </cell>
          <cell r="N200">
            <v>387</v>
          </cell>
          <cell r="O200">
            <v>1.308900523560208E-2</v>
          </cell>
          <cell r="P200">
            <v>36</v>
          </cell>
          <cell r="Q200">
            <v>2.857142857142847E-2</v>
          </cell>
          <cell r="R200">
            <v>0.93</v>
          </cell>
          <cell r="S200">
            <v>-1.0638297872340274E-2</v>
          </cell>
        </row>
        <row r="201">
          <cell r="B201">
            <v>43664</v>
          </cell>
          <cell r="C201" t="str">
            <v>Thursday</v>
          </cell>
          <cell r="D201">
            <v>395874</v>
          </cell>
          <cell r="E201">
            <v>2.1634050855374731E-2</v>
          </cell>
          <cell r="F201">
            <v>0.17</v>
          </cell>
          <cell r="G201">
            <v>-0.10526315789473684</v>
          </cell>
          <cell r="H201">
            <v>36</v>
          </cell>
          <cell r="I201">
            <v>0.125</v>
          </cell>
          <cell r="J201">
            <v>18</v>
          </cell>
          <cell r="K201">
            <v>-9.9999999999999978E-2</v>
          </cell>
          <cell r="L201">
            <v>29</v>
          </cell>
          <cell r="M201">
            <v>7.4074074074074181E-2</v>
          </cell>
          <cell r="N201">
            <v>372</v>
          </cell>
          <cell r="O201">
            <v>-3.125E-2</v>
          </cell>
          <cell r="P201">
            <v>37</v>
          </cell>
          <cell r="Q201">
            <v>-2.6315789473684181E-2</v>
          </cell>
          <cell r="R201">
            <v>0.94</v>
          </cell>
          <cell r="S201">
            <v>3.296703296703285E-2</v>
          </cell>
        </row>
        <row r="202">
          <cell r="B202">
            <v>43665</v>
          </cell>
          <cell r="C202" t="str">
            <v>Friday</v>
          </cell>
          <cell r="D202">
            <v>387761</v>
          </cell>
          <cell r="E202">
            <v>-6.8004385066186002E-3</v>
          </cell>
          <cell r="F202">
            <v>0.19</v>
          </cell>
          <cell r="G202">
            <v>5.555555555555558E-2</v>
          </cell>
          <cell r="H202">
            <v>32</v>
          </cell>
          <cell r="I202">
            <v>-0.13513513513513509</v>
          </cell>
          <cell r="J202">
            <v>19</v>
          </cell>
          <cell r="K202">
            <v>-9.5238095238095233E-2</v>
          </cell>
          <cell r="L202">
            <v>30</v>
          </cell>
          <cell r="M202">
            <v>0.11111111111111116</v>
          </cell>
          <cell r="N202">
            <v>388</v>
          </cell>
          <cell r="O202">
            <v>2.1052631578947434E-2</v>
          </cell>
          <cell r="P202">
            <v>40</v>
          </cell>
          <cell r="Q202">
            <v>0.21212121212121215</v>
          </cell>
          <cell r="R202">
            <v>0.94</v>
          </cell>
          <cell r="S202">
            <v>-1.0526315789473717E-2</v>
          </cell>
        </row>
        <row r="203">
          <cell r="B203">
            <v>43666</v>
          </cell>
          <cell r="C203" t="str">
            <v>Saturday</v>
          </cell>
          <cell r="D203">
            <v>406137</v>
          </cell>
          <cell r="E203">
            <v>2.2930083897308329E-2</v>
          </cell>
          <cell r="F203">
            <v>0.17</v>
          </cell>
          <cell r="G203">
            <v>0</v>
          </cell>
          <cell r="H203">
            <v>34</v>
          </cell>
          <cell r="I203">
            <v>0</v>
          </cell>
          <cell r="J203">
            <v>22</v>
          </cell>
          <cell r="K203">
            <v>0.15789473684210531</v>
          </cell>
          <cell r="L203">
            <v>30</v>
          </cell>
          <cell r="M203">
            <v>0.11111111111111116</v>
          </cell>
          <cell r="N203">
            <v>358</v>
          </cell>
          <cell r="O203">
            <v>-7.4935400516795814E-2</v>
          </cell>
          <cell r="P203">
            <v>37</v>
          </cell>
          <cell r="Q203">
            <v>8.8235294117646967E-2</v>
          </cell>
          <cell r="R203">
            <v>0.95</v>
          </cell>
          <cell r="S203">
            <v>4.39560439560438E-2</v>
          </cell>
        </row>
        <row r="204">
          <cell r="B204">
            <v>43667</v>
          </cell>
          <cell r="C204" t="str">
            <v>Sunday</v>
          </cell>
          <cell r="D204">
            <v>386278</v>
          </cell>
          <cell r="E204">
            <v>-2.3124661753771925E-2</v>
          </cell>
          <cell r="F204">
            <v>0.19</v>
          </cell>
          <cell r="G204">
            <v>0.11764705882352944</v>
          </cell>
          <cell r="H204">
            <v>35</v>
          </cell>
          <cell r="I204">
            <v>-7.8947368421052655E-2</v>
          </cell>
          <cell r="J204">
            <v>22</v>
          </cell>
          <cell r="K204">
            <v>0</v>
          </cell>
          <cell r="L204">
            <v>28</v>
          </cell>
          <cell r="M204">
            <v>7.6923076923076872E-2</v>
          </cell>
          <cell r="N204">
            <v>396</v>
          </cell>
          <cell r="O204">
            <v>-7.5187969924812581E-3</v>
          </cell>
          <cell r="P204">
            <v>34</v>
          </cell>
          <cell r="Q204">
            <v>-2.8571428571428581E-2</v>
          </cell>
          <cell r="R204">
            <v>0.93</v>
          </cell>
          <cell r="S204">
            <v>1.0869565217391353E-2</v>
          </cell>
        </row>
        <row r="205">
          <cell r="B205">
            <v>43668</v>
          </cell>
          <cell r="C205" t="str">
            <v>Monday</v>
          </cell>
          <cell r="D205">
            <v>385427</v>
          </cell>
          <cell r="E205">
            <v>-1.8582977910751808E-2</v>
          </cell>
          <cell r="F205">
            <v>0.19</v>
          </cell>
          <cell r="G205">
            <v>5.555555555555558E-2</v>
          </cell>
          <cell r="H205">
            <v>33</v>
          </cell>
          <cell r="I205">
            <v>-0.15384615384615385</v>
          </cell>
          <cell r="J205">
            <v>17</v>
          </cell>
          <cell r="K205">
            <v>-0.22727272727272729</v>
          </cell>
          <cell r="L205">
            <v>28</v>
          </cell>
          <cell r="M205">
            <v>3.7037037037036979E-2</v>
          </cell>
          <cell r="N205">
            <v>372</v>
          </cell>
          <cell r="O205">
            <v>5.3824362606232246E-2</v>
          </cell>
          <cell r="P205">
            <v>32</v>
          </cell>
          <cell r="Q205">
            <v>0</v>
          </cell>
          <cell r="R205">
            <v>0.94</v>
          </cell>
          <cell r="S205">
            <v>0</v>
          </cell>
        </row>
        <row r="206">
          <cell r="B206">
            <v>43669</v>
          </cell>
          <cell r="C206" t="str">
            <v>Tuesday</v>
          </cell>
          <cell r="D206">
            <v>390237</v>
          </cell>
          <cell r="E206">
            <v>6.759249465322803E-3</v>
          </cell>
          <cell r="F206">
            <v>0.19</v>
          </cell>
          <cell r="G206">
            <v>0.11764705882352944</v>
          </cell>
          <cell r="H206">
            <v>32</v>
          </cell>
          <cell r="I206">
            <v>-0.15789473684210531</v>
          </cell>
          <cell r="J206">
            <v>18</v>
          </cell>
          <cell r="K206">
            <v>-9.9999999999999978E-2</v>
          </cell>
          <cell r="L206">
            <v>25</v>
          </cell>
          <cell r="M206">
            <v>-0.16666666666666663</v>
          </cell>
          <cell r="N206">
            <v>382</v>
          </cell>
          <cell r="O206">
            <v>-0.16593886462882101</v>
          </cell>
          <cell r="P206">
            <v>35</v>
          </cell>
          <cell r="Q206">
            <v>-0.125</v>
          </cell>
          <cell r="R206">
            <v>0.93</v>
          </cell>
          <cell r="S206">
            <v>-2.1052631578947323E-2</v>
          </cell>
        </row>
        <row r="207">
          <cell r="B207">
            <v>43670</v>
          </cell>
          <cell r="C207" t="str">
            <v>Wednesday</v>
          </cell>
          <cell r="D207">
            <v>393045</v>
          </cell>
          <cell r="E207">
            <v>1.6158430176191452E-2</v>
          </cell>
          <cell r="F207">
            <v>0.19</v>
          </cell>
          <cell r="G207">
            <v>5.555555555555558E-2</v>
          </cell>
          <cell r="H207">
            <v>39</v>
          </cell>
          <cell r="I207">
            <v>0.30000000000000004</v>
          </cell>
          <cell r="J207">
            <v>22</v>
          </cell>
          <cell r="K207">
            <v>0.29411764705882359</v>
          </cell>
          <cell r="L207">
            <v>29</v>
          </cell>
          <cell r="M207">
            <v>0</v>
          </cell>
          <cell r="N207">
            <v>360</v>
          </cell>
          <cell r="O207">
            <v>-6.9767441860465129E-2</v>
          </cell>
          <cell r="P207">
            <v>31</v>
          </cell>
          <cell r="Q207">
            <v>-0.13888888888888884</v>
          </cell>
          <cell r="R207">
            <v>0.93</v>
          </cell>
          <cell r="S207">
            <v>0</v>
          </cell>
        </row>
        <row r="208">
          <cell r="B208">
            <v>43671</v>
          </cell>
          <cell r="C208" t="str">
            <v>Thursday</v>
          </cell>
          <cell r="D208">
            <v>392465</v>
          </cell>
          <cell r="E208">
            <v>-8.6113258258940784E-3</v>
          </cell>
          <cell r="F208">
            <v>0.19</v>
          </cell>
          <cell r="G208">
            <v>0.11764705882352944</v>
          </cell>
          <cell r="H208">
            <v>31</v>
          </cell>
          <cell r="I208">
            <v>-0.13888888888888884</v>
          </cell>
          <cell r="J208">
            <v>21</v>
          </cell>
          <cell r="K208">
            <v>0.16666666666666674</v>
          </cell>
          <cell r="L208">
            <v>27</v>
          </cell>
          <cell r="M208">
            <v>-6.8965517241379337E-2</v>
          </cell>
          <cell r="N208">
            <v>373</v>
          </cell>
          <cell r="O208">
            <v>2.6881720430107503E-3</v>
          </cell>
          <cell r="P208">
            <v>37</v>
          </cell>
          <cell r="Q208">
            <v>0</v>
          </cell>
          <cell r="R208">
            <v>0.94</v>
          </cell>
          <cell r="S208">
            <v>0</v>
          </cell>
        </row>
        <row r="209">
          <cell r="B209">
            <v>43672</v>
          </cell>
          <cell r="C209" t="str">
            <v>Friday</v>
          </cell>
          <cell r="D209">
            <v>401514</v>
          </cell>
          <cell r="E209">
            <v>3.5467723675150387E-2</v>
          </cell>
          <cell r="F209">
            <v>0.19</v>
          </cell>
          <cell r="G209">
            <v>0</v>
          </cell>
          <cell r="H209">
            <v>32</v>
          </cell>
          <cell r="I209">
            <v>0</v>
          </cell>
          <cell r="J209">
            <v>17</v>
          </cell>
          <cell r="K209">
            <v>-0.10526315789473684</v>
          </cell>
          <cell r="L209">
            <v>25</v>
          </cell>
          <cell r="M209">
            <v>-0.16666666666666663</v>
          </cell>
          <cell r="N209">
            <v>388</v>
          </cell>
          <cell r="O209">
            <v>0</v>
          </cell>
          <cell r="P209">
            <v>39</v>
          </cell>
          <cell r="Q209">
            <v>-2.5000000000000022E-2</v>
          </cell>
          <cell r="R209">
            <v>0.91</v>
          </cell>
          <cell r="S209">
            <v>-3.1914893617021156E-2</v>
          </cell>
        </row>
        <row r="210">
          <cell r="B210">
            <v>43673</v>
          </cell>
          <cell r="C210" t="str">
            <v>Saturday</v>
          </cell>
          <cell r="D210">
            <v>392433</v>
          </cell>
          <cell r="E210">
            <v>-3.3742308629846618E-2</v>
          </cell>
          <cell r="F210">
            <v>0.17</v>
          </cell>
          <cell r="G210">
            <v>0</v>
          </cell>
          <cell r="H210">
            <v>38</v>
          </cell>
          <cell r="I210">
            <v>0.11764705882352944</v>
          </cell>
          <cell r="J210">
            <v>19</v>
          </cell>
          <cell r="K210">
            <v>-0.13636363636363635</v>
          </cell>
          <cell r="L210">
            <v>29</v>
          </cell>
          <cell r="M210">
            <v>-3.3333333333333326E-2</v>
          </cell>
          <cell r="N210">
            <v>382</v>
          </cell>
          <cell r="O210">
            <v>6.7039106145251326E-2</v>
          </cell>
          <cell r="P210">
            <v>32</v>
          </cell>
          <cell r="Q210">
            <v>-0.13513513513513509</v>
          </cell>
          <cell r="R210">
            <v>0.95</v>
          </cell>
          <cell r="S210">
            <v>0</v>
          </cell>
        </row>
        <row r="211">
          <cell r="B211">
            <v>43674</v>
          </cell>
          <cell r="C211" t="str">
            <v>Sunday</v>
          </cell>
          <cell r="D211">
            <v>395692</v>
          </cell>
          <cell r="E211">
            <v>2.4371048830117203E-2</v>
          </cell>
          <cell r="F211">
            <v>0.17</v>
          </cell>
          <cell r="G211">
            <v>-0.10526315789473684</v>
          </cell>
          <cell r="H211">
            <v>40</v>
          </cell>
          <cell r="I211">
            <v>0.14285714285714279</v>
          </cell>
          <cell r="J211">
            <v>18</v>
          </cell>
          <cell r="K211">
            <v>-0.18181818181818177</v>
          </cell>
          <cell r="L211">
            <v>26</v>
          </cell>
          <cell r="M211">
            <v>-7.1428571428571397E-2</v>
          </cell>
          <cell r="N211">
            <v>375</v>
          </cell>
          <cell r="O211">
            <v>-5.3030303030302983E-2</v>
          </cell>
          <cell r="P211">
            <v>31</v>
          </cell>
          <cell r="Q211">
            <v>-8.8235294117647078E-2</v>
          </cell>
          <cell r="R211">
            <v>0.91</v>
          </cell>
          <cell r="S211">
            <v>-2.1505376344086002E-2</v>
          </cell>
        </row>
        <row r="212">
          <cell r="B212">
            <v>43675</v>
          </cell>
          <cell r="C212" t="str">
            <v>Monday</v>
          </cell>
          <cell r="D212">
            <v>391474</v>
          </cell>
          <cell r="E212">
            <v>1.5689092876212563E-2</v>
          </cell>
          <cell r="F212">
            <v>0.17</v>
          </cell>
          <cell r="G212">
            <v>-0.10526315789473684</v>
          </cell>
          <cell r="H212">
            <v>35</v>
          </cell>
          <cell r="I212">
            <v>6.0606060606060552E-2</v>
          </cell>
          <cell r="J212">
            <v>22</v>
          </cell>
          <cell r="K212">
            <v>0.29411764705882359</v>
          </cell>
          <cell r="L212">
            <v>25</v>
          </cell>
          <cell r="M212">
            <v>-0.1071428571428571</v>
          </cell>
          <cell r="N212">
            <v>388</v>
          </cell>
          <cell r="O212">
            <v>4.3010752688172005E-2</v>
          </cell>
          <cell r="P212">
            <v>38</v>
          </cell>
          <cell r="Q212">
            <v>0.1875</v>
          </cell>
          <cell r="R212">
            <v>0.92</v>
          </cell>
          <cell r="S212">
            <v>-2.1276595744680771E-2</v>
          </cell>
        </row>
        <row r="213">
          <cell r="B213">
            <v>43676</v>
          </cell>
          <cell r="C213" t="str">
            <v>Tuesday</v>
          </cell>
          <cell r="D213">
            <v>399345</v>
          </cell>
          <cell r="E213">
            <v>2.3339662820286211E-2</v>
          </cell>
          <cell r="F213">
            <v>0.19</v>
          </cell>
          <cell r="G213">
            <v>0</v>
          </cell>
          <cell r="H213">
            <v>34</v>
          </cell>
          <cell r="I213">
            <v>6.25E-2</v>
          </cell>
          <cell r="J213">
            <v>18</v>
          </cell>
          <cell r="K213">
            <v>0</v>
          </cell>
          <cell r="L213">
            <v>29</v>
          </cell>
          <cell r="M213">
            <v>0.15999999999999992</v>
          </cell>
          <cell r="N213">
            <v>365</v>
          </cell>
          <cell r="O213">
            <v>-4.450261780104714E-2</v>
          </cell>
          <cell r="P213">
            <v>39</v>
          </cell>
          <cell r="Q213">
            <v>0.11428571428571432</v>
          </cell>
          <cell r="R213">
            <v>0.92</v>
          </cell>
          <cell r="S213">
            <v>-1.0752688172043001E-2</v>
          </cell>
        </row>
        <row r="214">
          <cell r="B214">
            <v>43677</v>
          </cell>
          <cell r="C214" t="str">
            <v>Wednesday</v>
          </cell>
          <cell r="D214">
            <v>390149</v>
          </cell>
          <cell r="E214">
            <v>-7.3681130659338789E-3</v>
          </cell>
          <cell r="F214">
            <v>0.17</v>
          </cell>
          <cell r="G214">
            <v>-0.10526315789473684</v>
          </cell>
          <cell r="H214">
            <v>33</v>
          </cell>
          <cell r="I214">
            <v>-0.15384615384615385</v>
          </cell>
          <cell r="J214">
            <v>18</v>
          </cell>
          <cell r="K214">
            <v>-0.18181818181818177</v>
          </cell>
          <cell r="L214">
            <v>29</v>
          </cell>
          <cell r="M214">
            <v>0</v>
          </cell>
          <cell r="N214">
            <v>365</v>
          </cell>
          <cell r="O214">
            <v>1.388888888888884E-2</v>
          </cell>
          <cell r="P214">
            <v>39</v>
          </cell>
          <cell r="Q214">
            <v>0.25806451612903225</v>
          </cell>
          <cell r="R214">
            <v>0.95</v>
          </cell>
          <cell r="S214">
            <v>2.1505376344086002E-2</v>
          </cell>
        </row>
        <row r="215">
          <cell r="B215">
            <v>43678</v>
          </cell>
          <cell r="C215" t="str">
            <v>Thursday</v>
          </cell>
          <cell r="D215">
            <v>386768</v>
          </cell>
          <cell r="E215">
            <v>-1.4515944096925804E-2</v>
          </cell>
          <cell r="F215">
            <v>0.19</v>
          </cell>
          <cell r="G215">
            <v>0</v>
          </cell>
          <cell r="H215">
            <v>32</v>
          </cell>
          <cell r="I215">
            <v>3.2258064516129004E-2</v>
          </cell>
          <cell r="J215">
            <v>20</v>
          </cell>
          <cell r="K215">
            <v>-4.7619047619047672E-2</v>
          </cell>
          <cell r="L215">
            <v>25</v>
          </cell>
          <cell r="M215">
            <v>-7.407407407407407E-2</v>
          </cell>
          <cell r="N215">
            <v>384</v>
          </cell>
          <cell r="O215">
            <v>2.9490616621983934E-2</v>
          </cell>
          <cell r="P215">
            <v>37</v>
          </cell>
          <cell r="Q215">
            <v>0</v>
          </cell>
          <cell r="R215">
            <v>0.94</v>
          </cell>
          <cell r="S215">
            <v>0</v>
          </cell>
        </row>
        <row r="216">
          <cell r="B216">
            <v>43679</v>
          </cell>
          <cell r="C216" t="str">
            <v>Friday</v>
          </cell>
          <cell r="D216">
            <v>387112</v>
          </cell>
          <cell r="E216">
            <v>-3.5869234945730355E-2</v>
          </cell>
          <cell r="F216">
            <v>0.17</v>
          </cell>
          <cell r="G216">
            <v>-0.10526315789473684</v>
          </cell>
          <cell r="H216">
            <v>37</v>
          </cell>
          <cell r="I216">
            <v>0.15625</v>
          </cell>
          <cell r="J216">
            <v>21</v>
          </cell>
          <cell r="K216">
            <v>0.23529411764705888</v>
          </cell>
          <cell r="L216">
            <v>26</v>
          </cell>
          <cell r="M216">
            <v>4.0000000000000036E-2</v>
          </cell>
          <cell r="N216">
            <v>384</v>
          </cell>
          <cell r="O216">
            <v>-1.0309278350515427E-2</v>
          </cell>
          <cell r="P216">
            <v>37</v>
          </cell>
          <cell r="Q216">
            <v>-5.1282051282051322E-2</v>
          </cell>
          <cell r="R216">
            <v>0.93</v>
          </cell>
          <cell r="S216">
            <v>2.19780219780219E-2</v>
          </cell>
        </row>
        <row r="217">
          <cell r="B217">
            <v>43680</v>
          </cell>
          <cell r="C217" t="str">
            <v>Saturday</v>
          </cell>
          <cell r="D217">
            <v>409781</v>
          </cell>
          <cell r="E217">
            <v>4.4206272153463066E-2</v>
          </cell>
          <cell r="F217">
            <v>0.19</v>
          </cell>
          <cell r="G217">
            <v>0.11764705882352944</v>
          </cell>
          <cell r="H217">
            <v>30</v>
          </cell>
          <cell r="I217">
            <v>-0.21052631578947367</v>
          </cell>
          <cell r="J217">
            <v>19</v>
          </cell>
          <cell r="K217">
            <v>0</v>
          </cell>
          <cell r="L217">
            <v>27</v>
          </cell>
          <cell r="M217">
            <v>-6.8965517241379337E-2</v>
          </cell>
          <cell r="N217">
            <v>358</v>
          </cell>
          <cell r="O217">
            <v>-6.2827225130890008E-2</v>
          </cell>
          <cell r="P217">
            <v>31</v>
          </cell>
          <cell r="Q217">
            <v>-3.125E-2</v>
          </cell>
          <cell r="R217">
            <v>0.92</v>
          </cell>
          <cell r="S217">
            <v>-3.1578947368420929E-2</v>
          </cell>
        </row>
        <row r="218">
          <cell r="B218">
            <v>43681</v>
          </cell>
          <cell r="C218" t="str">
            <v>Sunday</v>
          </cell>
          <cell r="D218">
            <v>388262</v>
          </cell>
          <cell r="E218">
            <v>-1.877723077545157E-2</v>
          </cell>
          <cell r="F218">
            <v>0.18</v>
          </cell>
          <cell r="G218">
            <v>5.8823529411764497E-2</v>
          </cell>
          <cell r="H218">
            <v>35</v>
          </cell>
          <cell r="I218">
            <v>-0.125</v>
          </cell>
          <cell r="J218">
            <v>22</v>
          </cell>
          <cell r="K218">
            <v>0.22222222222222232</v>
          </cell>
          <cell r="L218">
            <v>30</v>
          </cell>
          <cell r="M218">
            <v>0.15384615384615374</v>
          </cell>
          <cell r="N218">
            <v>369</v>
          </cell>
          <cell r="O218">
            <v>-1.6000000000000014E-2</v>
          </cell>
          <cell r="P218">
            <v>39</v>
          </cell>
          <cell r="Q218">
            <v>0.25806451612903225</v>
          </cell>
          <cell r="R218">
            <v>0.95</v>
          </cell>
          <cell r="S218">
            <v>4.39560439560438E-2</v>
          </cell>
        </row>
        <row r="219">
          <cell r="B219">
            <v>43682</v>
          </cell>
          <cell r="C219" t="str">
            <v>Monday</v>
          </cell>
          <cell r="D219">
            <v>403716</v>
          </cell>
          <cell r="E219">
            <v>3.1271553155509668E-2</v>
          </cell>
          <cell r="F219">
            <v>0.17</v>
          </cell>
          <cell r="G219">
            <v>0</v>
          </cell>
          <cell r="H219">
            <v>39</v>
          </cell>
          <cell r="I219">
            <v>0.11428571428571432</v>
          </cell>
          <cell r="J219">
            <v>22</v>
          </cell>
          <cell r="K219">
            <v>0</v>
          </cell>
          <cell r="L219">
            <v>25</v>
          </cell>
          <cell r="M219">
            <v>0</v>
          </cell>
          <cell r="N219">
            <v>389</v>
          </cell>
          <cell r="O219">
            <v>2.5773195876288568E-3</v>
          </cell>
          <cell r="P219">
            <v>36</v>
          </cell>
          <cell r="Q219">
            <v>-5.2631578947368474E-2</v>
          </cell>
          <cell r="R219">
            <v>0.92</v>
          </cell>
          <cell r="S219">
            <v>0</v>
          </cell>
        </row>
        <row r="220">
          <cell r="B220">
            <v>43683</v>
          </cell>
          <cell r="C220" t="str">
            <v>Tuesday</v>
          </cell>
          <cell r="D220">
            <v>398247</v>
          </cell>
          <cell r="E220">
            <v>-2.749502310032681E-3</v>
          </cell>
          <cell r="F220">
            <v>0.17</v>
          </cell>
          <cell r="G220">
            <v>-0.10526315789473684</v>
          </cell>
          <cell r="H220">
            <v>31</v>
          </cell>
          <cell r="I220">
            <v>-8.8235294117647078E-2</v>
          </cell>
          <cell r="J220">
            <v>18</v>
          </cell>
          <cell r="K220">
            <v>0</v>
          </cell>
          <cell r="L220">
            <v>29</v>
          </cell>
          <cell r="M220">
            <v>0</v>
          </cell>
          <cell r="N220">
            <v>398</v>
          </cell>
          <cell r="O220">
            <v>9.0410958904109551E-2</v>
          </cell>
          <cell r="P220">
            <v>32</v>
          </cell>
          <cell r="Q220">
            <v>-0.17948717948717952</v>
          </cell>
          <cell r="R220">
            <v>0.95</v>
          </cell>
          <cell r="S220">
            <v>3.2608695652173836E-2</v>
          </cell>
        </row>
        <row r="221">
          <cell r="B221">
            <v>43684</v>
          </cell>
          <cell r="C221" t="str">
            <v>Wednesday</v>
          </cell>
          <cell r="D221">
            <v>395396</v>
          </cell>
          <cell r="E221">
            <v>1.3448708057690828E-2</v>
          </cell>
          <cell r="F221">
            <v>0.19</v>
          </cell>
          <cell r="G221">
            <v>0.11764705882352944</v>
          </cell>
          <cell r="H221">
            <v>34</v>
          </cell>
          <cell r="I221">
            <v>3.0303030303030276E-2</v>
          </cell>
          <cell r="J221">
            <v>22</v>
          </cell>
          <cell r="K221">
            <v>0.22222222222222232</v>
          </cell>
          <cell r="L221">
            <v>29</v>
          </cell>
          <cell r="M221">
            <v>0</v>
          </cell>
          <cell r="N221">
            <v>366</v>
          </cell>
          <cell r="O221">
            <v>2.73972602739736E-3</v>
          </cell>
          <cell r="P221">
            <v>37</v>
          </cell>
          <cell r="Q221">
            <v>-5.1282051282051322E-2</v>
          </cell>
          <cell r="R221">
            <v>0.91</v>
          </cell>
          <cell r="S221">
            <v>-4.2105263157894646E-2</v>
          </cell>
        </row>
        <row r="222">
          <cell r="B222">
            <v>43685</v>
          </cell>
          <cell r="C222" t="str">
            <v>Thursday</v>
          </cell>
          <cell r="D222">
            <v>395163</v>
          </cell>
          <cell r="E222">
            <v>2.1705518553758241E-2</v>
          </cell>
          <cell r="F222">
            <v>0.18</v>
          </cell>
          <cell r="G222">
            <v>-5.2631578947368474E-2</v>
          </cell>
          <cell r="H222">
            <v>32</v>
          </cell>
          <cell r="I222">
            <v>0</v>
          </cell>
          <cell r="J222">
            <v>17</v>
          </cell>
          <cell r="K222">
            <v>-0.15000000000000002</v>
          </cell>
          <cell r="L222">
            <v>29</v>
          </cell>
          <cell r="M222">
            <v>0.15999999999999992</v>
          </cell>
          <cell r="N222">
            <v>367</v>
          </cell>
          <cell r="O222">
            <v>-4.427083333333337E-2</v>
          </cell>
          <cell r="P222">
            <v>37</v>
          </cell>
          <cell r="Q222">
            <v>0</v>
          </cell>
          <cell r="R222">
            <v>0.92</v>
          </cell>
          <cell r="S222">
            <v>-2.1276595744680771E-2</v>
          </cell>
        </row>
        <row r="223">
          <cell r="B223">
            <v>43686</v>
          </cell>
          <cell r="C223" t="str">
            <v>Friday</v>
          </cell>
          <cell r="D223">
            <v>402090</v>
          </cell>
          <cell r="E223">
            <v>3.8691644795304736E-2</v>
          </cell>
          <cell r="F223">
            <v>0.17</v>
          </cell>
          <cell r="G223">
            <v>0</v>
          </cell>
          <cell r="H223">
            <v>32</v>
          </cell>
          <cell r="I223">
            <v>-0.13513513513513509</v>
          </cell>
          <cell r="J223">
            <v>21</v>
          </cell>
          <cell r="K223">
            <v>0</v>
          </cell>
          <cell r="L223">
            <v>30</v>
          </cell>
          <cell r="M223">
            <v>0.15384615384615374</v>
          </cell>
          <cell r="N223">
            <v>353</v>
          </cell>
          <cell r="O223">
            <v>-8.072916666666663E-2</v>
          </cell>
          <cell r="P223">
            <v>34</v>
          </cell>
          <cell r="Q223">
            <v>-8.108108108108103E-2</v>
          </cell>
          <cell r="R223">
            <v>0.93</v>
          </cell>
          <cell r="S223">
            <v>0</v>
          </cell>
        </row>
        <row r="224">
          <cell r="B224">
            <v>43687</v>
          </cell>
          <cell r="C224" t="str">
            <v>Saturday</v>
          </cell>
          <cell r="D224">
            <v>398762</v>
          </cell>
          <cell r="E224">
            <v>-2.6889972936763762E-2</v>
          </cell>
          <cell r="F224">
            <v>0.19</v>
          </cell>
          <cell r="G224">
            <v>0</v>
          </cell>
          <cell r="H224">
            <v>30</v>
          </cell>
          <cell r="I224">
            <v>0</v>
          </cell>
          <cell r="J224">
            <v>22</v>
          </cell>
          <cell r="K224">
            <v>0.15789473684210531</v>
          </cell>
          <cell r="L224">
            <v>27</v>
          </cell>
          <cell r="M224">
            <v>0</v>
          </cell>
          <cell r="N224">
            <v>352</v>
          </cell>
          <cell r="O224">
            <v>-1.6759776536312887E-2</v>
          </cell>
          <cell r="P224">
            <v>30</v>
          </cell>
          <cell r="Q224">
            <v>-3.2258064516129004E-2</v>
          </cell>
          <cell r="R224">
            <v>0.93</v>
          </cell>
          <cell r="S224">
            <v>1.0869565217391353E-2</v>
          </cell>
        </row>
        <row r="225">
          <cell r="B225">
            <v>43688</v>
          </cell>
          <cell r="C225" t="str">
            <v>Sunday</v>
          </cell>
          <cell r="D225">
            <v>383675</v>
          </cell>
          <cell r="E225">
            <v>-1.1814187327114145E-2</v>
          </cell>
          <cell r="F225">
            <v>0.19</v>
          </cell>
          <cell r="G225">
            <v>5.555555555555558E-2</v>
          </cell>
          <cell r="H225">
            <v>34</v>
          </cell>
          <cell r="I225">
            <v>-2.8571428571428581E-2</v>
          </cell>
          <cell r="J225">
            <v>29</v>
          </cell>
          <cell r="K225">
            <v>0.31818181818181812</v>
          </cell>
          <cell r="L225">
            <v>27</v>
          </cell>
          <cell r="M225">
            <v>-9.9999999999999978E-2</v>
          </cell>
          <cell r="N225">
            <v>396</v>
          </cell>
          <cell r="O225">
            <v>7.3170731707317138E-2</v>
          </cell>
          <cell r="P225">
            <v>31</v>
          </cell>
          <cell r="Q225">
            <v>-0.20512820512820518</v>
          </cell>
          <cell r="R225">
            <v>0.95</v>
          </cell>
          <cell r="S225">
            <v>0</v>
          </cell>
        </row>
        <row r="226">
          <cell r="B226">
            <v>43689</v>
          </cell>
          <cell r="C226" t="str">
            <v>Monday</v>
          </cell>
          <cell r="D226">
            <v>390603</v>
          </cell>
          <cell r="E226">
            <v>-3.2480753797223816E-2</v>
          </cell>
          <cell r="F226">
            <v>0.18</v>
          </cell>
          <cell r="G226">
            <v>5.8823529411764497E-2</v>
          </cell>
          <cell r="H226">
            <v>36</v>
          </cell>
          <cell r="I226">
            <v>-7.6923076923076872E-2</v>
          </cell>
          <cell r="J226">
            <v>21</v>
          </cell>
          <cell r="K226">
            <v>-4.5454545454545414E-2</v>
          </cell>
          <cell r="L226">
            <v>30</v>
          </cell>
          <cell r="M226">
            <v>0.19999999999999996</v>
          </cell>
          <cell r="N226">
            <v>382</v>
          </cell>
          <cell r="O226">
            <v>-1.7994858611825149E-2</v>
          </cell>
          <cell r="P226">
            <v>37</v>
          </cell>
          <cell r="Q226">
            <v>2.7777777777777679E-2</v>
          </cell>
          <cell r="R226">
            <v>0.91</v>
          </cell>
          <cell r="S226">
            <v>-1.0869565217391353E-2</v>
          </cell>
        </row>
        <row r="227">
          <cell r="B227">
            <v>43690</v>
          </cell>
          <cell r="C227" t="str">
            <v>Tuesday</v>
          </cell>
          <cell r="D227">
            <v>400629</v>
          </cell>
          <cell r="E227">
            <v>5.9812126645022445E-3</v>
          </cell>
          <cell r="F227">
            <v>0.19</v>
          </cell>
          <cell r="G227">
            <v>0.11764705882352944</v>
          </cell>
          <cell r="H227">
            <v>30</v>
          </cell>
          <cell r="I227">
            <v>-3.2258064516129004E-2</v>
          </cell>
          <cell r="J227">
            <v>19</v>
          </cell>
          <cell r="K227">
            <v>5.555555555555558E-2</v>
          </cell>
          <cell r="L227">
            <v>25</v>
          </cell>
          <cell r="M227">
            <v>-0.13793103448275867</v>
          </cell>
          <cell r="N227">
            <v>382</v>
          </cell>
          <cell r="O227">
            <v>-4.020100502512558E-2</v>
          </cell>
          <cell r="P227">
            <v>32</v>
          </cell>
          <cell r="Q227">
            <v>0</v>
          </cell>
          <cell r="R227">
            <v>0.93</v>
          </cell>
          <cell r="S227">
            <v>-2.1052631578947323E-2</v>
          </cell>
        </row>
        <row r="228">
          <cell r="B228">
            <v>43691</v>
          </cell>
          <cell r="C228" t="str">
            <v>Wednesday</v>
          </cell>
          <cell r="D228">
            <v>398528</v>
          </cell>
          <cell r="E228">
            <v>7.9211726977510555E-3</v>
          </cell>
          <cell r="F228">
            <v>0.17</v>
          </cell>
          <cell r="G228">
            <v>-0.10526315789473684</v>
          </cell>
          <cell r="H228">
            <v>32</v>
          </cell>
          <cell r="I228">
            <v>-5.8823529411764719E-2</v>
          </cell>
          <cell r="J228">
            <v>17</v>
          </cell>
          <cell r="K228">
            <v>-0.22727272727272729</v>
          </cell>
          <cell r="L228">
            <v>25</v>
          </cell>
          <cell r="M228">
            <v>-0.13793103448275867</v>
          </cell>
          <cell r="N228">
            <v>372</v>
          </cell>
          <cell r="O228">
            <v>1.6393442622950838E-2</v>
          </cell>
          <cell r="P228">
            <v>40</v>
          </cell>
          <cell r="Q228">
            <v>8.1081081081081141E-2</v>
          </cell>
          <cell r="R228">
            <v>0.91</v>
          </cell>
          <cell r="S228">
            <v>0</v>
          </cell>
        </row>
        <row r="229">
          <cell r="B229">
            <v>43692</v>
          </cell>
          <cell r="C229" t="str">
            <v>Thursday</v>
          </cell>
          <cell r="D229">
            <v>384154</v>
          </cell>
          <cell r="E229">
            <v>-2.7859389669579349E-2</v>
          </cell>
          <cell r="F229">
            <v>0.17</v>
          </cell>
          <cell r="G229">
            <v>-5.5555555555555469E-2</v>
          </cell>
          <cell r="H229">
            <v>36</v>
          </cell>
          <cell r="I229">
            <v>0.125</v>
          </cell>
          <cell r="J229">
            <v>21</v>
          </cell>
          <cell r="K229">
            <v>0.23529411764705888</v>
          </cell>
          <cell r="L229">
            <v>28</v>
          </cell>
          <cell r="M229">
            <v>-3.4482758620689613E-2</v>
          </cell>
          <cell r="N229">
            <v>362</v>
          </cell>
          <cell r="O229">
            <v>-1.3623978201634857E-2</v>
          </cell>
          <cell r="P229">
            <v>30</v>
          </cell>
          <cell r="Q229">
            <v>-0.18918918918918914</v>
          </cell>
          <cell r="R229">
            <v>0.92</v>
          </cell>
          <cell r="S229">
            <v>0</v>
          </cell>
        </row>
        <row r="230">
          <cell r="B230">
            <v>43693</v>
          </cell>
          <cell r="C230" t="str">
            <v>Friday</v>
          </cell>
          <cell r="D230">
            <v>405920</v>
          </cell>
          <cell r="E230">
            <v>9.5252306697506395E-3</v>
          </cell>
          <cell r="F230">
            <v>0.19</v>
          </cell>
          <cell r="G230">
            <v>0.11764705882352944</v>
          </cell>
          <cell r="H230">
            <v>35</v>
          </cell>
          <cell r="I230">
            <v>9.375E-2</v>
          </cell>
          <cell r="J230">
            <v>17</v>
          </cell>
          <cell r="K230">
            <v>-0.19047619047619047</v>
          </cell>
          <cell r="L230">
            <v>29</v>
          </cell>
          <cell r="M230">
            <v>-3.3333333333333326E-2</v>
          </cell>
          <cell r="N230">
            <v>351</v>
          </cell>
          <cell r="O230">
            <v>-5.6657223796033884E-3</v>
          </cell>
          <cell r="P230">
            <v>40</v>
          </cell>
          <cell r="Q230">
            <v>0.17647058823529416</v>
          </cell>
          <cell r="R230">
            <v>0.95</v>
          </cell>
          <cell r="S230">
            <v>2.1505376344086002E-2</v>
          </cell>
        </row>
        <row r="231">
          <cell r="B231">
            <v>43694</v>
          </cell>
          <cell r="C231" t="str">
            <v>Saturday</v>
          </cell>
          <cell r="D231">
            <v>408856</v>
          </cell>
          <cell r="E231">
            <v>2.5313344802162741E-2</v>
          </cell>
          <cell r="F231">
            <v>0.17</v>
          </cell>
          <cell r="G231">
            <v>-0.10526315789473684</v>
          </cell>
          <cell r="H231">
            <v>35</v>
          </cell>
          <cell r="I231">
            <v>0.16666666666666674</v>
          </cell>
          <cell r="J231">
            <v>17</v>
          </cell>
          <cell r="K231">
            <v>-0.22727272727272729</v>
          </cell>
          <cell r="L231">
            <v>29</v>
          </cell>
          <cell r="M231">
            <v>7.4074074074074181E-2</v>
          </cell>
          <cell r="N231">
            <v>371</v>
          </cell>
          <cell r="O231">
            <v>5.3977272727272707E-2</v>
          </cell>
          <cell r="P231">
            <v>39</v>
          </cell>
          <cell r="Q231">
            <v>0.30000000000000004</v>
          </cell>
          <cell r="R231">
            <v>0.94</v>
          </cell>
          <cell r="S231">
            <v>1.0752688172043001E-2</v>
          </cell>
        </row>
        <row r="232">
          <cell r="B232">
            <v>43695</v>
          </cell>
          <cell r="C232" t="str">
            <v>Sunday</v>
          </cell>
          <cell r="D232">
            <v>390612</v>
          </cell>
          <cell r="E232">
            <v>1.8080406594122689E-2</v>
          </cell>
          <cell r="F232">
            <v>0.17</v>
          </cell>
          <cell r="G232">
            <v>-0.10526315789473684</v>
          </cell>
          <cell r="H232">
            <v>38</v>
          </cell>
          <cell r="I232">
            <v>0.11764705882352944</v>
          </cell>
          <cell r="J232">
            <v>20</v>
          </cell>
          <cell r="K232">
            <v>-0.31034482758620685</v>
          </cell>
          <cell r="L232">
            <v>30</v>
          </cell>
          <cell r="M232">
            <v>0.11111111111111116</v>
          </cell>
          <cell r="N232">
            <v>380</v>
          </cell>
          <cell r="O232">
            <v>-4.0404040404040442E-2</v>
          </cell>
          <cell r="P232">
            <v>40</v>
          </cell>
          <cell r="Q232">
            <v>0.29032258064516125</v>
          </cell>
          <cell r="R232">
            <v>0.94</v>
          </cell>
          <cell r="S232">
            <v>-1.0526315789473717E-2</v>
          </cell>
        </row>
        <row r="233">
          <cell r="B233">
            <v>43696</v>
          </cell>
          <cell r="C233" t="str">
            <v>Monday</v>
          </cell>
          <cell r="D233">
            <v>408028</v>
          </cell>
          <cell r="E233">
            <v>4.4610512464061891E-2</v>
          </cell>
          <cell r="F233">
            <v>0.18</v>
          </cell>
          <cell r="G233">
            <v>0</v>
          </cell>
          <cell r="H233">
            <v>35</v>
          </cell>
          <cell r="I233">
            <v>-2.777777777777779E-2</v>
          </cell>
          <cell r="J233">
            <v>20</v>
          </cell>
          <cell r="K233">
            <v>-4.7619047619047672E-2</v>
          </cell>
          <cell r="L233">
            <v>30</v>
          </cell>
          <cell r="M233">
            <v>0</v>
          </cell>
          <cell r="N233">
            <v>388</v>
          </cell>
          <cell r="O233">
            <v>1.5706806282722585E-2</v>
          </cell>
          <cell r="P233">
            <v>32</v>
          </cell>
          <cell r="Q233">
            <v>-0.13513513513513509</v>
          </cell>
          <cell r="R233">
            <v>0.93</v>
          </cell>
          <cell r="S233">
            <v>2.19780219780219E-2</v>
          </cell>
        </row>
        <row r="234">
          <cell r="B234">
            <v>43697</v>
          </cell>
          <cell r="C234" t="str">
            <v>Tuesday</v>
          </cell>
          <cell r="D234">
            <v>383876</v>
          </cell>
          <cell r="E234">
            <v>-4.181674317136308E-2</v>
          </cell>
          <cell r="F234">
            <v>0.18</v>
          </cell>
          <cell r="G234">
            <v>-5.2631578947368474E-2</v>
          </cell>
          <cell r="H234">
            <v>35</v>
          </cell>
          <cell r="I234">
            <v>0.16666666666666674</v>
          </cell>
          <cell r="J234">
            <v>22</v>
          </cell>
          <cell r="K234">
            <v>0.15789473684210531</v>
          </cell>
          <cell r="L234">
            <v>30</v>
          </cell>
          <cell r="M234">
            <v>0.19999999999999996</v>
          </cell>
          <cell r="N234">
            <v>351</v>
          </cell>
          <cell r="O234">
            <v>-8.1151832460732987E-2</v>
          </cell>
          <cell r="P234">
            <v>38</v>
          </cell>
          <cell r="Q234">
            <v>0.1875</v>
          </cell>
          <cell r="R234">
            <v>0.92</v>
          </cell>
          <cell r="S234">
            <v>-1.0752688172043001E-2</v>
          </cell>
        </row>
        <row r="235">
          <cell r="B235">
            <v>43698</v>
          </cell>
          <cell r="C235" t="str">
            <v>Wednesday</v>
          </cell>
          <cell r="D235">
            <v>390911</v>
          </cell>
          <cell r="E235">
            <v>-1.9112835233659919E-2</v>
          </cell>
          <cell r="F235">
            <v>0.19</v>
          </cell>
          <cell r="G235">
            <v>0.11764705882352944</v>
          </cell>
          <cell r="H235">
            <v>36</v>
          </cell>
          <cell r="I235">
            <v>0.125</v>
          </cell>
          <cell r="J235">
            <v>18</v>
          </cell>
          <cell r="K235">
            <v>5.8823529411764719E-2</v>
          </cell>
          <cell r="L235">
            <v>28</v>
          </cell>
          <cell r="M235">
            <v>0.12000000000000011</v>
          </cell>
          <cell r="N235">
            <v>382</v>
          </cell>
          <cell r="O235">
            <v>2.6881720430107503E-2</v>
          </cell>
          <cell r="P235">
            <v>32</v>
          </cell>
          <cell r="Q235">
            <v>-0.19999999999999996</v>
          </cell>
          <cell r="R235">
            <v>0.93</v>
          </cell>
          <cell r="S235">
            <v>2.19780219780219E-2</v>
          </cell>
        </row>
        <row r="236">
          <cell r="B236">
            <v>43699</v>
          </cell>
          <cell r="C236" t="str">
            <v>Thursday</v>
          </cell>
          <cell r="D236">
            <v>382072</v>
          </cell>
          <cell r="E236">
            <v>-5.4197014738880389E-3</v>
          </cell>
          <cell r="F236">
            <v>0.19</v>
          </cell>
          <cell r="G236">
            <v>0.11764705882352944</v>
          </cell>
          <cell r="H236">
            <v>36</v>
          </cell>
          <cell r="I236">
            <v>0</v>
          </cell>
          <cell r="J236">
            <v>18</v>
          </cell>
          <cell r="K236">
            <v>-0.1428571428571429</v>
          </cell>
          <cell r="L236">
            <v>29</v>
          </cell>
          <cell r="M236">
            <v>3.5714285714285809E-2</v>
          </cell>
          <cell r="N236">
            <v>395</v>
          </cell>
          <cell r="O236">
            <v>9.1160220994475072E-2</v>
          </cell>
          <cell r="P236">
            <v>37</v>
          </cell>
          <cell r="Q236">
            <v>0.23333333333333339</v>
          </cell>
          <cell r="R236">
            <v>0.95</v>
          </cell>
          <cell r="S236">
            <v>3.2608695652173836E-2</v>
          </cell>
        </row>
        <row r="237">
          <cell r="B237">
            <v>43700</v>
          </cell>
          <cell r="C237" t="str">
            <v>Friday</v>
          </cell>
          <cell r="D237">
            <v>403634</v>
          </cell>
          <cell r="E237">
            <v>-5.6316515569569958E-3</v>
          </cell>
          <cell r="F237">
            <v>0.19</v>
          </cell>
          <cell r="G237">
            <v>0</v>
          </cell>
          <cell r="H237">
            <v>39</v>
          </cell>
          <cell r="I237">
            <v>0.11428571428571432</v>
          </cell>
          <cell r="J237">
            <v>21</v>
          </cell>
          <cell r="K237">
            <v>0.23529411764705888</v>
          </cell>
          <cell r="L237">
            <v>27</v>
          </cell>
          <cell r="M237">
            <v>-6.8965517241379337E-2</v>
          </cell>
          <cell r="N237">
            <v>352</v>
          </cell>
          <cell r="O237">
            <v>2.8490028490029129E-3</v>
          </cell>
          <cell r="P237">
            <v>34</v>
          </cell>
          <cell r="Q237">
            <v>-0.15000000000000002</v>
          </cell>
          <cell r="R237">
            <v>0.93</v>
          </cell>
          <cell r="S237">
            <v>-2.1052631578947323E-2</v>
          </cell>
        </row>
        <row r="238">
          <cell r="B238">
            <v>43701</v>
          </cell>
          <cell r="C238" t="str">
            <v>Saturday</v>
          </cell>
          <cell r="D238">
            <v>380313</v>
          </cell>
          <cell r="E238">
            <v>-6.9811865302209064E-2</v>
          </cell>
          <cell r="F238">
            <v>0.19</v>
          </cell>
          <cell r="G238">
            <v>0.11764705882352944</v>
          </cell>
          <cell r="H238">
            <v>36</v>
          </cell>
          <cell r="I238">
            <v>2.857142857142847E-2</v>
          </cell>
          <cell r="J238">
            <v>18</v>
          </cell>
          <cell r="K238">
            <v>5.8823529411764719E-2</v>
          </cell>
          <cell r="L238">
            <v>29</v>
          </cell>
          <cell r="M238">
            <v>0</v>
          </cell>
          <cell r="N238">
            <v>377</v>
          </cell>
          <cell r="O238">
            <v>1.6172506738544534E-2</v>
          </cell>
          <cell r="P238">
            <v>31</v>
          </cell>
          <cell r="Q238">
            <v>-0.20512820512820518</v>
          </cell>
          <cell r="R238">
            <v>0.94</v>
          </cell>
          <cell r="S238">
            <v>0</v>
          </cell>
        </row>
        <row r="239">
          <cell r="B239">
            <v>43702</v>
          </cell>
          <cell r="C239" t="str">
            <v>Sunday</v>
          </cell>
          <cell r="D239">
            <v>388418</v>
          </cell>
          <cell r="E239">
            <v>-5.6168269280001404E-3</v>
          </cell>
          <cell r="F239">
            <v>0.19</v>
          </cell>
          <cell r="G239">
            <v>0.11764705882352944</v>
          </cell>
          <cell r="H239">
            <v>31</v>
          </cell>
          <cell r="I239">
            <v>-0.18421052631578949</v>
          </cell>
          <cell r="J239">
            <v>18</v>
          </cell>
          <cell r="K239">
            <v>-9.9999999999999978E-2</v>
          </cell>
          <cell r="L239">
            <v>27</v>
          </cell>
          <cell r="M239">
            <v>-9.9999999999999978E-2</v>
          </cell>
          <cell r="N239">
            <v>367</v>
          </cell>
          <cell r="O239">
            <v>-3.4210526315789469E-2</v>
          </cell>
          <cell r="P239">
            <v>33</v>
          </cell>
          <cell r="Q239">
            <v>-0.17500000000000004</v>
          </cell>
          <cell r="R239">
            <v>0.95</v>
          </cell>
          <cell r="S239">
            <v>1.0638297872340496E-2</v>
          </cell>
        </row>
        <row r="240">
          <cell r="B240">
            <v>43703</v>
          </cell>
          <cell r="C240" t="str">
            <v>Monday</v>
          </cell>
          <cell r="D240">
            <v>392670</v>
          </cell>
          <cell r="E240">
            <v>-3.7639573754742361E-2</v>
          </cell>
          <cell r="F240">
            <v>0.17</v>
          </cell>
          <cell r="G240">
            <v>-5.5555555555555469E-2</v>
          </cell>
          <cell r="H240">
            <v>32</v>
          </cell>
          <cell r="I240">
            <v>-8.5714285714285743E-2</v>
          </cell>
          <cell r="J240">
            <v>20</v>
          </cell>
          <cell r="K240">
            <v>0</v>
          </cell>
          <cell r="L240">
            <v>30</v>
          </cell>
          <cell r="M240">
            <v>0</v>
          </cell>
          <cell r="N240">
            <v>369</v>
          </cell>
          <cell r="O240">
            <v>-4.8969072164948502E-2</v>
          </cell>
          <cell r="P240">
            <v>30</v>
          </cell>
          <cell r="Q240">
            <v>-6.25E-2</v>
          </cell>
          <cell r="R240">
            <v>0.94</v>
          </cell>
          <cell r="S240">
            <v>1.0752688172043001E-2</v>
          </cell>
        </row>
        <row r="241">
          <cell r="B241">
            <v>43704</v>
          </cell>
          <cell r="C241" t="str">
            <v>Tuesday</v>
          </cell>
          <cell r="D241">
            <v>405258</v>
          </cell>
          <cell r="E241">
            <v>5.5700278214840138E-2</v>
          </cell>
          <cell r="F241">
            <v>0.19</v>
          </cell>
          <cell r="G241">
            <v>5.555555555555558E-2</v>
          </cell>
          <cell r="H241">
            <v>39</v>
          </cell>
          <cell r="I241">
            <v>0.11428571428571432</v>
          </cell>
          <cell r="J241">
            <v>22</v>
          </cell>
          <cell r="K241">
            <v>0</v>
          </cell>
          <cell r="L241">
            <v>29</v>
          </cell>
          <cell r="M241">
            <v>-3.3333333333333326E-2</v>
          </cell>
          <cell r="N241">
            <v>361</v>
          </cell>
          <cell r="O241">
            <v>2.8490028490028463E-2</v>
          </cell>
          <cell r="P241">
            <v>37</v>
          </cell>
          <cell r="Q241">
            <v>-2.6315789473684181E-2</v>
          </cell>
          <cell r="R241">
            <v>0.94</v>
          </cell>
          <cell r="S241">
            <v>2.1739130434782483E-2</v>
          </cell>
        </row>
        <row r="242">
          <cell r="B242">
            <v>43705</v>
          </cell>
          <cell r="C242" t="str">
            <v>Wednesday</v>
          </cell>
          <cell r="D242">
            <v>400562</v>
          </cell>
          <cell r="E242">
            <v>2.4688484079496309E-2</v>
          </cell>
          <cell r="F242">
            <v>0.19</v>
          </cell>
          <cell r="G242">
            <v>0</v>
          </cell>
          <cell r="H242">
            <v>31</v>
          </cell>
          <cell r="I242">
            <v>-0.13888888888888884</v>
          </cell>
          <cell r="J242">
            <v>19</v>
          </cell>
          <cell r="K242">
            <v>5.555555555555558E-2</v>
          </cell>
          <cell r="L242">
            <v>28</v>
          </cell>
          <cell r="M242">
            <v>0</v>
          </cell>
          <cell r="N242">
            <v>382</v>
          </cell>
          <cell r="O242">
            <v>0</v>
          </cell>
          <cell r="P242">
            <v>40</v>
          </cell>
          <cell r="Q242">
            <v>0.25</v>
          </cell>
          <cell r="R242">
            <v>0.95</v>
          </cell>
          <cell r="S242">
            <v>2.1505376344086002E-2</v>
          </cell>
        </row>
        <row r="243">
          <cell r="B243">
            <v>43706</v>
          </cell>
          <cell r="C243" t="str">
            <v>Thursday</v>
          </cell>
          <cell r="D243">
            <v>386473</v>
          </cell>
          <cell r="E243">
            <v>1.1518771331058053E-2</v>
          </cell>
          <cell r="F243">
            <v>0.17</v>
          </cell>
          <cell r="G243">
            <v>-0.10526315789473684</v>
          </cell>
          <cell r="H243">
            <v>35</v>
          </cell>
          <cell r="I243">
            <v>-2.777777777777779E-2</v>
          </cell>
          <cell r="J243">
            <v>22</v>
          </cell>
          <cell r="K243">
            <v>0.22222222222222232</v>
          </cell>
          <cell r="L243">
            <v>29</v>
          </cell>
          <cell r="M243">
            <v>0</v>
          </cell>
          <cell r="N243">
            <v>362</v>
          </cell>
          <cell r="O243">
            <v>-8.3544303797468356E-2</v>
          </cell>
          <cell r="P243">
            <v>31</v>
          </cell>
          <cell r="Q243">
            <v>-0.16216216216216217</v>
          </cell>
          <cell r="R243">
            <v>0.92</v>
          </cell>
          <cell r="S243">
            <v>-3.1578947368420929E-2</v>
          </cell>
        </row>
        <row r="244">
          <cell r="B244">
            <v>43707</v>
          </cell>
          <cell r="C244" t="str">
            <v>Friday</v>
          </cell>
          <cell r="D244">
            <v>382326</v>
          </cell>
          <cell r="E244">
            <v>-5.2790399223058504E-2</v>
          </cell>
          <cell r="F244">
            <v>0.19</v>
          </cell>
          <cell r="G244">
            <v>0</v>
          </cell>
          <cell r="H244">
            <v>30</v>
          </cell>
          <cell r="I244">
            <v>-0.23076923076923073</v>
          </cell>
          <cell r="J244">
            <v>20</v>
          </cell>
          <cell r="K244">
            <v>-4.7619047619047672E-2</v>
          </cell>
          <cell r="L244">
            <v>27</v>
          </cell>
          <cell r="M244">
            <v>0</v>
          </cell>
          <cell r="N244">
            <v>389</v>
          </cell>
          <cell r="O244">
            <v>0.10511363636363646</v>
          </cell>
          <cell r="P244">
            <v>33</v>
          </cell>
          <cell r="Q244">
            <v>-2.9411764705882359E-2</v>
          </cell>
          <cell r="R244">
            <v>0.91</v>
          </cell>
          <cell r="S244">
            <v>-2.1505376344086002E-2</v>
          </cell>
        </row>
        <row r="245">
          <cell r="B245">
            <v>43708</v>
          </cell>
          <cell r="C245" t="str">
            <v>Saturday</v>
          </cell>
          <cell r="D245">
            <v>391845</v>
          </cell>
          <cell r="E245">
            <v>3.0322392345252469E-2</v>
          </cell>
          <cell r="F245">
            <v>0.19</v>
          </cell>
          <cell r="G245">
            <v>0</v>
          </cell>
          <cell r="H245">
            <v>38</v>
          </cell>
          <cell r="I245">
            <v>5.555555555555558E-2</v>
          </cell>
          <cell r="J245">
            <v>19</v>
          </cell>
          <cell r="K245">
            <v>5.555555555555558E-2</v>
          </cell>
          <cell r="L245">
            <v>26</v>
          </cell>
          <cell r="M245">
            <v>-0.10344827586206895</v>
          </cell>
          <cell r="N245">
            <v>372</v>
          </cell>
          <cell r="O245">
            <v>-1.3262599469496039E-2</v>
          </cell>
          <cell r="P245">
            <v>31</v>
          </cell>
          <cell r="Q245">
            <v>0</v>
          </cell>
          <cell r="R245">
            <v>0.95</v>
          </cell>
          <cell r="S245">
            <v>1.0638297872340496E-2</v>
          </cell>
        </row>
        <row r="246">
          <cell r="B246">
            <v>43709</v>
          </cell>
          <cell r="C246" t="str">
            <v>Sunday</v>
          </cell>
          <cell r="D246">
            <v>407821</v>
          </cell>
          <cell r="E246">
            <v>4.9953915626979262E-2</v>
          </cell>
          <cell r="F246">
            <v>0.18</v>
          </cell>
          <cell r="G246">
            <v>-5.2631578947368474E-2</v>
          </cell>
          <cell r="H246">
            <v>35</v>
          </cell>
          <cell r="I246">
            <v>0.12903225806451624</v>
          </cell>
          <cell r="J246">
            <v>22</v>
          </cell>
          <cell r="K246">
            <v>0.22222222222222232</v>
          </cell>
          <cell r="L246">
            <v>29</v>
          </cell>
          <cell r="M246">
            <v>7.4074074074074181E-2</v>
          </cell>
          <cell r="N246">
            <v>385</v>
          </cell>
          <cell r="O246">
            <v>4.9046321525885617E-2</v>
          </cell>
          <cell r="P246">
            <v>31</v>
          </cell>
          <cell r="Q246">
            <v>-6.0606060606060552E-2</v>
          </cell>
          <cell r="R246">
            <v>0.94</v>
          </cell>
          <cell r="S246">
            <v>-1.0526315789473717E-2</v>
          </cell>
        </row>
        <row r="247">
          <cell r="B247">
            <v>43710</v>
          </cell>
          <cell r="C247" t="str">
            <v>Monday</v>
          </cell>
          <cell r="D247">
            <v>389944</v>
          </cell>
          <cell r="E247">
            <v>-6.9422161102197233E-3</v>
          </cell>
          <cell r="F247">
            <v>0.17</v>
          </cell>
          <cell r="G247">
            <v>0</v>
          </cell>
          <cell r="H247">
            <v>31</v>
          </cell>
          <cell r="I247">
            <v>-3.125E-2</v>
          </cell>
          <cell r="J247">
            <v>22</v>
          </cell>
          <cell r="K247">
            <v>0.10000000000000009</v>
          </cell>
          <cell r="L247">
            <v>28</v>
          </cell>
          <cell r="M247">
            <v>-6.6666666666666652E-2</v>
          </cell>
          <cell r="N247">
            <v>364</v>
          </cell>
          <cell r="O247">
            <v>-1.3550135501354976E-2</v>
          </cell>
          <cell r="P247">
            <v>32</v>
          </cell>
          <cell r="Q247">
            <v>6.6666666666666652E-2</v>
          </cell>
          <cell r="R247">
            <v>0.92</v>
          </cell>
          <cell r="S247">
            <v>-2.1276595744680771E-2</v>
          </cell>
        </row>
        <row r="248">
          <cell r="B248">
            <v>43711</v>
          </cell>
          <cell r="C248" t="str">
            <v>Tuesday</v>
          </cell>
          <cell r="D248">
            <v>402082</v>
          </cell>
          <cell r="E248">
            <v>-7.8369828603013225E-3</v>
          </cell>
          <cell r="F248">
            <v>0.18</v>
          </cell>
          <cell r="G248">
            <v>-5.2631578947368474E-2</v>
          </cell>
          <cell r="H248">
            <v>38</v>
          </cell>
          <cell r="I248">
            <v>-2.5641025641025661E-2</v>
          </cell>
          <cell r="J248">
            <v>17</v>
          </cell>
          <cell r="K248">
            <v>-0.22727272727272729</v>
          </cell>
          <cell r="L248">
            <v>30</v>
          </cell>
          <cell r="M248">
            <v>3.4482758620689724E-2</v>
          </cell>
          <cell r="N248">
            <v>351</v>
          </cell>
          <cell r="O248">
            <v>-2.7700831024930705E-2</v>
          </cell>
          <cell r="P248">
            <v>32</v>
          </cell>
          <cell r="Q248">
            <v>-0.13513513513513509</v>
          </cell>
          <cell r="R248">
            <v>0.95</v>
          </cell>
          <cell r="S248">
            <v>1.0638297872340496E-2</v>
          </cell>
        </row>
        <row r="249">
          <cell r="B249">
            <v>43712</v>
          </cell>
          <cell r="C249" t="str">
            <v>Wednesday</v>
          </cell>
          <cell r="D249">
            <v>384229</v>
          </cell>
          <cell r="E249">
            <v>-4.0775210828785546E-2</v>
          </cell>
          <cell r="F249">
            <v>0.19</v>
          </cell>
          <cell r="G249">
            <v>0</v>
          </cell>
          <cell r="H249">
            <v>39</v>
          </cell>
          <cell r="I249">
            <v>0.25806451612903225</v>
          </cell>
          <cell r="J249">
            <v>20</v>
          </cell>
          <cell r="K249">
            <v>5.2631578947368363E-2</v>
          </cell>
          <cell r="L249">
            <v>26</v>
          </cell>
          <cell r="M249">
            <v>-7.1428571428571397E-2</v>
          </cell>
          <cell r="N249">
            <v>361</v>
          </cell>
          <cell r="O249">
            <v>-5.4973821989528826E-2</v>
          </cell>
          <cell r="P249">
            <v>34</v>
          </cell>
          <cell r="Q249">
            <v>-0.15000000000000002</v>
          </cell>
          <cell r="R249">
            <v>0.93</v>
          </cell>
          <cell r="S249">
            <v>-2.1052631578947323E-2</v>
          </cell>
        </row>
        <row r="250">
          <cell r="B250">
            <v>43713</v>
          </cell>
          <cell r="C250" t="str">
            <v>Thursday</v>
          </cell>
          <cell r="D250">
            <v>386978</v>
          </cell>
          <cell r="E250">
            <v>1.3066889536914594E-3</v>
          </cell>
          <cell r="F250">
            <v>0.17</v>
          </cell>
          <cell r="G250">
            <v>0</v>
          </cell>
          <cell r="H250">
            <v>32</v>
          </cell>
          <cell r="I250">
            <v>-8.5714285714285743E-2</v>
          </cell>
          <cell r="J250">
            <v>22</v>
          </cell>
          <cell r="K250">
            <v>0</v>
          </cell>
          <cell r="L250">
            <v>26</v>
          </cell>
          <cell r="M250">
            <v>-0.10344827586206895</v>
          </cell>
          <cell r="N250">
            <v>368</v>
          </cell>
          <cell r="O250">
            <v>1.6574585635359185E-2</v>
          </cell>
          <cell r="P250">
            <v>31</v>
          </cell>
          <cell r="Q250">
            <v>0</v>
          </cell>
          <cell r="R250">
            <v>0.93</v>
          </cell>
          <cell r="S250">
            <v>1.0869565217391353E-2</v>
          </cell>
        </row>
        <row r="251">
          <cell r="B251">
            <v>43714</v>
          </cell>
          <cell r="C251" t="str">
            <v>Friday</v>
          </cell>
          <cell r="D251">
            <v>396745</v>
          </cell>
          <cell r="E251">
            <v>3.7713888147810959E-2</v>
          </cell>
          <cell r="F251">
            <v>0.18</v>
          </cell>
          <cell r="G251">
            <v>-5.2631578947368474E-2</v>
          </cell>
          <cell r="H251">
            <v>33</v>
          </cell>
          <cell r="I251">
            <v>0.10000000000000009</v>
          </cell>
          <cell r="J251">
            <v>17</v>
          </cell>
          <cell r="K251">
            <v>-0.15000000000000002</v>
          </cell>
          <cell r="L251">
            <v>30</v>
          </cell>
          <cell r="M251">
            <v>0.11111111111111116</v>
          </cell>
          <cell r="N251">
            <v>377</v>
          </cell>
          <cell r="O251">
            <v>-3.0848329048843159E-2</v>
          </cell>
          <cell r="P251">
            <v>34</v>
          </cell>
          <cell r="Q251">
            <v>3.0303030303030276E-2</v>
          </cell>
          <cell r="R251">
            <v>0.92</v>
          </cell>
          <cell r="S251">
            <v>1.098901098901095E-2</v>
          </cell>
        </row>
        <row r="252">
          <cell r="B252">
            <v>43715</v>
          </cell>
          <cell r="C252" t="str">
            <v>Saturday</v>
          </cell>
          <cell r="D252">
            <v>407003</v>
          </cell>
          <cell r="E252">
            <v>3.8683663183146422E-2</v>
          </cell>
          <cell r="F252">
            <v>0.17</v>
          </cell>
          <cell r="G252">
            <v>-0.10526315789473684</v>
          </cell>
          <cell r="H252">
            <v>34</v>
          </cell>
          <cell r="I252">
            <v>-0.10526315789473684</v>
          </cell>
          <cell r="J252">
            <v>18</v>
          </cell>
          <cell r="K252">
            <v>-5.2631578947368474E-2</v>
          </cell>
          <cell r="L252">
            <v>26</v>
          </cell>
          <cell r="M252">
            <v>0</v>
          </cell>
          <cell r="N252">
            <v>385</v>
          </cell>
          <cell r="O252">
            <v>3.4946236559139754E-2</v>
          </cell>
          <cell r="P252">
            <v>37</v>
          </cell>
          <cell r="Q252">
            <v>0.19354838709677424</v>
          </cell>
          <cell r="R252">
            <v>0.95</v>
          </cell>
          <cell r="S252">
            <v>0</v>
          </cell>
        </row>
        <row r="253">
          <cell r="B253">
            <v>43716</v>
          </cell>
          <cell r="C253" t="str">
            <v>Sunday</v>
          </cell>
          <cell r="D253">
            <v>385901</v>
          </cell>
          <cell r="E253">
            <v>-5.374907128372497E-2</v>
          </cell>
          <cell r="F253">
            <v>0.18</v>
          </cell>
          <cell r="G253">
            <v>0</v>
          </cell>
          <cell r="H253">
            <v>35</v>
          </cell>
          <cell r="I253">
            <v>0</v>
          </cell>
          <cell r="J253">
            <v>18</v>
          </cell>
          <cell r="K253">
            <v>-0.18181818181818177</v>
          </cell>
          <cell r="L253">
            <v>30</v>
          </cell>
          <cell r="M253">
            <v>3.4482758620689724E-2</v>
          </cell>
          <cell r="N253">
            <v>382</v>
          </cell>
          <cell r="O253">
            <v>-7.7922077922077948E-3</v>
          </cell>
          <cell r="P253">
            <v>34</v>
          </cell>
          <cell r="Q253">
            <v>9.6774193548387011E-2</v>
          </cell>
          <cell r="R253">
            <v>0.91</v>
          </cell>
          <cell r="S253">
            <v>-3.1914893617021156E-2</v>
          </cell>
        </row>
        <row r="254">
          <cell r="B254">
            <v>43717</v>
          </cell>
          <cell r="C254" t="str">
            <v>Monday</v>
          </cell>
          <cell r="D254">
            <v>407716</v>
          </cell>
          <cell r="E254">
            <v>4.5575774983074524E-2</v>
          </cell>
          <cell r="F254">
            <v>0.18</v>
          </cell>
          <cell r="G254">
            <v>5.8823529411764497E-2</v>
          </cell>
          <cell r="H254">
            <v>35</v>
          </cell>
          <cell r="I254">
            <v>0.12903225806451624</v>
          </cell>
          <cell r="J254">
            <v>21</v>
          </cell>
          <cell r="K254">
            <v>-4.5454545454545414E-2</v>
          </cell>
          <cell r="L254">
            <v>26</v>
          </cell>
          <cell r="M254">
            <v>-7.1428571428571397E-2</v>
          </cell>
          <cell r="N254">
            <v>370</v>
          </cell>
          <cell r="O254">
            <v>1.6483516483516425E-2</v>
          </cell>
          <cell r="P254">
            <v>38</v>
          </cell>
          <cell r="Q254">
            <v>0.1875</v>
          </cell>
          <cell r="R254">
            <v>0.94</v>
          </cell>
          <cell r="S254">
            <v>2.1739130434782483E-2</v>
          </cell>
        </row>
        <row r="255">
          <cell r="B255">
            <v>43718</v>
          </cell>
          <cell r="C255" t="str">
            <v>Tuesday</v>
          </cell>
          <cell r="D255">
            <v>397777</v>
          </cell>
          <cell r="E255">
            <v>-1.0706771255614478E-2</v>
          </cell>
          <cell r="F255">
            <v>0.18</v>
          </cell>
          <cell r="G255">
            <v>0</v>
          </cell>
          <cell r="H255">
            <v>35</v>
          </cell>
          <cell r="I255">
            <v>-7.8947368421052655E-2</v>
          </cell>
          <cell r="J255">
            <v>18</v>
          </cell>
          <cell r="K255">
            <v>5.8823529411764719E-2</v>
          </cell>
          <cell r="L255">
            <v>27</v>
          </cell>
          <cell r="M255">
            <v>-9.9999999999999978E-2</v>
          </cell>
          <cell r="N255">
            <v>399</v>
          </cell>
          <cell r="O255">
            <v>0.13675213675213671</v>
          </cell>
          <cell r="P255">
            <v>37</v>
          </cell>
          <cell r="Q255">
            <v>0.15625</v>
          </cell>
          <cell r="R255">
            <v>0.91</v>
          </cell>
          <cell r="S255">
            <v>-4.2105263157894646E-2</v>
          </cell>
        </row>
        <row r="256">
          <cell r="B256">
            <v>43719</v>
          </cell>
          <cell r="C256" t="str">
            <v>Wednesday</v>
          </cell>
          <cell r="D256">
            <v>393437</v>
          </cell>
          <cell r="E256">
            <v>2.3964875113539064E-2</v>
          </cell>
          <cell r="F256">
            <v>0.18</v>
          </cell>
          <cell r="G256">
            <v>-5.2631578947368474E-2</v>
          </cell>
          <cell r="H256">
            <v>40</v>
          </cell>
          <cell r="I256">
            <v>2.564102564102555E-2</v>
          </cell>
          <cell r="J256">
            <v>17</v>
          </cell>
          <cell r="K256">
            <v>-0.15000000000000002</v>
          </cell>
          <cell r="L256">
            <v>26</v>
          </cell>
          <cell r="M256">
            <v>0</v>
          </cell>
          <cell r="N256">
            <v>387</v>
          </cell>
          <cell r="O256">
            <v>7.2022160664819923E-2</v>
          </cell>
          <cell r="P256">
            <v>31</v>
          </cell>
          <cell r="Q256">
            <v>-8.8235294117647078E-2</v>
          </cell>
          <cell r="R256">
            <v>0.94</v>
          </cell>
          <cell r="S256">
            <v>1.0752688172043001E-2</v>
          </cell>
        </row>
        <row r="257">
          <cell r="B257">
            <v>43720</v>
          </cell>
          <cell r="C257" t="str">
            <v>Thursday</v>
          </cell>
          <cell r="D257">
            <v>406634</v>
          </cell>
          <cell r="E257">
            <v>5.0793585165048061E-2</v>
          </cell>
          <cell r="F257">
            <v>0.18</v>
          </cell>
          <cell r="G257">
            <v>5.8823529411764497E-2</v>
          </cell>
          <cell r="H257">
            <v>34</v>
          </cell>
          <cell r="I257">
            <v>6.25E-2</v>
          </cell>
          <cell r="J257">
            <v>20</v>
          </cell>
          <cell r="K257">
            <v>-9.0909090909090939E-2</v>
          </cell>
          <cell r="L257">
            <v>25</v>
          </cell>
          <cell r="M257">
            <v>-3.8461538461538436E-2</v>
          </cell>
          <cell r="N257">
            <v>368</v>
          </cell>
          <cell r="O257">
            <v>0</v>
          </cell>
          <cell r="P257">
            <v>36</v>
          </cell>
          <cell r="Q257">
            <v>0.16129032258064524</v>
          </cell>
          <cell r="R257">
            <v>0.91</v>
          </cell>
          <cell r="S257">
            <v>-2.1505376344086002E-2</v>
          </cell>
        </row>
        <row r="258">
          <cell r="B258">
            <v>43721</v>
          </cell>
          <cell r="C258" t="str">
            <v>Friday</v>
          </cell>
          <cell r="D258">
            <v>392550</v>
          </cell>
          <cell r="E258">
            <v>-1.0573542199649677E-2</v>
          </cell>
          <cell r="F258">
            <v>0.19</v>
          </cell>
          <cell r="G258">
            <v>5.555555555555558E-2</v>
          </cell>
          <cell r="H258">
            <v>30</v>
          </cell>
          <cell r="I258">
            <v>-9.0909090909090939E-2</v>
          </cell>
          <cell r="J258">
            <v>19</v>
          </cell>
          <cell r="K258">
            <v>0.11764705882352944</v>
          </cell>
          <cell r="L258">
            <v>29</v>
          </cell>
          <cell r="M258">
            <v>-3.3333333333333326E-2</v>
          </cell>
          <cell r="N258">
            <v>384</v>
          </cell>
          <cell r="O258">
            <v>1.8567639257294433E-2</v>
          </cell>
          <cell r="P258">
            <v>32</v>
          </cell>
          <cell r="Q258">
            <v>-5.8823529411764719E-2</v>
          </cell>
          <cell r="R258">
            <v>0.92</v>
          </cell>
          <cell r="S258">
            <v>0</v>
          </cell>
        </row>
        <row r="259">
          <cell r="B259">
            <v>43722</v>
          </cell>
          <cell r="C259" t="str">
            <v>Saturday</v>
          </cell>
          <cell r="D259">
            <v>406604</v>
          </cell>
          <cell r="E259">
            <v>-9.803367542745578E-4</v>
          </cell>
          <cell r="F259">
            <v>0.17</v>
          </cell>
          <cell r="G259">
            <v>0</v>
          </cell>
          <cell r="H259">
            <v>64</v>
          </cell>
          <cell r="I259">
            <v>0.88235294117647056</v>
          </cell>
          <cell r="J259">
            <v>22</v>
          </cell>
          <cell r="K259">
            <v>0.22222222222222232</v>
          </cell>
          <cell r="L259">
            <v>30</v>
          </cell>
          <cell r="M259">
            <v>0.15384615384615374</v>
          </cell>
          <cell r="N259">
            <v>378</v>
          </cell>
          <cell r="O259">
            <v>-1.8181818181818188E-2</v>
          </cell>
          <cell r="P259">
            <v>35</v>
          </cell>
          <cell r="Q259">
            <v>-5.4054054054054057E-2</v>
          </cell>
          <cell r="R259">
            <v>0.93</v>
          </cell>
          <cell r="S259">
            <v>-2.1052631578947323E-2</v>
          </cell>
        </row>
        <row r="260">
          <cell r="B260">
            <v>43723</v>
          </cell>
          <cell r="C260" t="str">
            <v>Sunday</v>
          </cell>
          <cell r="D260">
            <v>393532</v>
          </cell>
          <cell r="E260">
            <v>1.9774501750448925E-2</v>
          </cell>
          <cell r="F260">
            <v>0.19</v>
          </cell>
          <cell r="G260">
            <v>5.555555555555558E-2</v>
          </cell>
          <cell r="H260">
            <v>31</v>
          </cell>
          <cell r="I260">
            <v>-0.11428571428571432</v>
          </cell>
          <cell r="J260">
            <v>18</v>
          </cell>
          <cell r="K260">
            <v>0</v>
          </cell>
          <cell r="L260">
            <v>29</v>
          </cell>
          <cell r="M260">
            <v>-3.3333333333333326E-2</v>
          </cell>
          <cell r="N260">
            <v>385</v>
          </cell>
          <cell r="O260">
            <v>7.8534031413612926E-3</v>
          </cell>
          <cell r="P260">
            <v>38</v>
          </cell>
          <cell r="Q260">
            <v>0.11764705882352944</v>
          </cell>
          <cell r="R260">
            <v>0.94</v>
          </cell>
          <cell r="S260">
            <v>3.296703296703285E-2</v>
          </cell>
        </row>
        <row r="261">
          <cell r="B261">
            <v>43724</v>
          </cell>
          <cell r="C261" t="str">
            <v>Monday</v>
          </cell>
          <cell r="D261">
            <v>398745</v>
          </cell>
          <cell r="E261">
            <v>-2.2003060954193576E-2</v>
          </cell>
          <cell r="F261">
            <v>0.19</v>
          </cell>
          <cell r="G261">
            <v>5.555555555555558E-2</v>
          </cell>
          <cell r="H261">
            <v>33</v>
          </cell>
          <cell r="I261">
            <v>-5.7142857142857162E-2</v>
          </cell>
          <cell r="J261">
            <v>21</v>
          </cell>
          <cell r="K261">
            <v>0</v>
          </cell>
          <cell r="L261">
            <v>25</v>
          </cell>
          <cell r="M261">
            <v>-3.8461538461538436E-2</v>
          </cell>
          <cell r="N261">
            <v>367</v>
          </cell>
          <cell r="O261">
            <v>-8.1081081081081363E-3</v>
          </cell>
          <cell r="P261">
            <v>32</v>
          </cell>
          <cell r="Q261">
            <v>-0.15789473684210531</v>
          </cell>
          <cell r="R261">
            <v>0.95</v>
          </cell>
          <cell r="S261">
            <v>1.0638297872340496E-2</v>
          </cell>
        </row>
        <row r="262">
          <cell r="B262">
            <v>43725</v>
          </cell>
          <cell r="C262" t="str">
            <v>Tuesday</v>
          </cell>
          <cell r="D262">
            <v>388146</v>
          </cell>
          <cell r="E262">
            <v>-2.4212058515198254E-2</v>
          </cell>
          <cell r="F262">
            <v>0.17</v>
          </cell>
          <cell r="G262">
            <v>-5.5555555555555469E-2</v>
          </cell>
          <cell r="H262">
            <v>32</v>
          </cell>
          <cell r="I262">
            <v>-8.5714285714285743E-2</v>
          </cell>
          <cell r="J262">
            <v>18</v>
          </cell>
          <cell r="K262">
            <v>0</v>
          </cell>
          <cell r="L262">
            <v>29</v>
          </cell>
          <cell r="M262">
            <v>7.4074074074074181E-2</v>
          </cell>
          <cell r="N262">
            <v>382</v>
          </cell>
          <cell r="O262">
            <v>-4.260651629072687E-2</v>
          </cell>
          <cell r="P262">
            <v>30</v>
          </cell>
          <cell r="Q262">
            <v>-0.18918918918918914</v>
          </cell>
          <cell r="R262">
            <v>0.94</v>
          </cell>
          <cell r="S262">
            <v>3.296703296703285E-2</v>
          </cell>
        </row>
        <row r="263">
          <cell r="B263">
            <v>43726</v>
          </cell>
          <cell r="C263" t="str">
            <v>Wednesday</v>
          </cell>
          <cell r="D263">
            <v>406545</v>
          </cell>
          <cell r="E263">
            <v>3.3316642817020181E-2</v>
          </cell>
          <cell r="F263">
            <v>0.18</v>
          </cell>
          <cell r="G263">
            <v>0</v>
          </cell>
          <cell r="H263">
            <v>32</v>
          </cell>
          <cell r="I263">
            <v>-0.19999999999999996</v>
          </cell>
          <cell r="J263">
            <v>20</v>
          </cell>
          <cell r="K263">
            <v>0.17647058823529416</v>
          </cell>
          <cell r="L263">
            <v>28</v>
          </cell>
          <cell r="M263">
            <v>7.6923076923076872E-2</v>
          </cell>
          <cell r="N263">
            <v>377</v>
          </cell>
          <cell r="O263">
            <v>-2.5839793281653756E-2</v>
          </cell>
          <cell r="P263">
            <v>35</v>
          </cell>
          <cell r="Q263">
            <v>0.12903225806451624</v>
          </cell>
          <cell r="R263">
            <v>0.93</v>
          </cell>
          <cell r="S263">
            <v>-1.0638297872340274E-2</v>
          </cell>
        </row>
        <row r="264">
          <cell r="B264">
            <v>43727</v>
          </cell>
          <cell r="C264" t="str">
            <v>Thursday</v>
          </cell>
          <cell r="D264">
            <v>406600</v>
          </cell>
          <cell r="E264">
            <v>-8.3613273853200276E-5</v>
          </cell>
          <cell r="F264">
            <v>0.19</v>
          </cell>
          <cell r="G264">
            <v>5.555555555555558E-2</v>
          </cell>
          <cell r="H264">
            <v>33</v>
          </cell>
          <cell r="I264">
            <v>-2.9411764705882359E-2</v>
          </cell>
          <cell r="J264">
            <v>21</v>
          </cell>
          <cell r="K264">
            <v>5.0000000000000044E-2</v>
          </cell>
          <cell r="L264">
            <v>30</v>
          </cell>
          <cell r="M264">
            <v>0.19999999999999996</v>
          </cell>
          <cell r="N264">
            <v>351</v>
          </cell>
          <cell r="O264">
            <v>-4.6195652173913082E-2</v>
          </cell>
          <cell r="P264">
            <v>34</v>
          </cell>
          <cell r="Q264">
            <v>-5.555555555555558E-2</v>
          </cell>
          <cell r="R264">
            <v>0.95</v>
          </cell>
          <cell r="S264">
            <v>4.39560439560438E-2</v>
          </cell>
        </row>
        <row r="265">
          <cell r="B265">
            <v>43728</v>
          </cell>
          <cell r="C265" t="str">
            <v>Friday</v>
          </cell>
          <cell r="D265">
            <v>407858</v>
          </cell>
          <cell r="E265">
            <v>3.8996306203031406E-2</v>
          </cell>
          <cell r="F265">
            <v>0.19</v>
          </cell>
          <cell r="G265">
            <v>0</v>
          </cell>
          <cell r="H265">
            <v>39</v>
          </cell>
          <cell r="I265">
            <v>0.30000000000000004</v>
          </cell>
          <cell r="J265">
            <v>21</v>
          </cell>
          <cell r="K265">
            <v>0.10526315789473695</v>
          </cell>
          <cell r="L265">
            <v>27</v>
          </cell>
          <cell r="M265">
            <v>-6.8965517241379337E-2</v>
          </cell>
          <cell r="N265">
            <v>383</v>
          </cell>
          <cell r="O265">
            <v>-2.6041666666666297E-3</v>
          </cell>
          <cell r="P265">
            <v>35</v>
          </cell>
          <cell r="Q265">
            <v>9.375E-2</v>
          </cell>
          <cell r="R265">
            <v>0.93</v>
          </cell>
          <cell r="S265">
            <v>1.0869565217391353E-2</v>
          </cell>
        </row>
        <row r="266">
          <cell r="B266">
            <v>43729</v>
          </cell>
          <cell r="C266" t="str">
            <v>Saturday</v>
          </cell>
          <cell r="D266">
            <v>388449</v>
          </cell>
          <cell r="E266">
            <v>-4.4650323164553196E-2</v>
          </cell>
          <cell r="F266">
            <v>0.17</v>
          </cell>
          <cell r="G266">
            <v>0</v>
          </cell>
          <cell r="H266">
            <v>37</v>
          </cell>
          <cell r="I266">
            <v>-0.421875</v>
          </cell>
          <cell r="J266">
            <v>20</v>
          </cell>
          <cell r="K266">
            <v>-9.0909090909090939E-2</v>
          </cell>
          <cell r="L266">
            <v>25</v>
          </cell>
          <cell r="M266">
            <v>-0.16666666666666663</v>
          </cell>
          <cell r="N266">
            <v>372</v>
          </cell>
          <cell r="O266">
            <v>-1.5873015873015928E-2</v>
          </cell>
          <cell r="P266">
            <v>31</v>
          </cell>
          <cell r="Q266">
            <v>-0.11428571428571432</v>
          </cell>
          <cell r="R266">
            <v>0.91</v>
          </cell>
          <cell r="S266">
            <v>-2.1505376344086002E-2</v>
          </cell>
        </row>
        <row r="267">
          <cell r="B267">
            <v>43730</v>
          </cell>
          <cell r="C267" t="str">
            <v>Sunday</v>
          </cell>
          <cell r="D267">
            <v>401959</v>
          </cell>
          <cell r="E267">
            <v>2.1413760507404733E-2</v>
          </cell>
          <cell r="F267">
            <v>0.19</v>
          </cell>
          <cell r="G267">
            <v>0</v>
          </cell>
          <cell r="H267">
            <v>31</v>
          </cell>
          <cell r="I267">
            <v>0</v>
          </cell>
          <cell r="J267">
            <v>20</v>
          </cell>
          <cell r="K267">
            <v>0.11111111111111116</v>
          </cell>
          <cell r="L267">
            <v>25</v>
          </cell>
          <cell r="M267">
            <v>-0.13793103448275867</v>
          </cell>
          <cell r="N267">
            <v>366</v>
          </cell>
          <cell r="O267">
            <v>-4.9350649350649367E-2</v>
          </cell>
          <cell r="P267">
            <v>31</v>
          </cell>
          <cell r="Q267">
            <v>-0.18421052631578949</v>
          </cell>
          <cell r="R267">
            <v>0.95</v>
          </cell>
          <cell r="S267">
            <v>1.0638297872340496E-2</v>
          </cell>
        </row>
        <row r="268">
          <cell r="B268">
            <v>43731</v>
          </cell>
          <cell r="C268" t="str">
            <v>Monday</v>
          </cell>
          <cell r="D268">
            <v>405567</v>
          </cell>
          <cell r="E268">
            <v>1.7108678478727102E-2</v>
          </cell>
          <cell r="F268">
            <v>0.19</v>
          </cell>
          <cell r="G268">
            <v>0</v>
          </cell>
          <cell r="H268">
            <v>35</v>
          </cell>
          <cell r="I268">
            <v>6.0606060606060552E-2</v>
          </cell>
          <cell r="J268">
            <v>22</v>
          </cell>
          <cell r="K268">
            <v>4.7619047619047672E-2</v>
          </cell>
          <cell r="L268">
            <v>27</v>
          </cell>
          <cell r="M268">
            <v>8.0000000000000071E-2</v>
          </cell>
          <cell r="N268">
            <v>359</v>
          </cell>
          <cell r="O268">
            <v>-2.1798365122615793E-2</v>
          </cell>
          <cell r="P268">
            <v>31</v>
          </cell>
          <cell r="Q268">
            <v>-3.125E-2</v>
          </cell>
          <cell r="R268">
            <v>0.91</v>
          </cell>
          <cell r="S268">
            <v>-4.2105263157894646E-2</v>
          </cell>
        </row>
        <row r="269">
          <cell r="B269">
            <v>43732</v>
          </cell>
          <cell r="C269" t="str">
            <v>Tuesday</v>
          </cell>
          <cell r="D269">
            <v>388298</v>
          </cell>
          <cell r="E269">
            <v>3.9160522071601811E-4</v>
          </cell>
          <cell r="F269">
            <v>0.19</v>
          </cell>
          <cell r="G269">
            <v>0.11764705882352944</v>
          </cell>
          <cell r="H269">
            <v>38</v>
          </cell>
          <cell r="I269">
            <v>0.1875</v>
          </cell>
          <cell r="J269">
            <v>17</v>
          </cell>
          <cell r="K269">
            <v>-5.555555555555558E-2</v>
          </cell>
          <cell r="L269">
            <v>30</v>
          </cell>
          <cell r="M269">
            <v>3.4482758620689724E-2</v>
          </cell>
          <cell r="N269">
            <v>398</v>
          </cell>
          <cell r="O269">
            <v>4.1884816753926746E-2</v>
          </cell>
          <cell r="P269">
            <v>35</v>
          </cell>
          <cell r="Q269">
            <v>0.16666666666666674</v>
          </cell>
          <cell r="R269">
            <v>0.95</v>
          </cell>
          <cell r="S269">
            <v>1.0638297872340496E-2</v>
          </cell>
        </row>
        <row r="270">
          <cell r="B270">
            <v>43733</v>
          </cell>
          <cell r="C270" t="str">
            <v>Wednesday</v>
          </cell>
          <cell r="D270">
            <v>391681</v>
          </cell>
          <cell r="E270">
            <v>-3.6561758230946095E-2</v>
          </cell>
          <cell r="F270">
            <v>0.17</v>
          </cell>
          <cell r="G270">
            <v>-5.5555555555555469E-2</v>
          </cell>
          <cell r="H270">
            <v>32</v>
          </cell>
          <cell r="I270">
            <v>0</v>
          </cell>
          <cell r="J270">
            <v>21</v>
          </cell>
          <cell r="K270">
            <v>5.0000000000000044E-2</v>
          </cell>
          <cell r="L270">
            <v>28</v>
          </cell>
          <cell r="M270">
            <v>0</v>
          </cell>
          <cell r="N270">
            <v>388</v>
          </cell>
          <cell r="O270">
            <v>2.917771883289122E-2</v>
          </cell>
          <cell r="P270">
            <v>37</v>
          </cell>
          <cell r="Q270">
            <v>5.7142857142857162E-2</v>
          </cell>
          <cell r="R270">
            <v>0.91</v>
          </cell>
          <cell r="S270">
            <v>-2.1505376344086002E-2</v>
          </cell>
        </row>
        <row r="271">
          <cell r="B271">
            <v>43734</v>
          </cell>
          <cell r="C271" t="str">
            <v>Thursday</v>
          </cell>
          <cell r="D271">
            <v>400929</v>
          </cell>
          <cell r="E271">
            <v>-1.3947368421052597E-2</v>
          </cell>
          <cell r="F271">
            <v>0.19</v>
          </cell>
          <cell r="G271">
            <v>0</v>
          </cell>
          <cell r="H271">
            <v>30</v>
          </cell>
          <cell r="I271">
            <v>-9.0909090909090939E-2</v>
          </cell>
          <cell r="J271">
            <v>18</v>
          </cell>
          <cell r="K271">
            <v>-0.1428571428571429</v>
          </cell>
          <cell r="L271">
            <v>28</v>
          </cell>
          <cell r="M271">
            <v>-6.6666666666666652E-2</v>
          </cell>
          <cell r="N271">
            <v>394</v>
          </cell>
          <cell r="O271">
            <v>0.12250712250712259</v>
          </cell>
          <cell r="P271">
            <v>35</v>
          </cell>
          <cell r="Q271">
            <v>2.9411764705882248E-2</v>
          </cell>
          <cell r="R271">
            <v>0.91</v>
          </cell>
          <cell r="S271">
            <v>-4.2105263157894646E-2</v>
          </cell>
        </row>
        <row r="272">
          <cell r="B272">
            <v>43735</v>
          </cell>
          <cell r="C272" t="str">
            <v>Friday</v>
          </cell>
          <cell r="D272">
            <v>400010</v>
          </cell>
          <cell r="E272">
            <v>-1.9241991085132581E-2</v>
          </cell>
          <cell r="F272">
            <v>0.19</v>
          </cell>
          <cell r="G272">
            <v>0</v>
          </cell>
          <cell r="H272">
            <v>37</v>
          </cell>
          <cell r="I272">
            <v>-5.1282051282051322E-2</v>
          </cell>
          <cell r="J272">
            <v>21</v>
          </cell>
          <cell r="K272">
            <v>0</v>
          </cell>
          <cell r="L272">
            <v>29</v>
          </cell>
          <cell r="M272">
            <v>7.4074074074074181E-2</v>
          </cell>
          <cell r="N272">
            <v>393</v>
          </cell>
          <cell r="O272">
            <v>2.6109660574412441E-2</v>
          </cell>
          <cell r="P272">
            <v>38</v>
          </cell>
          <cell r="Q272">
            <v>8.5714285714285632E-2</v>
          </cell>
          <cell r="R272">
            <v>0.92</v>
          </cell>
          <cell r="S272">
            <v>-1.0752688172043001E-2</v>
          </cell>
        </row>
        <row r="273">
          <cell r="B273">
            <v>43736</v>
          </cell>
          <cell r="C273" t="str">
            <v>Saturday</v>
          </cell>
          <cell r="D273">
            <v>406277</v>
          </cell>
          <cell r="E273">
            <v>4.5895342760568392E-2</v>
          </cell>
          <cell r="F273">
            <v>0.19</v>
          </cell>
          <cell r="G273">
            <v>0.11764705882352944</v>
          </cell>
          <cell r="H273">
            <v>38</v>
          </cell>
          <cell r="I273">
            <v>2.7027027027026973E-2</v>
          </cell>
          <cell r="J273">
            <v>17</v>
          </cell>
          <cell r="K273">
            <v>-0.15000000000000002</v>
          </cell>
          <cell r="L273">
            <v>30</v>
          </cell>
          <cell r="M273">
            <v>0.19999999999999996</v>
          </cell>
          <cell r="N273">
            <v>397</v>
          </cell>
          <cell r="O273">
            <v>6.7204301075268758E-2</v>
          </cell>
          <cell r="P273">
            <v>36</v>
          </cell>
          <cell r="Q273">
            <v>0.16129032258064524</v>
          </cell>
          <cell r="R273">
            <v>0.94</v>
          </cell>
          <cell r="S273">
            <v>3.296703296703285E-2</v>
          </cell>
        </row>
        <row r="274">
          <cell r="B274">
            <v>43737</v>
          </cell>
          <cell r="C274" t="str">
            <v>Sunday</v>
          </cell>
          <cell r="D274">
            <v>400829</v>
          </cell>
          <cell r="E274">
            <v>-2.8112319913224937E-3</v>
          </cell>
          <cell r="F274">
            <v>0.18</v>
          </cell>
          <cell r="G274">
            <v>-5.2631578947368474E-2</v>
          </cell>
          <cell r="H274">
            <v>30</v>
          </cell>
          <cell r="I274">
            <v>-3.2258064516129004E-2</v>
          </cell>
          <cell r="J274">
            <v>22</v>
          </cell>
          <cell r="K274">
            <v>0.10000000000000009</v>
          </cell>
          <cell r="L274">
            <v>28</v>
          </cell>
          <cell r="M274">
            <v>0.12000000000000011</v>
          </cell>
          <cell r="N274">
            <v>360</v>
          </cell>
          <cell r="O274">
            <v>-1.6393442622950838E-2</v>
          </cell>
          <cell r="P274">
            <v>39</v>
          </cell>
          <cell r="Q274">
            <v>0.25806451612903225</v>
          </cell>
          <cell r="R274">
            <v>0.91</v>
          </cell>
          <cell r="S274">
            <v>-4.2105263157894646E-2</v>
          </cell>
        </row>
        <row r="275">
          <cell r="B275">
            <v>43738</v>
          </cell>
          <cell r="C275" t="str">
            <v>Monday</v>
          </cell>
          <cell r="D275">
            <v>392169</v>
          </cell>
          <cell r="E275">
            <v>-3.3035232156462424E-2</v>
          </cell>
          <cell r="F275">
            <v>0.18</v>
          </cell>
          <cell r="G275">
            <v>-5.2631578947368474E-2</v>
          </cell>
          <cell r="H275">
            <v>32</v>
          </cell>
          <cell r="I275">
            <v>-8.5714285714285743E-2</v>
          </cell>
          <cell r="J275">
            <v>18</v>
          </cell>
          <cell r="K275">
            <v>-0.18181818181818177</v>
          </cell>
          <cell r="L275">
            <v>28</v>
          </cell>
          <cell r="M275">
            <v>3.7037037037036979E-2</v>
          </cell>
          <cell r="N275">
            <v>359</v>
          </cell>
          <cell r="O275">
            <v>0</v>
          </cell>
          <cell r="P275">
            <v>34</v>
          </cell>
          <cell r="Q275">
            <v>9.6774193548387011E-2</v>
          </cell>
          <cell r="R275">
            <v>0.91</v>
          </cell>
          <cell r="S275">
            <v>0</v>
          </cell>
        </row>
        <row r="276">
          <cell r="B276">
            <v>43739</v>
          </cell>
          <cell r="C276" t="str">
            <v>Tuesday</v>
          </cell>
          <cell r="D276">
            <v>383376</v>
          </cell>
          <cell r="E276">
            <v>-1.2675831449041719E-2</v>
          </cell>
          <cell r="F276">
            <v>0.17</v>
          </cell>
          <cell r="G276">
            <v>-0.10526315789473684</v>
          </cell>
          <cell r="H276">
            <v>30</v>
          </cell>
          <cell r="I276">
            <v>-0.21052631578947367</v>
          </cell>
          <cell r="J276">
            <v>21</v>
          </cell>
          <cell r="K276">
            <v>0.23529411764705888</v>
          </cell>
          <cell r="L276">
            <v>25</v>
          </cell>
          <cell r="M276">
            <v>-0.16666666666666663</v>
          </cell>
          <cell r="N276">
            <v>394</v>
          </cell>
          <cell r="O276">
            <v>-1.0050251256281451E-2</v>
          </cell>
          <cell r="P276">
            <v>35</v>
          </cell>
          <cell r="Q276">
            <v>0</v>
          </cell>
          <cell r="R276">
            <v>0.92</v>
          </cell>
          <cell r="S276">
            <v>-3.1578947368420929E-2</v>
          </cell>
        </row>
        <row r="277">
          <cell r="B277">
            <v>43740</v>
          </cell>
          <cell r="C277" t="str">
            <v>Wednesday</v>
          </cell>
          <cell r="D277">
            <v>384903</v>
          </cell>
          <cell r="E277">
            <v>-1.7304898629241672E-2</v>
          </cell>
          <cell r="F277">
            <v>0.19</v>
          </cell>
          <cell r="G277">
            <v>0.11764705882352944</v>
          </cell>
          <cell r="H277">
            <v>34</v>
          </cell>
          <cell r="I277">
            <v>6.25E-2</v>
          </cell>
          <cell r="J277">
            <v>19</v>
          </cell>
          <cell r="K277">
            <v>-9.5238095238095233E-2</v>
          </cell>
          <cell r="L277">
            <v>26</v>
          </cell>
          <cell r="M277">
            <v>-7.1428571428571397E-2</v>
          </cell>
          <cell r="N277">
            <v>380</v>
          </cell>
          <cell r="O277">
            <v>-2.0618556701030966E-2</v>
          </cell>
          <cell r="P277">
            <v>30</v>
          </cell>
          <cell r="Q277">
            <v>-0.18918918918918914</v>
          </cell>
          <cell r="R277">
            <v>0.94</v>
          </cell>
          <cell r="S277">
            <v>3.296703296703285E-2</v>
          </cell>
        </row>
        <row r="278">
          <cell r="B278">
            <v>43741</v>
          </cell>
          <cell r="C278" t="str">
            <v>Thursday</v>
          </cell>
          <cell r="D278">
            <v>381179</v>
          </cell>
          <cell r="E278">
            <v>-4.9260592274442572E-2</v>
          </cell>
          <cell r="F278">
            <v>0.17</v>
          </cell>
          <cell r="G278">
            <v>-0.10526315789473684</v>
          </cell>
          <cell r="H278">
            <v>37</v>
          </cell>
          <cell r="I278">
            <v>0.23333333333333339</v>
          </cell>
          <cell r="J278">
            <v>18</v>
          </cell>
          <cell r="K278">
            <v>0</v>
          </cell>
          <cell r="L278">
            <v>28</v>
          </cell>
          <cell r="M278">
            <v>0</v>
          </cell>
          <cell r="N278">
            <v>387</v>
          </cell>
          <cell r="O278">
            <v>-1.7766497461928932E-2</v>
          </cell>
          <cell r="P278">
            <v>33</v>
          </cell>
          <cell r="Q278">
            <v>-5.7142857142857162E-2</v>
          </cell>
          <cell r="R278">
            <v>0.93</v>
          </cell>
          <cell r="S278">
            <v>2.19780219780219E-2</v>
          </cell>
        </row>
        <row r="279">
          <cell r="B279">
            <v>43742</v>
          </cell>
          <cell r="C279" t="str">
            <v>Friday</v>
          </cell>
          <cell r="D279">
            <v>389368</v>
          </cell>
          <cell r="E279">
            <v>-2.6604334891627723E-2</v>
          </cell>
          <cell r="F279">
            <v>0.19</v>
          </cell>
          <cell r="G279">
            <v>0</v>
          </cell>
          <cell r="H279">
            <v>34</v>
          </cell>
          <cell r="I279">
            <v>-8.108108108108103E-2</v>
          </cell>
          <cell r="J279">
            <v>22</v>
          </cell>
          <cell r="K279">
            <v>4.7619047619047672E-2</v>
          </cell>
          <cell r="L279">
            <v>29</v>
          </cell>
          <cell r="M279">
            <v>0</v>
          </cell>
          <cell r="N279">
            <v>357</v>
          </cell>
          <cell r="O279">
            <v>-9.1603053435114545E-2</v>
          </cell>
          <cell r="P279">
            <v>40</v>
          </cell>
          <cell r="Q279">
            <v>5.2631578947368363E-2</v>
          </cell>
          <cell r="R279">
            <v>0.94</v>
          </cell>
          <cell r="S279">
            <v>2.1739130434782483E-2</v>
          </cell>
        </row>
        <row r="280">
          <cell r="B280">
            <v>43743</v>
          </cell>
          <cell r="C280" t="str">
            <v>Saturday</v>
          </cell>
          <cell r="D280">
            <v>409180</v>
          </cell>
          <cell r="E280">
            <v>7.1453712614792941E-3</v>
          </cell>
          <cell r="F280">
            <v>0.19</v>
          </cell>
          <cell r="G280">
            <v>0</v>
          </cell>
          <cell r="H280">
            <v>32</v>
          </cell>
          <cell r="I280">
            <v>-0.15789473684210531</v>
          </cell>
          <cell r="J280">
            <v>21</v>
          </cell>
          <cell r="K280">
            <v>0.23529411764705888</v>
          </cell>
          <cell r="L280">
            <v>29</v>
          </cell>
          <cell r="M280">
            <v>-3.3333333333333326E-2</v>
          </cell>
          <cell r="N280">
            <v>382</v>
          </cell>
          <cell r="O280">
            <v>-3.7783375314861423E-2</v>
          </cell>
          <cell r="P280">
            <v>39</v>
          </cell>
          <cell r="Q280">
            <v>8.3333333333333259E-2</v>
          </cell>
          <cell r="R280">
            <v>0.95</v>
          </cell>
          <cell r="S280">
            <v>1.0638297872340496E-2</v>
          </cell>
        </row>
        <row r="281">
          <cell r="B281">
            <v>43744</v>
          </cell>
          <cell r="C281" t="str">
            <v>Sunday</v>
          </cell>
          <cell r="D281">
            <v>382705</v>
          </cell>
          <cell r="E281">
            <v>-4.521628924054899E-2</v>
          </cell>
          <cell r="F281">
            <v>0.17</v>
          </cell>
          <cell r="G281">
            <v>-5.5555555555555469E-2</v>
          </cell>
          <cell r="H281">
            <v>31</v>
          </cell>
          <cell r="I281">
            <v>3.3333333333333437E-2</v>
          </cell>
          <cell r="J281">
            <v>19</v>
          </cell>
          <cell r="K281">
            <v>-0.13636363636363635</v>
          </cell>
          <cell r="L281">
            <v>30</v>
          </cell>
          <cell r="M281">
            <v>7.1428571428571397E-2</v>
          </cell>
          <cell r="N281">
            <v>372</v>
          </cell>
          <cell r="O281">
            <v>3.3333333333333437E-2</v>
          </cell>
          <cell r="P281">
            <v>31</v>
          </cell>
          <cell r="Q281">
            <v>-0.20512820512820518</v>
          </cell>
          <cell r="R281">
            <v>0.94</v>
          </cell>
          <cell r="S281">
            <v>3.296703296703285E-2</v>
          </cell>
        </row>
        <row r="282">
          <cell r="B282">
            <v>43745</v>
          </cell>
          <cell r="C282" t="str">
            <v>Monday</v>
          </cell>
          <cell r="D282">
            <v>402657</v>
          </cell>
          <cell r="E282">
            <v>2.6743572286437756E-2</v>
          </cell>
          <cell r="F282">
            <v>0.18</v>
          </cell>
          <cell r="G282">
            <v>0</v>
          </cell>
          <cell r="H282">
            <v>30</v>
          </cell>
          <cell r="I282">
            <v>-6.25E-2</v>
          </cell>
          <cell r="J282">
            <v>19</v>
          </cell>
          <cell r="K282">
            <v>5.555555555555558E-2</v>
          </cell>
          <cell r="L282">
            <v>26</v>
          </cell>
          <cell r="M282">
            <v>-7.1428571428571397E-2</v>
          </cell>
          <cell r="N282">
            <v>388</v>
          </cell>
          <cell r="O282">
            <v>8.0779944289693484E-2</v>
          </cell>
          <cell r="P282">
            <v>32</v>
          </cell>
          <cell r="Q282">
            <v>-5.8823529411764719E-2</v>
          </cell>
          <cell r="R282">
            <v>0.91</v>
          </cell>
          <cell r="S282">
            <v>0</v>
          </cell>
        </row>
        <row r="283">
          <cell r="B283">
            <v>43746</v>
          </cell>
          <cell r="C283" t="str">
            <v>Tuesday</v>
          </cell>
          <cell r="D283">
            <v>386505</v>
          </cell>
          <cell r="E283">
            <v>8.161700262927285E-3</v>
          </cell>
          <cell r="F283">
            <v>0.19</v>
          </cell>
          <cell r="G283">
            <v>0.11764705882352944</v>
          </cell>
          <cell r="H283">
            <v>38</v>
          </cell>
          <cell r="I283">
            <v>0.26666666666666661</v>
          </cell>
          <cell r="J283">
            <v>18</v>
          </cell>
          <cell r="K283">
            <v>-0.1428571428571429</v>
          </cell>
          <cell r="L283">
            <v>29</v>
          </cell>
          <cell r="M283">
            <v>0.15999999999999992</v>
          </cell>
          <cell r="N283">
            <v>387</v>
          </cell>
          <cell r="O283">
            <v>-1.7766497461928932E-2</v>
          </cell>
          <cell r="P283">
            <v>39</v>
          </cell>
          <cell r="Q283">
            <v>0.11428571428571432</v>
          </cell>
          <cell r="R283">
            <v>0.95</v>
          </cell>
          <cell r="S283">
            <v>3.2608695652173836E-2</v>
          </cell>
        </row>
        <row r="284">
          <cell r="B284">
            <v>43747</v>
          </cell>
          <cell r="C284" t="str">
            <v>Wednesday</v>
          </cell>
          <cell r="D284">
            <v>382253</v>
          </cell>
          <cell r="E284">
            <v>-6.8848515080423001E-3</v>
          </cell>
          <cell r="F284">
            <v>0.19</v>
          </cell>
          <cell r="G284">
            <v>0</v>
          </cell>
          <cell r="H284">
            <v>34</v>
          </cell>
          <cell r="I284">
            <v>0</v>
          </cell>
          <cell r="J284">
            <v>19</v>
          </cell>
          <cell r="K284">
            <v>0</v>
          </cell>
          <cell r="L284">
            <v>29</v>
          </cell>
          <cell r="M284">
            <v>0.11538461538461542</v>
          </cell>
          <cell r="N284">
            <v>366</v>
          </cell>
          <cell r="O284">
            <v>-3.6842105263157898E-2</v>
          </cell>
          <cell r="P284">
            <v>34</v>
          </cell>
          <cell r="Q284">
            <v>0.1333333333333333</v>
          </cell>
          <cell r="R284">
            <v>0.91</v>
          </cell>
          <cell r="S284">
            <v>-3.1914893617021156E-2</v>
          </cell>
        </row>
        <row r="285">
          <cell r="B285">
            <v>43748</v>
          </cell>
          <cell r="C285" t="str">
            <v>Thursday</v>
          </cell>
          <cell r="D285">
            <v>408424</v>
          </cell>
          <cell r="E285">
            <v>7.1475605948911225E-2</v>
          </cell>
          <cell r="F285">
            <v>0.17</v>
          </cell>
          <cell r="G285">
            <v>0</v>
          </cell>
          <cell r="H285">
            <v>33</v>
          </cell>
          <cell r="I285">
            <v>-0.10810810810810811</v>
          </cell>
          <cell r="J285">
            <v>22</v>
          </cell>
          <cell r="K285">
            <v>0.22222222222222232</v>
          </cell>
          <cell r="L285">
            <v>29</v>
          </cell>
          <cell r="M285">
            <v>3.5714285714285809E-2</v>
          </cell>
          <cell r="N285">
            <v>368</v>
          </cell>
          <cell r="O285">
            <v>-4.9095607235142169E-2</v>
          </cell>
          <cell r="P285">
            <v>30</v>
          </cell>
          <cell r="Q285">
            <v>-9.0909090909090939E-2</v>
          </cell>
          <cell r="R285">
            <v>0.93</v>
          </cell>
          <cell r="S285">
            <v>0</v>
          </cell>
        </row>
        <row r="286">
          <cell r="B286">
            <v>43749</v>
          </cell>
          <cell r="C286" t="str">
            <v>Friday</v>
          </cell>
          <cell r="D286">
            <v>388464</v>
          </cell>
          <cell r="E286">
            <v>-2.3217110805202612E-3</v>
          </cell>
          <cell r="F286">
            <v>0.18</v>
          </cell>
          <cell r="G286">
            <v>-5.2631578947368474E-2</v>
          </cell>
          <cell r="H286">
            <v>31</v>
          </cell>
          <cell r="I286">
            <v>-8.8235294117647078E-2</v>
          </cell>
          <cell r="J286">
            <v>19</v>
          </cell>
          <cell r="K286">
            <v>-0.13636363636363635</v>
          </cell>
          <cell r="L286">
            <v>25</v>
          </cell>
          <cell r="M286">
            <v>-0.13793103448275867</v>
          </cell>
          <cell r="N286">
            <v>384</v>
          </cell>
          <cell r="O286">
            <v>7.5630252100840289E-2</v>
          </cell>
          <cell r="P286">
            <v>30</v>
          </cell>
          <cell r="Q286">
            <v>-0.25</v>
          </cell>
          <cell r="R286">
            <v>0.95</v>
          </cell>
          <cell r="S286">
            <v>1.0638297872340496E-2</v>
          </cell>
        </row>
        <row r="287">
          <cell r="B287">
            <v>43750</v>
          </cell>
          <cell r="C287" t="str">
            <v>Saturday</v>
          </cell>
          <cell r="D287">
            <v>387248</v>
          </cell>
          <cell r="E287">
            <v>-5.3599882692213718E-2</v>
          </cell>
          <cell r="F287">
            <v>0.17</v>
          </cell>
          <cell r="G287">
            <v>-0.10526315789473684</v>
          </cell>
          <cell r="H287">
            <v>33</v>
          </cell>
          <cell r="I287">
            <v>3.125E-2</v>
          </cell>
          <cell r="J287">
            <v>17</v>
          </cell>
          <cell r="K287">
            <v>-0.19047619047619047</v>
          </cell>
          <cell r="L287">
            <v>27</v>
          </cell>
          <cell r="M287">
            <v>-6.8965517241379337E-2</v>
          </cell>
          <cell r="N287">
            <v>360</v>
          </cell>
          <cell r="O287">
            <v>-5.759162303664922E-2</v>
          </cell>
          <cell r="P287">
            <v>39</v>
          </cell>
          <cell r="Q287">
            <v>0</v>
          </cell>
          <cell r="R287">
            <v>0.95</v>
          </cell>
          <cell r="S287">
            <v>0</v>
          </cell>
        </row>
        <row r="288">
          <cell r="B288">
            <v>43751</v>
          </cell>
          <cell r="C288" t="str">
            <v>Sunday</v>
          </cell>
          <cell r="D288">
            <v>404505</v>
          </cell>
          <cell r="E288">
            <v>5.6962934897636597E-2</v>
          </cell>
          <cell r="F288">
            <v>0.19</v>
          </cell>
          <cell r="G288">
            <v>0.11764705882352944</v>
          </cell>
          <cell r="H288">
            <v>32</v>
          </cell>
          <cell r="I288">
            <v>3.2258064516129004E-2</v>
          </cell>
          <cell r="J288">
            <v>21</v>
          </cell>
          <cell r="K288">
            <v>0.10526315789473695</v>
          </cell>
          <cell r="L288">
            <v>27</v>
          </cell>
          <cell r="M288">
            <v>-9.9999999999999978E-2</v>
          </cell>
          <cell r="N288">
            <v>387</v>
          </cell>
          <cell r="O288">
            <v>4.0322580645161255E-2</v>
          </cell>
          <cell r="P288">
            <v>36</v>
          </cell>
          <cell r="Q288">
            <v>0.16129032258064524</v>
          </cell>
          <cell r="R288">
            <v>0.95</v>
          </cell>
          <cell r="S288">
            <v>1.0638297872340496E-2</v>
          </cell>
        </row>
        <row r="289">
          <cell r="B289">
            <v>43752</v>
          </cell>
          <cell r="C289" t="str">
            <v>Monday</v>
          </cell>
          <cell r="D289">
            <v>401477</v>
          </cell>
          <cell r="E289">
            <v>-2.9305339283807186E-3</v>
          </cell>
          <cell r="F289">
            <v>0.18</v>
          </cell>
          <cell r="G289">
            <v>0</v>
          </cell>
          <cell r="H289">
            <v>31</v>
          </cell>
          <cell r="I289">
            <v>3.3333333333333437E-2</v>
          </cell>
          <cell r="J289">
            <v>21</v>
          </cell>
          <cell r="K289">
            <v>0.10526315789473695</v>
          </cell>
          <cell r="L289">
            <v>25</v>
          </cell>
          <cell r="M289">
            <v>-3.8461538461538436E-2</v>
          </cell>
          <cell r="N289">
            <v>362</v>
          </cell>
          <cell r="O289">
            <v>-6.7010309278350499E-2</v>
          </cell>
          <cell r="P289">
            <v>36</v>
          </cell>
          <cell r="Q289">
            <v>0.125</v>
          </cell>
          <cell r="R289">
            <v>0.93</v>
          </cell>
          <cell r="S289">
            <v>2.19780219780219E-2</v>
          </cell>
        </row>
        <row r="290">
          <cell r="B290">
            <v>43753</v>
          </cell>
          <cell r="C290" t="str">
            <v>Tuesday</v>
          </cell>
          <cell r="D290">
            <v>402669</v>
          </cell>
          <cell r="E290">
            <v>4.1820933752474199E-2</v>
          </cell>
          <cell r="F290">
            <v>0.19</v>
          </cell>
          <cell r="G290">
            <v>0</v>
          </cell>
          <cell r="H290">
            <v>35</v>
          </cell>
          <cell r="I290">
            <v>-7.8947368421052655E-2</v>
          </cell>
          <cell r="J290">
            <v>17</v>
          </cell>
          <cell r="K290">
            <v>-5.555555555555558E-2</v>
          </cell>
          <cell r="L290">
            <v>25</v>
          </cell>
          <cell r="M290">
            <v>-0.13793103448275867</v>
          </cell>
          <cell r="N290">
            <v>394</v>
          </cell>
          <cell r="O290">
            <v>1.8087855297157729E-2</v>
          </cell>
          <cell r="P290">
            <v>32</v>
          </cell>
          <cell r="Q290">
            <v>-0.17948717948717952</v>
          </cell>
          <cell r="R290">
            <v>0.91</v>
          </cell>
          <cell r="S290">
            <v>-4.2105263157894646E-2</v>
          </cell>
        </row>
        <row r="291">
          <cell r="B291">
            <v>43754</v>
          </cell>
          <cell r="C291" t="str">
            <v>Wednesday</v>
          </cell>
          <cell r="D291">
            <v>401441</v>
          </cell>
          <cell r="E291">
            <v>5.0197120755101965E-2</v>
          </cell>
          <cell r="F291">
            <v>0.19</v>
          </cell>
          <cell r="G291">
            <v>0</v>
          </cell>
          <cell r="H291">
            <v>38</v>
          </cell>
          <cell r="I291">
            <v>0.11764705882352944</v>
          </cell>
          <cell r="J291">
            <v>22</v>
          </cell>
          <cell r="K291">
            <v>0.15789473684210531</v>
          </cell>
          <cell r="L291">
            <v>26</v>
          </cell>
          <cell r="M291">
            <v>-0.10344827586206895</v>
          </cell>
          <cell r="N291">
            <v>371</v>
          </cell>
          <cell r="O291">
            <v>1.3661202185792254E-2</v>
          </cell>
          <cell r="P291">
            <v>31</v>
          </cell>
          <cell r="Q291">
            <v>-8.8235294117647078E-2</v>
          </cell>
          <cell r="R291">
            <v>0.95</v>
          </cell>
          <cell r="S291">
            <v>4.39560439560438E-2</v>
          </cell>
        </row>
        <row r="292">
          <cell r="B292">
            <v>43755</v>
          </cell>
          <cell r="C292" t="str">
            <v>Thursday</v>
          </cell>
          <cell r="D292">
            <v>404247</v>
          </cell>
          <cell r="E292">
            <v>-1.0227116917712942E-2</v>
          </cell>
          <cell r="F292">
            <v>0.17</v>
          </cell>
          <cell r="G292">
            <v>0</v>
          </cell>
          <cell r="H292">
            <v>37</v>
          </cell>
          <cell r="I292">
            <v>0.1212121212121211</v>
          </cell>
          <cell r="J292">
            <v>18</v>
          </cell>
          <cell r="K292">
            <v>-0.18181818181818177</v>
          </cell>
          <cell r="L292">
            <v>27</v>
          </cell>
          <cell r="M292">
            <v>-6.8965517241379337E-2</v>
          </cell>
          <cell r="N292">
            <v>365</v>
          </cell>
          <cell r="O292">
            <v>-8.152173913043459E-3</v>
          </cell>
          <cell r="P292">
            <v>34</v>
          </cell>
          <cell r="Q292">
            <v>0.1333333333333333</v>
          </cell>
          <cell r="R292">
            <v>0.92</v>
          </cell>
          <cell r="S292">
            <v>-1.0752688172043001E-2</v>
          </cell>
        </row>
        <row r="293">
          <cell r="B293">
            <v>43756</v>
          </cell>
          <cell r="C293" t="str">
            <v>Friday</v>
          </cell>
          <cell r="D293">
            <v>384464</v>
          </cell>
          <cell r="E293">
            <v>-1.029696445487871E-2</v>
          </cell>
          <cell r="F293">
            <v>0.18</v>
          </cell>
          <cell r="G293">
            <v>0</v>
          </cell>
          <cell r="H293">
            <v>35</v>
          </cell>
          <cell r="I293">
            <v>0.12903225806451624</v>
          </cell>
          <cell r="J293">
            <v>20</v>
          </cell>
          <cell r="K293">
            <v>5.2631578947368363E-2</v>
          </cell>
          <cell r="L293">
            <v>30</v>
          </cell>
          <cell r="M293">
            <v>0.19999999999999996</v>
          </cell>
          <cell r="N293">
            <v>383</v>
          </cell>
          <cell r="O293">
            <v>-2.6041666666666297E-3</v>
          </cell>
          <cell r="P293">
            <v>39</v>
          </cell>
          <cell r="Q293">
            <v>0.30000000000000004</v>
          </cell>
          <cell r="R293">
            <v>0.94</v>
          </cell>
          <cell r="S293">
            <v>-1.0526315789473717E-2</v>
          </cell>
        </row>
        <row r="294">
          <cell r="B294">
            <v>43757</v>
          </cell>
          <cell r="C294" t="str">
            <v>Saturday</v>
          </cell>
          <cell r="D294">
            <v>383538</v>
          </cell>
          <cell r="E294">
            <v>-9.5804239143907344E-3</v>
          </cell>
          <cell r="F294">
            <v>0.19</v>
          </cell>
          <cell r="G294">
            <v>0.11764705882352944</v>
          </cell>
          <cell r="H294">
            <v>34</v>
          </cell>
          <cell r="I294">
            <v>3.0303030303030276E-2</v>
          </cell>
          <cell r="J294">
            <v>19</v>
          </cell>
          <cell r="K294">
            <v>0.11764705882352944</v>
          </cell>
          <cell r="L294">
            <v>27</v>
          </cell>
          <cell r="M294">
            <v>0</v>
          </cell>
          <cell r="N294">
            <v>386</v>
          </cell>
          <cell r="O294">
            <v>7.2222222222222188E-2</v>
          </cell>
          <cell r="P294">
            <v>35</v>
          </cell>
          <cell r="Q294">
            <v>-0.10256410256410253</v>
          </cell>
          <cell r="R294">
            <v>0.92</v>
          </cell>
          <cell r="S294">
            <v>-3.1578947368420929E-2</v>
          </cell>
        </row>
        <row r="295">
          <cell r="B295">
            <v>43758</v>
          </cell>
          <cell r="C295" t="str">
            <v>Sunday</v>
          </cell>
          <cell r="D295">
            <v>392178</v>
          </cell>
          <cell r="E295">
            <v>-3.0474283383394529E-2</v>
          </cell>
          <cell r="F295">
            <v>0.19</v>
          </cell>
          <cell r="G295">
            <v>0</v>
          </cell>
          <cell r="H295">
            <v>38</v>
          </cell>
          <cell r="I295">
            <v>0.1875</v>
          </cell>
          <cell r="J295">
            <v>22</v>
          </cell>
          <cell r="K295">
            <v>4.7619047619047672E-2</v>
          </cell>
          <cell r="L295">
            <v>25</v>
          </cell>
          <cell r="M295">
            <v>-7.407407407407407E-2</v>
          </cell>
          <cell r="N295">
            <v>361</v>
          </cell>
          <cell r="O295">
            <v>-6.7183462532299787E-2</v>
          </cell>
          <cell r="P295">
            <v>33</v>
          </cell>
          <cell r="Q295">
            <v>-8.333333333333337E-2</v>
          </cell>
          <cell r="R295">
            <v>0.94</v>
          </cell>
          <cell r="S295">
            <v>-1.0526315789473717E-2</v>
          </cell>
        </row>
        <row r="296">
          <cell r="B296">
            <v>43759</v>
          </cell>
          <cell r="C296" t="str">
            <v>Monday</v>
          </cell>
          <cell r="D296">
            <v>383369</v>
          </cell>
          <cell r="E296">
            <v>-4.5103455490600908E-2</v>
          </cell>
          <cell r="F296">
            <v>0.19</v>
          </cell>
          <cell r="G296">
            <v>5.555555555555558E-2</v>
          </cell>
          <cell r="H296">
            <v>31</v>
          </cell>
          <cell r="I296">
            <v>0</v>
          </cell>
          <cell r="J296">
            <v>22</v>
          </cell>
          <cell r="K296">
            <v>4.7619047619047672E-2</v>
          </cell>
          <cell r="L296">
            <v>30</v>
          </cell>
          <cell r="M296">
            <v>0.19999999999999996</v>
          </cell>
          <cell r="N296">
            <v>368</v>
          </cell>
          <cell r="O296">
            <v>1.6574585635359185E-2</v>
          </cell>
          <cell r="P296">
            <v>36</v>
          </cell>
          <cell r="Q296">
            <v>0</v>
          </cell>
          <cell r="R296">
            <v>0.92</v>
          </cell>
          <cell r="S296">
            <v>-1.0752688172043001E-2</v>
          </cell>
        </row>
        <row r="297">
          <cell r="B297">
            <v>43760</v>
          </cell>
          <cell r="C297" t="str">
            <v>Tuesday</v>
          </cell>
          <cell r="D297">
            <v>399709</v>
          </cell>
          <cell r="E297">
            <v>-7.3509507809143004E-3</v>
          </cell>
          <cell r="F297">
            <v>0.18</v>
          </cell>
          <cell r="G297">
            <v>-5.2631578947368474E-2</v>
          </cell>
          <cell r="H297">
            <v>37</v>
          </cell>
          <cell r="I297">
            <v>5.7142857142857162E-2</v>
          </cell>
          <cell r="J297">
            <v>19</v>
          </cell>
          <cell r="K297">
            <v>0.11764705882352944</v>
          </cell>
          <cell r="L297">
            <v>29</v>
          </cell>
          <cell r="M297">
            <v>0.15999999999999992</v>
          </cell>
          <cell r="N297">
            <v>376</v>
          </cell>
          <cell r="O297">
            <v>-4.5685279187817285E-2</v>
          </cell>
          <cell r="P297">
            <v>32</v>
          </cell>
          <cell r="Q297">
            <v>0</v>
          </cell>
          <cell r="R297">
            <v>0.94</v>
          </cell>
          <cell r="S297">
            <v>3.296703296703285E-2</v>
          </cell>
        </row>
        <row r="298">
          <cell r="B298">
            <v>43761</v>
          </cell>
          <cell r="C298" t="str">
            <v>Wednesday</v>
          </cell>
          <cell r="D298">
            <v>394443</v>
          </cell>
          <cell r="E298">
            <v>-1.7432200497706996E-2</v>
          </cell>
          <cell r="F298">
            <v>0.18</v>
          </cell>
          <cell r="G298">
            <v>-5.2631578947368474E-2</v>
          </cell>
          <cell r="H298">
            <v>37</v>
          </cell>
          <cell r="I298">
            <v>-2.6315789473684181E-2</v>
          </cell>
          <cell r="J298">
            <v>18</v>
          </cell>
          <cell r="K298">
            <v>-0.18181818181818177</v>
          </cell>
          <cell r="L298">
            <v>30</v>
          </cell>
          <cell r="M298">
            <v>0.15384615384615374</v>
          </cell>
          <cell r="N298">
            <v>369</v>
          </cell>
          <cell r="O298">
            <v>-5.3908355795148077E-3</v>
          </cell>
          <cell r="P298">
            <v>33</v>
          </cell>
          <cell r="Q298">
            <v>6.4516129032258007E-2</v>
          </cell>
          <cell r="R298">
            <v>0.95</v>
          </cell>
          <cell r="S298">
            <v>0</v>
          </cell>
        </row>
        <row r="299">
          <cell r="B299">
            <v>43762</v>
          </cell>
          <cell r="C299" t="str">
            <v>Thursday</v>
          </cell>
          <cell r="D299">
            <v>389066</v>
          </cell>
          <cell r="E299">
            <v>-3.755377281711425E-2</v>
          </cell>
          <cell r="F299">
            <v>0.18</v>
          </cell>
          <cell r="G299">
            <v>5.8823529411764497E-2</v>
          </cell>
          <cell r="H299">
            <v>38</v>
          </cell>
          <cell r="I299">
            <v>2.7027027027026973E-2</v>
          </cell>
          <cell r="J299">
            <v>21</v>
          </cell>
          <cell r="K299">
            <v>0.16666666666666674</v>
          </cell>
          <cell r="L299">
            <v>27</v>
          </cell>
          <cell r="M299">
            <v>0</v>
          </cell>
          <cell r="N299">
            <v>398</v>
          </cell>
          <cell r="O299">
            <v>9.0410958904109551E-2</v>
          </cell>
          <cell r="P299">
            <v>31</v>
          </cell>
          <cell r="Q299">
            <v>-8.8235294117647078E-2</v>
          </cell>
          <cell r="R299">
            <v>0.91</v>
          </cell>
          <cell r="S299">
            <v>-1.0869565217391353E-2</v>
          </cell>
        </row>
        <row r="300">
          <cell r="B300">
            <v>43763</v>
          </cell>
          <cell r="C300" t="str">
            <v>Friday</v>
          </cell>
          <cell r="D300">
            <v>393573</v>
          </cell>
          <cell r="E300">
            <v>2.3692725456739838E-2</v>
          </cell>
          <cell r="F300">
            <v>0.19</v>
          </cell>
          <cell r="G300">
            <v>5.555555555555558E-2</v>
          </cell>
          <cell r="H300">
            <v>37</v>
          </cell>
          <cell r="I300">
            <v>5.7142857142857162E-2</v>
          </cell>
          <cell r="J300">
            <v>20</v>
          </cell>
          <cell r="K300">
            <v>0</v>
          </cell>
          <cell r="L300">
            <v>28</v>
          </cell>
          <cell r="M300">
            <v>-6.6666666666666652E-2</v>
          </cell>
          <cell r="N300">
            <v>375</v>
          </cell>
          <cell r="O300">
            <v>-2.0887728459530019E-2</v>
          </cell>
          <cell r="P300">
            <v>39</v>
          </cell>
          <cell r="Q300">
            <v>0</v>
          </cell>
          <cell r="R300">
            <v>0.93</v>
          </cell>
          <cell r="S300">
            <v>-1.0638297872340274E-2</v>
          </cell>
        </row>
        <row r="301">
          <cell r="B301">
            <v>43764</v>
          </cell>
          <cell r="C301" t="str">
            <v>Saturday</v>
          </cell>
          <cell r="D301">
            <v>382825</v>
          </cell>
          <cell r="E301">
            <v>-1.8590074516736665E-3</v>
          </cell>
          <cell r="F301">
            <v>0.17</v>
          </cell>
          <cell r="G301">
            <v>-0.10526315789473684</v>
          </cell>
          <cell r="H301">
            <v>36</v>
          </cell>
          <cell r="I301">
            <v>5.8823529411764719E-2</v>
          </cell>
          <cell r="J301">
            <v>20</v>
          </cell>
          <cell r="K301">
            <v>5.2631578947368363E-2</v>
          </cell>
          <cell r="L301">
            <v>28</v>
          </cell>
          <cell r="M301">
            <v>3.7037037037036979E-2</v>
          </cell>
          <cell r="N301">
            <v>359</v>
          </cell>
          <cell r="O301">
            <v>-6.9948186528497436E-2</v>
          </cell>
          <cell r="P301">
            <v>40</v>
          </cell>
          <cell r="Q301">
            <v>0.14285714285714279</v>
          </cell>
          <cell r="R301">
            <v>0.92</v>
          </cell>
          <cell r="S301">
            <v>0</v>
          </cell>
        </row>
        <row r="302">
          <cell r="B302">
            <v>43765</v>
          </cell>
          <cell r="C302" t="str">
            <v>Sunday</v>
          </cell>
          <cell r="D302">
            <v>382944</v>
          </cell>
          <cell r="E302">
            <v>-2.3545430901274367E-2</v>
          </cell>
          <cell r="F302">
            <v>0.18</v>
          </cell>
          <cell r="G302">
            <v>-5.2631578947368474E-2</v>
          </cell>
          <cell r="H302">
            <v>33</v>
          </cell>
          <cell r="I302">
            <v>-0.13157894736842102</v>
          </cell>
          <cell r="J302">
            <v>17</v>
          </cell>
          <cell r="K302">
            <v>-0.22727272727272729</v>
          </cell>
          <cell r="L302">
            <v>27</v>
          </cell>
          <cell r="M302">
            <v>8.0000000000000071E-2</v>
          </cell>
          <cell r="N302">
            <v>366</v>
          </cell>
          <cell r="O302">
            <v>1.3850415512465464E-2</v>
          </cell>
          <cell r="P302">
            <v>35</v>
          </cell>
          <cell r="Q302">
            <v>6.0606060606060552E-2</v>
          </cell>
          <cell r="R302">
            <v>0.95</v>
          </cell>
          <cell r="S302">
            <v>1.0638297872340496E-2</v>
          </cell>
        </row>
        <row r="303">
          <cell r="B303">
            <v>43766</v>
          </cell>
          <cell r="C303" t="str">
            <v>Monday</v>
          </cell>
          <cell r="D303">
            <v>403354</v>
          </cell>
          <cell r="E303">
            <v>5.212993225847673E-2</v>
          </cell>
          <cell r="F303">
            <v>0.19</v>
          </cell>
          <cell r="G303">
            <v>0</v>
          </cell>
          <cell r="H303">
            <v>31</v>
          </cell>
          <cell r="I303">
            <v>0</v>
          </cell>
          <cell r="J303">
            <v>20</v>
          </cell>
          <cell r="K303">
            <v>-9.0909090909090939E-2</v>
          </cell>
          <cell r="L303">
            <v>28</v>
          </cell>
          <cell r="M303">
            <v>-6.6666666666666652E-2</v>
          </cell>
          <cell r="N303">
            <v>395</v>
          </cell>
          <cell r="O303">
            <v>7.3369565217391353E-2</v>
          </cell>
          <cell r="P303">
            <v>31</v>
          </cell>
          <cell r="Q303">
            <v>-0.13888888888888884</v>
          </cell>
          <cell r="R303">
            <v>0.94</v>
          </cell>
          <cell r="S303">
            <v>2.1739130434782483E-2</v>
          </cell>
        </row>
        <row r="304">
          <cell r="B304">
            <v>43767</v>
          </cell>
          <cell r="C304" t="str">
            <v>Tuesday</v>
          </cell>
          <cell r="D304">
            <v>396314</v>
          </cell>
          <cell r="E304">
            <v>-8.4936791515827226E-3</v>
          </cell>
          <cell r="F304">
            <v>0.18</v>
          </cell>
          <cell r="G304">
            <v>0</v>
          </cell>
          <cell r="H304">
            <v>32</v>
          </cell>
          <cell r="I304">
            <v>-0.13513513513513509</v>
          </cell>
          <cell r="J304">
            <v>22</v>
          </cell>
          <cell r="K304">
            <v>0.15789473684210531</v>
          </cell>
          <cell r="L304">
            <v>26</v>
          </cell>
          <cell r="M304">
            <v>-0.10344827586206895</v>
          </cell>
          <cell r="N304">
            <v>382</v>
          </cell>
          <cell r="O304">
            <v>1.5957446808510634E-2</v>
          </cell>
          <cell r="P304">
            <v>30</v>
          </cell>
          <cell r="Q304">
            <v>-6.25E-2</v>
          </cell>
          <cell r="R304">
            <v>0.93</v>
          </cell>
          <cell r="S304">
            <v>-1.0638297872340274E-2</v>
          </cell>
        </row>
        <row r="305">
          <cell r="B305">
            <v>43768</v>
          </cell>
          <cell r="C305" t="str">
            <v>Wednesday</v>
          </cell>
          <cell r="D305">
            <v>396097</v>
          </cell>
          <cell r="E305">
            <v>4.1932547922005625E-3</v>
          </cell>
          <cell r="F305">
            <v>0.17</v>
          </cell>
          <cell r="G305">
            <v>-5.5555555555555469E-2</v>
          </cell>
          <cell r="H305">
            <v>34</v>
          </cell>
          <cell r="I305">
            <v>-8.108108108108103E-2</v>
          </cell>
          <cell r="J305">
            <v>21</v>
          </cell>
          <cell r="K305">
            <v>0.16666666666666674</v>
          </cell>
          <cell r="L305">
            <v>30</v>
          </cell>
          <cell r="M305">
            <v>0</v>
          </cell>
          <cell r="N305">
            <v>394</v>
          </cell>
          <cell r="O305">
            <v>6.7750677506775103E-2</v>
          </cell>
          <cell r="P305">
            <v>37</v>
          </cell>
          <cell r="Q305">
            <v>0.1212121212121211</v>
          </cell>
          <cell r="R305">
            <v>0.91</v>
          </cell>
          <cell r="S305">
            <v>-4.2105263157894646E-2</v>
          </cell>
        </row>
        <row r="306">
          <cell r="B306">
            <v>43769</v>
          </cell>
          <cell r="C306" t="str">
            <v>Thursday</v>
          </cell>
          <cell r="D306">
            <v>392878</v>
          </cell>
          <cell r="E306">
            <v>9.7978235055233842E-3</v>
          </cell>
          <cell r="F306">
            <v>0.17</v>
          </cell>
          <cell r="G306">
            <v>-5.5555555555555469E-2</v>
          </cell>
          <cell r="H306">
            <v>40</v>
          </cell>
          <cell r="I306">
            <v>5.2631578947368363E-2</v>
          </cell>
          <cell r="J306">
            <v>22</v>
          </cell>
          <cell r="K306">
            <v>4.7619047619047672E-2</v>
          </cell>
          <cell r="L306">
            <v>29</v>
          </cell>
          <cell r="M306">
            <v>7.4074074074074181E-2</v>
          </cell>
          <cell r="N306">
            <v>363</v>
          </cell>
          <cell r="O306">
            <v>-8.7939698492462304E-2</v>
          </cell>
          <cell r="P306">
            <v>34</v>
          </cell>
          <cell r="Q306">
            <v>9.6774193548387011E-2</v>
          </cell>
          <cell r="R306">
            <v>0.95</v>
          </cell>
          <cell r="S306">
            <v>4.39560439560438E-2</v>
          </cell>
        </row>
        <row r="307">
          <cell r="B307">
            <v>43770</v>
          </cell>
          <cell r="C307" t="str">
            <v>Friday</v>
          </cell>
          <cell r="D307">
            <v>404865</v>
          </cell>
          <cell r="E307">
            <v>2.8690992522352854E-2</v>
          </cell>
          <cell r="F307">
            <v>0.19</v>
          </cell>
          <cell r="G307">
            <v>0</v>
          </cell>
          <cell r="H307">
            <v>33</v>
          </cell>
          <cell r="I307">
            <v>-0.10810810810810811</v>
          </cell>
          <cell r="J307">
            <v>20</v>
          </cell>
          <cell r="K307">
            <v>0</v>
          </cell>
          <cell r="L307">
            <v>26</v>
          </cell>
          <cell r="M307">
            <v>-7.1428571428571397E-2</v>
          </cell>
          <cell r="N307">
            <v>355</v>
          </cell>
          <cell r="O307">
            <v>-5.3333333333333344E-2</v>
          </cell>
          <cell r="P307">
            <v>31</v>
          </cell>
          <cell r="Q307">
            <v>-0.20512820512820518</v>
          </cell>
          <cell r="R307">
            <v>0.91</v>
          </cell>
          <cell r="S307">
            <v>-2.1505376344086002E-2</v>
          </cell>
        </row>
        <row r="308">
          <cell r="B308">
            <v>43771</v>
          </cell>
          <cell r="C308" t="str">
            <v>Saturday</v>
          </cell>
          <cell r="D308">
            <v>404425</v>
          </cell>
          <cell r="E308">
            <v>5.6422647423757688E-2</v>
          </cell>
          <cell r="F308">
            <v>0.18</v>
          </cell>
          <cell r="G308">
            <v>5.8823529411764497E-2</v>
          </cell>
          <cell r="H308">
            <v>33</v>
          </cell>
          <cell r="I308">
            <v>-8.333333333333337E-2</v>
          </cell>
          <cell r="J308">
            <v>19</v>
          </cell>
          <cell r="K308">
            <v>-5.0000000000000044E-2</v>
          </cell>
          <cell r="L308">
            <v>30</v>
          </cell>
          <cell r="M308">
            <v>7.1428571428571397E-2</v>
          </cell>
          <cell r="N308">
            <v>399</v>
          </cell>
          <cell r="O308">
            <v>0.11142061281337057</v>
          </cell>
          <cell r="P308">
            <v>36</v>
          </cell>
          <cell r="Q308">
            <v>-9.9999999999999978E-2</v>
          </cell>
          <cell r="R308">
            <v>0.91</v>
          </cell>
          <cell r="S308">
            <v>-1.0869565217391353E-2</v>
          </cell>
        </row>
        <row r="309">
          <cell r="B309">
            <v>43772</v>
          </cell>
          <cell r="C309" t="str">
            <v>Sunday</v>
          </cell>
          <cell r="D309">
            <v>404029</v>
          </cell>
          <cell r="E309">
            <v>5.5060269908916215E-2</v>
          </cell>
          <cell r="F309">
            <v>0.19</v>
          </cell>
          <cell r="G309">
            <v>5.555555555555558E-2</v>
          </cell>
          <cell r="H309">
            <v>32</v>
          </cell>
          <cell r="I309">
            <v>-3.0303030303030276E-2</v>
          </cell>
          <cell r="J309">
            <v>19</v>
          </cell>
          <cell r="K309">
            <v>0.11764705882352944</v>
          </cell>
          <cell r="L309">
            <v>26</v>
          </cell>
          <cell r="M309">
            <v>-3.703703703703709E-2</v>
          </cell>
          <cell r="N309">
            <v>390</v>
          </cell>
          <cell r="O309">
            <v>6.5573770491803351E-2</v>
          </cell>
          <cell r="P309">
            <v>37</v>
          </cell>
          <cell r="Q309">
            <v>5.7142857142857162E-2</v>
          </cell>
          <cell r="R309">
            <v>0.94</v>
          </cell>
          <cell r="S309">
            <v>-1.0526315789473717E-2</v>
          </cell>
        </row>
        <row r="310">
          <cell r="B310">
            <v>43773</v>
          </cell>
          <cell r="C310" t="str">
            <v>Monday</v>
          </cell>
          <cell r="D310">
            <v>382779</v>
          </cell>
          <cell r="E310">
            <v>-5.100978296979819E-2</v>
          </cell>
          <cell r="F310">
            <v>0.19</v>
          </cell>
          <cell r="G310">
            <v>0</v>
          </cell>
          <cell r="H310">
            <v>34</v>
          </cell>
          <cell r="I310">
            <v>9.6774193548387011E-2</v>
          </cell>
          <cell r="J310">
            <v>22</v>
          </cell>
          <cell r="K310">
            <v>0.10000000000000009</v>
          </cell>
          <cell r="L310">
            <v>27</v>
          </cell>
          <cell r="M310">
            <v>-3.5714285714285698E-2</v>
          </cell>
          <cell r="N310">
            <v>396</v>
          </cell>
          <cell r="O310">
            <v>2.5316455696202667E-3</v>
          </cell>
          <cell r="P310">
            <v>34</v>
          </cell>
          <cell r="Q310">
            <v>9.6774193548387011E-2</v>
          </cell>
          <cell r="R310">
            <v>0.92</v>
          </cell>
          <cell r="S310">
            <v>-2.1276595744680771E-2</v>
          </cell>
        </row>
        <row r="311">
          <cell r="B311">
            <v>43774</v>
          </cell>
          <cell r="C311" t="str">
            <v>Tuesday</v>
          </cell>
          <cell r="D311">
            <v>394015</v>
          </cell>
          <cell r="E311">
            <v>-5.8009558077686263E-3</v>
          </cell>
          <cell r="F311">
            <v>0.17</v>
          </cell>
          <cell r="G311">
            <v>-5.5555555555555469E-2</v>
          </cell>
          <cell r="H311">
            <v>31</v>
          </cell>
          <cell r="I311">
            <v>-3.125E-2</v>
          </cell>
          <cell r="J311">
            <v>22</v>
          </cell>
          <cell r="K311">
            <v>0</v>
          </cell>
          <cell r="L311">
            <v>25</v>
          </cell>
          <cell r="M311">
            <v>-3.8461538461538436E-2</v>
          </cell>
          <cell r="N311">
            <v>398</v>
          </cell>
          <cell r="O311">
            <v>4.1884816753926746E-2</v>
          </cell>
          <cell r="P311">
            <v>39</v>
          </cell>
          <cell r="Q311">
            <v>0.30000000000000004</v>
          </cell>
          <cell r="R311">
            <v>0.91</v>
          </cell>
          <cell r="S311">
            <v>-2.1505376344086002E-2</v>
          </cell>
        </row>
        <row r="312">
          <cell r="B312">
            <v>43775</v>
          </cell>
          <cell r="C312" t="str">
            <v>Wednesday</v>
          </cell>
          <cell r="D312">
            <v>384987</v>
          </cell>
          <cell r="E312">
            <v>-2.8048685044319899E-2</v>
          </cell>
          <cell r="F312">
            <v>0.18</v>
          </cell>
          <cell r="G312">
            <v>5.8823529411764497E-2</v>
          </cell>
          <cell r="H312">
            <v>34</v>
          </cell>
          <cell r="I312">
            <v>0</v>
          </cell>
          <cell r="J312">
            <v>19</v>
          </cell>
          <cell r="K312">
            <v>-9.5238095238095233E-2</v>
          </cell>
          <cell r="L312">
            <v>25</v>
          </cell>
          <cell r="M312">
            <v>-0.16666666666666663</v>
          </cell>
          <cell r="N312">
            <v>394</v>
          </cell>
          <cell r="O312">
            <v>0</v>
          </cell>
          <cell r="P312">
            <v>33</v>
          </cell>
          <cell r="Q312">
            <v>-0.10810810810810811</v>
          </cell>
          <cell r="R312">
            <v>0.94</v>
          </cell>
          <cell r="S312">
            <v>3.296703296703285E-2</v>
          </cell>
        </row>
        <row r="313">
          <cell r="B313">
            <v>43776</v>
          </cell>
          <cell r="C313" t="str">
            <v>Thursday</v>
          </cell>
          <cell r="D313">
            <v>405410</v>
          </cell>
          <cell r="E313">
            <v>3.1897942872851193E-2</v>
          </cell>
          <cell r="F313">
            <v>0.18</v>
          </cell>
          <cell r="G313">
            <v>5.8823529411764497E-2</v>
          </cell>
          <cell r="H313">
            <v>36</v>
          </cell>
          <cell r="I313">
            <v>-9.9999999999999978E-2</v>
          </cell>
          <cell r="J313">
            <v>21</v>
          </cell>
          <cell r="K313">
            <v>-4.5454545454545414E-2</v>
          </cell>
          <cell r="L313">
            <v>30</v>
          </cell>
          <cell r="M313">
            <v>3.4482758620689724E-2</v>
          </cell>
          <cell r="N313">
            <v>361</v>
          </cell>
          <cell r="O313">
            <v>-5.5096418732781816E-3</v>
          </cell>
          <cell r="P313">
            <v>37</v>
          </cell>
          <cell r="Q313">
            <v>8.8235294117646967E-2</v>
          </cell>
          <cell r="R313">
            <v>0.93</v>
          </cell>
          <cell r="S313">
            <v>-2.1052631578947323E-2</v>
          </cell>
        </row>
        <row r="314">
          <cell r="B314">
            <v>43777</v>
          </cell>
          <cell r="C314" t="str">
            <v>Friday</v>
          </cell>
          <cell r="D314">
            <v>403572</v>
          </cell>
          <cell r="E314">
            <v>-3.1936571449742157E-3</v>
          </cell>
          <cell r="F314">
            <v>0.19</v>
          </cell>
          <cell r="G314">
            <v>0</v>
          </cell>
          <cell r="H314">
            <v>31</v>
          </cell>
          <cell r="I314">
            <v>-6.0606060606060552E-2</v>
          </cell>
          <cell r="J314">
            <v>17</v>
          </cell>
          <cell r="K314">
            <v>-0.15000000000000002</v>
          </cell>
          <cell r="L314">
            <v>26</v>
          </cell>
          <cell r="M314">
            <v>0</v>
          </cell>
          <cell r="N314">
            <v>352</v>
          </cell>
          <cell r="O314">
            <v>-8.4507042253521014E-3</v>
          </cell>
          <cell r="P314">
            <v>34</v>
          </cell>
          <cell r="Q314">
            <v>9.6774193548387011E-2</v>
          </cell>
          <cell r="R314">
            <v>0.94</v>
          </cell>
          <cell r="S314">
            <v>3.296703296703285E-2</v>
          </cell>
        </row>
        <row r="315">
          <cell r="B315">
            <v>43778</v>
          </cell>
          <cell r="C315" t="str">
            <v>Saturday</v>
          </cell>
          <cell r="D315">
            <v>380487</v>
          </cell>
          <cell r="E315">
            <v>-5.9190208320454962E-2</v>
          </cell>
          <cell r="F315">
            <v>0.19</v>
          </cell>
          <cell r="G315">
            <v>5.555555555555558E-2</v>
          </cell>
          <cell r="H315">
            <v>40</v>
          </cell>
          <cell r="I315">
            <v>0.21212121212121215</v>
          </cell>
          <cell r="J315">
            <v>21</v>
          </cell>
          <cell r="K315">
            <v>0.10526315789473695</v>
          </cell>
          <cell r="L315">
            <v>27</v>
          </cell>
          <cell r="M315">
            <v>-9.9999999999999978E-2</v>
          </cell>
          <cell r="N315">
            <v>368</v>
          </cell>
          <cell r="O315">
            <v>-7.7694235588972482E-2</v>
          </cell>
          <cell r="P315">
            <v>32</v>
          </cell>
          <cell r="Q315">
            <v>-0.11111111111111116</v>
          </cell>
          <cell r="R315">
            <v>0.93</v>
          </cell>
          <cell r="S315">
            <v>2.19780219780219E-2</v>
          </cell>
        </row>
        <row r="316">
          <cell r="B316">
            <v>43779</v>
          </cell>
          <cell r="C316" t="str">
            <v>Sunday</v>
          </cell>
          <cell r="D316">
            <v>397106</v>
          </cell>
          <cell r="E316">
            <v>-1.7134908632796209E-2</v>
          </cell>
          <cell r="F316">
            <v>0.19</v>
          </cell>
          <cell r="G316">
            <v>0</v>
          </cell>
          <cell r="H316">
            <v>34</v>
          </cell>
          <cell r="I316">
            <v>6.25E-2</v>
          </cell>
          <cell r="J316">
            <v>20</v>
          </cell>
          <cell r="K316">
            <v>5.2631578947368363E-2</v>
          </cell>
          <cell r="L316">
            <v>30</v>
          </cell>
          <cell r="M316">
            <v>0.15384615384615374</v>
          </cell>
          <cell r="N316">
            <v>358</v>
          </cell>
          <cell r="O316">
            <v>-8.2051282051282093E-2</v>
          </cell>
          <cell r="P316">
            <v>37</v>
          </cell>
          <cell r="Q316">
            <v>0</v>
          </cell>
          <cell r="R316">
            <v>0.92</v>
          </cell>
          <cell r="S316">
            <v>-2.1276595744680771E-2</v>
          </cell>
        </row>
        <row r="317">
          <cell r="B317">
            <v>43780</v>
          </cell>
          <cell r="C317" t="str">
            <v>Monday</v>
          </cell>
          <cell r="D317">
            <v>387858</v>
          </cell>
          <cell r="E317">
            <v>1.3268752988016663E-2</v>
          </cell>
          <cell r="F317">
            <v>0.17</v>
          </cell>
          <cell r="G317">
            <v>-0.10526315789473684</v>
          </cell>
          <cell r="H317">
            <v>38</v>
          </cell>
          <cell r="I317">
            <v>0.11764705882352944</v>
          </cell>
          <cell r="J317">
            <v>17</v>
          </cell>
          <cell r="K317">
            <v>-0.22727272727272729</v>
          </cell>
          <cell r="L317">
            <v>25</v>
          </cell>
          <cell r="M317">
            <v>-7.407407407407407E-2</v>
          </cell>
          <cell r="N317">
            <v>381</v>
          </cell>
          <cell r="O317">
            <v>-3.7878787878787845E-2</v>
          </cell>
          <cell r="P317">
            <v>31</v>
          </cell>
          <cell r="Q317">
            <v>-8.8235294117647078E-2</v>
          </cell>
          <cell r="R317">
            <v>0.94</v>
          </cell>
          <cell r="S317">
            <v>2.1739130434782483E-2</v>
          </cell>
        </row>
        <row r="318">
          <cell r="B318">
            <v>43781</v>
          </cell>
          <cell r="C318" t="str">
            <v>Tuesday</v>
          </cell>
          <cell r="D318">
            <v>403207</v>
          </cell>
          <cell r="E318">
            <v>2.3329061076355018E-2</v>
          </cell>
          <cell r="F318">
            <v>0.18</v>
          </cell>
          <cell r="G318">
            <v>5.8823529411764497E-2</v>
          </cell>
          <cell r="H318">
            <v>32</v>
          </cell>
          <cell r="I318">
            <v>3.2258064516129004E-2</v>
          </cell>
          <cell r="J318">
            <v>19</v>
          </cell>
          <cell r="K318">
            <v>-0.13636363636363635</v>
          </cell>
          <cell r="L318">
            <v>30</v>
          </cell>
          <cell r="M318">
            <v>0.19999999999999996</v>
          </cell>
          <cell r="N318">
            <v>387</v>
          </cell>
          <cell r="O318">
            <v>-2.7638190954773822E-2</v>
          </cell>
          <cell r="P318">
            <v>39</v>
          </cell>
          <cell r="Q318">
            <v>0</v>
          </cell>
          <cell r="R318">
            <v>0.93</v>
          </cell>
          <cell r="S318">
            <v>2.19780219780219E-2</v>
          </cell>
        </row>
        <row r="319">
          <cell r="B319">
            <v>43782</v>
          </cell>
          <cell r="C319" t="str">
            <v>Wednesday</v>
          </cell>
          <cell r="D319">
            <v>380788</v>
          </cell>
          <cell r="E319">
            <v>-1.0906861790138334E-2</v>
          </cell>
          <cell r="F319">
            <v>0.19</v>
          </cell>
          <cell r="G319">
            <v>5.555555555555558E-2</v>
          </cell>
          <cell r="H319">
            <v>36</v>
          </cell>
          <cell r="I319">
            <v>5.8823529411764719E-2</v>
          </cell>
          <cell r="J319">
            <v>21</v>
          </cell>
          <cell r="K319">
            <v>0.10526315789473695</v>
          </cell>
          <cell r="L319">
            <v>25</v>
          </cell>
          <cell r="M319">
            <v>0</v>
          </cell>
          <cell r="N319">
            <v>394</v>
          </cell>
          <cell r="O319">
            <v>0</v>
          </cell>
          <cell r="P319">
            <v>34</v>
          </cell>
          <cell r="Q319">
            <v>3.0303030303030276E-2</v>
          </cell>
          <cell r="R319">
            <v>0.95</v>
          </cell>
          <cell r="S319">
            <v>1.0638297872340496E-2</v>
          </cell>
        </row>
        <row r="320">
          <cell r="B320">
            <v>43783</v>
          </cell>
          <cell r="C320" t="str">
            <v>Thursday</v>
          </cell>
          <cell r="D320">
            <v>383044</v>
          </cell>
          <cell r="E320">
            <v>-5.5168841419797277E-2</v>
          </cell>
          <cell r="F320">
            <v>0.19</v>
          </cell>
          <cell r="G320">
            <v>5.555555555555558E-2</v>
          </cell>
          <cell r="H320">
            <v>34</v>
          </cell>
          <cell r="I320">
            <v>-5.555555555555558E-2</v>
          </cell>
          <cell r="J320">
            <v>20</v>
          </cell>
          <cell r="K320">
            <v>-4.7619047619047672E-2</v>
          </cell>
          <cell r="L320">
            <v>25</v>
          </cell>
          <cell r="M320">
            <v>-0.16666666666666663</v>
          </cell>
          <cell r="N320">
            <v>378</v>
          </cell>
          <cell r="O320">
            <v>4.7091412742382266E-2</v>
          </cell>
          <cell r="P320">
            <v>33</v>
          </cell>
          <cell r="Q320">
            <v>-0.10810810810810811</v>
          </cell>
          <cell r="R320">
            <v>0.92</v>
          </cell>
          <cell r="S320">
            <v>-1.0752688172043001E-2</v>
          </cell>
        </row>
        <row r="321">
          <cell r="B321">
            <v>43784</v>
          </cell>
          <cell r="C321" t="str">
            <v>Friday</v>
          </cell>
          <cell r="D321">
            <v>396628</v>
          </cell>
          <cell r="E321">
            <v>-1.720634731844628E-2</v>
          </cell>
          <cell r="F321">
            <v>0.19</v>
          </cell>
          <cell r="G321">
            <v>0</v>
          </cell>
          <cell r="H321">
            <v>30</v>
          </cell>
          <cell r="I321">
            <v>-3.2258064516129004E-2</v>
          </cell>
          <cell r="J321">
            <v>18</v>
          </cell>
          <cell r="K321">
            <v>5.8823529411764719E-2</v>
          </cell>
          <cell r="L321">
            <v>27</v>
          </cell>
          <cell r="M321">
            <v>3.8461538461538547E-2</v>
          </cell>
          <cell r="N321">
            <v>365</v>
          </cell>
          <cell r="O321">
            <v>3.6931818181818121E-2</v>
          </cell>
          <cell r="P321">
            <v>40</v>
          </cell>
          <cell r="Q321">
            <v>0.17647058823529416</v>
          </cell>
          <cell r="R321">
            <v>0.91</v>
          </cell>
          <cell r="S321">
            <v>-3.1914893617021156E-2</v>
          </cell>
        </row>
        <row r="322">
          <cell r="B322">
            <v>43785</v>
          </cell>
          <cell r="C322" t="str">
            <v>Saturday</v>
          </cell>
          <cell r="D322">
            <v>404564</v>
          </cell>
          <cell r="E322">
            <v>6.3279428732124776E-2</v>
          </cell>
          <cell r="F322">
            <v>0.18</v>
          </cell>
          <cell r="G322">
            <v>-5.2631578947368474E-2</v>
          </cell>
          <cell r="H322">
            <v>40</v>
          </cell>
          <cell r="I322">
            <v>0</v>
          </cell>
          <cell r="J322">
            <v>21</v>
          </cell>
          <cell r="K322">
            <v>0</v>
          </cell>
          <cell r="L322">
            <v>30</v>
          </cell>
          <cell r="M322">
            <v>0.11111111111111116</v>
          </cell>
          <cell r="N322">
            <v>392</v>
          </cell>
          <cell r="O322">
            <v>6.5217391304347894E-2</v>
          </cell>
          <cell r="P322">
            <v>39</v>
          </cell>
          <cell r="Q322">
            <v>0.21875</v>
          </cell>
          <cell r="R322">
            <v>0.92</v>
          </cell>
          <cell r="S322">
            <v>-1.0752688172043001E-2</v>
          </cell>
        </row>
        <row r="323">
          <cell r="B323">
            <v>43786</v>
          </cell>
          <cell r="C323" t="str">
            <v>Sunday</v>
          </cell>
          <cell r="D323">
            <v>380987</v>
          </cell>
          <cell r="E323">
            <v>-4.0591177166801828E-2</v>
          </cell>
          <cell r="F323">
            <v>0.19</v>
          </cell>
          <cell r="G323">
            <v>0</v>
          </cell>
          <cell r="H323">
            <v>112</v>
          </cell>
          <cell r="I323">
            <v>2.2941176470588234</v>
          </cell>
          <cell r="J323">
            <v>22</v>
          </cell>
          <cell r="K323">
            <v>0.10000000000000009</v>
          </cell>
          <cell r="L323">
            <v>27</v>
          </cell>
          <cell r="M323">
            <v>-9.9999999999999978E-2</v>
          </cell>
          <cell r="N323">
            <v>353</v>
          </cell>
          <cell r="O323">
            <v>-1.3966480446927387E-2</v>
          </cell>
          <cell r="P323">
            <v>38</v>
          </cell>
          <cell r="Q323">
            <v>2.7027027027026973E-2</v>
          </cell>
          <cell r="R323">
            <v>0.95</v>
          </cell>
          <cell r="S323">
            <v>3.2608695652173836E-2</v>
          </cell>
        </row>
        <row r="324">
          <cell r="B324">
            <v>43787</v>
          </cell>
          <cell r="C324" t="str">
            <v>Monday</v>
          </cell>
          <cell r="D324">
            <v>398199</v>
          </cell>
          <cell r="E324">
            <v>2.6661819531890618E-2</v>
          </cell>
          <cell r="F324">
            <v>0.18</v>
          </cell>
          <cell r="G324">
            <v>5.8823529411764497E-2</v>
          </cell>
          <cell r="H324">
            <v>37</v>
          </cell>
          <cell r="I324">
            <v>-2.6315789473684181E-2</v>
          </cell>
          <cell r="J324">
            <v>22</v>
          </cell>
          <cell r="K324">
            <v>0.29411764705882359</v>
          </cell>
          <cell r="L324">
            <v>26</v>
          </cell>
          <cell r="M324">
            <v>4.0000000000000036E-2</v>
          </cell>
          <cell r="N324">
            <v>385</v>
          </cell>
          <cell r="O324">
            <v>1.049868766404205E-2</v>
          </cell>
          <cell r="P324">
            <v>34</v>
          </cell>
          <cell r="Q324">
            <v>9.6774193548387011E-2</v>
          </cell>
          <cell r="R324">
            <v>0.94</v>
          </cell>
          <cell r="S324">
            <v>0</v>
          </cell>
        </row>
        <row r="325">
          <cell r="B325">
            <v>43788</v>
          </cell>
          <cell r="C325" t="str">
            <v>Tuesday</v>
          </cell>
          <cell r="D325">
            <v>384779</v>
          </cell>
          <cell r="E325">
            <v>-4.5703571614580052E-2</v>
          </cell>
          <cell r="F325">
            <v>0.19</v>
          </cell>
          <cell r="G325">
            <v>5.555555555555558E-2</v>
          </cell>
          <cell r="H325">
            <v>33</v>
          </cell>
          <cell r="I325">
            <v>3.125E-2</v>
          </cell>
          <cell r="J325">
            <v>22</v>
          </cell>
          <cell r="K325">
            <v>0.15789473684210531</v>
          </cell>
          <cell r="L325">
            <v>27</v>
          </cell>
          <cell r="M325">
            <v>-9.9999999999999978E-2</v>
          </cell>
          <cell r="N325">
            <v>369</v>
          </cell>
          <cell r="O325">
            <v>-4.6511627906976716E-2</v>
          </cell>
          <cell r="P325">
            <v>33</v>
          </cell>
          <cell r="Q325">
            <v>-0.15384615384615385</v>
          </cell>
          <cell r="R325">
            <v>0.92</v>
          </cell>
          <cell r="S325">
            <v>-1.0752688172043001E-2</v>
          </cell>
        </row>
        <row r="326">
          <cell r="B326">
            <v>43789</v>
          </cell>
          <cell r="C326" t="str">
            <v>Wednesday</v>
          </cell>
          <cell r="D326">
            <v>410182</v>
          </cell>
          <cell r="E326">
            <v>7.7192558589031179E-2</v>
          </cell>
          <cell r="F326">
            <v>0.19</v>
          </cell>
          <cell r="G326">
            <v>0</v>
          </cell>
          <cell r="H326">
            <v>40</v>
          </cell>
          <cell r="I326">
            <v>0.11111111111111116</v>
          </cell>
          <cell r="J326">
            <v>19</v>
          </cell>
          <cell r="K326">
            <v>-9.5238095238095233E-2</v>
          </cell>
          <cell r="L326">
            <v>29</v>
          </cell>
          <cell r="M326">
            <v>0.15999999999999992</v>
          </cell>
          <cell r="N326">
            <v>389</v>
          </cell>
          <cell r="O326">
            <v>-1.2690355329949221E-2</v>
          </cell>
          <cell r="P326">
            <v>32</v>
          </cell>
          <cell r="Q326">
            <v>-5.8823529411764719E-2</v>
          </cell>
          <cell r="R326">
            <v>0.92</v>
          </cell>
          <cell r="S326">
            <v>-3.1578947368420929E-2</v>
          </cell>
        </row>
        <row r="327">
          <cell r="B327">
            <v>43790</v>
          </cell>
          <cell r="C327" t="str">
            <v>Thursday</v>
          </cell>
          <cell r="D327">
            <v>393181</v>
          </cell>
          <cell r="E327">
            <v>2.6464322636563953E-2</v>
          </cell>
          <cell r="F327">
            <v>0.18</v>
          </cell>
          <cell r="G327">
            <v>-5.2631578947368474E-2</v>
          </cell>
          <cell r="H327">
            <v>38</v>
          </cell>
          <cell r="I327">
            <v>0.11764705882352944</v>
          </cell>
          <cell r="J327">
            <v>21</v>
          </cell>
          <cell r="K327">
            <v>5.0000000000000044E-2</v>
          </cell>
          <cell r="L327">
            <v>27</v>
          </cell>
          <cell r="M327">
            <v>8.0000000000000071E-2</v>
          </cell>
          <cell r="N327">
            <v>395</v>
          </cell>
          <cell r="O327">
            <v>4.4973544973544888E-2</v>
          </cell>
          <cell r="P327">
            <v>35</v>
          </cell>
          <cell r="Q327">
            <v>6.0606060606060552E-2</v>
          </cell>
          <cell r="R327">
            <v>0.92</v>
          </cell>
          <cell r="S327">
            <v>0</v>
          </cell>
        </row>
        <row r="328">
          <cell r="B328">
            <v>43791</v>
          </cell>
          <cell r="C328" t="str">
            <v>Friday</v>
          </cell>
          <cell r="D328">
            <v>409499</v>
          </cell>
          <cell r="E328">
            <v>3.2451062456508417E-2</v>
          </cell>
          <cell r="F328">
            <v>0.18</v>
          </cell>
          <cell r="G328">
            <v>-5.2631578947368474E-2</v>
          </cell>
          <cell r="H328">
            <v>35</v>
          </cell>
          <cell r="I328">
            <v>0.16666666666666674</v>
          </cell>
          <cell r="J328">
            <v>19</v>
          </cell>
          <cell r="K328">
            <v>5.555555555555558E-2</v>
          </cell>
          <cell r="L328">
            <v>25</v>
          </cell>
          <cell r="M328">
            <v>-7.407407407407407E-2</v>
          </cell>
          <cell r="N328">
            <v>360</v>
          </cell>
          <cell r="O328">
            <v>-1.3698630136986356E-2</v>
          </cell>
          <cell r="P328">
            <v>37</v>
          </cell>
          <cell r="Q328">
            <v>-7.4999999999999956E-2</v>
          </cell>
          <cell r="R328">
            <v>0.95</v>
          </cell>
          <cell r="S328">
            <v>4.39560439560438E-2</v>
          </cell>
        </row>
        <row r="329">
          <cell r="B329">
            <v>43792</v>
          </cell>
          <cell r="C329" t="str">
            <v>Saturday</v>
          </cell>
          <cell r="D329">
            <v>401426</v>
          </cell>
          <cell r="E329">
            <v>-7.7564983537833365E-3</v>
          </cell>
          <cell r="F329">
            <v>0.18</v>
          </cell>
          <cell r="G329">
            <v>0</v>
          </cell>
          <cell r="H329">
            <v>37</v>
          </cell>
          <cell r="I329">
            <v>-7.4999999999999956E-2</v>
          </cell>
          <cell r="J329">
            <v>18</v>
          </cell>
          <cell r="K329">
            <v>-0.1428571428571429</v>
          </cell>
          <cell r="L329">
            <v>28</v>
          </cell>
          <cell r="M329">
            <v>-6.6666666666666652E-2</v>
          </cell>
          <cell r="N329">
            <v>393</v>
          </cell>
          <cell r="O329">
            <v>2.5510204081633514E-3</v>
          </cell>
          <cell r="P329">
            <v>39</v>
          </cell>
          <cell r="Q329">
            <v>0</v>
          </cell>
          <cell r="R329">
            <v>0.95</v>
          </cell>
          <cell r="S329">
            <v>3.2608695652173836E-2</v>
          </cell>
        </row>
        <row r="330">
          <cell r="B330">
            <v>43793</v>
          </cell>
          <cell r="C330" t="str">
            <v>Sunday</v>
          </cell>
          <cell r="D330">
            <v>388049</v>
          </cell>
          <cell r="E330">
            <v>1.853606553504461E-2</v>
          </cell>
          <cell r="F330">
            <v>0.19</v>
          </cell>
          <cell r="G330">
            <v>0</v>
          </cell>
          <cell r="H330">
            <v>34</v>
          </cell>
          <cell r="I330">
            <v>-0.6964285714285714</v>
          </cell>
          <cell r="J330">
            <v>22</v>
          </cell>
          <cell r="K330">
            <v>0</v>
          </cell>
          <cell r="L330">
            <v>27</v>
          </cell>
          <cell r="M330">
            <v>0</v>
          </cell>
          <cell r="N330">
            <v>354</v>
          </cell>
          <cell r="O330">
            <v>2.8328611898016387E-3</v>
          </cell>
          <cell r="P330">
            <v>37</v>
          </cell>
          <cell r="Q330">
            <v>-2.6315789473684181E-2</v>
          </cell>
          <cell r="R330">
            <v>0.95</v>
          </cell>
          <cell r="S330">
            <v>0</v>
          </cell>
        </row>
        <row r="331">
          <cell r="B331">
            <v>43794</v>
          </cell>
          <cell r="C331" t="str">
            <v>Monday</v>
          </cell>
          <cell r="D331">
            <v>408801</v>
          </cell>
          <cell r="E331">
            <v>2.6624878515516093E-2</v>
          </cell>
          <cell r="F331">
            <v>0.19</v>
          </cell>
          <cell r="G331">
            <v>5.555555555555558E-2</v>
          </cell>
          <cell r="H331">
            <v>34</v>
          </cell>
          <cell r="I331">
            <v>-8.108108108108103E-2</v>
          </cell>
          <cell r="J331">
            <v>22</v>
          </cell>
          <cell r="K331">
            <v>0</v>
          </cell>
          <cell r="L331">
            <v>26</v>
          </cell>
          <cell r="M331">
            <v>0</v>
          </cell>
          <cell r="N331">
            <v>392</v>
          </cell>
          <cell r="O331">
            <v>1.8181818181818077E-2</v>
          </cell>
          <cell r="P331">
            <v>39</v>
          </cell>
          <cell r="Q331">
            <v>0.14705882352941169</v>
          </cell>
          <cell r="R331">
            <v>0.94</v>
          </cell>
          <cell r="S331">
            <v>0</v>
          </cell>
        </row>
        <row r="332">
          <cell r="B332">
            <v>43795</v>
          </cell>
          <cell r="C332" t="str">
            <v>Tuesday</v>
          </cell>
          <cell r="D332">
            <v>396857</v>
          </cell>
          <cell r="E332">
            <v>3.1389446929276366E-2</v>
          </cell>
          <cell r="F332">
            <v>0.17</v>
          </cell>
          <cell r="G332">
            <v>-0.10526315789473684</v>
          </cell>
          <cell r="H332">
            <v>35</v>
          </cell>
          <cell r="I332">
            <v>6.0606060606060552E-2</v>
          </cell>
          <cell r="J332">
            <v>17</v>
          </cell>
          <cell r="K332">
            <v>-0.22727272727272729</v>
          </cell>
          <cell r="L332">
            <v>25</v>
          </cell>
          <cell r="M332">
            <v>-7.407407407407407E-2</v>
          </cell>
          <cell r="N332">
            <v>368</v>
          </cell>
          <cell r="O332">
            <v>-2.7100271002710175E-3</v>
          </cell>
          <cell r="P332">
            <v>39</v>
          </cell>
          <cell r="Q332">
            <v>0.18181818181818188</v>
          </cell>
          <cell r="R332">
            <v>0.95</v>
          </cell>
          <cell r="S332">
            <v>3.2608695652173836E-2</v>
          </cell>
        </row>
        <row r="333">
          <cell r="B333">
            <v>43796</v>
          </cell>
          <cell r="C333" t="str">
            <v>Wednesday</v>
          </cell>
          <cell r="D333">
            <v>396457</v>
          </cell>
          <cell r="E333">
            <v>-3.3460756444700146E-2</v>
          </cell>
          <cell r="F333">
            <v>0.19</v>
          </cell>
          <cell r="G333">
            <v>0</v>
          </cell>
          <cell r="H333">
            <v>35</v>
          </cell>
          <cell r="I333">
            <v>-0.125</v>
          </cell>
          <cell r="J333">
            <v>22</v>
          </cell>
          <cell r="K333">
            <v>0.15789473684210531</v>
          </cell>
          <cell r="L333">
            <v>28</v>
          </cell>
          <cell r="M333">
            <v>-3.4482758620689613E-2</v>
          </cell>
          <cell r="N333">
            <v>369</v>
          </cell>
          <cell r="O333">
            <v>-5.1413881748071932E-2</v>
          </cell>
          <cell r="P333">
            <v>34</v>
          </cell>
          <cell r="Q333">
            <v>6.25E-2</v>
          </cell>
          <cell r="R333">
            <v>0.91</v>
          </cell>
          <cell r="S333">
            <v>-1.0869565217391353E-2</v>
          </cell>
        </row>
        <row r="334">
          <cell r="B334">
            <v>43797</v>
          </cell>
          <cell r="C334" t="str">
            <v>Thursday</v>
          </cell>
          <cell r="D334">
            <v>403521</v>
          </cell>
          <cell r="E334">
            <v>2.6298320620782745E-2</v>
          </cell>
          <cell r="F334">
            <v>0.18</v>
          </cell>
          <cell r="G334">
            <v>0</v>
          </cell>
          <cell r="H334">
            <v>33</v>
          </cell>
          <cell r="I334">
            <v>-0.13157894736842102</v>
          </cell>
          <cell r="J334">
            <v>21</v>
          </cell>
          <cell r="K334">
            <v>0</v>
          </cell>
          <cell r="L334">
            <v>28</v>
          </cell>
          <cell r="M334">
            <v>3.7037037037036979E-2</v>
          </cell>
          <cell r="N334">
            <v>380</v>
          </cell>
          <cell r="O334">
            <v>-3.7974683544303778E-2</v>
          </cell>
          <cell r="P334">
            <v>32</v>
          </cell>
          <cell r="Q334">
            <v>-8.5714285714285743E-2</v>
          </cell>
          <cell r="R334">
            <v>0.94</v>
          </cell>
          <cell r="S334">
            <v>2.1739130434782483E-2</v>
          </cell>
        </row>
        <row r="335">
          <cell r="B335">
            <v>43798</v>
          </cell>
          <cell r="C335" t="str">
            <v>Friday</v>
          </cell>
          <cell r="D335">
            <v>403130</v>
          </cell>
          <cell r="E335">
            <v>-1.555315153394754E-2</v>
          </cell>
          <cell r="F335">
            <v>0.17</v>
          </cell>
          <cell r="G335">
            <v>-5.5555555555555469E-2</v>
          </cell>
          <cell r="H335">
            <v>39</v>
          </cell>
          <cell r="I335">
            <v>0.11428571428571432</v>
          </cell>
          <cell r="J335">
            <v>17</v>
          </cell>
          <cell r="K335">
            <v>-0.10526315789473684</v>
          </cell>
          <cell r="L335">
            <v>28</v>
          </cell>
          <cell r="M335">
            <v>0.12000000000000011</v>
          </cell>
          <cell r="N335">
            <v>352</v>
          </cell>
          <cell r="O335">
            <v>-2.2222222222222254E-2</v>
          </cell>
          <cell r="P335">
            <v>32</v>
          </cell>
          <cell r="Q335">
            <v>-0.13513513513513509</v>
          </cell>
          <cell r="R335">
            <v>0.94</v>
          </cell>
          <cell r="S335">
            <v>-1.0526315789473717E-2</v>
          </cell>
        </row>
        <row r="336">
          <cell r="B336">
            <v>43799</v>
          </cell>
          <cell r="C336" t="str">
            <v>Saturday</v>
          </cell>
          <cell r="D336">
            <v>381333</v>
          </cell>
          <cell r="E336">
            <v>-5.0054057285776166E-2</v>
          </cell>
          <cell r="F336">
            <v>0.19</v>
          </cell>
          <cell r="G336">
            <v>5.555555555555558E-2</v>
          </cell>
          <cell r="H336">
            <v>40</v>
          </cell>
          <cell r="I336">
            <v>8.1081081081081141E-2</v>
          </cell>
          <cell r="J336">
            <v>18</v>
          </cell>
          <cell r="K336">
            <v>0</v>
          </cell>
          <cell r="L336">
            <v>29</v>
          </cell>
          <cell r="M336">
            <v>3.5714285714285809E-2</v>
          </cell>
          <cell r="N336">
            <v>369</v>
          </cell>
          <cell r="O336">
            <v>-6.1068702290076327E-2</v>
          </cell>
          <cell r="P336">
            <v>36</v>
          </cell>
          <cell r="Q336">
            <v>-7.6923076923076872E-2</v>
          </cell>
          <cell r="R336">
            <v>0.93</v>
          </cell>
          <cell r="S336">
            <v>-2.1052631578947323E-2</v>
          </cell>
        </row>
        <row r="337">
          <cell r="B337">
            <v>43800</v>
          </cell>
          <cell r="C337" t="str">
            <v>Sunday</v>
          </cell>
          <cell r="D337">
            <v>397690</v>
          </cell>
          <cell r="E337">
            <v>2.4844800527768385E-2</v>
          </cell>
          <cell r="F337">
            <v>0.18</v>
          </cell>
          <cell r="G337">
            <v>-5.2631578947368474E-2</v>
          </cell>
          <cell r="H337">
            <v>40</v>
          </cell>
          <cell r="I337">
            <v>0.17647058823529416</v>
          </cell>
          <cell r="J337">
            <v>18</v>
          </cell>
          <cell r="K337">
            <v>-0.18181818181818177</v>
          </cell>
          <cell r="L337">
            <v>27</v>
          </cell>
          <cell r="M337">
            <v>0</v>
          </cell>
          <cell r="N337">
            <v>388</v>
          </cell>
          <cell r="O337">
            <v>9.6045197740112886E-2</v>
          </cell>
          <cell r="P337">
            <v>39</v>
          </cell>
          <cell r="Q337">
            <v>5.4054054054053946E-2</v>
          </cell>
          <cell r="R337">
            <v>0.92</v>
          </cell>
          <cell r="S337">
            <v>-3.1578947368420929E-2</v>
          </cell>
        </row>
        <row r="338">
          <cell r="B338">
            <v>43801</v>
          </cell>
          <cell r="C338" t="str">
            <v>Monday</v>
          </cell>
          <cell r="D338">
            <v>400613</v>
          </cell>
          <cell r="E338">
            <v>-2.0029305212071358E-2</v>
          </cell>
          <cell r="F338">
            <v>0.17</v>
          </cell>
          <cell r="G338">
            <v>-0.10526315789473684</v>
          </cell>
          <cell r="H338">
            <v>37</v>
          </cell>
          <cell r="I338">
            <v>8.8235294117646967E-2</v>
          </cell>
          <cell r="J338">
            <v>22</v>
          </cell>
          <cell r="K338">
            <v>0</v>
          </cell>
          <cell r="L338">
            <v>26</v>
          </cell>
          <cell r="M338">
            <v>0</v>
          </cell>
          <cell r="N338">
            <v>394</v>
          </cell>
          <cell r="O338">
            <v>5.1020408163264808E-3</v>
          </cell>
          <cell r="P338">
            <v>37</v>
          </cell>
          <cell r="Q338">
            <v>-5.1282051282051322E-2</v>
          </cell>
          <cell r="R338">
            <v>0.91</v>
          </cell>
          <cell r="S338">
            <v>-3.1914893617021156E-2</v>
          </cell>
        </row>
        <row r="339">
          <cell r="B339">
            <v>43802</v>
          </cell>
          <cell r="C339" t="str">
            <v>Tuesday</v>
          </cell>
          <cell r="D339">
            <v>393251</v>
          </cell>
          <cell r="E339">
            <v>-9.0863963593939001E-3</v>
          </cell>
          <cell r="F339">
            <v>0.19</v>
          </cell>
          <cell r="G339">
            <v>0.11764705882352944</v>
          </cell>
          <cell r="H339">
            <v>36</v>
          </cell>
          <cell r="I339">
            <v>2.857142857142847E-2</v>
          </cell>
          <cell r="J339">
            <v>20</v>
          </cell>
          <cell r="K339">
            <v>0.17647058823529416</v>
          </cell>
          <cell r="L339">
            <v>30</v>
          </cell>
          <cell r="M339">
            <v>0.19999999999999996</v>
          </cell>
          <cell r="N339">
            <v>360</v>
          </cell>
          <cell r="O339">
            <v>-2.1739130434782594E-2</v>
          </cell>
          <cell r="P339">
            <v>39</v>
          </cell>
          <cell r="Q339">
            <v>0</v>
          </cell>
          <cell r="R339">
            <v>0.94</v>
          </cell>
          <cell r="S339">
            <v>-1.0526315789473717E-2</v>
          </cell>
        </row>
        <row r="340">
          <cell r="B340">
            <v>43803</v>
          </cell>
          <cell r="C340" t="str">
            <v>Wednesday</v>
          </cell>
          <cell r="D340">
            <v>385988</v>
          </cell>
          <cell r="E340">
            <v>-2.6406394640528519E-2</v>
          </cell>
          <cell r="F340">
            <v>0.19</v>
          </cell>
          <cell r="G340">
            <v>0</v>
          </cell>
          <cell r="H340">
            <v>37</v>
          </cell>
          <cell r="I340">
            <v>5.7142857142857162E-2</v>
          </cell>
          <cell r="J340">
            <v>18</v>
          </cell>
          <cell r="K340">
            <v>-0.18181818181818177</v>
          </cell>
          <cell r="L340">
            <v>28</v>
          </cell>
          <cell r="M340">
            <v>0</v>
          </cell>
          <cell r="N340">
            <v>397</v>
          </cell>
          <cell r="O340">
            <v>7.5880758807588045E-2</v>
          </cell>
          <cell r="P340">
            <v>38</v>
          </cell>
          <cell r="Q340">
            <v>0.11764705882352944</v>
          </cell>
          <cell r="R340">
            <v>0.92</v>
          </cell>
          <cell r="S340">
            <v>1.098901098901095E-2</v>
          </cell>
        </row>
        <row r="341">
          <cell r="B341">
            <v>43804</v>
          </cell>
          <cell r="C341" t="str">
            <v>Thursday</v>
          </cell>
          <cell r="D341">
            <v>404457</v>
          </cell>
          <cell r="E341">
            <v>2.3195818804968571E-3</v>
          </cell>
          <cell r="F341">
            <v>0.18</v>
          </cell>
          <cell r="G341">
            <v>0</v>
          </cell>
          <cell r="H341">
            <v>30</v>
          </cell>
          <cell r="I341">
            <v>-9.0909090909090939E-2</v>
          </cell>
          <cell r="J341">
            <v>22</v>
          </cell>
          <cell r="K341">
            <v>4.7619047619047672E-2</v>
          </cell>
          <cell r="L341">
            <v>30</v>
          </cell>
          <cell r="M341">
            <v>7.1428571428571397E-2</v>
          </cell>
          <cell r="N341">
            <v>370</v>
          </cell>
          <cell r="O341">
            <v>-2.6315789473684181E-2</v>
          </cell>
          <cell r="P341">
            <v>39</v>
          </cell>
          <cell r="Q341">
            <v>0.21875</v>
          </cell>
          <cell r="R341">
            <v>0.91</v>
          </cell>
          <cell r="S341">
            <v>-3.1914893617021156E-2</v>
          </cell>
        </row>
        <row r="342">
          <cell r="B342">
            <v>43805</v>
          </cell>
          <cell r="C342" t="str">
            <v>Friday</v>
          </cell>
          <cell r="D342">
            <v>386475</v>
          </cell>
          <cell r="E342">
            <v>-4.1314216257782865E-2</v>
          </cell>
          <cell r="F342">
            <v>0.19</v>
          </cell>
          <cell r="G342">
            <v>0.11764705882352944</v>
          </cell>
          <cell r="H342">
            <v>34</v>
          </cell>
          <cell r="I342">
            <v>-0.12820512820512819</v>
          </cell>
          <cell r="J342">
            <v>21</v>
          </cell>
          <cell r="K342">
            <v>0.23529411764705888</v>
          </cell>
          <cell r="L342">
            <v>26</v>
          </cell>
          <cell r="M342">
            <v>-7.1428571428571397E-2</v>
          </cell>
          <cell r="N342">
            <v>356</v>
          </cell>
          <cell r="O342">
            <v>1.1363636363636465E-2</v>
          </cell>
          <cell r="P342">
            <v>32</v>
          </cell>
          <cell r="Q342">
            <v>0</v>
          </cell>
          <cell r="R342">
            <v>0.91</v>
          </cell>
          <cell r="S342">
            <v>-3.1914893617021156E-2</v>
          </cell>
        </row>
        <row r="343">
          <cell r="B343">
            <v>43806</v>
          </cell>
          <cell r="C343" t="str">
            <v>Saturday</v>
          </cell>
          <cell r="D343">
            <v>401987</v>
          </cell>
          <cell r="E343">
            <v>5.4162634757547901E-2</v>
          </cell>
          <cell r="F343">
            <v>0.17</v>
          </cell>
          <cell r="G343">
            <v>-0.10526315789473684</v>
          </cell>
          <cell r="H343">
            <v>38</v>
          </cell>
          <cell r="I343">
            <v>-5.0000000000000044E-2</v>
          </cell>
          <cell r="J343">
            <v>20</v>
          </cell>
          <cell r="K343">
            <v>0.11111111111111116</v>
          </cell>
          <cell r="L343">
            <v>30</v>
          </cell>
          <cell r="M343">
            <v>3.4482758620689724E-2</v>
          </cell>
          <cell r="N343">
            <v>370</v>
          </cell>
          <cell r="O343">
            <v>2.7100271002709064E-3</v>
          </cell>
          <cell r="P343">
            <v>36</v>
          </cell>
          <cell r="Q343">
            <v>0</v>
          </cell>
          <cell r="R343">
            <v>0.95</v>
          </cell>
          <cell r="S343">
            <v>2.1505376344086002E-2</v>
          </cell>
        </row>
        <row r="344">
          <cell r="B344">
            <v>43807</v>
          </cell>
          <cell r="C344" t="str">
            <v>Sunday</v>
          </cell>
          <cell r="D344">
            <v>392420</v>
          </cell>
          <cell r="E344">
            <v>-1.3251527571726762E-2</v>
          </cell>
          <cell r="F344">
            <v>0.19</v>
          </cell>
          <cell r="G344">
            <v>5.555555555555558E-2</v>
          </cell>
          <cell r="H344">
            <v>30</v>
          </cell>
          <cell r="I344">
            <v>-0.25</v>
          </cell>
          <cell r="J344">
            <v>18</v>
          </cell>
          <cell r="K344">
            <v>0</v>
          </cell>
          <cell r="L344">
            <v>25</v>
          </cell>
          <cell r="M344">
            <v>-7.407407407407407E-2</v>
          </cell>
          <cell r="N344">
            <v>394</v>
          </cell>
          <cell r="O344">
            <v>1.5463917525773141E-2</v>
          </cell>
          <cell r="P344">
            <v>36</v>
          </cell>
          <cell r="Q344">
            <v>-7.6923076923076872E-2</v>
          </cell>
          <cell r="R344">
            <v>0.93</v>
          </cell>
          <cell r="S344">
            <v>1.0869565217391353E-2</v>
          </cell>
        </row>
        <row r="345">
          <cell r="B345">
            <v>43808</v>
          </cell>
          <cell r="C345" t="str">
            <v>Monday</v>
          </cell>
          <cell r="D345">
            <v>397135</v>
          </cell>
          <cell r="E345">
            <v>-8.6816953019497323E-3</v>
          </cell>
          <cell r="F345">
            <v>0.17</v>
          </cell>
          <cell r="G345">
            <v>0</v>
          </cell>
          <cell r="H345">
            <v>36</v>
          </cell>
          <cell r="I345">
            <v>-2.7027027027026973E-2</v>
          </cell>
          <cell r="J345">
            <v>22</v>
          </cell>
          <cell r="K345">
            <v>0</v>
          </cell>
          <cell r="L345">
            <v>25</v>
          </cell>
          <cell r="M345">
            <v>-3.8461538461538436E-2</v>
          </cell>
          <cell r="N345">
            <v>363</v>
          </cell>
          <cell r="O345">
            <v>-7.8680203045685237E-2</v>
          </cell>
          <cell r="P345">
            <v>38</v>
          </cell>
          <cell r="Q345">
            <v>2.7027027027026973E-2</v>
          </cell>
          <cell r="R345">
            <v>0.92</v>
          </cell>
          <cell r="S345">
            <v>1.098901098901095E-2</v>
          </cell>
        </row>
        <row r="346">
          <cell r="B346">
            <v>43809</v>
          </cell>
          <cell r="C346" t="str">
            <v>Tuesday</v>
          </cell>
          <cell r="D346">
            <v>408697</v>
          </cell>
          <cell r="E346">
            <v>3.9277713216240961E-2</v>
          </cell>
          <cell r="F346">
            <v>0.18</v>
          </cell>
          <cell r="G346">
            <v>-5.2631578947368474E-2</v>
          </cell>
          <cell r="H346">
            <v>31</v>
          </cell>
          <cell r="I346">
            <v>-0.13888888888888884</v>
          </cell>
          <cell r="J346">
            <v>19</v>
          </cell>
          <cell r="K346">
            <v>-5.0000000000000044E-2</v>
          </cell>
          <cell r="L346">
            <v>29</v>
          </cell>
          <cell r="M346">
            <v>-3.3333333333333326E-2</v>
          </cell>
          <cell r="N346">
            <v>370</v>
          </cell>
          <cell r="O346">
            <v>2.7777777777777679E-2</v>
          </cell>
          <cell r="P346">
            <v>35</v>
          </cell>
          <cell r="Q346">
            <v>-0.10256410256410253</v>
          </cell>
          <cell r="R346">
            <v>0.94</v>
          </cell>
          <cell r="S346">
            <v>0</v>
          </cell>
        </row>
        <row r="347">
          <cell r="B347">
            <v>43810</v>
          </cell>
          <cell r="C347" t="str">
            <v>Wednesday</v>
          </cell>
          <cell r="D347">
            <v>384623</v>
          </cell>
          <cell r="E347">
            <v>-3.5363793693068413E-3</v>
          </cell>
          <cell r="F347">
            <v>0.18</v>
          </cell>
          <cell r="G347">
            <v>-5.2631578947368474E-2</v>
          </cell>
          <cell r="H347">
            <v>36</v>
          </cell>
          <cell r="I347">
            <v>-2.7027027027026973E-2</v>
          </cell>
          <cell r="J347">
            <v>20</v>
          </cell>
          <cell r="K347">
            <v>0.11111111111111116</v>
          </cell>
          <cell r="L347">
            <v>27</v>
          </cell>
          <cell r="M347">
            <v>-3.5714285714285698E-2</v>
          </cell>
          <cell r="N347">
            <v>397</v>
          </cell>
          <cell r="O347">
            <v>0</v>
          </cell>
          <cell r="P347">
            <v>37</v>
          </cell>
          <cell r="Q347">
            <v>-2.6315789473684181E-2</v>
          </cell>
          <cell r="R347">
            <v>0.94</v>
          </cell>
          <cell r="S347">
            <v>2.1739130434782483E-2</v>
          </cell>
        </row>
        <row r="348">
          <cell r="B348">
            <v>43811</v>
          </cell>
          <cell r="C348" t="str">
            <v>Thursday</v>
          </cell>
          <cell r="D348">
            <v>385929</v>
          </cell>
          <cell r="E348">
            <v>-4.580956690080773E-2</v>
          </cell>
          <cell r="F348">
            <v>0.18</v>
          </cell>
          <cell r="G348">
            <v>0</v>
          </cell>
          <cell r="H348">
            <v>36</v>
          </cell>
          <cell r="I348">
            <v>0.19999999999999996</v>
          </cell>
          <cell r="J348">
            <v>21</v>
          </cell>
          <cell r="K348">
            <v>-4.5454545454545414E-2</v>
          </cell>
          <cell r="L348">
            <v>27</v>
          </cell>
          <cell r="M348">
            <v>-9.9999999999999978E-2</v>
          </cell>
          <cell r="N348">
            <v>386</v>
          </cell>
          <cell r="O348">
            <v>4.3243243243243246E-2</v>
          </cell>
          <cell r="P348">
            <v>33</v>
          </cell>
          <cell r="Q348">
            <v>-0.15384615384615385</v>
          </cell>
          <cell r="R348">
            <v>0.92</v>
          </cell>
          <cell r="S348">
            <v>1.098901098901095E-2</v>
          </cell>
        </row>
        <row r="349">
          <cell r="B349">
            <v>43812</v>
          </cell>
          <cell r="C349" t="str">
            <v>Friday</v>
          </cell>
          <cell r="D349">
            <v>410246</v>
          </cell>
          <cell r="E349">
            <v>6.1507212626948693E-2</v>
          </cell>
          <cell r="F349">
            <v>0.17</v>
          </cell>
          <cell r="G349">
            <v>-0.10526315789473684</v>
          </cell>
          <cell r="H349">
            <v>32</v>
          </cell>
          <cell r="I349">
            <v>-5.8823529411764719E-2</v>
          </cell>
          <cell r="J349">
            <v>20</v>
          </cell>
          <cell r="K349">
            <v>-4.7619047619047672E-2</v>
          </cell>
          <cell r="L349">
            <v>25</v>
          </cell>
          <cell r="M349">
            <v>-3.8461538461538436E-2</v>
          </cell>
          <cell r="N349">
            <v>371</v>
          </cell>
          <cell r="O349">
            <v>4.2134831460674205E-2</v>
          </cell>
          <cell r="P349">
            <v>33</v>
          </cell>
          <cell r="Q349">
            <v>3.125E-2</v>
          </cell>
          <cell r="R349">
            <v>0.92</v>
          </cell>
          <cell r="S349">
            <v>1.098901098901095E-2</v>
          </cell>
        </row>
        <row r="350">
          <cell r="B350">
            <v>43813</v>
          </cell>
          <cell r="C350" t="str">
            <v>Saturday</v>
          </cell>
          <cell r="D350">
            <v>386399</v>
          </cell>
          <cell r="E350">
            <v>-3.8777373397647197E-2</v>
          </cell>
          <cell r="F350">
            <v>0.17</v>
          </cell>
          <cell r="G350">
            <v>0</v>
          </cell>
          <cell r="H350">
            <v>38</v>
          </cell>
          <cell r="I350">
            <v>0</v>
          </cell>
          <cell r="J350">
            <v>19</v>
          </cell>
          <cell r="K350">
            <v>-5.0000000000000044E-2</v>
          </cell>
          <cell r="L350">
            <v>26</v>
          </cell>
          <cell r="M350">
            <v>-0.1333333333333333</v>
          </cell>
          <cell r="N350">
            <v>391</v>
          </cell>
          <cell r="O350">
            <v>5.6756756756756843E-2</v>
          </cell>
          <cell r="P350">
            <v>40</v>
          </cell>
          <cell r="Q350">
            <v>0.11111111111111116</v>
          </cell>
          <cell r="R350">
            <v>0.92</v>
          </cell>
          <cell r="S350">
            <v>-3.1578947368420929E-2</v>
          </cell>
        </row>
        <row r="351">
          <cell r="B351">
            <v>43814</v>
          </cell>
          <cell r="C351" t="str">
            <v>Sunday</v>
          </cell>
          <cell r="D351">
            <v>410008</v>
          </cell>
          <cell r="E351">
            <v>4.4819326232098167E-2</v>
          </cell>
          <cell r="F351">
            <v>0.18</v>
          </cell>
          <cell r="G351">
            <v>-5.2631578947368474E-2</v>
          </cell>
          <cell r="H351">
            <v>30</v>
          </cell>
          <cell r="I351">
            <v>0</v>
          </cell>
          <cell r="J351">
            <v>21</v>
          </cell>
          <cell r="K351">
            <v>0.16666666666666674</v>
          </cell>
          <cell r="L351">
            <v>27</v>
          </cell>
          <cell r="M351">
            <v>8.0000000000000071E-2</v>
          </cell>
          <cell r="N351">
            <v>355</v>
          </cell>
          <cell r="O351">
            <v>-9.898477157360408E-2</v>
          </cell>
          <cell r="P351">
            <v>32</v>
          </cell>
          <cell r="Q351">
            <v>-0.11111111111111116</v>
          </cell>
          <cell r="R351">
            <v>0.91</v>
          </cell>
          <cell r="S351">
            <v>-2.1505376344086002E-2</v>
          </cell>
        </row>
        <row r="352">
          <cell r="B352">
            <v>43815</v>
          </cell>
          <cell r="C352" t="str">
            <v>Monday</v>
          </cell>
          <cell r="D352">
            <v>390197</v>
          </cell>
          <cell r="E352">
            <v>-1.7470129804726398E-2</v>
          </cell>
          <cell r="F352">
            <v>0.19</v>
          </cell>
          <cell r="G352">
            <v>0.11764705882352944</v>
          </cell>
          <cell r="H352">
            <v>40</v>
          </cell>
          <cell r="I352">
            <v>0.11111111111111116</v>
          </cell>
          <cell r="J352">
            <v>19</v>
          </cell>
          <cell r="K352">
            <v>-0.13636363636363635</v>
          </cell>
          <cell r="L352">
            <v>27</v>
          </cell>
          <cell r="M352">
            <v>8.0000000000000071E-2</v>
          </cell>
          <cell r="N352">
            <v>386</v>
          </cell>
          <cell r="O352">
            <v>6.336088154269981E-2</v>
          </cell>
          <cell r="P352">
            <v>31</v>
          </cell>
          <cell r="Q352">
            <v>-0.18421052631578949</v>
          </cell>
          <cell r="R352">
            <v>0.95</v>
          </cell>
          <cell r="S352">
            <v>3.2608695652173836E-2</v>
          </cell>
        </row>
        <row r="353">
          <cell r="B353">
            <v>43816</v>
          </cell>
          <cell r="C353" t="str">
            <v>Tuesday</v>
          </cell>
          <cell r="D353">
            <v>393364</v>
          </cell>
          <cell r="E353">
            <v>-3.7516791168029084E-2</v>
          </cell>
          <cell r="F353">
            <v>0.17</v>
          </cell>
          <cell r="G353">
            <v>-5.5555555555555469E-2</v>
          </cell>
          <cell r="H353">
            <v>40</v>
          </cell>
          <cell r="I353">
            <v>0.29032258064516125</v>
          </cell>
          <cell r="J353">
            <v>20</v>
          </cell>
          <cell r="K353">
            <v>5.2631578947368363E-2</v>
          </cell>
          <cell r="L353">
            <v>27</v>
          </cell>
          <cell r="M353">
            <v>-6.8965517241379337E-2</v>
          </cell>
          <cell r="N353">
            <v>356</v>
          </cell>
          <cell r="O353">
            <v>-3.7837837837837784E-2</v>
          </cell>
          <cell r="P353">
            <v>33</v>
          </cell>
          <cell r="Q353">
            <v>-5.7142857142857162E-2</v>
          </cell>
          <cell r="R353">
            <v>0.92</v>
          </cell>
          <cell r="S353">
            <v>-2.1276595744680771E-2</v>
          </cell>
        </row>
        <row r="354">
          <cell r="B354">
            <v>43817</v>
          </cell>
          <cell r="C354" t="str">
            <v>Wednesday</v>
          </cell>
          <cell r="D354">
            <v>396256</v>
          </cell>
          <cell r="E354">
            <v>3.0245201145017386E-2</v>
          </cell>
          <cell r="F354">
            <v>0.19</v>
          </cell>
          <cell r="G354">
            <v>5.555555555555558E-2</v>
          </cell>
          <cell r="H354">
            <v>40</v>
          </cell>
          <cell r="I354">
            <v>0.11111111111111116</v>
          </cell>
          <cell r="J354">
            <v>22</v>
          </cell>
          <cell r="K354">
            <v>0.10000000000000009</v>
          </cell>
          <cell r="L354">
            <v>27</v>
          </cell>
          <cell r="M354">
            <v>0</v>
          </cell>
          <cell r="N354">
            <v>362</v>
          </cell>
          <cell r="O354">
            <v>-8.816120906801006E-2</v>
          </cell>
          <cell r="P354">
            <v>38</v>
          </cell>
          <cell r="Q354">
            <v>2.7027027027026973E-2</v>
          </cell>
          <cell r="R354">
            <v>0.93</v>
          </cell>
          <cell r="S354">
            <v>-1.0638297872340274E-2</v>
          </cell>
        </row>
        <row r="355">
          <cell r="B355">
            <v>43818</v>
          </cell>
          <cell r="C355" t="str">
            <v>Thursday</v>
          </cell>
          <cell r="D355">
            <v>395679</v>
          </cell>
          <cell r="E355">
            <v>2.5263714310145069E-2</v>
          </cell>
          <cell r="F355">
            <v>0.17</v>
          </cell>
          <cell r="G355">
            <v>-5.5555555555555469E-2</v>
          </cell>
          <cell r="H355">
            <v>34</v>
          </cell>
          <cell r="I355">
            <v>-5.555555555555558E-2</v>
          </cell>
          <cell r="J355">
            <v>19</v>
          </cell>
          <cell r="K355">
            <v>-9.5238095238095233E-2</v>
          </cell>
          <cell r="L355">
            <v>30</v>
          </cell>
          <cell r="M355">
            <v>0.11111111111111116</v>
          </cell>
          <cell r="N355">
            <v>354</v>
          </cell>
          <cell r="O355">
            <v>-8.2901554404145039E-2</v>
          </cell>
          <cell r="P355">
            <v>32</v>
          </cell>
          <cell r="Q355">
            <v>-3.0303030303030276E-2</v>
          </cell>
          <cell r="R355">
            <v>0.92</v>
          </cell>
          <cell r="S355">
            <v>0</v>
          </cell>
        </row>
        <row r="356">
          <cell r="B356">
            <v>43819</v>
          </cell>
          <cell r="C356" t="str">
            <v>Friday</v>
          </cell>
          <cell r="D356">
            <v>388480</v>
          </cell>
          <cell r="E356">
            <v>-5.305597129527162E-2</v>
          </cell>
          <cell r="F356">
            <v>0.18</v>
          </cell>
          <cell r="G356">
            <v>5.8823529411764497E-2</v>
          </cell>
          <cell r="H356">
            <v>34</v>
          </cell>
          <cell r="I356">
            <v>6.25E-2</v>
          </cell>
          <cell r="J356">
            <v>20</v>
          </cell>
          <cell r="K356">
            <v>0</v>
          </cell>
          <cell r="L356">
            <v>27</v>
          </cell>
          <cell r="M356">
            <v>8.0000000000000071E-2</v>
          </cell>
          <cell r="N356">
            <v>362</v>
          </cell>
          <cell r="O356">
            <v>-2.425876010781669E-2</v>
          </cell>
          <cell r="P356">
            <v>39</v>
          </cell>
          <cell r="Q356">
            <v>0.18181818181818188</v>
          </cell>
          <cell r="R356">
            <v>0.95</v>
          </cell>
          <cell r="S356">
            <v>3.2608695652173836E-2</v>
          </cell>
        </row>
        <row r="357">
          <cell r="B357">
            <v>43820</v>
          </cell>
          <cell r="C357" t="str">
            <v>Saturday</v>
          </cell>
          <cell r="D357">
            <v>399659</v>
          </cell>
          <cell r="E357">
            <v>3.4316858998082234E-2</v>
          </cell>
          <cell r="F357">
            <v>0.17</v>
          </cell>
          <cell r="G357">
            <v>0</v>
          </cell>
          <cell r="H357">
            <v>39</v>
          </cell>
          <cell r="I357">
            <v>2.6315789473684292E-2</v>
          </cell>
          <cell r="J357">
            <v>17</v>
          </cell>
          <cell r="K357">
            <v>-0.10526315789473684</v>
          </cell>
          <cell r="L357">
            <v>29</v>
          </cell>
          <cell r="M357">
            <v>0.11538461538461542</v>
          </cell>
          <cell r="N357">
            <v>350</v>
          </cell>
          <cell r="O357">
            <v>-0.1048593350383632</v>
          </cell>
          <cell r="P357">
            <v>31</v>
          </cell>
          <cell r="Q357">
            <v>-0.22499999999999998</v>
          </cell>
          <cell r="R357">
            <v>0.91</v>
          </cell>
          <cell r="S357">
            <v>-1.0869565217391353E-2</v>
          </cell>
        </row>
        <row r="358">
          <cell r="B358">
            <v>43821</v>
          </cell>
          <cell r="C358" t="str">
            <v>Sunday</v>
          </cell>
          <cell r="D358">
            <v>391668</v>
          </cell>
          <cell r="E358">
            <v>-4.4730834520302021E-2</v>
          </cell>
          <cell r="F358">
            <v>0.18</v>
          </cell>
          <cell r="G358">
            <v>0</v>
          </cell>
          <cell r="H358">
            <v>30</v>
          </cell>
          <cell r="I358">
            <v>0</v>
          </cell>
          <cell r="J358">
            <v>18</v>
          </cell>
          <cell r="K358">
            <v>-0.1428571428571429</v>
          </cell>
          <cell r="L358">
            <v>25</v>
          </cell>
          <cell r="M358">
            <v>-7.407407407407407E-2</v>
          </cell>
          <cell r="N358">
            <v>397</v>
          </cell>
          <cell r="O358">
            <v>0.11830985915492964</v>
          </cell>
          <cell r="P358">
            <v>39</v>
          </cell>
          <cell r="Q358">
            <v>0.21875</v>
          </cell>
          <cell r="R358">
            <v>0.92</v>
          </cell>
          <cell r="S358">
            <v>1.098901098901095E-2</v>
          </cell>
        </row>
        <row r="359">
          <cell r="B359">
            <v>43822</v>
          </cell>
          <cell r="C359" t="str">
            <v>Monday</v>
          </cell>
          <cell r="D359">
            <v>387294</v>
          </cell>
          <cell r="E359">
            <v>-7.4398316747693594E-3</v>
          </cell>
          <cell r="F359">
            <v>0.17</v>
          </cell>
          <cell r="G359">
            <v>-0.10526315789473684</v>
          </cell>
          <cell r="H359">
            <v>34</v>
          </cell>
          <cell r="I359">
            <v>-0.15000000000000002</v>
          </cell>
          <cell r="J359">
            <v>18</v>
          </cell>
          <cell r="K359">
            <v>-5.2631578947368474E-2</v>
          </cell>
          <cell r="L359">
            <v>29</v>
          </cell>
          <cell r="M359">
            <v>7.4074074074074181E-2</v>
          </cell>
          <cell r="N359">
            <v>357</v>
          </cell>
          <cell r="O359">
            <v>-7.5129533678756522E-2</v>
          </cell>
          <cell r="P359">
            <v>30</v>
          </cell>
          <cell r="Q359">
            <v>-3.2258064516129004E-2</v>
          </cell>
          <cell r="R359">
            <v>0.92</v>
          </cell>
          <cell r="S359">
            <v>-3.1578947368420929E-2</v>
          </cell>
        </row>
        <row r="360">
          <cell r="B360">
            <v>43823</v>
          </cell>
          <cell r="C360" t="str">
            <v>Tuesday</v>
          </cell>
          <cell r="D360">
            <v>385346</v>
          </cell>
          <cell r="E360">
            <v>-2.0383156567454042E-2</v>
          </cell>
          <cell r="F360">
            <v>0.17</v>
          </cell>
          <cell r="G360">
            <v>0</v>
          </cell>
          <cell r="H360">
            <v>40</v>
          </cell>
          <cell r="I360">
            <v>0</v>
          </cell>
          <cell r="J360">
            <v>17</v>
          </cell>
          <cell r="K360">
            <v>-0.15000000000000002</v>
          </cell>
          <cell r="L360">
            <v>26</v>
          </cell>
          <cell r="M360">
            <v>-3.703703703703709E-2</v>
          </cell>
          <cell r="N360">
            <v>394</v>
          </cell>
          <cell r="O360">
            <v>0.10674157303370779</v>
          </cell>
          <cell r="P360">
            <v>40</v>
          </cell>
          <cell r="Q360">
            <v>0.21212121212121215</v>
          </cell>
          <cell r="R360">
            <v>0.93</v>
          </cell>
          <cell r="S360">
            <v>1.0869565217391353E-2</v>
          </cell>
        </row>
        <row r="361">
          <cell r="B361">
            <v>43824</v>
          </cell>
          <cell r="C361" t="str">
            <v>Wednesday</v>
          </cell>
          <cell r="D361">
            <v>403674</v>
          </cell>
          <cell r="E361">
            <v>1.8720221271097515E-2</v>
          </cell>
          <cell r="F361">
            <v>0.19</v>
          </cell>
          <cell r="G361">
            <v>0</v>
          </cell>
          <cell r="H361">
            <v>38</v>
          </cell>
          <cell r="I361">
            <v>-5.0000000000000044E-2</v>
          </cell>
          <cell r="J361">
            <v>20</v>
          </cell>
          <cell r="K361">
            <v>-9.0909090909090939E-2</v>
          </cell>
          <cell r="L361">
            <v>27</v>
          </cell>
          <cell r="M361">
            <v>0</v>
          </cell>
          <cell r="N361">
            <v>366</v>
          </cell>
          <cell r="O361">
            <v>1.1049723756906049E-2</v>
          </cell>
          <cell r="P361">
            <v>35</v>
          </cell>
          <cell r="Q361">
            <v>-7.8947368421052655E-2</v>
          </cell>
          <cell r="R361">
            <v>0.93</v>
          </cell>
          <cell r="S361">
            <v>0</v>
          </cell>
        </row>
        <row r="362">
          <cell r="B362">
            <v>43825</v>
          </cell>
          <cell r="C362" t="str">
            <v>Thursday</v>
          </cell>
          <cell r="D362">
            <v>381035</v>
          </cell>
          <cell r="E362">
            <v>-3.7009798346639533E-2</v>
          </cell>
          <cell r="F362">
            <v>0.18</v>
          </cell>
          <cell r="G362">
            <v>5.8823529411764497E-2</v>
          </cell>
          <cell r="H362">
            <v>39</v>
          </cell>
          <cell r="I362">
            <v>0.14705882352941169</v>
          </cell>
          <cell r="J362">
            <v>21</v>
          </cell>
          <cell r="K362">
            <v>0.10526315789473695</v>
          </cell>
          <cell r="L362">
            <v>29</v>
          </cell>
          <cell r="M362">
            <v>-3.3333333333333326E-2</v>
          </cell>
          <cell r="N362">
            <v>380</v>
          </cell>
          <cell r="O362">
            <v>7.344632768361592E-2</v>
          </cell>
          <cell r="P362">
            <v>36</v>
          </cell>
          <cell r="Q362">
            <v>0.125</v>
          </cell>
          <cell r="R362">
            <v>0.95</v>
          </cell>
          <cell r="S362">
            <v>3.2608695652173836E-2</v>
          </cell>
        </row>
        <row r="363">
          <cell r="B363">
            <v>43826</v>
          </cell>
          <cell r="C363" t="str">
            <v>Friday</v>
          </cell>
          <cell r="D363">
            <v>409390</v>
          </cell>
          <cell r="E363">
            <v>5.3825164744645715E-2</v>
          </cell>
          <cell r="F363">
            <v>0.19</v>
          </cell>
          <cell r="G363">
            <v>5.555555555555558E-2</v>
          </cell>
          <cell r="H363">
            <v>30</v>
          </cell>
          <cell r="I363">
            <v>-0.11764705882352944</v>
          </cell>
          <cell r="J363">
            <v>18</v>
          </cell>
          <cell r="K363">
            <v>-9.9999999999999978E-2</v>
          </cell>
          <cell r="L363">
            <v>27</v>
          </cell>
          <cell r="M363">
            <v>0</v>
          </cell>
          <cell r="N363">
            <v>387</v>
          </cell>
          <cell r="O363">
            <v>6.9060773480662974E-2</v>
          </cell>
          <cell r="P363">
            <v>33</v>
          </cell>
          <cell r="Q363">
            <v>-0.15384615384615385</v>
          </cell>
          <cell r="R363">
            <v>0.91</v>
          </cell>
          <cell r="S363">
            <v>-4.2105263157894646E-2</v>
          </cell>
        </row>
        <row r="364">
          <cell r="B364">
            <v>43827</v>
          </cell>
          <cell r="C364" t="str">
            <v>Saturday</v>
          </cell>
          <cell r="D364">
            <v>383323</v>
          </cell>
          <cell r="E364">
            <v>-4.0874845806049609E-2</v>
          </cell>
          <cell r="F364">
            <v>0.19</v>
          </cell>
          <cell r="G364">
            <v>0.11764705882352944</v>
          </cell>
          <cell r="H364">
            <v>30</v>
          </cell>
          <cell r="I364">
            <v>-0.23076923076923073</v>
          </cell>
          <cell r="J364">
            <v>18</v>
          </cell>
          <cell r="K364">
            <v>5.8823529411764719E-2</v>
          </cell>
          <cell r="L364">
            <v>27</v>
          </cell>
          <cell r="M364">
            <v>-6.8965517241379337E-2</v>
          </cell>
          <cell r="N364">
            <v>388</v>
          </cell>
          <cell r="O364">
            <v>0.10857142857142854</v>
          </cell>
          <cell r="P364">
            <v>37</v>
          </cell>
          <cell r="Q364">
            <v>0.19354838709677424</v>
          </cell>
          <cell r="R364">
            <v>0.91</v>
          </cell>
          <cell r="S364">
            <v>0</v>
          </cell>
        </row>
        <row r="365">
          <cell r="B365">
            <v>43828</v>
          </cell>
          <cell r="C365" t="str">
            <v>Sunday</v>
          </cell>
          <cell r="D365">
            <v>385433</v>
          </cell>
          <cell r="E365">
            <v>-1.5919094743507278E-2</v>
          </cell>
          <cell r="F365">
            <v>0.17</v>
          </cell>
          <cell r="G365">
            <v>-5.5555555555555469E-2</v>
          </cell>
          <cell r="H365">
            <v>38</v>
          </cell>
          <cell r="I365">
            <v>0.26666666666666661</v>
          </cell>
          <cell r="J365">
            <v>17</v>
          </cell>
          <cell r="K365">
            <v>-5.555555555555558E-2</v>
          </cell>
          <cell r="L365">
            <v>25</v>
          </cell>
          <cell r="M365">
            <v>0</v>
          </cell>
          <cell r="N365">
            <v>350</v>
          </cell>
          <cell r="O365">
            <v>-0.11838790931989929</v>
          </cell>
          <cell r="P365">
            <v>31</v>
          </cell>
          <cell r="Q365">
            <v>-0.20512820512820518</v>
          </cell>
          <cell r="R365">
            <v>0.94</v>
          </cell>
          <cell r="S365">
            <v>2.1739130434782483E-2</v>
          </cell>
        </row>
        <row r="366">
          <cell r="B366">
            <v>43829</v>
          </cell>
          <cell r="C366" t="str">
            <v>Monday</v>
          </cell>
          <cell r="D366">
            <v>382858</v>
          </cell>
          <cell r="E366">
            <v>-1.1453830939802789E-2</v>
          </cell>
          <cell r="F366">
            <v>0.18</v>
          </cell>
          <cell r="G366">
            <v>5.8823529411764497E-2</v>
          </cell>
          <cell r="H366">
            <v>38</v>
          </cell>
          <cell r="I366">
            <v>0.11764705882352944</v>
          </cell>
          <cell r="J366">
            <v>17</v>
          </cell>
          <cell r="K366">
            <v>-5.555555555555558E-2</v>
          </cell>
          <cell r="L366">
            <v>26</v>
          </cell>
          <cell r="M366">
            <v>-0.10344827586206895</v>
          </cell>
          <cell r="N366">
            <v>385</v>
          </cell>
          <cell r="O366">
            <v>7.8431372549019551E-2</v>
          </cell>
          <cell r="P366">
            <v>30</v>
          </cell>
          <cell r="Q366">
            <v>0</v>
          </cell>
          <cell r="R366">
            <v>0.95</v>
          </cell>
          <cell r="S366">
            <v>3.2608695652173836E-2</v>
          </cell>
        </row>
        <row r="367">
          <cell r="B367">
            <v>43830</v>
          </cell>
          <cell r="C367" t="str">
            <v>Tuesday</v>
          </cell>
          <cell r="D367">
            <v>384453</v>
          </cell>
          <cell r="E367">
            <v>-2.3173978710042675E-3</v>
          </cell>
          <cell r="F367">
            <v>0.19</v>
          </cell>
          <cell r="G367">
            <v>0.11764705882352944</v>
          </cell>
          <cell r="H367">
            <v>33</v>
          </cell>
          <cell r="I367">
            <v>-0.17500000000000004</v>
          </cell>
          <cell r="J367">
            <v>18</v>
          </cell>
          <cell r="K367">
            <v>5.8823529411764719E-2</v>
          </cell>
          <cell r="L367">
            <v>26</v>
          </cell>
          <cell r="M367">
            <v>0</v>
          </cell>
          <cell r="N367">
            <v>357</v>
          </cell>
          <cell r="O367">
            <v>-9.3908629441624369E-2</v>
          </cell>
          <cell r="P367">
            <v>36</v>
          </cell>
          <cell r="Q367">
            <v>-9.9999999999999978E-2</v>
          </cell>
          <cell r="R367">
            <v>0.91</v>
          </cell>
          <cell r="S367">
            <v>-2.1505376344086002E-2</v>
          </cell>
        </row>
        <row r="368">
          <cell r="B368">
            <v>43831</v>
          </cell>
          <cell r="C368" t="str">
            <v>Wednesday</v>
          </cell>
          <cell r="D368">
            <v>385535</v>
          </cell>
          <cell r="E368">
            <v>-4.4934774099892438E-2</v>
          </cell>
          <cell r="F368">
            <v>0.17</v>
          </cell>
          <cell r="G368">
            <v>-0.10526315789473684</v>
          </cell>
          <cell r="H368">
            <v>31</v>
          </cell>
          <cell r="I368">
            <v>-0.18421052631578949</v>
          </cell>
          <cell r="J368">
            <v>20</v>
          </cell>
          <cell r="K368">
            <v>0</v>
          </cell>
          <cell r="L368">
            <v>28</v>
          </cell>
          <cell r="M368">
            <v>3.7037037037036979E-2</v>
          </cell>
          <cell r="N368">
            <v>397</v>
          </cell>
          <cell r="O368">
            <v>8.4699453551912551E-2</v>
          </cell>
          <cell r="P368">
            <v>33</v>
          </cell>
          <cell r="Q368">
            <v>-5.7142857142857162E-2</v>
          </cell>
          <cell r="R368">
            <v>0.93</v>
          </cell>
          <cell r="S368">
            <v>0</v>
          </cell>
        </row>
      </sheetData>
      <sheetData sheetId="3"/>
      <sheetData sheetId="4"/>
      <sheetData sheetId="5"/>
      <sheetData sheetId="6">
        <row r="2">
          <cell r="B2" t="str">
            <v>Date</v>
          </cell>
          <cell r="C2" t="str">
            <v>Days</v>
          </cell>
          <cell r="D2" t="str">
            <v>Facebook</v>
          </cell>
          <cell r="E2" t="str">
            <v>FB Change wrt. Same day last week</v>
          </cell>
          <cell r="F2" t="str">
            <v>Youtube</v>
          </cell>
          <cell r="G2" t="str">
            <v>YT Change wrt. Same day last week</v>
          </cell>
          <cell r="H2" t="str">
            <v>Twitter</v>
          </cell>
          <cell r="I2" t="str">
            <v>Twtr Change wrt. Same day last week</v>
          </cell>
          <cell r="J2" t="str">
            <v>Others</v>
          </cell>
          <cell r="K2" t="str">
            <v>Ot Change wrt. Same day last week</v>
          </cell>
        </row>
        <row r="3">
          <cell r="B3">
            <v>43466</v>
          </cell>
          <cell r="C3" t="str">
            <v>Tuesday</v>
          </cell>
          <cell r="D3">
            <v>7505512</v>
          </cell>
          <cell r="E3"/>
          <cell r="F3">
            <v>5629134</v>
          </cell>
          <cell r="G3"/>
          <cell r="H3">
            <v>2293351</v>
          </cell>
          <cell r="I3"/>
          <cell r="J3">
            <v>5420648</v>
          </cell>
          <cell r="K3"/>
        </row>
        <row r="4">
          <cell r="B4">
            <v>43467</v>
          </cell>
          <cell r="C4" t="str">
            <v>Wednesday</v>
          </cell>
          <cell r="D4">
            <v>7896424</v>
          </cell>
          <cell r="E4"/>
          <cell r="F4">
            <v>5922318</v>
          </cell>
          <cell r="G4"/>
          <cell r="H4">
            <v>2412796</v>
          </cell>
          <cell r="I4"/>
          <cell r="J4">
            <v>5702973</v>
          </cell>
          <cell r="K4"/>
        </row>
        <row r="5">
          <cell r="B5">
            <v>43468</v>
          </cell>
          <cell r="C5" t="str">
            <v>Thursday</v>
          </cell>
          <cell r="D5">
            <v>7505512</v>
          </cell>
          <cell r="E5"/>
          <cell r="F5">
            <v>5629134</v>
          </cell>
          <cell r="G5"/>
          <cell r="H5">
            <v>2293351</v>
          </cell>
          <cell r="I5"/>
          <cell r="J5">
            <v>5420648</v>
          </cell>
          <cell r="K5"/>
        </row>
        <row r="6">
          <cell r="B6">
            <v>43469</v>
          </cell>
          <cell r="C6" t="str">
            <v>Friday</v>
          </cell>
          <cell r="D6">
            <v>7818242</v>
          </cell>
          <cell r="E6"/>
          <cell r="F6">
            <v>5863681</v>
          </cell>
          <cell r="G6"/>
          <cell r="H6">
            <v>2388907</v>
          </cell>
          <cell r="I6"/>
          <cell r="J6">
            <v>5646508</v>
          </cell>
          <cell r="K6"/>
        </row>
        <row r="7">
          <cell r="B7">
            <v>43470</v>
          </cell>
          <cell r="C7" t="str">
            <v>Saturday</v>
          </cell>
          <cell r="D7">
            <v>15352294</v>
          </cell>
          <cell r="E7"/>
          <cell r="F7">
            <v>11514221</v>
          </cell>
          <cell r="G7"/>
          <cell r="H7">
            <v>4690978</v>
          </cell>
          <cell r="I7"/>
          <cell r="J7">
            <v>11087768</v>
          </cell>
          <cell r="K7"/>
        </row>
        <row r="8">
          <cell r="B8">
            <v>43471</v>
          </cell>
          <cell r="C8" t="str">
            <v>Sunday</v>
          </cell>
          <cell r="D8">
            <v>15675500</v>
          </cell>
          <cell r="E8"/>
          <cell r="F8">
            <v>11756625</v>
          </cell>
          <cell r="G8"/>
          <cell r="H8">
            <v>4789736</v>
          </cell>
          <cell r="I8"/>
          <cell r="J8">
            <v>11321195</v>
          </cell>
          <cell r="K8"/>
        </row>
        <row r="9">
          <cell r="B9">
            <v>43472</v>
          </cell>
          <cell r="C9" t="str">
            <v>Monday</v>
          </cell>
          <cell r="D9">
            <v>8209154</v>
          </cell>
          <cell r="E9"/>
          <cell r="F9">
            <v>6156866</v>
          </cell>
          <cell r="G9"/>
          <cell r="H9">
            <v>2508352</v>
          </cell>
          <cell r="I9"/>
          <cell r="J9">
            <v>5928833</v>
          </cell>
          <cell r="K9"/>
        </row>
        <row r="10">
          <cell r="B10">
            <v>43473</v>
          </cell>
          <cell r="C10" t="str">
            <v>Tuesday</v>
          </cell>
          <cell r="D10">
            <v>7818242</v>
          </cell>
          <cell r="E10">
            <v>4.1666711078471419E-2</v>
          </cell>
          <cell r="F10">
            <v>5863681</v>
          </cell>
          <cell r="G10">
            <v>4.166662225486184E-2</v>
          </cell>
          <cell r="H10">
            <v>2388907</v>
          </cell>
          <cell r="I10">
            <v>4.1666539487413834E-2</v>
          </cell>
          <cell r="J10">
            <v>5646508</v>
          </cell>
          <cell r="K10">
            <v>4.1666605173403592E-2</v>
          </cell>
        </row>
        <row r="11">
          <cell r="B11">
            <v>43474</v>
          </cell>
          <cell r="C11" t="str">
            <v>Wednesday</v>
          </cell>
          <cell r="D11">
            <v>8130972</v>
          </cell>
          <cell r="E11">
            <v>2.9703065590196198E-2</v>
          </cell>
          <cell r="F11">
            <v>6098229</v>
          </cell>
          <cell r="G11">
            <v>2.9703065590196198E-2</v>
          </cell>
          <cell r="H11">
            <v>2484463</v>
          </cell>
          <cell r="I11">
            <v>2.9702884122818407E-2</v>
          </cell>
          <cell r="J11">
            <v>5872368</v>
          </cell>
          <cell r="K11">
            <v>2.9702928630382708E-2</v>
          </cell>
        </row>
        <row r="12">
          <cell r="B12">
            <v>43475</v>
          </cell>
          <cell r="C12" t="str">
            <v>Thursday</v>
          </cell>
          <cell r="D12">
            <v>387156</v>
          </cell>
          <cell r="E12">
            <v>-0.94841710998530149</v>
          </cell>
          <cell r="F12">
            <v>2873204</v>
          </cell>
          <cell r="G12">
            <v>-0.48958330002447981</v>
          </cell>
          <cell r="H12">
            <v>1170564</v>
          </cell>
          <cell r="I12">
            <v>-0.48958358314972283</v>
          </cell>
          <cell r="J12">
            <v>6210572</v>
          </cell>
          <cell r="K12">
            <v>0.14572501295048124</v>
          </cell>
        </row>
        <row r="13">
          <cell r="B13">
            <v>43476</v>
          </cell>
          <cell r="C13" t="str">
            <v>Friday</v>
          </cell>
          <cell r="D13">
            <v>7427330</v>
          </cell>
          <cell r="E13">
            <v>-4.9999987209400798E-2</v>
          </cell>
          <cell r="F13">
            <v>5570497</v>
          </cell>
          <cell r="G13">
            <v>-4.9999991472933103E-2</v>
          </cell>
          <cell r="H13">
            <v>2269462</v>
          </cell>
          <cell r="I13">
            <v>-4.9999853489482882E-2</v>
          </cell>
          <cell r="J13">
            <v>5364183</v>
          </cell>
          <cell r="K13">
            <v>-4.9999929159756817E-2</v>
          </cell>
        </row>
        <row r="14">
          <cell r="B14">
            <v>43477</v>
          </cell>
          <cell r="C14" t="str">
            <v>Saturday</v>
          </cell>
          <cell r="D14">
            <v>15352294</v>
          </cell>
          <cell r="E14">
            <v>0</v>
          </cell>
          <cell r="F14">
            <v>11514221</v>
          </cell>
          <cell r="G14">
            <v>0</v>
          </cell>
          <cell r="H14">
            <v>4690978</v>
          </cell>
          <cell r="I14">
            <v>0</v>
          </cell>
          <cell r="J14">
            <v>11087768</v>
          </cell>
          <cell r="K14">
            <v>0</v>
          </cell>
        </row>
        <row r="15">
          <cell r="B15">
            <v>43478</v>
          </cell>
          <cell r="C15" t="str">
            <v>Sunday</v>
          </cell>
          <cell r="D15">
            <v>16645119</v>
          </cell>
          <cell r="E15">
            <v>6.1855698382826674E-2</v>
          </cell>
          <cell r="F15">
            <v>12483839</v>
          </cell>
          <cell r="G15">
            <v>6.1855677118220598E-2</v>
          </cell>
          <cell r="H15">
            <v>5086008</v>
          </cell>
          <cell r="I15">
            <v>6.1855601227291057E-2</v>
          </cell>
          <cell r="J15">
            <v>12021475</v>
          </cell>
          <cell r="K15">
            <v>6.1855660996917639E-2</v>
          </cell>
        </row>
        <row r="16">
          <cell r="B16">
            <v>43479</v>
          </cell>
          <cell r="C16" t="str">
            <v>Monday</v>
          </cell>
          <cell r="D16">
            <v>7583695</v>
          </cell>
          <cell r="E16">
            <v>-7.6190433265108659E-2</v>
          </cell>
          <cell r="F16">
            <v>5687771</v>
          </cell>
          <cell r="G16">
            <v>-7.6190548892894561E-2</v>
          </cell>
          <cell r="H16">
            <v>2317240</v>
          </cell>
          <cell r="I16">
            <v>-7.6190263567473826E-2</v>
          </cell>
          <cell r="J16">
            <v>5477113</v>
          </cell>
          <cell r="K16">
            <v>-7.6190373383767107E-2</v>
          </cell>
        </row>
        <row r="17">
          <cell r="B17">
            <v>43480</v>
          </cell>
          <cell r="C17" t="str">
            <v>Tuesday</v>
          </cell>
          <cell r="D17">
            <v>7661877</v>
          </cell>
          <cell r="E17">
            <v>-2.0000020464958745E-2</v>
          </cell>
          <cell r="F17">
            <v>5746408</v>
          </cell>
          <cell r="G17">
            <v>-1.9999894264370766E-2</v>
          </cell>
          <cell r="H17">
            <v>2341129</v>
          </cell>
          <cell r="I17">
            <v>-1.9999941395793086E-2</v>
          </cell>
          <cell r="J17">
            <v>5533578</v>
          </cell>
          <cell r="K17">
            <v>-1.9999971663902771E-2</v>
          </cell>
        </row>
        <row r="18">
          <cell r="B18">
            <v>43481</v>
          </cell>
          <cell r="C18" t="str">
            <v>Wednesday</v>
          </cell>
          <cell r="D18">
            <v>7583695</v>
          </cell>
          <cell r="E18">
            <v>-6.7307697037943259E-2</v>
          </cell>
          <cell r="F18">
            <v>5687771</v>
          </cell>
          <cell r="G18">
            <v>-6.7307738033452025E-2</v>
          </cell>
          <cell r="H18">
            <v>2317240</v>
          </cell>
          <cell r="I18">
            <v>-6.7307502667578456E-2</v>
          </cell>
          <cell r="J18">
            <v>5477113</v>
          </cell>
          <cell r="K18">
            <v>-6.7307600613585539E-2</v>
          </cell>
        </row>
        <row r="19">
          <cell r="B19">
            <v>43482</v>
          </cell>
          <cell r="C19" t="str">
            <v>Thursday</v>
          </cell>
          <cell r="D19">
            <v>8052789</v>
          </cell>
          <cell r="E19">
            <v>19.799855872051577</v>
          </cell>
          <cell r="F19">
            <v>6039592</v>
          </cell>
          <cell r="G19">
            <v>1.1020407879148157</v>
          </cell>
          <cell r="H19">
            <v>2460574</v>
          </cell>
          <cell r="I19">
            <v>1.1020414090985202</v>
          </cell>
          <cell r="J19">
            <v>5815903</v>
          </cell>
          <cell r="K19">
            <v>-6.3547930850813783E-2</v>
          </cell>
        </row>
        <row r="20">
          <cell r="B20">
            <v>43483</v>
          </cell>
          <cell r="C20" t="str">
            <v>Friday</v>
          </cell>
          <cell r="D20">
            <v>7974607</v>
          </cell>
          <cell r="E20">
            <v>7.3684217612520309E-2</v>
          </cell>
          <cell r="F20">
            <v>5980955</v>
          </cell>
          <cell r="G20">
            <v>7.3684269105611211E-2</v>
          </cell>
          <cell r="H20">
            <v>2436685</v>
          </cell>
          <cell r="I20">
            <v>7.3683983252418317E-2</v>
          </cell>
          <cell r="J20">
            <v>5759438</v>
          </cell>
          <cell r="K20">
            <v>7.3684100635641903E-2</v>
          </cell>
        </row>
        <row r="21">
          <cell r="B21">
            <v>43484</v>
          </cell>
          <cell r="C21" t="str">
            <v>Saturday</v>
          </cell>
          <cell r="D21">
            <v>15352294</v>
          </cell>
          <cell r="E21">
            <v>0</v>
          </cell>
          <cell r="F21">
            <v>11514221</v>
          </cell>
          <cell r="G21">
            <v>0</v>
          </cell>
          <cell r="H21">
            <v>4690978</v>
          </cell>
          <cell r="I21">
            <v>0</v>
          </cell>
          <cell r="J21">
            <v>11087768</v>
          </cell>
          <cell r="K21">
            <v>0</v>
          </cell>
        </row>
        <row r="22">
          <cell r="B22">
            <v>43485</v>
          </cell>
          <cell r="C22" t="str">
            <v>Sunday</v>
          </cell>
          <cell r="D22">
            <v>15998707</v>
          </cell>
          <cell r="E22">
            <v>-3.883492812517586E-2</v>
          </cell>
          <cell r="F22">
            <v>11999030</v>
          </cell>
          <cell r="G22">
            <v>-3.8834928902879984E-2</v>
          </cell>
          <cell r="H22">
            <v>4888493</v>
          </cell>
          <cell r="I22">
            <v>-3.8834976272156818E-2</v>
          </cell>
          <cell r="J22">
            <v>11554621</v>
          </cell>
          <cell r="K22">
            <v>-3.8835001528514601E-2</v>
          </cell>
        </row>
        <row r="23">
          <cell r="B23">
            <v>43486</v>
          </cell>
          <cell r="C23" t="str">
            <v>Monday</v>
          </cell>
          <cell r="D23">
            <v>7974607</v>
          </cell>
          <cell r="E23">
            <v>5.15463767991724E-2</v>
          </cell>
          <cell r="F23">
            <v>5980955</v>
          </cell>
          <cell r="G23">
            <v>5.1546379064839387E-2</v>
          </cell>
          <cell r="H23">
            <v>2436685</v>
          </cell>
          <cell r="I23">
            <v>5.1546236039426319E-2</v>
          </cell>
          <cell r="J23">
            <v>5759438</v>
          </cell>
          <cell r="K23">
            <v>5.154631646270591E-2</v>
          </cell>
        </row>
        <row r="24">
          <cell r="B24">
            <v>43487</v>
          </cell>
          <cell r="C24" t="str">
            <v>Tuesday</v>
          </cell>
          <cell r="D24">
            <v>13525559</v>
          </cell>
          <cell r="E24">
            <v>0.76530620368873059</v>
          </cell>
          <cell r="F24">
            <v>2028833</v>
          </cell>
          <cell r="G24">
            <v>-0.64693892254082896</v>
          </cell>
          <cell r="H24">
            <v>19827367</v>
          </cell>
          <cell r="I24">
            <v>7.4691475779420955</v>
          </cell>
          <cell r="J24">
            <v>2189238</v>
          </cell>
          <cell r="K24">
            <v>-0.60437207174092422</v>
          </cell>
        </row>
        <row r="25">
          <cell r="B25">
            <v>43488</v>
          </cell>
          <cell r="C25" t="str">
            <v>Wednesday</v>
          </cell>
          <cell r="D25">
            <v>7740060</v>
          </cell>
          <cell r="E25">
            <v>2.0618577092037516E-2</v>
          </cell>
          <cell r="F25">
            <v>5805045</v>
          </cell>
          <cell r="G25">
            <v>2.0618621952255056E-2</v>
          </cell>
          <cell r="H25">
            <v>2365018</v>
          </cell>
          <cell r="I25">
            <v>2.0618494415770572E-2</v>
          </cell>
          <cell r="J25">
            <v>5590043</v>
          </cell>
          <cell r="K25">
            <v>2.0618526585082231E-2</v>
          </cell>
        </row>
        <row r="26">
          <cell r="B26">
            <v>43489</v>
          </cell>
          <cell r="C26" t="str">
            <v>Thursday</v>
          </cell>
          <cell r="D26">
            <v>7427330</v>
          </cell>
          <cell r="E26">
            <v>-7.7669860715337213E-2</v>
          </cell>
          <cell r="F26">
            <v>5570497</v>
          </cell>
          <cell r="G26">
            <v>-7.7669981680881794E-2</v>
          </cell>
          <cell r="H26">
            <v>2269462</v>
          </cell>
          <cell r="I26">
            <v>-7.7669681952259872E-2</v>
          </cell>
          <cell r="J26">
            <v>5364183</v>
          </cell>
          <cell r="K26">
            <v>-7.7669796074659403E-2</v>
          </cell>
        </row>
        <row r="27">
          <cell r="B27">
            <v>43490</v>
          </cell>
          <cell r="C27" t="str">
            <v>Friday</v>
          </cell>
          <cell r="D27">
            <v>7427330</v>
          </cell>
          <cell r="E27">
            <v>-6.8627457127354408E-2</v>
          </cell>
          <cell r="F27">
            <v>5570497</v>
          </cell>
          <cell r="G27">
            <v>-6.8627501795281876E-2</v>
          </cell>
          <cell r="H27">
            <v>2269462</v>
          </cell>
          <cell r="I27">
            <v>-6.8627253830511492E-2</v>
          </cell>
          <cell r="J27">
            <v>5364183</v>
          </cell>
          <cell r="K27">
            <v>-6.8627355655187183E-2</v>
          </cell>
        </row>
        <row r="28">
          <cell r="B28">
            <v>43491</v>
          </cell>
          <cell r="C28" t="str">
            <v>Saturday</v>
          </cell>
          <cell r="D28">
            <v>16968325</v>
          </cell>
          <cell r="E28">
            <v>0.10526316132299196</v>
          </cell>
          <cell r="F28">
            <v>12726244</v>
          </cell>
          <cell r="G28">
            <v>0.10526313503970441</v>
          </cell>
          <cell r="H28">
            <v>5184766</v>
          </cell>
          <cell r="I28">
            <v>0.10526333741066352</v>
          </cell>
          <cell r="J28">
            <v>12254901</v>
          </cell>
          <cell r="K28">
            <v>0.10526311517340559</v>
          </cell>
        </row>
        <row r="29">
          <cell r="B29">
            <v>43492</v>
          </cell>
          <cell r="C29" t="str">
            <v>Sunday</v>
          </cell>
          <cell r="D29">
            <v>16321913</v>
          </cell>
          <cell r="E29">
            <v>2.0202007574737113E-2</v>
          </cell>
          <cell r="F29">
            <v>12241435</v>
          </cell>
          <cell r="G29">
            <v>2.0202049665681399E-2</v>
          </cell>
          <cell r="H29">
            <v>4987251</v>
          </cell>
          <cell r="I29">
            <v>2.0202135913869546E-2</v>
          </cell>
          <cell r="J29">
            <v>11788048</v>
          </cell>
          <cell r="K29">
            <v>2.0202047302114057E-2</v>
          </cell>
        </row>
        <row r="30">
          <cell r="B30">
            <v>43493</v>
          </cell>
          <cell r="C30" t="str">
            <v>Monday</v>
          </cell>
          <cell r="D30">
            <v>7661877</v>
          </cell>
          <cell r="E30">
            <v>-3.921572561506792E-2</v>
          </cell>
          <cell r="F30">
            <v>5746408</v>
          </cell>
          <cell r="G30">
            <v>-3.9215643655570065E-2</v>
          </cell>
          <cell r="H30">
            <v>2341129</v>
          </cell>
          <cell r="I30">
            <v>-3.9215573617435218E-2</v>
          </cell>
          <cell r="J30">
            <v>5533578</v>
          </cell>
          <cell r="K30">
            <v>-3.9215631802964057E-2</v>
          </cell>
        </row>
        <row r="31">
          <cell r="B31">
            <v>43494</v>
          </cell>
          <cell r="C31" t="str">
            <v>Tuesday</v>
          </cell>
          <cell r="D31">
            <v>8052789</v>
          </cell>
          <cell r="E31">
            <v>-0.40462431164582546</v>
          </cell>
          <cell r="F31">
            <v>6039592</v>
          </cell>
          <cell r="G31">
            <v>1.9768798121875975</v>
          </cell>
          <cell r="H31">
            <v>2460574</v>
          </cell>
          <cell r="I31">
            <v>-0.87590011321220818</v>
          </cell>
          <cell r="J31">
            <v>5815903</v>
          </cell>
          <cell r="K31">
            <v>1.6565878173136039</v>
          </cell>
        </row>
        <row r="32">
          <cell r="B32">
            <v>43495</v>
          </cell>
          <cell r="C32" t="str">
            <v>Wednesday</v>
          </cell>
          <cell r="D32">
            <v>8052789</v>
          </cell>
          <cell r="E32">
            <v>4.0403950356973972E-2</v>
          </cell>
          <cell r="F32">
            <v>6039592</v>
          </cell>
          <cell r="G32">
            <v>4.0403993422962303E-2</v>
          </cell>
          <cell r="H32">
            <v>2460574</v>
          </cell>
          <cell r="I32">
            <v>4.0403920815824668E-2</v>
          </cell>
          <cell r="J32">
            <v>5815903</v>
          </cell>
          <cell r="K32">
            <v>4.0403982581171505E-2</v>
          </cell>
        </row>
        <row r="33">
          <cell r="B33">
            <v>43496</v>
          </cell>
          <cell r="C33" t="str">
            <v>Thursday</v>
          </cell>
          <cell r="D33">
            <v>7505512</v>
          </cell>
          <cell r="E33">
            <v>1.0526259099838065E-2</v>
          </cell>
          <cell r="F33">
            <v>5629134</v>
          </cell>
          <cell r="G33">
            <v>1.0526349803258173E-2</v>
          </cell>
          <cell r="H33">
            <v>2293351</v>
          </cell>
          <cell r="I33">
            <v>1.0526283321774077E-2</v>
          </cell>
          <cell r="J33">
            <v>5420648</v>
          </cell>
          <cell r="K33">
            <v>1.0526300090806018E-2</v>
          </cell>
        </row>
        <row r="34">
          <cell r="B34">
            <v>43497</v>
          </cell>
          <cell r="C34" t="str">
            <v>Friday</v>
          </cell>
          <cell r="D34">
            <v>7427330</v>
          </cell>
          <cell r="E34">
            <v>0</v>
          </cell>
          <cell r="F34">
            <v>5570497</v>
          </cell>
          <cell r="G34">
            <v>0</v>
          </cell>
          <cell r="H34">
            <v>2269462</v>
          </cell>
          <cell r="I34">
            <v>0</v>
          </cell>
          <cell r="J34">
            <v>5364183</v>
          </cell>
          <cell r="K34">
            <v>0</v>
          </cell>
        </row>
        <row r="35">
          <cell r="B35">
            <v>43498</v>
          </cell>
          <cell r="C35" t="str">
            <v>Saturday</v>
          </cell>
          <cell r="D35">
            <v>15675500</v>
          </cell>
          <cell r="E35">
            <v>-7.6190490222222906E-2</v>
          </cell>
          <cell r="F35">
            <v>11756625</v>
          </cell>
          <cell r="G35">
            <v>-7.6190508369948007E-2</v>
          </cell>
          <cell r="H35">
            <v>4789736</v>
          </cell>
          <cell r="I35">
            <v>-7.6190516601906455E-2</v>
          </cell>
          <cell r="J35">
            <v>11321195</v>
          </cell>
          <cell r="K35">
            <v>-7.6190415573328618E-2</v>
          </cell>
        </row>
        <row r="36">
          <cell r="B36">
            <v>43499</v>
          </cell>
          <cell r="C36" t="str">
            <v>Sunday</v>
          </cell>
          <cell r="D36">
            <v>16160310</v>
          </cell>
          <cell r="E36">
            <v>-9.9009840329378207E-3</v>
          </cell>
          <cell r="F36">
            <v>12120232</v>
          </cell>
          <cell r="G36">
            <v>-9.9010450980624443E-3</v>
          </cell>
          <cell r="H36">
            <v>4937872</v>
          </cell>
          <cell r="I36">
            <v>-9.9010456862909102E-3</v>
          </cell>
          <cell r="J36">
            <v>11671335</v>
          </cell>
          <cell r="K36">
            <v>-9.9009607018906154E-3</v>
          </cell>
        </row>
        <row r="37">
          <cell r="B37">
            <v>43500</v>
          </cell>
          <cell r="C37" t="str">
            <v>Monday</v>
          </cell>
          <cell r="D37">
            <v>7661877</v>
          </cell>
          <cell r="E37">
            <v>0</v>
          </cell>
          <cell r="F37">
            <v>5746408</v>
          </cell>
          <cell r="G37">
            <v>0</v>
          </cell>
          <cell r="H37">
            <v>2341129</v>
          </cell>
          <cell r="I37">
            <v>0</v>
          </cell>
          <cell r="J37">
            <v>5533578</v>
          </cell>
          <cell r="K37">
            <v>0</v>
          </cell>
        </row>
        <row r="38">
          <cell r="B38">
            <v>43501</v>
          </cell>
          <cell r="C38" t="str">
            <v>Tuesday</v>
          </cell>
          <cell r="D38">
            <v>8052789</v>
          </cell>
          <cell r="E38">
            <v>0</v>
          </cell>
          <cell r="F38">
            <v>6039592</v>
          </cell>
          <cell r="G38">
            <v>0</v>
          </cell>
          <cell r="H38">
            <v>2460574</v>
          </cell>
          <cell r="I38">
            <v>0</v>
          </cell>
          <cell r="J38">
            <v>5815903</v>
          </cell>
          <cell r="K38">
            <v>0</v>
          </cell>
        </row>
        <row r="39">
          <cell r="B39">
            <v>43502</v>
          </cell>
          <cell r="C39" t="str">
            <v>Wednesday</v>
          </cell>
          <cell r="D39">
            <v>7427330</v>
          </cell>
          <cell r="E39">
            <v>-7.7669860715337213E-2</v>
          </cell>
          <cell r="F39">
            <v>5570497</v>
          </cell>
          <cell r="G39">
            <v>-7.7669981680881794E-2</v>
          </cell>
          <cell r="H39">
            <v>2269462</v>
          </cell>
          <cell r="I39">
            <v>-7.7669681952259872E-2</v>
          </cell>
          <cell r="J39">
            <v>5364183</v>
          </cell>
          <cell r="K39">
            <v>-7.7669796074659403E-2</v>
          </cell>
        </row>
        <row r="40">
          <cell r="B40">
            <v>43503</v>
          </cell>
          <cell r="C40" t="str">
            <v>Thursday</v>
          </cell>
          <cell r="D40">
            <v>7974607</v>
          </cell>
          <cell r="E40">
            <v>6.2500066617707128E-2</v>
          </cell>
          <cell r="F40">
            <v>5980955</v>
          </cell>
          <cell r="G40">
            <v>6.250002220590245E-2</v>
          </cell>
          <cell r="H40">
            <v>2436685</v>
          </cell>
          <cell r="I40">
            <v>6.249980923112064E-2</v>
          </cell>
          <cell r="J40">
            <v>5759438</v>
          </cell>
          <cell r="K40">
            <v>6.2499907760105389E-2</v>
          </cell>
        </row>
        <row r="41">
          <cell r="B41">
            <v>43504</v>
          </cell>
          <cell r="C41" t="str">
            <v>Friday</v>
          </cell>
          <cell r="D41">
            <v>7896424</v>
          </cell>
          <cell r="E41">
            <v>6.3157823874797625E-2</v>
          </cell>
          <cell r="F41">
            <v>5922318</v>
          </cell>
          <cell r="G41">
            <v>6.3157919302353038E-2</v>
          </cell>
          <cell r="H41">
            <v>2412796</v>
          </cell>
          <cell r="I41">
            <v>6.3157699930644462E-2</v>
          </cell>
          <cell r="J41">
            <v>5702973</v>
          </cell>
          <cell r="K41">
            <v>6.3157800544836107E-2</v>
          </cell>
        </row>
        <row r="42">
          <cell r="B42">
            <v>43505</v>
          </cell>
          <cell r="C42" t="str">
            <v>Saturday</v>
          </cell>
          <cell r="D42">
            <v>15837104</v>
          </cell>
          <cell r="E42">
            <v>1.030933622531971E-2</v>
          </cell>
          <cell r="F42">
            <v>11877828</v>
          </cell>
          <cell r="G42">
            <v>1.030933622531971E-2</v>
          </cell>
          <cell r="H42">
            <v>4839115</v>
          </cell>
          <cell r="I42">
            <v>1.0309336464473295E-2</v>
          </cell>
          <cell r="J42">
            <v>11437908</v>
          </cell>
          <cell r="K42">
            <v>1.0309247389520326E-2</v>
          </cell>
        </row>
        <row r="43">
          <cell r="B43">
            <v>43506</v>
          </cell>
          <cell r="C43" t="str">
            <v>Sunday</v>
          </cell>
          <cell r="D43">
            <v>16645119</v>
          </cell>
          <cell r="E43">
            <v>2.999998143599969E-2</v>
          </cell>
          <cell r="F43">
            <v>12483839</v>
          </cell>
          <cell r="G43">
            <v>3.0000003300266753E-2</v>
          </cell>
          <cell r="H43">
            <v>5086008</v>
          </cell>
          <cell r="I43">
            <v>2.9999967597377886E-2</v>
          </cell>
          <cell r="J43">
            <v>12021475</v>
          </cell>
          <cell r="K43">
            <v>2.9999995715999983E-2</v>
          </cell>
        </row>
        <row r="44">
          <cell r="B44">
            <v>43507</v>
          </cell>
          <cell r="C44" t="str">
            <v>Monday</v>
          </cell>
          <cell r="D44">
            <v>8052789</v>
          </cell>
          <cell r="E44">
            <v>5.1020396177072547E-2</v>
          </cell>
          <cell r="F44">
            <v>6039592</v>
          </cell>
          <cell r="G44">
            <v>5.1020393957407872E-2</v>
          </cell>
          <cell r="H44">
            <v>2460574</v>
          </cell>
          <cell r="I44">
            <v>5.1020255611715637E-2</v>
          </cell>
          <cell r="J44">
            <v>5815903</v>
          </cell>
          <cell r="K44">
            <v>5.1020334402081202E-2</v>
          </cell>
        </row>
        <row r="45">
          <cell r="B45">
            <v>43508</v>
          </cell>
          <cell r="C45" t="str">
            <v>Tuesday</v>
          </cell>
          <cell r="D45">
            <v>8209154</v>
          </cell>
          <cell r="E45">
            <v>1.9417496223979036E-2</v>
          </cell>
          <cell r="F45">
            <v>6156866</v>
          </cell>
          <cell r="G45">
            <v>1.9417536813745029E-2</v>
          </cell>
          <cell r="H45">
            <v>2508352</v>
          </cell>
          <cell r="I45">
            <v>1.9417420488065051E-2</v>
          </cell>
          <cell r="J45">
            <v>5928833</v>
          </cell>
          <cell r="K45">
            <v>1.9417449018664934E-2</v>
          </cell>
        </row>
        <row r="46">
          <cell r="B46">
            <v>43509</v>
          </cell>
          <cell r="C46" t="str">
            <v>Wednesday</v>
          </cell>
          <cell r="D46">
            <v>7818242</v>
          </cell>
          <cell r="E46">
            <v>5.2631564774959561E-2</v>
          </cell>
          <cell r="F46">
            <v>5863681</v>
          </cell>
          <cell r="G46">
            <v>5.2631569499094866E-2</v>
          </cell>
          <cell r="H46">
            <v>2388907</v>
          </cell>
          <cell r="I46">
            <v>5.2631416608870385E-2</v>
          </cell>
          <cell r="J46">
            <v>5646508</v>
          </cell>
          <cell r="K46">
            <v>5.2631500454030089E-2</v>
          </cell>
        </row>
        <row r="47">
          <cell r="B47">
            <v>43510</v>
          </cell>
          <cell r="C47" t="str">
            <v>Thursday</v>
          </cell>
          <cell r="D47">
            <v>7740060</v>
          </cell>
          <cell r="E47">
            <v>-2.9411731512286488E-2</v>
          </cell>
          <cell r="F47">
            <v>5805045</v>
          </cell>
          <cell r="G47">
            <v>-2.9411690942332758E-2</v>
          </cell>
          <cell r="H47">
            <v>2365018</v>
          </cell>
          <cell r="I47">
            <v>-2.9411680213076385E-2</v>
          </cell>
          <cell r="J47">
            <v>5590043</v>
          </cell>
          <cell r="K47">
            <v>-2.9411723852223126E-2</v>
          </cell>
        </row>
        <row r="48">
          <cell r="B48">
            <v>43511</v>
          </cell>
          <cell r="C48" t="str">
            <v>Friday</v>
          </cell>
          <cell r="D48">
            <v>7740060</v>
          </cell>
          <cell r="E48">
            <v>-1.9801874873993541E-2</v>
          </cell>
          <cell r="F48">
            <v>5805045</v>
          </cell>
          <cell r="G48">
            <v>-1.9801874873993541E-2</v>
          </cell>
          <cell r="H48">
            <v>2365018</v>
          </cell>
          <cell r="I48">
            <v>-1.9801922748545642E-2</v>
          </cell>
          <cell r="J48">
            <v>5590043</v>
          </cell>
          <cell r="K48">
            <v>-1.9801952420255176E-2</v>
          </cell>
        </row>
        <row r="49">
          <cell r="B49">
            <v>43512</v>
          </cell>
          <cell r="C49" t="str">
            <v>Saturday</v>
          </cell>
          <cell r="D49">
            <v>16483516</v>
          </cell>
          <cell r="E49">
            <v>4.0816300758017343E-2</v>
          </cell>
          <cell r="F49">
            <v>12362637</v>
          </cell>
          <cell r="G49">
            <v>4.0816300758017343E-2</v>
          </cell>
          <cell r="H49">
            <v>5036630</v>
          </cell>
          <cell r="I49">
            <v>4.0816347617281368E-2</v>
          </cell>
          <cell r="J49">
            <v>11904761</v>
          </cell>
          <cell r="K49">
            <v>4.0816292629736184E-2</v>
          </cell>
        </row>
        <row r="50">
          <cell r="B50">
            <v>43513</v>
          </cell>
          <cell r="C50" t="str">
            <v>Sunday</v>
          </cell>
          <cell r="D50">
            <v>16321913</v>
          </cell>
          <cell r="E50">
            <v>-1.941746406258793E-2</v>
          </cell>
          <cell r="F50">
            <v>12241435</v>
          </cell>
          <cell r="G50">
            <v>-1.9417424399657879E-2</v>
          </cell>
          <cell r="H50">
            <v>4987251</v>
          </cell>
          <cell r="I50">
            <v>-1.9417389827149356E-2</v>
          </cell>
          <cell r="J50">
            <v>11788048</v>
          </cell>
          <cell r="K50">
            <v>-1.9417500764257301E-2</v>
          </cell>
        </row>
        <row r="51">
          <cell r="B51">
            <v>43514</v>
          </cell>
          <cell r="C51" t="str">
            <v>Monday</v>
          </cell>
          <cell r="D51">
            <v>7818242</v>
          </cell>
          <cell r="E51">
            <v>-2.9126182245679089E-2</v>
          </cell>
          <cell r="F51">
            <v>5863681</v>
          </cell>
          <cell r="G51">
            <v>-2.9126305220617543E-2</v>
          </cell>
          <cell r="H51">
            <v>2388907</v>
          </cell>
          <cell r="I51">
            <v>-2.9126130732097466E-2</v>
          </cell>
          <cell r="J51">
            <v>5646508</v>
          </cell>
          <cell r="K51">
            <v>-2.912617352799729E-2</v>
          </cell>
        </row>
        <row r="52">
          <cell r="B52">
            <v>43515</v>
          </cell>
          <cell r="C52" t="str">
            <v>Tuesday</v>
          </cell>
          <cell r="D52">
            <v>7896424</v>
          </cell>
          <cell r="E52">
            <v>-3.8095277540170391E-2</v>
          </cell>
          <cell r="F52">
            <v>5922318</v>
          </cell>
          <cell r="G52">
            <v>-3.8095355656595387E-2</v>
          </cell>
          <cell r="H52">
            <v>2412796</v>
          </cell>
          <cell r="I52">
            <v>-3.8095131783736913E-2</v>
          </cell>
          <cell r="J52">
            <v>5702973</v>
          </cell>
          <cell r="K52">
            <v>-3.8095186691883498E-2</v>
          </cell>
        </row>
        <row r="53">
          <cell r="B53">
            <v>43516</v>
          </cell>
          <cell r="C53" t="str">
            <v>Wednesday</v>
          </cell>
          <cell r="D53">
            <v>7974607</v>
          </cell>
          <cell r="E53">
            <v>2.0000020464958856E-2</v>
          </cell>
          <cell r="F53">
            <v>5980955</v>
          </cell>
          <cell r="G53">
            <v>2.0000064805708151E-2</v>
          </cell>
          <cell r="H53">
            <v>2436685</v>
          </cell>
          <cell r="I53">
            <v>1.9999941395793197E-2</v>
          </cell>
          <cell r="J53">
            <v>5759438</v>
          </cell>
          <cell r="K53">
            <v>1.9999971663902771E-2</v>
          </cell>
        </row>
        <row r="54">
          <cell r="B54">
            <v>43517</v>
          </cell>
          <cell r="C54" t="str">
            <v>Thursday</v>
          </cell>
          <cell r="D54">
            <v>7505512</v>
          </cell>
          <cell r="E54">
            <v>-3.0303124265186554E-2</v>
          </cell>
          <cell r="F54">
            <v>5629134</v>
          </cell>
          <cell r="G54">
            <v>-3.0303124265186554E-2</v>
          </cell>
          <cell r="H54">
            <v>2293351</v>
          </cell>
          <cell r="I54">
            <v>-3.0302940611868445E-2</v>
          </cell>
          <cell r="J54">
            <v>5420648</v>
          </cell>
          <cell r="K54">
            <v>-3.0302986935878629E-2</v>
          </cell>
        </row>
        <row r="55">
          <cell r="B55">
            <v>43518</v>
          </cell>
          <cell r="C55" t="str">
            <v>Friday</v>
          </cell>
          <cell r="D55">
            <v>7974607</v>
          </cell>
          <cell r="E55">
            <v>3.0302995067221783E-2</v>
          </cell>
          <cell r="F55">
            <v>5980955</v>
          </cell>
          <cell r="G55">
            <v>3.0302952001233452E-2</v>
          </cell>
          <cell r="H55">
            <v>2436685</v>
          </cell>
          <cell r="I55">
            <v>3.0302940611868445E-2</v>
          </cell>
          <cell r="J55">
            <v>5759438</v>
          </cell>
          <cell r="K55">
            <v>3.0302986935878629E-2</v>
          </cell>
        </row>
        <row r="56">
          <cell r="B56">
            <v>43519</v>
          </cell>
          <cell r="C56" t="str">
            <v>Saturday</v>
          </cell>
          <cell r="D56">
            <v>15513897</v>
          </cell>
          <cell r="E56">
            <v>-5.8823554392157584E-2</v>
          </cell>
          <cell r="F56">
            <v>11635423</v>
          </cell>
          <cell r="G56">
            <v>-5.8823534169934799E-2</v>
          </cell>
          <cell r="H56">
            <v>4740357</v>
          </cell>
          <cell r="I56">
            <v>-5.8823657882353886E-2</v>
          </cell>
          <cell r="J56">
            <v>11204481</v>
          </cell>
          <cell r="K56">
            <v>-5.8823524470587807E-2</v>
          </cell>
        </row>
        <row r="57">
          <cell r="B57">
            <v>43520</v>
          </cell>
          <cell r="C57" t="str">
            <v>Sunday</v>
          </cell>
          <cell r="D57">
            <v>15998707</v>
          </cell>
          <cell r="E57">
            <v>-1.9801968065875641E-2</v>
          </cell>
          <cell r="F57">
            <v>11999030</v>
          </cell>
          <cell r="G57">
            <v>-1.9802008506355717E-2</v>
          </cell>
          <cell r="H57">
            <v>4888493</v>
          </cell>
          <cell r="I57">
            <v>-1.980209137258182E-2</v>
          </cell>
          <cell r="J57">
            <v>11554621</v>
          </cell>
          <cell r="K57">
            <v>-1.980200623546835E-2</v>
          </cell>
        </row>
        <row r="58">
          <cell r="B58">
            <v>43521</v>
          </cell>
          <cell r="C58" t="str">
            <v>Monday</v>
          </cell>
          <cell r="D58">
            <v>7583695</v>
          </cell>
          <cell r="E58">
            <v>-2.9999966744442053E-2</v>
          </cell>
          <cell r="F58">
            <v>5687771</v>
          </cell>
          <cell r="G58">
            <v>-2.9999926667224952E-2</v>
          </cell>
          <cell r="H58">
            <v>2317240</v>
          </cell>
          <cell r="I58">
            <v>-2.9999912093689685E-2</v>
          </cell>
          <cell r="J58">
            <v>5477113</v>
          </cell>
          <cell r="K58">
            <v>-2.9999957495854046E-2</v>
          </cell>
        </row>
        <row r="59">
          <cell r="B59">
            <v>43522</v>
          </cell>
          <cell r="C59" t="str">
            <v>Tuesday</v>
          </cell>
          <cell r="D59">
            <v>8052789</v>
          </cell>
          <cell r="E59">
            <v>1.9802001513596457E-2</v>
          </cell>
          <cell r="F59">
            <v>6039592</v>
          </cell>
          <cell r="G59">
            <v>1.9802043726797613E-2</v>
          </cell>
          <cell r="H59">
            <v>2460574</v>
          </cell>
          <cell r="I59">
            <v>1.9801922748545753E-2</v>
          </cell>
          <cell r="J59">
            <v>5815903</v>
          </cell>
          <cell r="K59">
            <v>1.9801952420255287E-2</v>
          </cell>
        </row>
        <row r="60">
          <cell r="B60">
            <v>43523</v>
          </cell>
          <cell r="C60" t="str">
            <v>Wednesday</v>
          </cell>
          <cell r="D60">
            <v>7740060</v>
          </cell>
          <cell r="E60">
            <v>-2.9411731512286488E-2</v>
          </cell>
          <cell r="F60">
            <v>5805045</v>
          </cell>
          <cell r="G60">
            <v>-2.9411690942332758E-2</v>
          </cell>
          <cell r="H60">
            <v>2365018</v>
          </cell>
          <cell r="I60">
            <v>-2.9411680213076385E-2</v>
          </cell>
          <cell r="J60">
            <v>5590043</v>
          </cell>
          <cell r="K60">
            <v>-2.9411723852223126E-2</v>
          </cell>
        </row>
        <row r="61">
          <cell r="B61">
            <v>43524</v>
          </cell>
          <cell r="C61" t="str">
            <v>Thursday</v>
          </cell>
          <cell r="D61">
            <v>8130972</v>
          </cell>
          <cell r="E61">
            <v>8.3333422156942838E-2</v>
          </cell>
          <cell r="F61">
            <v>6098229</v>
          </cell>
          <cell r="G61">
            <v>8.3333422156942838E-2</v>
          </cell>
          <cell r="H61">
            <v>2484463</v>
          </cell>
          <cell r="I61">
            <v>8.3333078974827668E-2</v>
          </cell>
          <cell r="J61">
            <v>5872368</v>
          </cell>
          <cell r="K61">
            <v>8.3333210346807185E-2</v>
          </cell>
        </row>
        <row r="62">
          <cell r="B62">
            <v>43525</v>
          </cell>
          <cell r="C62" t="str">
            <v>Friday</v>
          </cell>
          <cell r="D62">
            <v>8052789</v>
          </cell>
          <cell r="E62">
            <v>9.803868704752583E-3</v>
          </cell>
          <cell r="F62">
            <v>6039592</v>
          </cell>
          <cell r="G62">
            <v>9.8039527132371962E-3</v>
          </cell>
          <cell r="H62">
            <v>2460574</v>
          </cell>
          <cell r="I62">
            <v>9.8038934043587211E-3</v>
          </cell>
          <cell r="J62">
            <v>5815903</v>
          </cell>
          <cell r="K62">
            <v>9.803907950741042E-3</v>
          </cell>
        </row>
        <row r="63">
          <cell r="B63">
            <v>43526</v>
          </cell>
          <cell r="C63" t="str">
            <v>Saturday</v>
          </cell>
          <cell r="D63">
            <v>16806722</v>
          </cell>
          <cell r="E63">
            <v>8.3333349447917593E-2</v>
          </cell>
          <cell r="F63">
            <v>12605042</v>
          </cell>
          <cell r="G63">
            <v>8.3333369143519853E-2</v>
          </cell>
          <cell r="H63">
            <v>5135387</v>
          </cell>
          <cell r="I63">
            <v>8.3333386071977378E-2</v>
          </cell>
          <cell r="J63">
            <v>12138188</v>
          </cell>
          <cell r="K63">
            <v>8.3333355645834883E-2</v>
          </cell>
        </row>
        <row r="64">
          <cell r="B64">
            <v>43527</v>
          </cell>
          <cell r="C64" t="str">
            <v>Sunday</v>
          </cell>
          <cell r="D64">
            <v>15837104</v>
          </cell>
          <cell r="E64">
            <v>-1.0101003787368557E-2</v>
          </cell>
          <cell r="F64">
            <v>11877828</v>
          </cell>
          <cell r="G64">
            <v>-1.010098316280561E-2</v>
          </cell>
          <cell r="H64">
            <v>4839115</v>
          </cell>
          <cell r="I64">
            <v>-1.0100863394915338E-2</v>
          </cell>
          <cell r="J64">
            <v>11437908</v>
          </cell>
          <cell r="K64">
            <v>-1.0100980378326518E-2</v>
          </cell>
        </row>
        <row r="65">
          <cell r="B65">
            <v>43528</v>
          </cell>
          <cell r="C65" t="str">
            <v>Monday</v>
          </cell>
          <cell r="D65">
            <v>7818242</v>
          </cell>
          <cell r="E65">
            <v>3.0927799707134884E-2</v>
          </cell>
          <cell r="F65">
            <v>5863681</v>
          </cell>
          <cell r="G65">
            <v>3.0927757112584109E-2</v>
          </cell>
          <cell r="H65">
            <v>2388907</v>
          </cell>
          <cell r="I65">
            <v>3.0927741623655747E-2</v>
          </cell>
          <cell r="J65">
            <v>5646508</v>
          </cell>
          <cell r="K65">
            <v>3.0927789877623457E-2</v>
          </cell>
        </row>
        <row r="66">
          <cell r="B66">
            <v>43529</v>
          </cell>
          <cell r="C66" t="str">
            <v>Tuesday</v>
          </cell>
          <cell r="D66">
            <v>7818242</v>
          </cell>
          <cell r="E66">
            <v>-2.9126182245679089E-2</v>
          </cell>
          <cell r="F66">
            <v>5863681</v>
          </cell>
          <cell r="G66">
            <v>-2.9126305220617543E-2</v>
          </cell>
          <cell r="H66">
            <v>2388907</v>
          </cell>
          <cell r="I66">
            <v>-2.9126130732097466E-2</v>
          </cell>
          <cell r="J66">
            <v>5646508</v>
          </cell>
          <cell r="K66">
            <v>-2.912617352799729E-2</v>
          </cell>
        </row>
        <row r="67">
          <cell r="B67">
            <v>43530</v>
          </cell>
          <cell r="C67" t="str">
            <v>Wednesday</v>
          </cell>
          <cell r="D67">
            <v>7583695</v>
          </cell>
          <cell r="E67">
            <v>-2.0202039777469372E-2</v>
          </cell>
          <cell r="F67">
            <v>5687771</v>
          </cell>
          <cell r="G67">
            <v>-2.0202082843457703E-2</v>
          </cell>
          <cell r="H67">
            <v>2317240</v>
          </cell>
          <cell r="I67">
            <v>-2.0201960407912334E-2</v>
          </cell>
          <cell r="J67">
            <v>5477113</v>
          </cell>
          <cell r="K67">
            <v>-2.0201991290585752E-2</v>
          </cell>
        </row>
        <row r="68">
          <cell r="B68">
            <v>43531</v>
          </cell>
          <cell r="C68" t="str">
            <v>Thursday</v>
          </cell>
          <cell r="D68">
            <v>7818242</v>
          </cell>
          <cell r="E68">
            <v>-3.8461576303546519E-2</v>
          </cell>
          <cell r="F68">
            <v>5863681</v>
          </cell>
          <cell r="G68">
            <v>-3.8461658294563827E-2</v>
          </cell>
          <cell r="H68">
            <v>2388907</v>
          </cell>
          <cell r="I68">
            <v>-3.8461430095759086E-2</v>
          </cell>
          <cell r="J68">
            <v>5646508</v>
          </cell>
          <cell r="K68">
            <v>-3.8461486064905959E-2</v>
          </cell>
        </row>
        <row r="69">
          <cell r="B69">
            <v>43532</v>
          </cell>
          <cell r="C69" t="str">
            <v>Friday</v>
          </cell>
          <cell r="D69">
            <v>7818242</v>
          </cell>
          <cell r="E69">
            <v>-2.9126182245679089E-2</v>
          </cell>
          <cell r="F69">
            <v>5863681</v>
          </cell>
          <cell r="G69">
            <v>-2.9126305220617543E-2</v>
          </cell>
          <cell r="H69">
            <v>2388907</v>
          </cell>
          <cell r="I69">
            <v>-2.9126130732097466E-2</v>
          </cell>
          <cell r="J69">
            <v>5646508</v>
          </cell>
          <cell r="K69">
            <v>-2.912617352799729E-2</v>
          </cell>
        </row>
        <row r="70">
          <cell r="B70">
            <v>43533</v>
          </cell>
          <cell r="C70" t="str">
            <v>Saturday</v>
          </cell>
          <cell r="D70">
            <v>16806722</v>
          </cell>
          <cell r="E70">
            <v>0</v>
          </cell>
          <cell r="F70">
            <v>12605042</v>
          </cell>
          <cell r="G70">
            <v>0</v>
          </cell>
          <cell r="H70">
            <v>5135387</v>
          </cell>
          <cell r="I70">
            <v>0</v>
          </cell>
          <cell r="J70">
            <v>12138188</v>
          </cell>
          <cell r="K70">
            <v>0</v>
          </cell>
        </row>
        <row r="71">
          <cell r="B71">
            <v>43534</v>
          </cell>
          <cell r="C71" t="str">
            <v>Sunday</v>
          </cell>
          <cell r="D71">
            <v>16645119</v>
          </cell>
          <cell r="E71">
            <v>5.1020375947521623E-2</v>
          </cell>
          <cell r="F71">
            <v>12483839</v>
          </cell>
          <cell r="G71">
            <v>5.1020354899902642E-2</v>
          </cell>
          <cell r="H71">
            <v>5086008</v>
          </cell>
          <cell r="I71">
            <v>5.1020279534584212E-2</v>
          </cell>
          <cell r="J71">
            <v>12021475</v>
          </cell>
          <cell r="K71">
            <v>5.102043135860157E-2</v>
          </cell>
        </row>
        <row r="72">
          <cell r="B72">
            <v>43535</v>
          </cell>
          <cell r="C72" t="str">
            <v>Monday</v>
          </cell>
          <cell r="D72">
            <v>7661877</v>
          </cell>
          <cell r="E72">
            <v>-2.0000020464958745E-2</v>
          </cell>
          <cell r="F72">
            <v>5746408</v>
          </cell>
          <cell r="G72">
            <v>-1.9999894264370766E-2</v>
          </cell>
          <cell r="H72">
            <v>2341129</v>
          </cell>
          <cell r="I72">
            <v>-1.9999941395793086E-2</v>
          </cell>
          <cell r="J72">
            <v>5533578</v>
          </cell>
          <cell r="K72">
            <v>-1.9999971663902771E-2</v>
          </cell>
        </row>
        <row r="73">
          <cell r="B73">
            <v>43536</v>
          </cell>
          <cell r="C73" t="str">
            <v>Tuesday</v>
          </cell>
          <cell r="D73">
            <v>7740060</v>
          </cell>
          <cell r="E73">
            <v>-9.9999462794833072E-3</v>
          </cell>
          <cell r="F73">
            <v>5805045</v>
          </cell>
          <cell r="G73">
            <v>-9.9998618615166901E-3</v>
          </cell>
          <cell r="H73">
            <v>2365018</v>
          </cell>
          <cell r="I73">
            <v>-9.9999706978965985E-3</v>
          </cell>
          <cell r="J73">
            <v>5590043</v>
          </cell>
          <cell r="K73">
            <v>-9.9999858319513857E-3</v>
          </cell>
        </row>
        <row r="74">
          <cell r="B74">
            <v>43537</v>
          </cell>
          <cell r="C74" t="str">
            <v>Wednesday</v>
          </cell>
          <cell r="D74">
            <v>7818242</v>
          </cell>
          <cell r="E74">
            <v>3.0927799707134884E-2</v>
          </cell>
          <cell r="F74">
            <v>5863681</v>
          </cell>
          <cell r="G74">
            <v>3.0927757112584109E-2</v>
          </cell>
          <cell r="H74">
            <v>2388907</v>
          </cell>
          <cell r="I74">
            <v>3.0927741623655747E-2</v>
          </cell>
          <cell r="J74">
            <v>5646508</v>
          </cell>
          <cell r="K74">
            <v>3.0927789877623457E-2</v>
          </cell>
        </row>
        <row r="75">
          <cell r="B75">
            <v>43538</v>
          </cell>
          <cell r="C75" t="str">
            <v>Thursday</v>
          </cell>
          <cell r="D75">
            <v>8209154</v>
          </cell>
          <cell r="E75">
            <v>4.9999987209400798E-2</v>
          </cell>
          <cell r="F75">
            <v>6156866</v>
          </cell>
          <cell r="G75">
            <v>5.0000162014270488E-2</v>
          </cell>
          <cell r="H75">
            <v>2508352</v>
          </cell>
          <cell r="I75">
            <v>4.9999853489482771E-2</v>
          </cell>
          <cell r="J75">
            <v>5928833</v>
          </cell>
          <cell r="K75">
            <v>4.9999929159756817E-2</v>
          </cell>
        </row>
        <row r="76">
          <cell r="B76">
            <v>43539</v>
          </cell>
          <cell r="C76" t="str">
            <v>Friday</v>
          </cell>
          <cell r="D76">
            <v>7740060</v>
          </cell>
          <cell r="E76">
            <v>-9.9999462794833072E-3</v>
          </cell>
          <cell r="F76">
            <v>5805045</v>
          </cell>
          <cell r="G76">
            <v>-9.9998618615166901E-3</v>
          </cell>
          <cell r="H76">
            <v>2365018</v>
          </cell>
          <cell r="I76">
            <v>-9.9999706978965985E-3</v>
          </cell>
          <cell r="J76">
            <v>5590043</v>
          </cell>
          <cell r="K76">
            <v>-9.9999858319513857E-3</v>
          </cell>
        </row>
        <row r="77">
          <cell r="B77">
            <v>43540</v>
          </cell>
          <cell r="C77" t="str">
            <v>Saturday</v>
          </cell>
          <cell r="D77">
            <v>15352294</v>
          </cell>
          <cell r="E77">
            <v>-8.6538469548077201E-2</v>
          </cell>
          <cell r="F77">
            <v>11514221</v>
          </cell>
          <cell r="G77">
            <v>-8.6538466115384627E-2</v>
          </cell>
          <cell r="H77">
            <v>4690978</v>
          </cell>
          <cell r="I77">
            <v>-8.6538560774484963E-2</v>
          </cell>
          <cell r="J77">
            <v>11087768</v>
          </cell>
          <cell r="K77">
            <v>-8.6538452032543955E-2</v>
          </cell>
        </row>
        <row r="78">
          <cell r="B78">
            <v>43541</v>
          </cell>
          <cell r="C78" t="str">
            <v>Sunday</v>
          </cell>
          <cell r="D78">
            <v>15352294</v>
          </cell>
          <cell r="E78">
            <v>-7.7669916328023891E-2</v>
          </cell>
          <cell r="F78">
            <v>11514221</v>
          </cell>
          <cell r="G78">
            <v>-7.7669857805759857E-2</v>
          </cell>
          <cell r="H78">
            <v>4690978</v>
          </cell>
          <cell r="I78">
            <v>-7.7669952544313747E-2</v>
          </cell>
          <cell r="J78">
            <v>11087768</v>
          </cell>
          <cell r="K78">
            <v>-7.7669919872561444E-2</v>
          </cell>
        </row>
        <row r="79">
          <cell r="B79">
            <v>43542</v>
          </cell>
          <cell r="C79" t="str">
            <v>Monday</v>
          </cell>
          <cell r="D79">
            <v>8052789</v>
          </cell>
          <cell r="E79">
            <v>5.1020396177072547E-2</v>
          </cell>
          <cell r="F79">
            <v>6039592</v>
          </cell>
          <cell r="G79">
            <v>5.1020393957407872E-2</v>
          </cell>
          <cell r="H79">
            <v>2460574</v>
          </cell>
          <cell r="I79">
            <v>5.1020255611715637E-2</v>
          </cell>
          <cell r="J79">
            <v>5815903</v>
          </cell>
          <cell r="K79">
            <v>5.1020334402081202E-2</v>
          </cell>
        </row>
        <row r="80">
          <cell r="B80">
            <v>43543</v>
          </cell>
          <cell r="C80" t="str">
            <v>Tuesday</v>
          </cell>
          <cell r="D80">
            <v>7896424</v>
          </cell>
          <cell r="E80">
            <v>2.0201910579504601E-2</v>
          </cell>
          <cell r="F80">
            <v>5922318</v>
          </cell>
          <cell r="G80">
            <v>2.0201910579504601E-2</v>
          </cell>
          <cell r="H80">
            <v>2412796</v>
          </cell>
          <cell r="I80">
            <v>2.0201960407912223E-2</v>
          </cell>
          <cell r="J80">
            <v>5702973</v>
          </cell>
          <cell r="K80">
            <v>2.0201991290585752E-2</v>
          </cell>
        </row>
        <row r="81">
          <cell r="B81">
            <v>43544</v>
          </cell>
          <cell r="C81" t="str">
            <v>Wednesday</v>
          </cell>
          <cell r="D81">
            <v>7661877</v>
          </cell>
          <cell r="E81">
            <v>-2.0000020464958745E-2</v>
          </cell>
          <cell r="F81">
            <v>5746408</v>
          </cell>
          <cell r="G81">
            <v>-1.9999894264370766E-2</v>
          </cell>
          <cell r="H81">
            <v>2341129</v>
          </cell>
          <cell r="I81">
            <v>-1.9999941395793086E-2</v>
          </cell>
          <cell r="J81">
            <v>5533578</v>
          </cell>
          <cell r="K81">
            <v>-1.9999971663902771E-2</v>
          </cell>
        </row>
        <row r="82">
          <cell r="B82">
            <v>43545</v>
          </cell>
          <cell r="C82" t="str">
            <v>Thursday</v>
          </cell>
          <cell r="D82">
            <v>7818242</v>
          </cell>
          <cell r="E82">
            <v>-4.7619036017596983E-2</v>
          </cell>
          <cell r="F82">
            <v>5863681</v>
          </cell>
          <cell r="G82">
            <v>-4.7619194570744261E-2</v>
          </cell>
          <cell r="H82">
            <v>2388907</v>
          </cell>
          <cell r="I82">
            <v>-4.7618914729671169E-2</v>
          </cell>
          <cell r="J82">
            <v>5646508</v>
          </cell>
          <cell r="K82">
            <v>-4.7618983364854484E-2</v>
          </cell>
        </row>
        <row r="83">
          <cell r="B83">
            <v>43546</v>
          </cell>
          <cell r="C83" t="str">
            <v>Friday</v>
          </cell>
          <cell r="D83">
            <v>7583695</v>
          </cell>
          <cell r="E83">
            <v>-2.0202039777469372E-2</v>
          </cell>
          <cell r="F83">
            <v>5687771</v>
          </cell>
          <cell r="G83">
            <v>-2.0202082843457703E-2</v>
          </cell>
          <cell r="H83">
            <v>2317240</v>
          </cell>
          <cell r="I83">
            <v>-2.0201960407912334E-2</v>
          </cell>
          <cell r="J83">
            <v>5477113</v>
          </cell>
          <cell r="K83">
            <v>-2.0201991290585752E-2</v>
          </cell>
        </row>
        <row r="84">
          <cell r="B84">
            <v>43547</v>
          </cell>
          <cell r="C84" t="str">
            <v>Saturday</v>
          </cell>
          <cell r="D84">
            <v>15998707</v>
          </cell>
          <cell r="E84">
            <v>4.2105303611303935E-2</v>
          </cell>
          <cell r="F84">
            <v>11999030</v>
          </cell>
          <cell r="G84">
            <v>4.2105236646057032E-2</v>
          </cell>
          <cell r="H84">
            <v>4888493</v>
          </cell>
          <cell r="I84">
            <v>4.210529232923288E-2</v>
          </cell>
          <cell r="J84">
            <v>11554621</v>
          </cell>
          <cell r="K84">
            <v>4.2105228031466657E-2</v>
          </cell>
        </row>
        <row r="85">
          <cell r="B85">
            <v>43548</v>
          </cell>
          <cell r="C85" t="str">
            <v>Sunday</v>
          </cell>
          <cell r="D85">
            <v>16321913</v>
          </cell>
          <cell r="E85">
            <v>6.3157922848533277E-2</v>
          </cell>
          <cell r="F85">
            <v>12241435</v>
          </cell>
          <cell r="G85">
            <v>6.3157898393647383E-2</v>
          </cell>
          <cell r="H85">
            <v>4987251</v>
          </cell>
          <cell r="I85">
            <v>6.3158045081430858E-2</v>
          </cell>
          <cell r="J85">
            <v>11788048</v>
          </cell>
          <cell r="K85">
            <v>6.3157887141938707E-2</v>
          </cell>
        </row>
        <row r="86">
          <cell r="B86">
            <v>43549</v>
          </cell>
          <cell r="C86" t="str">
            <v>Monday</v>
          </cell>
          <cell r="D86">
            <v>8052789</v>
          </cell>
          <cell r="E86">
            <v>0</v>
          </cell>
          <cell r="F86">
            <v>6039592</v>
          </cell>
          <cell r="G86">
            <v>0</v>
          </cell>
          <cell r="H86">
            <v>2460574</v>
          </cell>
          <cell r="I86">
            <v>0</v>
          </cell>
          <cell r="J86">
            <v>5815903</v>
          </cell>
          <cell r="K86">
            <v>0</v>
          </cell>
        </row>
        <row r="87">
          <cell r="B87">
            <v>43550</v>
          </cell>
          <cell r="C87" t="str">
            <v>Tuesday</v>
          </cell>
          <cell r="D87">
            <v>7505512</v>
          </cell>
          <cell r="E87">
            <v>-4.9504940464189851E-2</v>
          </cell>
          <cell r="F87">
            <v>5629134</v>
          </cell>
          <cell r="G87">
            <v>-4.9504940464189851E-2</v>
          </cell>
          <cell r="H87">
            <v>2293351</v>
          </cell>
          <cell r="I87">
            <v>-4.950480687136416E-2</v>
          </cell>
          <cell r="J87">
            <v>5420648</v>
          </cell>
          <cell r="K87">
            <v>-4.9504881050637994E-2</v>
          </cell>
        </row>
        <row r="88">
          <cell r="B88">
            <v>43551</v>
          </cell>
          <cell r="C88" t="str">
            <v>Wednesday</v>
          </cell>
          <cell r="D88">
            <v>7505512</v>
          </cell>
          <cell r="E88">
            <v>-2.0408184574093213E-2</v>
          </cell>
          <cell r="F88">
            <v>5629134</v>
          </cell>
          <cell r="G88">
            <v>-2.0408227191664796E-2</v>
          </cell>
          <cell r="H88">
            <v>2293351</v>
          </cell>
          <cell r="I88">
            <v>-2.0408102244686255E-2</v>
          </cell>
          <cell r="J88">
            <v>5420648</v>
          </cell>
          <cell r="K88">
            <v>-2.0408133760832503E-2</v>
          </cell>
        </row>
        <row r="89">
          <cell r="B89">
            <v>43552</v>
          </cell>
          <cell r="C89" t="str">
            <v>Thursday</v>
          </cell>
          <cell r="D89">
            <v>7740060</v>
          </cell>
          <cell r="E89">
            <v>-9.9999462794833072E-3</v>
          </cell>
          <cell r="F89">
            <v>5805045</v>
          </cell>
          <cell r="G89">
            <v>-9.9998618615166901E-3</v>
          </cell>
          <cell r="H89">
            <v>2365018</v>
          </cell>
          <cell r="I89">
            <v>-9.9999706978965985E-3</v>
          </cell>
          <cell r="J89">
            <v>5590043</v>
          </cell>
          <cell r="K89">
            <v>-9.9999858319513857E-3</v>
          </cell>
        </row>
        <row r="90">
          <cell r="B90">
            <v>43553</v>
          </cell>
          <cell r="C90" t="str">
            <v>Friday</v>
          </cell>
          <cell r="D90">
            <v>8209154</v>
          </cell>
          <cell r="E90">
            <v>8.2474176506307284E-2</v>
          </cell>
          <cell r="F90">
            <v>6156866</v>
          </cell>
          <cell r="G90">
            <v>8.247431199322186E-2</v>
          </cell>
          <cell r="H90">
            <v>2508352</v>
          </cell>
          <cell r="I90">
            <v>8.2473977663081843E-2</v>
          </cell>
          <cell r="J90">
            <v>5928833</v>
          </cell>
          <cell r="K90">
            <v>8.2474106340329367E-2</v>
          </cell>
        </row>
        <row r="91">
          <cell r="B91">
            <v>43554</v>
          </cell>
          <cell r="C91" t="str">
            <v>Saturday</v>
          </cell>
          <cell r="D91">
            <v>16160310</v>
          </cell>
          <cell r="E91">
            <v>1.0101003787368557E-2</v>
          </cell>
          <cell r="F91">
            <v>12120232</v>
          </cell>
          <cell r="G91">
            <v>1.010098316280561E-2</v>
          </cell>
          <cell r="H91">
            <v>4937872</v>
          </cell>
          <cell r="I91">
            <v>1.0101067956934884E-2</v>
          </cell>
          <cell r="J91">
            <v>11671335</v>
          </cell>
          <cell r="K91">
            <v>1.0101066923787538E-2</v>
          </cell>
        </row>
        <row r="92">
          <cell r="B92">
            <v>43555</v>
          </cell>
          <cell r="C92" t="str">
            <v>Sunday</v>
          </cell>
          <cell r="D92">
            <v>15352294</v>
          </cell>
          <cell r="E92">
            <v>-5.9405965464955024E-2</v>
          </cell>
          <cell r="F92">
            <v>11514221</v>
          </cell>
          <cell r="G92">
            <v>-5.9405943829297758E-2</v>
          </cell>
          <cell r="H92">
            <v>4690978</v>
          </cell>
          <cell r="I92">
            <v>-5.9406073606481757E-2</v>
          </cell>
          <cell r="J92">
            <v>11087768</v>
          </cell>
          <cell r="K92">
            <v>-5.940593387471782E-2</v>
          </cell>
        </row>
        <row r="93">
          <cell r="B93">
            <v>43556</v>
          </cell>
          <cell r="C93" t="str">
            <v>Monday</v>
          </cell>
          <cell r="D93">
            <v>7583695</v>
          </cell>
          <cell r="E93">
            <v>-5.8252364491358177E-2</v>
          </cell>
          <cell r="F93">
            <v>5687771</v>
          </cell>
          <cell r="G93">
            <v>-5.8252444867136766E-2</v>
          </cell>
          <cell r="H93">
            <v>2317240</v>
          </cell>
          <cell r="I93">
            <v>-5.8252261464194932E-2</v>
          </cell>
          <cell r="J93">
            <v>5477113</v>
          </cell>
          <cell r="K93">
            <v>-5.825234705599458E-2</v>
          </cell>
        </row>
        <row r="94">
          <cell r="B94">
            <v>43557</v>
          </cell>
          <cell r="C94" t="str">
            <v>Tuesday</v>
          </cell>
          <cell r="D94">
            <v>8209154</v>
          </cell>
          <cell r="E94">
            <v>9.3750033308853453E-2</v>
          </cell>
          <cell r="F94">
            <v>6156866</v>
          </cell>
          <cell r="G94">
            <v>9.3750122132463032E-2</v>
          </cell>
          <cell r="H94">
            <v>2508352</v>
          </cell>
          <cell r="I94">
            <v>9.3749713846681182E-2</v>
          </cell>
          <cell r="J94">
            <v>5928833</v>
          </cell>
          <cell r="K94">
            <v>9.3749861640158194E-2</v>
          </cell>
        </row>
        <row r="95">
          <cell r="B95">
            <v>43558</v>
          </cell>
          <cell r="C95" t="str">
            <v>Wednesday</v>
          </cell>
          <cell r="D95">
            <v>8052789</v>
          </cell>
          <cell r="E95">
            <v>7.2916677769617744E-2</v>
          </cell>
          <cell r="F95">
            <v>6039592</v>
          </cell>
          <cell r="G95">
            <v>7.2916722181422644E-2</v>
          </cell>
          <cell r="H95">
            <v>2460574</v>
          </cell>
          <cell r="I95">
            <v>7.2916444102974154E-2</v>
          </cell>
          <cell r="J95">
            <v>5815903</v>
          </cell>
          <cell r="K95">
            <v>7.2916559053456398E-2</v>
          </cell>
        </row>
        <row r="96">
          <cell r="B96">
            <v>43559</v>
          </cell>
          <cell r="C96" t="str">
            <v>Thursday</v>
          </cell>
          <cell r="D96">
            <v>7974607</v>
          </cell>
          <cell r="E96">
            <v>3.0302995067221783E-2</v>
          </cell>
          <cell r="F96">
            <v>5980955</v>
          </cell>
          <cell r="G96">
            <v>3.0302952001233452E-2</v>
          </cell>
          <cell r="H96">
            <v>2436685</v>
          </cell>
          <cell r="I96">
            <v>3.0302940611868445E-2</v>
          </cell>
          <cell r="J96">
            <v>5759438</v>
          </cell>
          <cell r="K96">
            <v>3.0302986935878629E-2</v>
          </cell>
        </row>
        <row r="97">
          <cell r="B97">
            <v>43560</v>
          </cell>
          <cell r="C97" t="str">
            <v>Friday</v>
          </cell>
          <cell r="D97">
            <v>8130972</v>
          </cell>
          <cell r="E97">
            <v>-9.5237584774265915E-3</v>
          </cell>
          <cell r="F97">
            <v>6098229</v>
          </cell>
          <cell r="G97">
            <v>-9.5238389141488744E-3</v>
          </cell>
          <cell r="H97">
            <v>2484463</v>
          </cell>
          <cell r="I97">
            <v>-9.523782945934256E-3</v>
          </cell>
          <cell r="J97">
            <v>5872368</v>
          </cell>
          <cell r="K97">
            <v>-9.5237966729708745E-3</v>
          </cell>
        </row>
        <row r="98">
          <cell r="B98">
            <v>43561</v>
          </cell>
          <cell r="C98" t="str">
            <v>Saturday</v>
          </cell>
          <cell r="D98">
            <v>16806722</v>
          </cell>
          <cell r="E98">
            <v>3.9999975247999586E-2</v>
          </cell>
          <cell r="F98">
            <v>12605042</v>
          </cell>
          <cell r="G98">
            <v>4.0000059404803556E-2</v>
          </cell>
          <cell r="H98">
            <v>5135387</v>
          </cell>
          <cell r="I98">
            <v>4.0000024301966475E-2</v>
          </cell>
          <cell r="J98">
            <v>12138188</v>
          </cell>
          <cell r="K98">
            <v>3.9999965727999465E-2</v>
          </cell>
        </row>
        <row r="99">
          <cell r="B99">
            <v>43562</v>
          </cell>
          <cell r="C99" t="str">
            <v>Sunday</v>
          </cell>
          <cell r="D99">
            <v>15513897</v>
          </cell>
          <cell r="E99">
            <v>1.052630961861456E-2</v>
          </cell>
          <cell r="F99">
            <v>11635423</v>
          </cell>
          <cell r="G99">
            <v>1.052628744923334E-2</v>
          </cell>
          <cell r="H99">
            <v>4740357</v>
          </cell>
          <cell r="I99">
            <v>1.0526376376098989E-2</v>
          </cell>
          <cell r="J99">
            <v>11204481</v>
          </cell>
          <cell r="K99">
            <v>1.0526284460497415E-2</v>
          </cell>
        </row>
        <row r="100">
          <cell r="B100">
            <v>43563</v>
          </cell>
          <cell r="C100" t="str">
            <v>Monday</v>
          </cell>
          <cell r="D100">
            <v>7740060</v>
          </cell>
          <cell r="E100">
            <v>2.0618577092037516E-2</v>
          </cell>
          <cell r="F100">
            <v>5805045</v>
          </cell>
          <cell r="G100">
            <v>2.0618621952255056E-2</v>
          </cell>
          <cell r="H100">
            <v>2365018</v>
          </cell>
          <cell r="I100">
            <v>2.0618494415770572E-2</v>
          </cell>
          <cell r="J100">
            <v>5590043</v>
          </cell>
          <cell r="K100">
            <v>2.0618526585082231E-2</v>
          </cell>
        </row>
        <row r="101">
          <cell r="B101">
            <v>43564</v>
          </cell>
          <cell r="C101" t="str">
            <v>Tuesday</v>
          </cell>
          <cell r="D101">
            <v>7818242</v>
          </cell>
          <cell r="E101">
            <v>-4.7619036017596983E-2</v>
          </cell>
          <cell r="F101">
            <v>5863681</v>
          </cell>
          <cell r="G101">
            <v>-4.7619194570744261E-2</v>
          </cell>
          <cell r="H101">
            <v>2388907</v>
          </cell>
          <cell r="I101">
            <v>-4.7618914729671169E-2</v>
          </cell>
          <cell r="J101">
            <v>5646508</v>
          </cell>
          <cell r="K101">
            <v>-4.7618983364854484E-2</v>
          </cell>
        </row>
        <row r="102">
          <cell r="B102">
            <v>43565</v>
          </cell>
          <cell r="C102" t="str">
            <v>Wednesday</v>
          </cell>
          <cell r="D102">
            <v>7740060</v>
          </cell>
          <cell r="E102">
            <v>-3.8834868267379141E-2</v>
          </cell>
          <cell r="F102">
            <v>5805045</v>
          </cell>
          <cell r="G102">
            <v>-3.8834908053391737E-2</v>
          </cell>
          <cell r="H102">
            <v>2365018</v>
          </cell>
          <cell r="I102">
            <v>-3.8834840976129992E-2</v>
          </cell>
          <cell r="J102">
            <v>5590043</v>
          </cell>
          <cell r="K102">
            <v>-3.8834898037329757E-2</v>
          </cell>
        </row>
        <row r="103">
          <cell r="B103">
            <v>43566</v>
          </cell>
          <cell r="C103" t="str">
            <v>Thursday</v>
          </cell>
          <cell r="D103">
            <v>7427330</v>
          </cell>
          <cell r="E103">
            <v>-6.8627457127354408E-2</v>
          </cell>
          <cell r="F103">
            <v>5570497</v>
          </cell>
          <cell r="G103">
            <v>-6.8627501795281876E-2</v>
          </cell>
          <cell r="H103">
            <v>2269462</v>
          </cell>
          <cell r="I103">
            <v>-6.8627253830511492E-2</v>
          </cell>
          <cell r="J103">
            <v>5364183</v>
          </cell>
          <cell r="K103">
            <v>-6.8627355655187183E-2</v>
          </cell>
        </row>
        <row r="104">
          <cell r="B104">
            <v>43567</v>
          </cell>
          <cell r="C104" t="str">
            <v>Friday</v>
          </cell>
          <cell r="D104">
            <v>7427330</v>
          </cell>
          <cell r="E104">
            <v>-8.6538485189716519E-2</v>
          </cell>
          <cell r="F104">
            <v>5570497</v>
          </cell>
          <cell r="G104">
            <v>-8.6538567180733938E-2</v>
          </cell>
          <cell r="H104">
            <v>2269462</v>
          </cell>
          <cell r="I104">
            <v>-8.6538217715457999E-2</v>
          </cell>
          <cell r="J104">
            <v>5364183</v>
          </cell>
          <cell r="K104">
            <v>-8.6538343646038518E-2</v>
          </cell>
        </row>
        <row r="105">
          <cell r="B105">
            <v>43568</v>
          </cell>
          <cell r="C105" t="str">
            <v>Saturday</v>
          </cell>
          <cell r="D105">
            <v>15513897</v>
          </cell>
          <cell r="E105">
            <v>-7.6923090653846726E-2</v>
          </cell>
          <cell r="F105">
            <v>11635423</v>
          </cell>
          <cell r="G105">
            <v>-7.6923107435897475E-2</v>
          </cell>
          <cell r="H105">
            <v>4740357</v>
          </cell>
          <cell r="I105">
            <v>-7.6923121860144161E-2</v>
          </cell>
          <cell r="J105">
            <v>11204481</v>
          </cell>
          <cell r="K105">
            <v>-7.69230959349122E-2</v>
          </cell>
        </row>
        <row r="106">
          <cell r="B106">
            <v>43569</v>
          </cell>
          <cell r="C106" t="str">
            <v>Sunday</v>
          </cell>
          <cell r="D106">
            <v>16806722</v>
          </cell>
          <cell r="E106">
            <v>8.3333349447917593E-2</v>
          </cell>
          <cell r="F106">
            <v>12605042</v>
          </cell>
          <cell r="G106">
            <v>8.3333369143519853E-2</v>
          </cell>
          <cell r="H106">
            <v>5135387</v>
          </cell>
          <cell r="I106">
            <v>8.3333386071977378E-2</v>
          </cell>
          <cell r="J106">
            <v>12138188</v>
          </cell>
          <cell r="K106">
            <v>8.3333355645834883E-2</v>
          </cell>
        </row>
        <row r="107">
          <cell r="B107">
            <v>43570</v>
          </cell>
          <cell r="C107" t="str">
            <v>Monday</v>
          </cell>
          <cell r="D107">
            <v>7583695</v>
          </cell>
          <cell r="E107">
            <v>-2.0202039777469372E-2</v>
          </cell>
          <cell r="F107">
            <v>5687771</v>
          </cell>
          <cell r="G107">
            <v>-2.0202082843457703E-2</v>
          </cell>
          <cell r="H107">
            <v>2317240</v>
          </cell>
          <cell r="I107">
            <v>-2.0201960407912334E-2</v>
          </cell>
          <cell r="J107">
            <v>5477113</v>
          </cell>
          <cell r="K107">
            <v>-2.0201991290585752E-2</v>
          </cell>
        </row>
        <row r="108">
          <cell r="B108">
            <v>43571</v>
          </cell>
          <cell r="C108" t="str">
            <v>Tuesday</v>
          </cell>
          <cell r="D108">
            <v>8130972</v>
          </cell>
          <cell r="E108">
            <v>4.0000040929917491E-2</v>
          </cell>
          <cell r="F108">
            <v>6098229</v>
          </cell>
          <cell r="G108">
            <v>4.0000129611416524E-2</v>
          </cell>
          <cell r="H108">
            <v>2484463</v>
          </cell>
          <cell r="I108">
            <v>3.9999882791586172E-2</v>
          </cell>
          <cell r="J108">
            <v>5872368</v>
          </cell>
          <cell r="K108">
            <v>3.9999943327805543E-2</v>
          </cell>
        </row>
        <row r="109">
          <cell r="B109">
            <v>43572</v>
          </cell>
          <cell r="C109" t="str">
            <v>Wednesday</v>
          </cell>
          <cell r="D109">
            <v>7896424</v>
          </cell>
          <cell r="E109">
            <v>2.0201910579504601E-2</v>
          </cell>
          <cell r="F109">
            <v>5922318</v>
          </cell>
          <cell r="G109">
            <v>2.0201910579504601E-2</v>
          </cell>
          <cell r="H109">
            <v>2412796</v>
          </cell>
          <cell r="I109">
            <v>2.0201960407912223E-2</v>
          </cell>
          <cell r="J109">
            <v>5702973</v>
          </cell>
          <cell r="K109">
            <v>2.0201991290585752E-2</v>
          </cell>
        </row>
        <row r="110">
          <cell r="B110">
            <v>43573</v>
          </cell>
          <cell r="C110" t="str">
            <v>Thursday</v>
          </cell>
          <cell r="D110">
            <v>8209154</v>
          </cell>
          <cell r="E110">
            <v>0.10526312954991912</v>
          </cell>
          <cell r="F110">
            <v>6156866</v>
          </cell>
          <cell r="G110">
            <v>0.10526331851538551</v>
          </cell>
          <cell r="H110">
            <v>2508352</v>
          </cell>
          <cell r="I110">
            <v>0.10526283321774055</v>
          </cell>
          <cell r="J110">
            <v>5928833</v>
          </cell>
          <cell r="K110">
            <v>0.10526300090805996</v>
          </cell>
        </row>
        <row r="111">
          <cell r="B111">
            <v>43574</v>
          </cell>
          <cell r="C111" t="str">
            <v>Friday</v>
          </cell>
          <cell r="D111">
            <v>7974607</v>
          </cell>
          <cell r="E111">
            <v>7.3684217612520309E-2</v>
          </cell>
          <cell r="F111">
            <v>5980955</v>
          </cell>
          <cell r="G111">
            <v>7.3684269105611211E-2</v>
          </cell>
          <cell r="H111">
            <v>2436685</v>
          </cell>
          <cell r="I111">
            <v>7.3683983252418317E-2</v>
          </cell>
          <cell r="J111">
            <v>5759438</v>
          </cell>
          <cell r="K111">
            <v>7.3684100635641903E-2</v>
          </cell>
        </row>
        <row r="112">
          <cell r="B112">
            <v>43575</v>
          </cell>
          <cell r="C112" t="str">
            <v>Saturday</v>
          </cell>
          <cell r="D112">
            <v>15998707</v>
          </cell>
          <cell r="E112">
            <v>3.1250046329429626E-2</v>
          </cell>
          <cell r="F112">
            <v>11999030</v>
          </cell>
          <cell r="G112">
            <v>3.1250002685764056E-2</v>
          </cell>
          <cell r="H112">
            <v>4888493</v>
          </cell>
          <cell r="I112">
            <v>3.1249967038347481E-2</v>
          </cell>
          <cell r="J112">
            <v>11554621</v>
          </cell>
          <cell r="K112">
            <v>3.1249997210937241E-2</v>
          </cell>
        </row>
        <row r="113">
          <cell r="B113">
            <v>43576</v>
          </cell>
          <cell r="C113" t="str">
            <v>Sunday</v>
          </cell>
          <cell r="D113">
            <v>16806722</v>
          </cell>
          <cell r="E113">
            <v>0</v>
          </cell>
          <cell r="F113">
            <v>12605042</v>
          </cell>
          <cell r="G113">
            <v>0</v>
          </cell>
          <cell r="H113">
            <v>5135387</v>
          </cell>
          <cell r="I113">
            <v>0</v>
          </cell>
          <cell r="J113">
            <v>12138188</v>
          </cell>
          <cell r="K113">
            <v>0</v>
          </cell>
        </row>
        <row r="114">
          <cell r="B114">
            <v>43577</v>
          </cell>
          <cell r="C114" t="str">
            <v>Monday</v>
          </cell>
          <cell r="D114">
            <v>7505512</v>
          </cell>
          <cell r="E114">
            <v>-1.0309354476940369E-2</v>
          </cell>
          <cell r="F114">
            <v>5629134</v>
          </cell>
          <cell r="G114">
            <v>-1.0309310976127528E-2</v>
          </cell>
          <cell r="H114">
            <v>2293351</v>
          </cell>
          <cell r="I114">
            <v>-1.0309247207885286E-2</v>
          </cell>
          <cell r="J114">
            <v>5420648</v>
          </cell>
          <cell r="K114">
            <v>-1.0309263292541115E-2</v>
          </cell>
        </row>
        <row r="115">
          <cell r="B115">
            <v>43578</v>
          </cell>
          <cell r="C115" t="str">
            <v>Tuesday</v>
          </cell>
          <cell r="D115">
            <v>7427330</v>
          </cell>
          <cell r="E115">
            <v>-8.6538485189716519E-2</v>
          </cell>
          <cell r="F115">
            <v>5570497</v>
          </cell>
          <cell r="G115">
            <v>-8.6538567180733938E-2</v>
          </cell>
          <cell r="H115">
            <v>2269462</v>
          </cell>
          <cell r="I115">
            <v>-8.6538217715457999E-2</v>
          </cell>
          <cell r="J115">
            <v>5364183</v>
          </cell>
          <cell r="K115">
            <v>-8.6538343646038518E-2</v>
          </cell>
        </row>
        <row r="116">
          <cell r="B116">
            <v>43579</v>
          </cell>
          <cell r="C116" t="str">
            <v>Wednesday</v>
          </cell>
          <cell r="D116">
            <v>7818242</v>
          </cell>
          <cell r="E116">
            <v>-9.9009374369968262E-3</v>
          </cell>
          <cell r="F116">
            <v>5863681</v>
          </cell>
          <cell r="G116">
            <v>-9.9010218633988067E-3</v>
          </cell>
          <cell r="H116">
            <v>2388907</v>
          </cell>
          <cell r="I116">
            <v>-9.9009613742728764E-3</v>
          </cell>
          <cell r="J116">
            <v>5646508</v>
          </cell>
          <cell r="K116">
            <v>-9.9009762101276433E-3</v>
          </cell>
        </row>
        <row r="117">
          <cell r="B117">
            <v>43580</v>
          </cell>
          <cell r="C117" t="str">
            <v>Thursday</v>
          </cell>
          <cell r="D117">
            <v>8209154</v>
          </cell>
          <cell r="E117">
            <v>0</v>
          </cell>
          <cell r="F117">
            <v>6156866</v>
          </cell>
          <cell r="G117">
            <v>0</v>
          </cell>
          <cell r="H117">
            <v>2508352</v>
          </cell>
          <cell r="I117">
            <v>0</v>
          </cell>
          <cell r="J117">
            <v>5928833</v>
          </cell>
          <cell r="K117">
            <v>0</v>
          </cell>
        </row>
        <row r="118">
          <cell r="B118">
            <v>43581</v>
          </cell>
          <cell r="C118" t="str">
            <v>Friday</v>
          </cell>
          <cell r="D118">
            <v>7974607</v>
          </cell>
          <cell r="E118">
            <v>0</v>
          </cell>
          <cell r="F118">
            <v>5980955</v>
          </cell>
          <cell r="G118">
            <v>0</v>
          </cell>
          <cell r="H118">
            <v>2436685</v>
          </cell>
          <cell r="I118">
            <v>0</v>
          </cell>
          <cell r="J118">
            <v>5759438</v>
          </cell>
          <cell r="K118">
            <v>0</v>
          </cell>
        </row>
        <row r="119">
          <cell r="B119">
            <v>43582</v>
          </cell>
          <cell r="C119" t="str">
            <v>Saturday</v>
          </cell>
          <cell r="D119">
            <v>16968325</v>
          </cell>
          <cell r="E119">
            <v>6.0606022724211339E-2</v>
          </cell>
          <cell r="F119">
            <v>12726244</v>
          </cell>
          <cell r="G119">
            <v>6.0606065656974017E-2</v>
          </cell>
          <cell r="H119">
            <v>5184766</v>
          </cell>
          <cell r="I119">
            <v>6.0606203179589313E-2</v>
          </cell>
          <cell r="J119">
            <v>12254901</v>
          </cell>
          <cell r="K119">
            <v>6.060605536088115E-2</v>
          </cell>
        </row>
        <row r="120">
          <cell r="B120">
            <v>43583</v>
          </cell>
          <cell r="C120" t="str">
            <v>Sunday</v>
          </cell>
          <cell r="D120">
            <v>16645119</v>
          </cell>
          <cell r="E120">
            <v>-9.6153788942305862E-3</v>
          </cell>
          <cell r="F120">
            <v>12483839</v>
          </cell>
          <cell r="G120">
            <v>-9.6154380128206096E-3</v>
          </cell>
          <cell r="H120">
            <v>5086008</v>
          </cell>
          <cell r="I120">
            <v>-9.6154389143408014E-3</v>
          </cell>
          <cell r="J120">
            <v>12021475</v>
          </cell>
          <cell r="K120">
            <v>-9.6153560976317554E-3</v>
          </cell>
        </row>
        <row r="121">
          <cell r="B121">
            <v>43584</v>
          </cell>
          <cell r="C121" t="str">
            <v>Monday</v>
          </cell>
          <cell r="D121">
            <v>7427330</v>
          </cell>
          <cell r="E121">
            <v>-1.0416611151910726E-2</v>
          </cell>
          <cell r="F121">
            <v>5570497</v>
          </cell>
          <cell r="G121">
            <v>-1.0416699975520194E-2</v>
          </cell>
          <cell r="H121">
            <v>2269462</v>
          </cell>
          <cell r="I121">
            <v>-1.0416634871853403E-2</v>
          </cell>
          <cell r="J121">
            <v>5364183</v>
          </cell>
          <cell r="K121">
            <v>-1.0416651293350898E-2</v>
          </cell>
        </row>
        <row r="122">
          <cell r="B122">
            <v>43585</v>
          </cell>
          <cell r="C122" t="str">
            <v>Tuesday</v>
          </cell>
          <cell r="D122">
            <v>7583695</v>
          </cell>
          <cell r="E122">
            <v>2.1052652837560748E-2</v>
          </cell>
          <cell r="F122">
            <v>5687771</v>
          </cell>
          <cell r="G122">
            <v>2.1052699606516345E-2</v>
          </cell>
          <cell r="H122">
            <v>2317240</v>
          </cell>
          <cell r="I122">
            <v>2.1052566643548154E-2</v>
          </cell>
          <cell r="J122">
            <v>5477113</v>
          </cell>
          <cell r="K122">
            <v>2.1052600181612036E-2</v>
          </cell>
        </row>
        <row r="123">
          <cell r="B123">
            <v>43586</v>
          </cell>
          <cell r="C123" t="str">
            <v>Wednesday</v>
          </cell>
          <cell r="D123">
            <v>8209154</v>
          </cell>
          <cell r="E123">
            <v>4.9999987209400798E-2</v>
          </cell>
          <cell r="F123">
            <v>6156866</v>
          </cell>
          <cell r="G123">
            <v>5.0000162014270488E-2</v>
          </cell>
          <cell r="H123">
            <v>2508352</v>
          </cell>
          <cell r="I123">
            <v>4.9999853489482771E-2</v>
          </cell>
          <cell r="J123">
            <v>5928833</v>
          </cell>
          <cell r="K123">
            <v>4.9999929159756817E-2</v>
          </cell>
        </row>
        <row r="124">
          <cell r="B124">
            <v>43587</v>
          </cell>
          <cell r="C124" t="str">
            <v>Thursday</v>
          </cell>
          <cell r="D124">
            <v>7661877</v>
          </cell>
          <cell r="E124">
            <v>-6.6666674787682179E-2</v>
          </cell>
          <cell r="F124">
            <v>5746408</v>
          </cell>
          <cell r="G124">
            <v>-6.6666709978745686E-2</v>
          </cell>
          <cell r="H124">
            <v>2341129</v>
          </cell>
          <cell r="I124">
            <v>-6.666648062153957E-2</v>
          </cell>
          <cell r="J124">
            <v>5533578</v>
          </cell>
          <cell r="K124">
            <v>-6.6666576710796233E-2</v>
          </cell>
        </row>
        <row r="125">
          <cell r="B125">
            <v>43588</v>
          </cell>
          <cell r="C125" t="str">
            <v>Friday</v>
          </cell>
          <cell r="D125">
            <v>7505512</v>
          </cell>
          <cell r="E125">
            <v>-5.8823588422601936E-2</v>
          </cell>
          <cell r="F125">
            <v>5629134</v>
          </cell>
          <cell r="G125">
            <v>-5.8823549082044568E-2</v>
          </cell>
          <cell r="H125">
            <v>2293351</v>
          </cell>
          <cell r="I125">
            <v>-5.8823360426152771E-2</v>
          </cell>
          <cell r="J125">
            <v>5420648</v>
          </cell>
          <cell r="K125">
            <v>-5.8823447704446141E-2</v>
          </cell>
        </row>
        <row r="126">
          <cell r="B126">
            <v>43589</v>
          </cell>
          <cell r="C126" t="str">
            <v>Saturday</v>
          </cell>
          <cell r="D126">
            <v>15513897</v>
          </cell>
          <cell r="E126">
            <v>-8.5714294133333757E-2</v>
          </cell>
          <cell r="F126">
            <v>11635423</v>
          </cell>
          <cell r="G126">
            <v>-8.5714292449523999E-2</v>
          </cell>
          <cell r="H126">
            <v>4740357</v>
          </cell>
          <cell r="I126">
            <v>-8.5714379395328555E-2</v>
          </cell>
          <cell r="J126">
            <v>11204481</v>
          </cell>
          <cell r="K126">
            <v>-8.5714278719999482E-2</v>
          </cell>
        </row>
        <row r="127">
          <cell r="B127">
            <v>43590</v>
          </cell>
          <cell r="C127" t="str">
            <v>Sunday</v>
          </cell>
          <cell r="D127">
            <v>15837104</v>
          </cell>
          <cell r="E127">
            <v>-4.8543660156469937E-2</v>
          </cell>
          <cell r="F127">
            <v>11877828</v>
          </cell>
          <cell r="G127">
            <v>-4.8543641102708923E-2</v>
          </cell>
          <cell r="H127">
            <v>4839115</v>
          </cell>
          <cell r="I127">
            <v>-4.8543572876802443E-2</v>
          </cell>
          <cell r="J127">
            <v>11437908</v>
          </cell>
          <cell r="K127">
            <v>-4.8543710318409317E-2</v>
          </cell>
        </row>
        <row r="128">
          <cell r="B128">
            <v>43591</v>
          </cell>
          <cell r="C128" t="str">
            <v>Monday</v>
          </cell>
          <cell r="D128">
            <v>7818242</v>
          </cell>
          <cell r="E128">
            <v>5.2631564774959561E-2</v>
          </cell>
          <cell r="F128">
            <v>5863681</v>
          </cell>
          <cell r="G128">
            <v>5.2631569499094866E-2</v>
          </cell>
          <cell r="H128">
            <v>2388907</v>
          </cell>
          <cell r="I128">
            <v>5.2631416608870385E-2</v>
          </cell>
          <cell r="J128">
            <v>5646508</v>
          </cell>
          <cell r="K128">
            <v>5.2631500454030089E-2</v>
          </cell>
        </row>
        <row r="129">
          <cell r="B129">
            <v>43592</v>
          </cell>
          <cell r="C129" t="str">
            <v>Tuesday</v>
          </cell>
          <cell r="D129">
            <v>7974607</v>
          </cell>
          <cell r="E129">
            <v>5.15463767991724E-2</v>
          </cell>
          <cell r="F129">
            <v>5980955</v>
          </cell>
          <cell r="G129">
            <v>5.1546379064839387E-2</v>
          </cell>
          <cell r="H129">
            <v>2436685</v>
          </cell>
          <cell r="I129">
            <v>5.1546236039426319E-2</v>
          </cell>
          <cell r="J129">
            <v>5759438</v>
          </cell>
          <cell r="K129">
            <v>5.154631646270591E-2</v>
          </cell>
        </row>
        <row r="130">
          <cell r="B130">
            <v>43593</v>
          </cell>
          <cell r="C130" t="str">
            <v>Wednesday</v>
          </cell>
          <cell r="D130">
            <v>8209154</v>
          </cell>
          <cell r="E130">
            <v>0</v>
          </cell>
          <cell r="F130">
            <v>6156866</v>
          </cell>
          <cell r="G130">
            <v>0</v>
          </cell>
          <cell r="H130">
            <v>2508352</v>
          </cell>
          <cell r="I130">
            <v>0</v>
          </cell>
          <cell r="J130">
            <v>5928833</v>
          </cell>
          <cell r="K130">
            <v>0</v>
          </cell>
        </row>
        <row r="131">
          <cell r="B131">
            <v>43594</v>
          </cell>
          <cell r="C131" t="str">
            <v>Thursday</v>
          </cell>
          <cell r="D131">
            <v>7583695</v>
          </cell>
          <cell r="E131">
            <v>-1.0204027028886009E-2</v>
          </cell>
          <cell r="F131">
            <v>5687771</v>
          </cell>
          <cell r="G131">
            <v>-1.0204113595832398E-2</v>
          </cell>
          <cell r="H131">
            <v>2317240</v>
          </cell>
          <cell r="I131">
            <v>-1.0204051122343127E-2</v>
          </cell>
          <cell r="J131">
            <v>5477113</v>
          </cell>
          <cell r="K131">
            <v>-1.0204066880416196E-2</v>
          </cell>
        </row>
        <row r="132">
          <cell r="B132">
            <v>43595</v>
          </cell>
          <cell r="C132" t="str">
            <v>Friday</v>
          </cell>
          <cell r="D132">
            <v>7583695</v>
          </cell>
          <cell r="E132">
            <v>1.0416744387324872E-2</v>
          </cell>
          <cell r="F132">
            <v>5687771</v>
          </cell>
          <cell r="G132">
            <v>1.0416699975520194E-2</v>
          </cell>
          <cell r="H132">
            <v>2317240</v>
          </cell>
          <cell r="I132">
            <v>1.0416634871853514E-2</v>
          </cell>
          <cell r="J132">
            <v>5477113</v>
          </cell>
          <cell r="K132">
            <v>1.0416651293351009E-2</v>
          </cell>
        </row>
        <row r="133">
          <cell r="B133">
            <v>43596</v>
          </cell>
          <cell r="C133" t="str">
            <v>Saturday</v>
          </cell>
          <cell r="D133">
            <v>16483516</v>
          </cell>
          <cell r="E133">
            <v>6.2500028200522362E-2</v>
          </cell>
          <cell r="F133">
            <v>12362637</v>
          </cell>
          <cell r="G133">
            <v>6.2500005371527889E-2</v>
          </cell>
          <cell r="H133">
            <v>5036630</v>
          </cell>
          <cell r="I133">
            <v>6.2500145031270771E-2</v>
          </cell>
          <cell r="J133">
            <v>11904761</v>
          </cell>
          <cell r="K133">
            <v>6.2499994421874705E-2</v>
          </cell>
        </row>
        <row r="134">
          <cell r="B134">
            <v>43597</v>
          </cell>
          <cell r="C134" t="str">
            <v>Sunday</v>
          </cell>
          <cell r="D134">
            <v>15352294</v>
          </cell>
          <cell r="E134">
            <v>-3.061228871137045E-2</v>
          </cell>
          <cell r="F134">
            <v>11514221</v>
          </cell>
          <cell r="G134">
            <v>-3.0612246616132155E-2</v>
          </cell>
          <cell r="H134">
            <v>4690978</v>
          </cell>
          <cell r="I134">
            <v>-3.061241569997819E-2</v>
          </cell>
          <cell r="J134">
            <v>11087768</v>
          </cell>
          <cell r="K134">
            <v>-3.0612241329445955E-2</v>
          </cell>
        </row>
        <row r="135">
          <cell r="B135">
            <v>43598</v>
          </cell>
          <cell r="C135" t="str">
            <v>Monday</v>
          </cell>
          <cell r="D135">
            <v>7505512</v>
          </cell>
          <cell r="E135">
            <v>-4.0000040929917491E-2</v>
          </cell>
          <cell r="F135">
            <v>5629134</v>
          </cell>
          <cell r="G135">
            <v>-3.9999959070079028E-2</v>
          </cell>
          <cell r="H135">
            <v>2293351</v>
          </cell>
          <cell r="I135">
            <v>-3.9999882791586283E-2</v>
          </cell>
          <cell r="J135">
            <v>5420648</v>
          </cell>
          <cell r="K135">
            <v>-3.9999943327805432E-2</v>
          </cell>
        </row>
        <row r="136">
          <cell r="B136">
            <v>43599</v>
          </cell>
          <cell r="C136" t="str">
            <v>Tuesday</v>
          </cell>
          <cell r="D136">
            <v>8209154</v>
          </cell>
          <cell r="E136">
            <v>2.9411731512286376E-2</v>
          </cell>
          <cell r="F136">
            <v>6156866</v>
          </cell>
          <cell r="G136">
            <v>2.9411858139711811E-2</v>
          </cell>
          <cell r="H136">
            <v>2508352</v>
          </cell>
          <cell r="I136">
            <v>2.9411680213076385E-2</v>
          </cell>
          <cell r="J136">
            <v>5928833</v>
          </cell>
          <cell r="K136">
            <v>2.9411723852223126E-2</v>
          </cell>
        </row>
        <row r="137">
          <cell r="B137">
            <v>43600</v>
          </cell>
          <cell r="C137" t="str">
            <v>Wednesday</v>
          </cell>
          <cell r="D137">
            <v>7896424</v>
          </cell>
          <cell r="E137">
            <v>-3.8095277540170391E-2</v>
          </cell>
          <cell r="F137">
            <v>5922318</v>
          </cell>
          <cell r="G137">
            <v>-3.8095355656595387E-2</v>
          </cell>
          <cell r="H137">
            <v>2412796</v>
          </cell>
          <cell r="I137">
            <v>-3.8095131783736913E-2</v>
          </cell>
          <cell r="J137">
            <v>5702973</v>
          </cell>
          <cell r="K137">
            <v>-3.8095186691883498E-2</v>
          </cell>
        </row>
        <row r="138">
          <cell r="B138">
            <v>43601</v>
          </cell>
          <cell r="C138" t="str">
            <v>Thursday</v>
          </cell>
          <cell r="D138">
            <v>7583695</v>
          </cell>
          <cell r="E138">
            <v>0</v>
          </cell>
          <cell r="F138">
            <v>5687771</v>
          </cell>
          <cell r="G138">
            <v>0</v>
          </cell>
          <cell r="H138">
            <v>2317240</v>
          </cell>
          <cell r="I138">
            <v>0</v>
          </cell>
          <cell r="J138">
            <v>5477113</v>
          </cell>
          <cell r="K138">
            <v>0</v>
          </cell>
        </row>
        <row r="139">
          <cell r="B139">
            <v>43602</v>
          </cell>
          <cell r="C139" t="str">
            <v>Friday</v>
          </cell>
          <cell r="D139">
            <v>7427330</v>
          </cell>
          <cell r="E139">
            <v>-2.0618577092037627E-2</v>
          </cell>
          <cell r="F139">
            <v>5570497</v>
          </cell>
          <cell r="G139">
            <v>-2.0618621952255056E-2</v>
          </cell>
          <cell r="H139">
            <v>2269462</v>
          </cell>
          <cell r="I139">
            <v>-2.0618494415770461E-2</v>
          </cell>
          <cell r="J139">
            <v>5364183</v>
          </cell>
          <cell r="K139">
            <v>-2.0618526585082342E-2</v>
          </cell>
        </row>
        <row r="140">
          <cell r="B140">
            <v>43603</v>
          </cell>
          <cell r="C140" t="str">
            <v>Saturday</v>
          </cell>
          <cell r="D140">
            <v>16160310</v>
          </cell>
          <cell r="E140">
            <v>-1.9607831241829743E-2</v>
          </cell>
          <cell r="F140">
            <v>12120232</v>
          </cell>
          <cell r="G140">
            <v>-1.9607871686275313E-2</v>
          </cell>
          <cell r="H140">
            <v>4937872</v>
          </cell>
          <cell r="I140">
            <v>-1.9607952142603247E-2</v>
          </cell>
          <cell r="J140">
            <v>11671335</v>
          </cell>
          <cell r="K140">
            <v>-1.9607785490191709E-2</v>
          </cell>
        </row>
        <row r="141">
          <cell r="B141">
            <v>43604</v>
          </cell>
          <cell r="C141" t="str">
            <v>Sunday</v>
          </cell>
          <cell r="D141">
            <v>16968325</v>
          </cell>
          <cell r="E141">
            <v>0.10526316132299196</v>
          </cell>
          <cell r="F141">
            <v>12726244</v>
          </cell>
          <cell r="G141">
            <v>0.10526313503970441</v>
          </cell>
          <cell r="H141">
            <v>5184766</v>
          </cell>
          <cell r="I141">
            <v>0.10526333741066352</v>
          </cell>
          <cell r="J141">
            <v>12254901</v>
          </cell>
          <cell r="K141">
            <v>0.10526311517340559</v>
          </cell>
        </row>
        <row r="142">
          <cell r="B142">
            <v>43605</v>
          </cell>
          <cell r="C142" t="str">
            <v>Monday</v>
          </cell>
          <cell r="D142">
            <v>8052789</v>
          </cell>
          <cell r="E142">
            <v>7.2916677769617744E-2</v>
          </cell>
          <cell r="F142">
            <v>6039592</v>
          </cell>
          <cell r="G142">
            <v>7.2916722181422644E-2</v>
          </cell>
          <cell r="H142">
            <v>2460574</v>
          </cell>
          <cell r="I142">
            <v>7.2916444102974154E-2</v>
          </cell>
          <cell r="J142">
            <v>5815903</v>
          </cell>
          <cell r="K142">
            <v>7.2916559053456398E-2</v>
          </cell>
        </row>
        <row r="143">
          <cell r="B143">
            <v>43606</v>
          </cell>
          <cell r="C143" t="str">
            <v>Tuesday</v>
          </cell>
          <cell r="D143">
            <v>8052789</v>
          </cell>
          <cell r="E143">
            <v>-1.9047638770085196E-2</v>
          </cell>
          <cell r="F143">
            <v>6039592</v>
          </cell>
          <cell r="G143">
            <v>-1.9047677828297749E-2</v>
          </cell>
          <cell r="H143">
            <v>2460574</v>
          </cell>
          <cell r="I143">
            <v>-1.9047565891868401E-2</v>
          </cell>
          <cell r="J143">
            <v>5815903</v>
          </cell>
          <cell r="K143">
            <v>-1.9047593345941749E-2</v>
          </cell>
        </row>
        <row r="144">
          <cell r="B144">
            <v>43607</v>
          </cell>
          <cell r="C144" t="str">
            <v>Wednesday</v>
          </cell>
          <cell r="D144">
            <v>7896424</v>
          </cell>
          <cell r="E144">
            <v>0</v>
          </cell>
          <cell r="F144">
            <v>5922318</v>
          </cell>
          <cell r="G144">
            <v>0</v>
          </cell>
          <cell r="H144">
            <v>2412796</v>
          </cell>
          <cell r="I144">
            <v>0</v>
          </cell>
          <cell r="J144">
            <v>5702973</v>
          </cell>
          <cell r="K144">
            <v>0</v>
          </cell>
        </row>
        <row r="145">
          <cell r="B145">
            <v>43608</v>
          </cell>
          <cell r="C145" t="str">
            <v>Thursday</v>
          </cell>
          <cell r="D145">
            <v>7583695</v>
          </cell>
          <cell r="E145">
            <v>0</v>
          </cell>
          <cell r="F145">
            <v>5687771</v>
          </cell>
          <cell r="G145">
            <v>0</v>
          </cell>
          <cell r="H145">
            <v>2317240</v>
          </cell>
          <cell r="I145">
            <v>0</v>
          </cell>
          <cell r="J145">
            <v>5477113</v>
          </cell>
          <cell r="K145">
            <v>0</v>
          </cell>
        </row>
        <row r="146">
          <cell r="B146">
            <v>43609</v>
          </cell>
          <cell r="C146" t="str">
            <v>Friday</v>
          </cell>
          <cell r="D146">
            <v>8052789</v>
          </cell>
          <cell r="E146">
            <v>8.4210476712358373E-2</v>
          </cell>
          <cell r="F146">
            <v>6039592</v>
          </cell>
          <cell r="G146">
            <v>8.4210618908869384E-2</v>
          </cell>
          <cell r="H146">
            <v>2460574</v>
          </cell>
          <cell r="I146">
            <v>8.4210266574192394E-2</v>
          </cell>
          <cell r="J146">
            <v>5815903</v>
          </cell>
          <cell r="K146">
            <v>8.421040072644792E-2</v>
          </cell>
        </row>
        <row r="147">
          <cell r="B147">
            <v>43610</v>
          </cell>
          <cell r="C147" t="str">
            <v>Saturday</v>
          </cell>
          <cell r="D147">
            <v>16968325</v>
          </cell>
          <cell r="E147">
            <v>4.9999969059999483E-2</v>
          </cell>
          <cell r="F147">
            <v>12726244</v>
          </cell>
          <cell r="G147">
            <v>5.0000033002668642E-2</v>
          </cell>
          <cell r="H147">
            <v>5184766</v>
          </cell>
          <cell r="I147">
            <v>5.0000081006555064E-2</v>
          </cell>
          <cell r="J147">
            <v>12254901</v>
          </cell>
          <cell r="K147">
            <v>4.9999935739998946E-2</v>
          </cell>
        </row>
        <row r="148">
          <cell r="B148">
            <v>43611</v>
          </cell>
          <cell r="C148" t="str">
            <v>Sunday</v>
          </cell>
          <cell r="D148">
            <v>16968325</v>
          </cell>
          <cell r="E148">
            <v>0</v>
          </cell>
          <cell r="F148">
            <v>12726244</v>
          </cell>
          <cell r="G148">
            <v>0</v>
          </cell>
          <cell r="H148">
            <v>5184766</v>
          </cell>
          <cell r="I148">
            <v>0</v>
          </cell>
          <cell r="J148">
            <v>12254901</v>
          </cell>
          <cell r="K148">
            <v>0</v>
          </cell>
        </row>
        <row r="149">
          <cell r="B149">
            <v>43612</v>
          </cell>
          <cell r="C149" t="str">
            <v>Monday</v>
          </cell>
          <cell r="D149">
            <v>7583695</v>
          </cell>
          <cell r="E149">
            <v>-5.8252364491358177E-2</v>
          </cell>
          <cell r="F149">
            <v>5687771</v>
          </cell>
          <cell r="G149">
            <v>-5.8252444867136766E-2</v>
          </cell>
          <cell r="H149">
            <v>2317240</v>
          </cell>
          <cell r="I149">
            <v>-5.8252261464194932E-2</v>
          </cell>
          <cell r="J149">
            <v>5477113</v>
          </cell>
          <cell r="K149">
            <v>-5.825234705599458E-2</v>
          </cell>
        </row>
        <row r="150">
          <cell r="B150">
            <v>43613</v>
          </cell>
          <cell r="C150" t="str">
            <v>Tuesday</v>
          </cell>
          <cell r="D150">
            <v>8130972</v>
          </cell>
          <cell r="E150">
            <v>9.7088102022790945E-3</v>
          </cell>
          <cell r="F150">
            <v>6098229</v>
          </cell>
          <cell r="G150">
            <v>9.7087684068726254E-3</v>
          </cell>
          <cell r="H150">
            <v>2484463</v>
          </cell>
          <cell r="I150">
            <v>9.7087102440325257E-3</v>
          </cell>
          <cell r="J150">
            <v>5872368</v>
          </cell>
          <cell r="K150">
            <v>9.708724509332356E-3</v>
          </cell>
        </row>
        <row r="151">
          <cell r="B151">
            <v>43614</v>
          </cell>
          <cell r="C151" t="str">
            <v>Wednesday</v>
          </cell>
          <cell r="D151">
            <v>7427330</v>
          </cell>
          <cell r="E151">
            <v>-5.9405877901186677E-2</v>
          </cell>
          <cell r="F151">
            <v>5570497</v>
          </cell>
          <cell r="G151">
            <v>-5.9405962327588657E-2</v>
          </cell>
          <cell r="H151">
            <v>2269462</v>
          </cell>
          <cell r="I151">
            <v>-5.9405768245637036E-2</v>
          </cell>
          <cell r="J151">
            <v>5364183</v>
          </cell>
          <cell r="K151">
            <v>-5.9405857260765527E-2</v>
          </cell>
        </row>
        <row r="152">
          <cell r="B152">
            <v>43615</v>
          </cell>
          <cell r="C152" t="str">
            <v>Thursday</v>
          </cell>
          <cell r="D152">
            <v>7740060</v>
          </cell>
          <cell r="E152">
            <v>2.0618577092037516E-2</v>
          </cell>
          <cell r="F152">
            <v>5805045</v>
          </cell>
          <cell r="G152">
            <v>2.0618621952255056E-2</v>
          </cell>
          <cell r="H152">
            <v>2365018</v>
          </cell>
          <cell r="I152">
            <v>2.0618494415770572E-2</v>
          </cell>
          <cell r="J152">
            <v>5590043</v>
          </cell>
          <cell r="K152">
            <v>2.0618526585082231E-2</v>
          </cell>
        </row>
        <row r="153">
          <cell r="B153">
            <v>43616</v>
          </cell>
          <cell r="C153" t="str">
            <v>Friday</v>
          </cell>
          <cell r="D153">
            <v>8052789</v>
          </cell>
          <cell r="E153">
            <v>0</v>
          </cell>
          <cell r="F153">
            <v>6039592</v>
          </cell>
          <cell r="G153">
            <v>0</v>
          </cell>
          <cell r="H153">
            <v>2460574</v>
          </cell>
          <cell r="I153">
            <v>0</v>
          </cell>
          <cell r="J153">
            <v>5815903</v>
          </cell>
          <cell r="K153">
            <v>0</v>
          </cell>
        </row>
        <row r="154">
          <cell r="B154">
            <v>43617</v>
          </cell>
          <cell r="C154" t="str">
            <v>Saturday</v>
          </cell>
          <cell r="D154">
            <v>16806722</v>
          </cell>
          <cell r="E154">
            <v>-9.5238039111108508E-3</v>
          </cell>
          <cell r="F154">
            <v>12605042</v>
          </cell>
          <cell r="G154">
            <v>-9.523784079575992E-3</v>
          </cell>
          <cell r="H154">
            <v>5135387</v>
          </cell>
          <cell r="I154">
            <v>-9.5238627934220998E-3</v>
          </cell>
          <cell r="J154">
            <v>12138188</v>
          </cell>
          <cell r="K154">
            <v>-9.5237815466644449E-3</v>
          </cell>
        </row>
        <row r="155">
          <cell r="B155">
            <v>43618</v>
          </cell>
          <cell r="C155" t="str">
            <v>Sunday</v>
          </cell>
          <cell r="D155">
            <v>15675500</v>
          </cell>
          <cell r="E155">
            <v>-7.6190490222222906E-2</v>
          </cell>
          <cell r="F155">
            <v>11756625</v>
          </cell>
          <cell r="G155">
            <v>-7.6190508369948007E-2</v>
          </cell>
          <cell r="H155">
            <v>4789736</v>
          </cell>
          <cell r="I155">
            <v>-7.6190516601906455E-2</v>
          </cell>
          <cell r="J155">
            <v>11321195</v>
          </cell>
          <cell r="K155">
            <v>-7.6190415573328618E-2</v>
          </cell>
        </row>
        <row r="156">
          <cell r="B156">
            <v>43619</v>
          </cell>
          <cell r="C156" t="str">
            <v>Monday</v>
          </cell>
          <cell r="D156">
            <v>7740060</v>
          </cell>
          <cell r="E156">
            <v>2.0618577092037516E-2</v>
          </cell>
          <cell r="F156">
            <v>5805045</v>
          </cell>
          <cell r="G156">
            <v>2.0618621952255056E-2</v>
          </cell>
          <cell r="H156">
            <v>2365018</v>
          </cell>
          <cell r="I156">
            <v>2.0618494415770572E-2</v>
          </cell>
          <cell r="J156">
            <v>5590043</v>
          </cell>
          <cell r="K156">
            <v>2.0618526585082231E-2</v>
          </cell>
        </row>
        <row r="157">
          <cell r="B157">
            <v>43620</v>
          </cell>
          <cell r="C157" t="str">
            <v>Tuesday</v>
          </cell>
          <cell r="D157">
            <v>8052789</v>
          </cell>
          <cell r="E157">
            <v>-9.6154555691496668E-3</v>
          </cell>
          <cell r="F157">
            <v>6039592</v>
          </cell>
          <cell r="G157">
            <v>-9.6154145736410124E-3</v>
          </cell>
          <cell r="H157">
            <v>2460574</v>
          </cell>
          <cell r="I157">
            <v>-9.615357523939827E-3</v>
          </cell>
          <cell r="J157">
            <v>5815903</v>
          </cell>
          <cell r="K157">
            <v>-9.6153715162264897E-3</v>
          </cell>
        </row>
        <row r="158">
          <cell r="B158">
            <v>43621</v>
          </cell>
          <cell r="C158" t="str">
            <v>Wednesday</v>
          </cell>
          <cell r="D158">
            <v>8052789</v>
          </cell>
          <cell r="E158">
            <v>8.4210476712358373E-2</v>
          </cell>
          <cell r="F158">
            <v>6039592</v>
          </cell>
          <cell r="G158">
            <v>8.4210618908869384E-2</v>
          </cell>
          <cell r="H158">
            <v>2460574</v>
          </cell>
          <cell r="I158">
            <v>8.4210266574192394E-2</v>
          </cell>
          <cell r="J158">
            <v>5815903</v>
          </cell>
          <cell r="K158">
            <v>8.421040072644792E-2</v>
          </cell>
        </row>
        <row r="159">
          <cell r="B159">
            <v>43622</v>
          </cell>
          <cell r="C159" t="str">
            <v>Thursday</v>
          </cell>
          <cell r="D159">
            <v>8052789</v>
          </cell>
          <cell r="E159">
            <v>4.0403950356973972E-2</v>
          </cell>
          <cell r="F159">
            <v>6039592</v>
          </cell>
          <cell r="G159">
            <v>4.0403993422962303E-2</v>
          </cell>
          <cell r="H159">
            <v>2460574</v>
          </cell>
          <cell r="I159">
            <v>4.0403920815824668E-2</v>
          </cell>
          <cell r="J159">
            <v>5815903</v>
          </cell>
          <cell r="K159">
            <v>4.0403982581171505E-2</v>
          </cell>
        </row>
        <row r="160">
          <cell r="B160">
            <v>43623</v>
          </cell>
          <cell r="C160" t="str">
            <v>Friday</v>
          </cell>
          <cell r="D160">
            <v>7583695</v>
          </cell>
          <cell r="E160">
            <v>-5.8252364491358177E-2</v>
          </cell>
          <cell r="F160">
            <v>5687771</v>
          </cell>
          <cell r="G160">
            <v>-5.8252444867136766E-2</v>
          </cell>
          <cell r="H160">
            <v>2317240</v>
          </cell>
          <cell r="I160">
            <v>-5.8252261464194932E-2</v>
          </cell>
          <cell r="J160">
            <v>5477113</v>
          </cell>
          <cell r="K160">
            <v>-5.825234705599458E-2</v>
          </cell>
        </row>
        <row r="161">
          <cell r="B161">
            <v>43624</v>
          </cell>
          <cell r="C161" t="str">
            <v>Saturday</v>
          </cell>
          <cell r="D161">
            <v>15352294</v>
          </cell>
          <cell r="E161">
            <v>-8.6538469548077201E-2</v>
          </cell>
          <cell r="F161">
            <v>11514221</v>
          </cell>
          <cell r="G161">
            <v>-8.6538466115384627E-2</v>
          </cell>
          <cell r="H161">
            <v>4690978</v>
          </cell>
          <cell r="I161">
            <v>-8.6538560774484963E-2</v>
          </cell>
          <cell r="J161">
            <v>11087768</v>
          </cell>
          <cell r="K161">
            <v>-8.6538452032543955E-2</v>
          </cell>
        </row>
        <row r="162">
          <cell r="B162">
            <v>43625</v>
          </cell>
          <cell r="C162" t="str">
            <v>Sunday</v>
          </cell>
          <cell r="D162">
            <v>16160310</v>
          </cell>
          <cell r="E162">
            <v>3.0927881088322451E-2</v>
          </cell>
          <cell r="F162">
            <v>12120232</v>
          </cell>
          <cell r="G162">
            <v>3.0927838559110299E-2</v>
          </cell>
          <cell r="H162">
            <v>4937872</v>
          </cell>
          <cell r="I162">
            <v>3.0927800613645529E-2</v>
          </cell>
          <cell r="J162">
            <v>11671335</v>
          </cell>
          <cell r="K162">
            <v>3.0927830498458819E-2</v>
          </cell>
        </row>
        <row r="163">
          <cell r="B163">
            <v>43626</v>
          </cell>
          <cell r="C163" t="str">
            <v>Monday</v>
          </cell>
          <cell r="D163">
            <v>7896424</v>
          </cell>
          <cell r="E163">
            <v>2.0201910579504601E-2</v>
          </cell>
          <cell r="F163">
            <v>5922318</v>
          </cell>
          <cell r="G163">
            <v>2.0201910579504601E-2</v>
          </cell>
          <cell r="H163">
            <v>2412796</v>
          </cell>
          <cell r="I163">
            <v>2.0201960407912223E-2</v>
          </cell>
          <cell r="J163">
            <v>5702973</v>
          </cell>
          <cell r="K163">
            <v>2.0201991290585752E-2</v>
          </cell>
        </row>
        <row r="164">
          <cell r="B164">
            <v>43627</v>
          </cell>
          <cell r="C164" t="str">
            <v>Tuesday</v>
          </cell>
          <cell r="D164">
            <v>8052789</v>
          </cell>
          <cell r="E164">
            <v>0</v>
          </cell>
          <cell r="F164">
            <v>6039592</v>
          </cell>
          <cell r="G164">
            <v>0</v>
          </cell>
          <cell r="H164">
            <v>2460574</v>
          </cell>
          <cell r="I164">
            <v>0</v>
          </cell>
          <cell r="J164">
            <v>5815903</v>
          </cell>
          <cell r="K164">
            <v>0</v>
          </cell>
        </row>
        <row r="165">
          <cell r="B165">
            <v>43628</v>
          </cell>
          <cell r="C165" t="str">
            <v>Wednesday</v>
          </cell>
          <cell r="D165">
            <v>7896424</v>
          </cell>
          <cell r="E165">
            <v>-1.9417496223979036E-2</v>
          </cell>
          <cell r="F165">
            <v>5922318</v>
          </cell>
          <cell r="G165">
            <v>-1.9417536813745029E-2</v>
          </cell>
          <cell r="H165">
            <v>2412796</v>
          </cell>
          <cell r="I165">
            <v>-1.941742048806494E-2</v>
          </cell>
          <cell r="J165">
            <v>5702973</v>
          </cell>
          <cell r="K165">
            <v>-1.9417449018664823E-2</v>
          </cell>
        </row>
        <row r="166">
          <cell r="B166">
            <v>43629</v>
          </cell>
          <cell r="C166" t="str">
            <v>Thursday</v>
          </cell>
          <cell r="D166">
            <v>7818242</v>
          </cell>
          <cell r="E166">
            <v>-2.9126182245679089E-2</v>
          </cell>
          <cell r="F166">
            <v>5863681</v>
          </cell>
          <cell r="G166">
            <v>-2.9126305220617543E-2</v>
          </cell>
          <cell r="H166">
            <v>2388907</v>
          </cell>
          <cell r="I166">
            <v>-2.9126130732097466E-2</v>
          </cell>
          <cell r="J166">
            <v>5646508</v>
          </cell>
          <cell r="K166">
            <v>-2.912617352799729E-2</v>
          </cell>
        </row>
        <row r="167">
          <cell r="B167">
            <v>43630</v>
          </cell>
          <cell r="C167" t="str">
            <v>Friday</v>
          </cell>
          <cell r="D167">
            <v>8052789</v>
          </cell>
          <cell r="E167">
            <v>6.1855599414269768E-2</v>
          </cell>
          <cell r="F167">
            <v>6039592</v>
          </cell>
          <cell r="G167">
            <v>6.1855690040966804E-2</v>
          </cell>
          <cell r="H167">
            <v>2460574</v>
          </cell>
          <cell r="I167">
            <v>6.1855483247311493E-2</v>
          </cell>
          <cell r="J167">
            <v>5815903</v>
          </cell>
          <cell r="K167">
            <v>6.1855579755246914E-2</v>
          </cell>
        </row>
        <row r="168">
          <cell r="B168">
            <v>43631</v>
          </cell>
          <cell r="C168" t="str">
            <v>Saturday</v>
          </cell>
          <cell r="D168">
            <v>15998707</v>
          </cell>
          <cell r="E168">
            <v>4.2105303611303935E-2</v>
          </cell>
          <cell r="F168">
            <v>11999030</v>
          </cell>
          <cell r="G168">
            <v>4.2105236646057032E-2</v>
          </cell>
          <cell r="H168">
            <v>4888493</v>
          </cell>
          <cell r="I168">
            <v>4.210529232923288E-2</v>
          </cell>
          <cell r="J168">
            <v>11554621</v>
          </cell>
          <cell r="K168">
            <v>4.2105228031466657E-2</v>
          </cell>
        </row>
        <row r="169">
          <cell r="B169">
            <v>43632</v>
          </cell>
          <cell r="C169" t="str">
            <v>Sunday</v>
          </cell>
          <cell r="D169">
            <v>16483516</v>
          </cell>
          <cell r="E169">
            <v>1.9999987623999793E-2</v>
          </cell>
          <cell r="F169">
            <v>12362637</v>
          </cell>
          <cell r="G169">
            <v>2.0000029702401667E-2</v>
          </cell>
          <cell r="H169">
            <v>5036630</v>
          </cell>
          <cell r="I169">
            <v>2.0000113409177178E-2</v>
          </cell>
          <cell r="J169">
            <v>11904761</v>
          </cell>
          <cell r="K169">
            <v>1.9999940023998963E-2</v>
          </cell>
        </row>
        <row r="170">
          <cell r="B170">
            <v>43633</v>
          </cell>
          <cell r="C170" t="str">
            <v>Monday</v>
          </cell>
          <cell r="D170">
            <v>8130972</v>
          </cell>
          <cell r="E170">
            <v>2.9703065590196198E-2</v>
          </cell>
          <cell r="F170">
            <v>6098229</v>
          </cell>
          <cell r="G170">
            <v>2.9703065590196198E-2</v>
          </cell>
          <cell r="H170">
            <v>2484463</v>
          </cell>
          <cell r="I170">
            <v>2.9702884122818407E-2</v>
          </cell>
          <cell r="J170">
            <v>5872368</v>
          </cell>
          <cell r="K170">
            <v>2.9702928630382708E-2</v>
          </cell>
        </row>
        <row r="171">
          <cell r="B171">
            <v>43634</v>
          </cell>
          <cell r="C171" t="str">
            <v>Tuesday</v>
          </cell>
          <cell r="D171">
            <v>7583695</v>
          </cell>
          <cell r="E171">
            <v>-5.8252364491358177E-2</v>
          </cell>
          <cell r="F171">
            <v>5687771</v>
          </cell>
          <cell r="G171">
            <v>-5.8252444867136766E-2</v>
          </cell>
          <cell r="H171">
            <v>2317240</v>
          </cell>
          <cell r="I171">
            <v>-5.8252261464194932E-2</v>
          </cell>
          <cell r="J171">
            <v>5477113</v>
          </cell>
          <cell r="K171">
            <v>-5.825234705599458E-2</v>
          </cell>
        </row>
        <row r="172">
          <cell r="B172">
            <v>43635</v>
          </cell>
          <cell r="C172" t="str">
            <v>Wednesday</v>
          </cell>
          <cell r="D172">
            <v>7974607</v>
          </cell>
          <cell r="E172">
            <v>9.9010640765997415E-3</v>
          </cell>
          <cell r="F172">
            <v>5980955</v>
          </cell>
          <cell r="G172">
            <v>9.9010218633988067E-3</v>
          </cell>
          <cell r="H172">
            <v>2436685</v>
          </cell>
          <cell r="I172">
            <v>9.9009613742728764E-3</v>
          </cell>
          <cell r="J172">
            <v>5759438</v>
          </cell>
          <cell r="K172">
            <v>9.9009762101276433E-3</v>
          </cell>
        </row>
        <row r="173">
          <cell r="B173">
            <v>43636</v>
          </cell>
          <cell r="C173" t="str">
            <v>Thursday</v>
          </cell>
          <cell r="D173">
            <v>3674574</v>
          </cell>
          <cell r="E173">
            <v>-0.52999996674444205</v>
          </cell>
          <cell r="F173">
            <v>2755930</v>
          </cell>
          <cell r="G173">
            <v>-0.53000001193789359</v>
          </cell>
          <cell r="H173">
            <v>1122786</v>
          </cell>
          <cell r="I173">
            <v>-0.53000012139442854</v>
          </cell>
          <cell r="J173">
            <v>2653859</v>
          </cell>
          <cell r="K173">
            <v>-0.52999995749585405</v>
          </cell>
        </row>
        <row r="174">
          <cell r="B174">
            <v>43637</v>
          </cell>
          <cell r="C174" t="str">
            <v>Friday</v>
          </cell>
          <cell r="D174">
            <v>7583695</v>
          </cell>
          <cell r="E174">
            <v>-5.8252364491358177E-2</v>
          </cell>
          <cell r="F174">
            <v>5687771</v>
          </cell>
          <cell r="G174">
            <v>-5.8252444867136766E-2</v>
          </cell>
          <cell r="H174">
            <v>2317240</v>
          </cell>
          <cell r="I174">
            <v>-5.8252261464194932E-2</v>
          </cell>
          <cell r="J174">
            <v>5477113</v>
          </cell>
          <cell r="K174">
            <v>-5.825234705599458E-2</v>
          </cell>
        </row>
        <row r="175">
          <cell r="B175">
            <v>43638</v>
          </cell>
          <cell r="C175" t="str">
            <v>Saturday</v>
          </cell>
          <cell r="D175">
            <v>16160310</v>
          </cell>
          <cell r="E175">
            <v>1.0101003787368557E-2</v>
          </cell>
          <cell r="F175">
            <v>12120232</v>
          </cell>
          <cell r="G175">
            <v>1.010098316280561E-2</v>
          </cell>
          <cell r="H175">
            <v>4937872</v>
          </cell>
          <cell r="I175">
            <v>1.0101067956934884E-2</v>
          </cell>
          <cell r="J175">
            <v>11671335</v>
          </cell>
          <cell r="K175">
            <v>1.0101066923787538E-2</v>
          </cell>
        </row>
        <row r="176">
          <cell r="B176">
            <v>43639</v>
          </cell>
          <cell r="C176" t="str">
            <v>Sunday</v>
          </cell>
          <cell r="D176">
            <v>15675500</v>
          </cell>
          <cell r="E176">
            <v>-4.9019638771242713E-2</v>
          </cell>
          <cell r="F176">
            <v>11756625</v>
          </cell>
          <cell r="G176">
            <v>-4.9019638771242713E-2</v>
          </cell>
          <cell r="H176">
            <v>4789736</v>
          </cell>
          <cell r="I176">
            <v>-4.9019681811052207E-2</v>
          </cell>
          <cell r="J176">
            <v>11321195</v>
          </cell>
          <cell r="K176">
            <v>-4.9019547725485668E-2</v>
          </cell>
        </row>
        <row r="177">
          <cell r="B177">
            <v>43640</v>
          </cell>
          <cell r="C177" t="str">
            <v>Monday</v>
          </cell>
          <cell r="D177">
            <v>7661877</v>
          </cell>
          <cell r="E177">
            <v>-5.7692364455319778E-2</v>
          </cell>
          <cell r="F177">
            <v>5746408</v>
          </cell>
          <cell r="G177">
            <v>-5.7692323459811012E-2</v>
          </cell>
          <cell r="H177">
            <v>2341129</v>
          </cell>
          <cell r="I177">
            <v>-5.769214514363874E-2</v>
          </cell>
          <cell r="J177">
            <v>5533578</v>
          </cell>
          <cell r="K177">
            <v>-5.7692229097359049E-2</v>
          </cell>
        </row>
        <row r="178">
          <cell r="B178">
            <v>43641</v>
          </cell>
          <cell r="C178" t="str">
            <v>Tuesday</v>
          </cell>
          <cell r="D178">
            <v>8130972</v>
          </cell>
          <cell r="E178">
            <v>7.2164953891209915E-2</v>
          </cell>
          <cell r="F178">
            <v>6098229</v>
          </cell>
          <cell r="G178">
            <v>7.2165001017094443E-2</v>
          </cell>
          <cell r="H178">
            <v>2484463</v>
          </cell>
          <cell r="I178">
            <v>7.2164730455196668E-2</v>
          </cell>
          <cell r="J178">
            <v>5872368</v>
          </cell>
          <cell r="K178">
            <v>7.2164843047788141E-2</v>
          </cell>
        </row>
        <row r="179">
          <cell r="B179">
            <v>43642</v>
          </cell>
          <cell r="C179" t="str">
            <v>Wednesday</v>
          </cell>
          <cell r="D179">
            <v>8052789</v>
          </cell>
          <cell r="E179">
            <v>9.803868704752583E-3</v>
          </cell>
          <cell r="F179">
            <v>6039592</v>
          </cell>
          <cell r="G179">
            <v>9.8039527132371962E-3</v>
          </cell>
          <cell r="H179">
            <v>2460574</v>
          </cell>
          <cell r="I179">
            <v>9.8038934043587211E-3</v>
          </cell>
          <cell r="J179">
            <v>5815903</v>
          </cell>
          <cell r="K179">
            <v>9.803907950741042E-3</v>
          </cell>
        </row>
        <row r="180">
          <cell r="B180">
            <v>43643</v>
          </cell>
          <cell r="C180" t="str">
            <v>Thursday</v>
          </cell>
          <cell r="D180">
            <v>8052789</v>
          </cell>
          <cell r="E180">
            <v>1.1914891358835065</v>
          </cell>
          <cell r="F180">
            <v>6039592</v>
          </cell>
          <cell r="G180">
            <v>1.1914896241921964</v>
          </cell>
          <cell r="H180">
            <v>2460574</v>
          </cell>
          <cell r="I180">
            <v>1.1914897406985836</v>
          </cell>
          <cell r="J180">
            <v>5815903</v>
          </cell>
          <cell r="K180">
            <v>1.1914890730818781</v>
          </cell>
        </row>
        <row r="181">
          <cell r="B181">
            <v>43644</v>
          </cell>
          <cell r="C181" t="str">
            <v>Friday</v>
          </cell>
          <cell r="D181">
            <v>7661877</v>
          </cell>
          <cell r="E181">
            <v>1.0309222615097369E-2</v>
          </cell>
          <cell r="F181">
            <v>5746408</v>
          </cell>
          <cell r="G181">
            <v>1.0309310976127639E-2</v>
          </cell>
          <cell r="H181">
            <v>2341129</v>
          </cell>
          <cell r="I181">
            <v>1.0309247207885175E-2</v>
          </cell>
          <cell r="J181">
            <v>5533578</v>
          </cell>
          <cell r="K181">
            <v>1.0309263292541226E-2</v>
          </cell>
        </row>
        <row r="182">
          <cell r="B182">
            <v>43645</v>
          </cell>
          <cell r="C182" t="str">
            <v>Saturday</v>
          </cell>
          <cell r="D182">
            <v>16806722</v>
          </cell>
          <cell r="E182">
            <v>3.9999975247999586E-2</v>
          </cell>
          <cell r="F182">
            <v>12605042</v>
          </cell>
          <cell r="G182">
            <v>4.0000059404803556E-2</v>
          </cell>
          <cell r="H182">
            <v>5135387</v>
          </cell>
          <cell r="I182">
            <v>4.0000024301966475E-2</v>
          </cell>
          <cell r="J182">
            <v>12138188</v>
          </cell>
          <cell r="K182">
            <v>3.9999965727999465E-2</v>
          </cell>
        </row>
        <row r="183">
          <cell r="B183">
            <v>43646</v>
          </cell>
          <cell r="C183" t="str">
            <v>Sunday</v>
          </cell>
          <cell r="D183">
            <v>15837104</v>
          </cell>
          <cell r="E183">
            <v>1.030933622531971E-2</v>
          </cell>
          <cell r="F183">
            <v>11877828</v>
          </cell>
          <cell r="G183">
            <v>1.030933622531971E-2</v>
          </cell>
          <cell r="H183">
            <v>4839115</v>
          </cell>
          <cell r="I183">
            <v>1.0309336464473295E-2</v>
          </cell>
          <cell r="J183">
            <v>11437908</v>
          </cell>
          <cell r="K183">
            <v>1.0309247389520326E-2</v>
          </cell>
        </row>
        <row r="184">
          <cell r="B184">
            <v>43647</v>
          </cell>
          <cell r="C184" t="str">
            <v>Monday</v>
          </cell>
          <cell r="D184">
            <v>7740060</v>
          </cell>
          <cell r="E184">
            <v>1.0204157545207204E-2</v>
          </cell>
          <cell r="F184">
            <v>5805045</v>
          </cell>
          <cell r="G184">
            <v>1.0204113595832398E-2</v>
          </cell>
          <cell r="H184">
            <v>2365018</v>
          </cell>
          <cell r="I184">
            <v>1.0204051122343127E-2</v>
          </cell>
          <cell r="J184">
            <v>5590043</v>
          </cell>
          <cell r="K184">
            <v>1.0204066880416196E-2</v>
          </cell>
        </row>
        <row r="185">
          <cell r="B185">
            <v>43648</v>
          </cell>
          <cell r="C185" t="str">
            <v>Tuesday</v>
          </cell>
          <cell r="D185">
            <v>7896424</v>
          </cell>
          <cell r="E185">
            <v>-2.8846243720922926E-2</v>
          </cell>
          <cell r="F185">
            <v>5922318</v>
          </cell>
          <cell r="G185">
            <v>-2.8846243720922926E-2</v>
          </cell>
          <cell r="H185">
            <v>2412796</v>
          </cell>
          <cell r="I185">
            <v>-2.884607257181937E-2</v>
          </cell>
          <cell r="J185">
            <v>5702973</v>
          </cell>
          <cell r="K185">
            <v>-2.8846114548679469E-2</v>
          </cell>
        </row>
        <row r="186">
          <cell r="B186">
            <v>43649</v>
          </cell>
          <cell r="C186" t="str">
            <v>Wednesday</v>
          </cell>
          <cell r="D186">
            <v>7974607</v>
          </cell>
          <cell r="E186">
            <v>-9.7086860217000526E-3</v>
          </cell>
          <cell r="F186">
            <v>5980955</v>
          </cell>
          <cell r="G186">
            <v>-9.7087684068725144E-3</v>
          </cell>
          <cell r="H186">
            <v>2436685</v>
          </cell>
          <cell r="I186">
            <v>-9.7087102440325257E-3</v>
          </cell>
          <cell r="J186">
            <v>5759438</v>
          </cell>
          <cell r="K186">
            <v>-9.708724509332467E-3</v>
          </cell>
        </row>
        <row r="187">
          <cell r="B187">
            <v>43650</v>
          </cell>
          <cell r="C187" t="str">
            <v>Thursday</v>
          </cell>
          <cell r="D187">
            <v>8052789</v>
          </cell>
          <cell r="E187">
            <v>0</v>
          </cell>
          <cell r="F187">
            <v>6039592</v>
          </cell>
          <cell r="G187">
            <v>0</v>
          </cell>
          <cell r="H187">
            <v>2460574</v>
          </cell>
          <cell r="I187">
            <v>0</v>
          </cell>
          <cell r="J187">
            <v>5815903</v>
          </cell>
          <cell r="K187">
            <v>0</v>
          </cell>
        </row>
        <row r="188">
          <cell r="B188">
            <v>43651</v>
          </cell>
          <cell r="C188" t="str">
            <v>Friday</v>
          </cell>
          <cell r="D188">
            <v>7427330</v>
          </cell>
          <cell r="E188">
            <v>-3.0612211602979222E-2</v>
          </cell>
          <cell r="F188">
            <v>5570497</v>
          </cell>
          <cell r="G188">
            <v>-3.0612340787497194E-2</v>
          </cell>
          <cell r="H188">
            <v>2269462</v>
          </cell>
          <cell r="I188">
            <v>-3.0612153367029271E-2</v>
          </cell>
          <cell r="J188">
            <v>5364183</v>
          </cell>
          <cell r="K188">
            <v>-3.0612200641248699E-2</v>
          </cell>
        </row>
        <row r="189">
          <cell r="B189">
            <v>43652</v>
          </cell>
          <cell r="C189" t="str">
            <v>Saturday</v>
          </cell>
          <cell r="D189">
            <v>16160310</v>
          </cell>
          <cell r="E189">
            <v>-3.8461515576922123E-2</v>
          </cell>
          <cell r="F189">
            <v>12120232</v>
          </cell>
          <cell r="G189">
            <v>-3.8461593384615411E-2</v>
          </cell>
          <cell r="H189">
            <v>4937872</v>
          </cell>
          <cell r="I189">
            <v>-3.8461560930072025E-2</v>
          </cell>
          <cell r="J189">
            <v>11671335</v>
          </cell>
          <cell r="K189">
            <v>-3.846150677514637E-2</v>
          </cell>
        </row>
        <row r="190">
          <cell r="B190">
            <v>43653</v>
          </cell>
          <cell r="C190" t="str">
            <v>Sunday</v>
          </cell>
          <cell r="D190">
            <v>15675500</v>
          </cell>
          <cell r="E190">
            <v>-1.0204138332361778E-2</v>
          </cell>
          <cell r="F190">
            <v>11756625</v>
          </cell>
          <cell r="G190">
            <v>-1.0204138332361778E-2</v>
          </cell>
          <cell r="H190">
            <v>4789736</v>
          </cell>
          <cell r="I190">
            <v>-1.020413856665936E-2</v>
          </cell>
          <cell r="J190">
            <v>11321195</v>
          </cell>
          <cell r="K190">
            <v>-1.0204051300290229E-2</v>
          </cell>
        </row>
        <row r="191">
          <cell r="B191">
            <v>43654</v>
          </cell>
          <cell r="C191" t="str">
            <v>Monday</v>
          </cell>
          <cell r="D191">
            <v>7661877</v>
          </cell>
          <cell r="E191">
            <v>-1.0101084487717182E-2</v>
          </cell>
          <cell r="F191">
            <v>5746408</v>
          </cell>
          <cell r="G191">
            <v>-1.0101041421728851E-2</v>
          </cell>
          <cell r="H191">
            <v>2341129</v>
          </cell>
          <cell r="I191">
            <v>-1.0100980203956111E-2</v>
          </cell>
          <cell r="J191">
            <v>5533578</v>
          </cell>
          <cell r="K191">
            <v>-1.0100995645292876E-2</v>
          </cell>
        </row>
        <row r="192">
          <cell r="B192">
            <v>43655</v>
          </cell>
          <cell r="C192" t="str">
            <v>Tuesday</v>
          </cell>
          <cell r="D192">
            <v>8209154</v>
          </cell>
          <cell r="E192">
            <v>3.9604003027193135E-2</v>
          </cell>
          <cell r="F192">
            <v>6156866</v>
          </cell>
          <cell r="G192">
            <v>3.9604087453595005E-2</v>
          </cell>
          <cell r="H192">
            <v>2508352</v>
          </cell>
          <cell r="I192">
            <v>3.9603845497091283E-2</v>
          </cell>
          <cell r="J192">
            <v>5928833</v>
          </cell>
          <cell r="K192">
            <v>3.9603904840510351E-2</v>
          </cell>
        </row>
        <row r="193">
          <cell r="B193">
            <v>43656</v>
          </cell>
          <cell r="C193" t="str">
            <v>Wednesday</v>
          </cell>
          <cell r="D193">
            <v>8209154</v>
          </cell>
          <cell r="E193">
            <v>2.9411731512286376E-2</v>
          </cell>
          <cell r="F193">
            <v>6156866</v>
          </cell>
          <cell r="G193">
            <v>2.9411858139711811E-2</v>
          </cell>
          <cell r="H193">
            <v>2508352</v>
          </cell>
          <cell r="I193">
            <v>2.9411680213076385E-2</v>
          </cell>
          <cell r="J193">
            <v>5928833</v>
          </cell>
          <cell r="K193">
            <v>2.9411723852223126E-2</v>
          </cell>
        </row>
        <row r="194">
          <cell r="B194">
            <v>43657</v>
          </cell>
          <cell r="C194" t="str">
            <v>Thursday</v>
          </cell>
          <cell r="D194">
            <v>7740060</v>
          </cell>
          <cell r="E194">
            <v>-3.8834868267379141E-2</v>
          </cell>
          <cell r="F194">
            <v>5805045</v>
          </cell>
          <cell r="G194">
            <v>-3.8834908053391737E-2</v>
          </cell>
          <cell r="H194">
            <v>2365018</v>
          </cell>
          <cell r="I194">
            <v>-3.8834840976129992E-2</v>
          </cell>
          <cell r="J194">
            <v>5590043</v>
          </cell>
          <cell r="K194">
            <v>-3.8834898037329757E-2</v>
          </cell>
        </row>
        <row r="195">
          <cell r="B195">
            <v>43658</v>
          </cell>
          <cell r="C195" t="str">
            <v>Friday</v>
          </cell>
          <cell r="D195">
            <v>7505512</v>
          </cell>
          <cell r="E195">
            <v>1.0526259099838065E-2</v>
          </cell>
          <cell r="F195">
            <v>5629134</v>
          </cell>
          <cell r="G195">
            <v>1.0526349803258173E-2</v>
          </cell>
          <cell r="H195">
            <v>2293351</v>
          </cell>
          <cell r="I195">
            <v>1.0526283321774077E-2</v>
          </cell>
          <cell r="J195">
            <v>5420648</v>
          </cell>
          <cell r="K195">
            <v>1.0526300090806018E-2</v>
          </cell>
        </row>
        <row r="196">
          <cell r="B196">
            <v>43659</v>
          </cell>
          <cell r="C196" t="str">
            <v>Saturday</v>
          </cell>
          <cell r="D196">
            <v>16160310</v>
          </cell>
          <cell r="E196">
            <v>0</v>
          </cell>
          <cell r="F196">
            <v>12120232</v>
          </cell>
          <cell r="G196">
            <v>0</v>
          </cell>
          <cell r="H196">
            <v>4937872</v>
          </cell>
          <cell r="I196">
            <v>0</v>
          </cell>
          <cell r="J196">
            <v>11671335</v>
          </cell>
          <cell r="K196">
            <v>0</v>
          </cell>
        </row>
        <row r="197">
          <cell r="B197">
            <v>43660</v>
          </cell>
          <cell r="C197" t="str">
            <v>Sunday</v>
          </cell>
          <cell r="D197">
            <v>15513897</v>
          </cell>
          <cell r="E197">
            <v>-1.0309272431501371E-2</v>
          </cell>
          <cell r="F197">
            <v>11635423</v>
          </cell>
          <cell r="G197">
            <v>-1.0309251166895295E-2</v>
          </cell>
          <cell r="H197">
            <v>4740357</v>
          </cell>
          <cell r="I197">
            <v>-1.0309336464473184E-2</v>
          </cell>
          <cell r="J197">
            <v>11204481</v>
          </cell>
          <cell r="K197">
            <v>-1.0309335719418278E-2</v>
          </cell>
        </row>
        <row r="198">
          <cell r="B198">
            <v>43661</v>
          </cell>
          <cell r="C198" t="str">
            <v>Monday</v>
          </cell>
          <cell r="D198">
            <v>7740060</v>
          </cell>
          <cell r="E198">
            <v>1.0204157545207204E-2</v>
          </cell>
          <cell r="F198">
            <v>5805045</v>
          </cell>
          <cell r="G198">
            <v>1.0204113595832398E-2</v>
          </cell>
          <cell r="H198">
            <v>2365018</v>
          </cell>
          <cell r="I198">
            <v>1.0204051122343127E-2</v>
          </cell>
          <cell r="J198">
            <v>5590043</v>
          </cell>
          <cell r="K198">
            <v>1.0204066880416196E-2</v>
          </cell>
        </row>
        <row r="199">
          <cell r="B199">
            <v>43662</v>
          </cell>
          <cell r="C199" t="str">
            <v>Tuesday</v>
          </cell>
          <cell r="D199">
            <v>7427330</v>
          </cell>
          <cell r="E199">
            <v>-9.5238072035193855E-2</v>
          </cell>
          <cell r="F199">
            <v>5570497</v>
          </cell>
          <cell r="G199">
            <v>-9.5238226721192198E-2</v>
          </cell>
          <cell r="H199">
            <v>2269462</v>
          </cell>
          <cell r="I199">
            <v>-9.5237829459342227E-2</v>
          </cell>
          <cell r="J199">
            <v>5364183</v>
          </cell>
          <cell r="K199">
            <v>-9.5237966729708856E-2</v>
          </cell>
        </row>
        <row r="200">
          <cell r="B200">
            <v>43663</v>
          </cell>
          <cell r="C200" t="str">
            <v>Wednesday</v>
          </cell>
          <cell r="D200">
            <v>7740060</v>
          </cell>
          <cell r="E200">
            <v>-5.7142794495023463E-2</v>
          </cell>
          <cell r="F200">
            <v>5805045</v>
          </cell>
          <cell r="G200">
            <v>-5.7142871064596812E-2</v>
          </cell>
          <cell r="H200">
            <v>2365018</v>
          </cell>
          <cell r="I200">
            <v>-5.7142697675605314E-2</v>
          </cell>
          <cell r="J200">
            <v>5590043</v>
          </cell>
          <cell r="K200">
            <v>-5.7142780037825358E-2</v>
          </cell>
        </row>
        <row r="201">
          <cell r="B201">
            <v>43664</v>
          </cell>
          <cell r="C201" t="str">
            <v>Thursday</v>
          </cell>
          <cell r="D201">
            <v>7974607</v>
          </cell>
          <cell r="E201">
            <v>3.0302995067221783E-2</v>
          </cell>
          <cell r="F201">
            <v>5980955</v>
          </cell>
          <cell r="G201">
            <v>3.0302952001233452E-2</v>
          </cell>
          <cell r="H201">
            <v>2436685</v>
          </cell>
          <cell r="I201">
            <v>3.0302940611868445E-2</v>
          </cell>
          <cell r="J201">
            <v>5759438</v>
          </cell>
          <cell r="K201">
            <v>3.0302986935878629E-2</v>
          </cell>
        </row>
        <row r="202">
          <cell r="B202">
            <v>43665</v>
          </cell>
          <cell r="C202" t="str">
            <v>Friday</v>
          </cell>
          <cell r="D202">
            <v>8130972</v>
          </cell>
          <cell r="E202">
            <v>8.3333422156942838E-2</v>
          </cell>
          <cell r="F202">
            <v>6098229</v>
          </cell>
          <cell r="G202">
            <v>8.3333422156942838E-2</v>
          </cell>
          <cell r="H202">
            <v>2484463</v>
          </cell>
          <cell r="I202">
            <v>8.3333078974827668E-2</v>
          </cell>
          <cell r="J202">
            <v>5872368</v>
          </cell>
          <cell r="K202">
            <v>8.3333210346807185E-2</v>
          </cell>
        </row>
        <row r="203">
          <cell r="B203">
            <v>43666</v>
          </cell>
          <cell r="C203" t="str">
            <v>Saturday</v>
          </cell>
          <cell r="D203">
            <v>15998707</v>
          </cell>
          <cell r="E203">
            <v>-9.9999938119998966E-3</v>
          </cell>
          <cell r="F203">
            <v>11999030</v>
          </cell>
          <cell r="G203">
            <v>-9.9999735978650861E-3</v>
          </cell>
          <cell r="H203">
            <v>4888493</v>
          </cell>
          <cell r="I203">
            <v>-1.0000056704588589E-2</v>
          </cell>
          <cell r="J203">
            <v>11554621</v>
          </cell>
          <cell r="K203">
            <v>-1.0000055692000909E-2</v>
          </cell>
        </row>
        <row r="204">
          <cell r="B204">
            <v>43667</v>
          </cell>
          <cell r="C204" t="str">
            <v>Sunday</v>
          </cell>
          <cell r="D204">
            <v>15352294</v>
          </cell>
          <cell r="E204">
            <v>-1.0416660623697616E-2</v>
          </cell>
          <cell r="F204">
            <v>11514221</v>
          </cell>
          <cell r="G204">
            <v>-1.0416638913772203E-2</v>
          </cell>
          <cell r="H204">
            <v>4690978</v>
          </cell>
          <cell r="I204">
            <v>-1.0416725997641096E-2</v>
          </cell>
          <cell r="J204">
            <v>11087768</v>
          </cell>
          <cell r="K204">
            <v>-1.0416635986976952E-2</v>
          </cell>
        </row>
        <row r="205">
          <cell r="B205">
            <v>43668</v>
          </cell>
          <cell r="C205" t="str">
            <v>Monday</v>
          </cell>
          <cell r="D205">
            <v>7740060</v>
          </cell>
          <cell r="E205">
            <v>0</v>
          </cell>
          <cell r="F205">
            <v>5805045</v>
          </cell>
          <cell r="G205">
            <v>0</v>
          </cell>
          <cell r="H205">
            <v>2365018</v>
          </cell>
          <cell r="I205">
            <v>0</v>
          </cell>
          <cell r="J205">
            <v>5590043</v>
          </cell>
          <cell r="K205">
            <v>0</v>
          </cell>
        </row>
        <row r="206">
          <cell r="B206">
            <v>43669</v>
          </cell>
          <cell r="C206" t="str">
            <v>Tuesday</v>
          </cell>
          <cell r="D206">
            <v>7661877</v>
          </cell>
          <cell r="E206">
            <v>3.1578911937398813E-2</v>
          </cell>
          <cell r="F206">
            <v>5746408</v>
          </cell>
          <cell r="G206">
            <v>3.1579049409774296E-2</v>
          </cell>
          <cell r="H206">
            <v>2341129</v>
          </cell>
          <cell r="I206">
            <v>3.1578849965322231E-2</v>
          </cell>
          <cell r="J206">
            <v>5533578</v>
          </cell>
          <cell r="K206">
            <v>3.1578900272418053E-2</v>
          </cell>
        </row>
        <row r="207">
          <cell r="B207">
            <v>43670</v>
          </cell>
          <cell r="C207" t="str">
            <v>Wednesday</v>
          </cell>
          <cell r="D207">
            <v>7896424</v>
          </cell>
          <cell r="E207">
            <v>2.0201910579504601E-2</v>
          </cell>
          <cell r="F207">
            <v>5922318</v>
          </cell>
          <cell r="G207">
            <v>2.0201910579504601E-2</v>
          </cell>
          <cell r="H207">
            <v>2412796</v>
          </cell>
          <cell r="I207">
            <v>2.0201960407912223E-2</v>
          </cell>
          <cell r="J207">
            <v>5702973</v>
          </cell>
          <cell r="K207">
            <v>2.0201991290585752E-2</v>
          </cell>
        </row>
        <row r="208">
          <cell r="B208">
            <v>43671</v>
          </cell>
          <cell r="C208" t="str">
            <v>Thursday</v>
          </cell>
          <cell r="D208">
            <v>7427330</v>
          </cell>
          <cell r="E208">
            <v>-6.8627457127354408E-2</v>
          </cell>
          <cell r="F208">
            <v>5570497</v>
          </cell>
          <cell r="G208">
            <v>-6.8627501795281876E-2</v>
          </cell>
          <cell r="H208">
            <v>2269462</v>
          </cell>
          <cell r="I208">
            <v>-6.8627253830511492E-2</v>
          </cell>
          <cell r="J208">
            <v>5364183</v>
          </cell>
          <cell r="K208">
            <v>-6.8627355655187183E-2</v>
          </cell>
        </row>
        <row r="209">
          <cell r="B209">
            <v>43672</v>
          </cell>
          <cell r="C209" t="str">
            <v>Friday</v>
          </cell>
          <cell r="D209">
            <v>7583695</v>
          </cell>
          <cell r="E209">
            <v>-6.7307697037943259E-2</v>
          </cell>
          <cell r="F209">
            <v>5687771</v>
          </cell>
          <cell r="G209">
            <v>-6.7307738033452025E-2</v>
          </cell>
          <cell r="H209">
            <v>2317240</v>
          </cell>
          <cell r="I209">
            <v>-6.7307502667578456E-2</v>
          </cell>
          <cell r="J209">
            <v>5477113</v>
          </cell>
          <cell r="K209">
            <v>-6.7307600613585539E-2</v>
          </cell>
        </row>
        <row r="210">
          <cell r="B210">
            <v>43673</v>
          </cell>
          <cell r="C210" t="str">
            <v>Saturday</v>
          </cell>
          <cell r="D210">
            <v>16160310</v>
          </cell>
          <cell r="E210">
            <v>1.0101003787368557E-2</v>
          </cell>
          <cell r="F210">
            <v>12120232</v>
          </cell>
          <cell r="G210">
            <v>1.010098316280561E-2</v>
          </cell>
          <cell r="H210">
            <v>4937872</v>
          </cell>
          <cell r="I210">
            <v>1.0101067956934884E-2</v>
          </cell>
          <cell r="J210">
            <v>11671335</v>
          </cell>
          <cell r="K210">
            <v>1.0101066923787538E-2</v>
          </cell>
        </row>
        <row r="211">
          <cell r="B211">
            <v>43674</v>
          </cell>
          <cell r="C211" t="str">
            <v>Sunday</v>
          </cell>
          <cell r="D211">
            <v>15675500</v>
          </cell>
          <cell r="E211">
            <v>2.1052619237229342E-2</v>
          </cell>
          <cell r="F211">
            <v>11756625</v>
          </cell>
          <cell r="G211">
            <v>2.1052574898466903E-2</v>
          </cell>
          <cell r="H211">
            <v>4789736</v>
          </cell>
          <cell r="I211">
            <v>2.1052752752197978E-2</v>
          </cell>
          <cell r="J211">
            <v>11321195</v>
          </cell>
          <cell r="K211">
            <v>2.105265911047205E-2</v>
          </cell>
        </row>
        <row r="212">
          <cell r="B212">
            <v>43675</v>
          </cell>
          <cell r="C212" t="str">
            <v>Monday</v>
          </cell>
          <cell r="D212">
            <v>7740060</v>
          </cell>
          <cell r="E212">
            <v>0</v>
          </cell>
          <cell r="F212">
            <v>5805045</v>
          </cell>
          <cell r="G212">
            <v>0</v>
          </cell>
          <cell r="H212">
            <v>2365018</v>
          </cell>
          <cell r="I212">
            <v>0</v>
          </cell>
          <cell r="J212">
            <v>5590043</v>
          </cell>
          <cell r="K212">
            <v>0</v>
          </cell>
        </row>
        <row r="213">
          <cell r="B213">
            <v>43676</v>
          </cell>
          <cell r="C213" t="str">
            <v>Tuesday</v>
          </cell>
          <cell r="D213">
            <v>7505512</v>
          </cell>
          <cell r="E213">
            <v>-2.0408184574093213E-2</v>
          </cell>
          <cell r="F213">
            <v>5629134</v>
          </cell>
          <cell r="G213">
            <v>-2.0408227191664796E-2</v>
          </cell>
          <cell r="H213">
            <v>2293351</v>
          </cell>
          <cell r="I213">
            <v>-2.0408102244686255E-2</v>
          </cell>
          <cell r="J213">
            <v>5420648</v>
          </cell>
          <cell r="K213">
            <v>-2.0408133760832503E-2</v>
          </cell>
        </row>
        <row r="214">
          <cell r="B214">
            <v>43677</v>
          </cell>
          <cell r="C214" t="str">
            <v>Wednesday</v>
          </cell>
          <cell r="D214">
            <v>8052789</v>
          </cell>
          <cell r="E214">
            <v>1.9802001513596457E-2</v>
          </cell>
          <cell r="F214">
            <v>6039592</v>
          </cell>
          <cell r="G214">
            <v>1.9802043726797613E-2</v>
          </cell>
          <cell r="H214">
            <v>2460574</v>
          </cell>
          <cell r="I214">
            <v>1.9801922748545753E-2</v>
          </cell>
          <cell r="J214">
            <v>5815903</v>
          </cell>
          <cell r="K214">
            <v>1.9801952420255287E-2</v>
          </cell>
        </row>
        <row r="215">
          <cell r="B215">
            <v>43678</v>
          </cell>
          <cell r="C215" t="str">
            <v>Thursday</v>
          </cell>
          <cell r="D215">
            <v>7974607</v>
          </cell>
          <cell r="E215">
            <v>7.3684217612520309E-2</v>
          </cell>
          <cell r="F215">
            <v>5980955</v>
          </cell>
          <cell r="G215">
            <v>7.3684269105611211E-2</v>
          </cell>
          <cell r="H215">
            <v>2436685</v>
          </cell>
          <cell r="I215">
            <v>7.3683983252418317E-2</v>
          </cell>
          <cell r="J215">
            <v>5759438</v>
          </cell>
          <cell r="K215">
            <v>7.3684100635641903E-2</v>
          </cell>
        </row>
        <row r="216">
          <cell r="B216">
            <v>43679</v>
          </cell>
          <cell r="C216" t="str">
            <v>Friday</v>
          </cell>
          <cell r="D216">
            <v>8209154</v>
          </cell>
          <cell r="E216">
            <v>8.2474176506307284E-2</v>
          </cell>
          <cell r="F216">
            <v>6156866</v>
          </cell>
          <cell r="G216">
            <v>8.247431199322186E-2</v>
          </cell>
          <cell r="H216">
            <v>2508352</v>
          </cell>
          <cell r="I216">
            <v>8.2473977663081843E-2</v>
          </cell>
          <cell r="J216">
            <v>5928833</v>
          </cell>
          <cell r="K216">
            <v>8.2474106340329367E-2</v>
          </cell>
        </row>
        <row r="217">
          <cell r="B217">
            <v>43680</v>
          </cell>
          <cell r="C217" t="str">
            <v>Saturday</v>
          </cell>
          <cell r="D217">
            <v>16321913</v>
          </cell>
          <cell r="E217">
            <v>9.9999938119998966E-3</v>
          </cell>
          <cell r="F217">
            <v>12241435</v>
          </cell>
          <cell r="G217">
            <v>1.0000056104536581E-2</v>
          </cell>
          <cell r="H217">
            <v>4987251</v>
          </cell>
          <cell r="I217">
            <v>1.0000056704588589E-2</v>
          </cell>
          <cell r="J217">
            <v>11788048</v>
          </cell>
          <cell r="K217">
            <v>9.9999700119994817E-3</v>
          </cell>
        </row>
        <row r="218">
          <cell r="B218">
            <v>43681</v>
          </cell>
          <cell r="C218" t="str">
            <v>Sunday</v>
          </cell>
          <cell r="D218">
            <v>15837104</v>
          </cell>
          <cell r="E218">
            <v>1.030933622531971E-2</v>
          </cell>
          <cell r="F218">
            <v>11877828</v>
          </cell>
          <cell r="G218">
            <v>1.030933622531971E-2</v>
          </cell>
          <cell r="H218">
            <v>4839115</v>
          </cell>
          <cell r="I218">
            <v>1.0309336464473295E-2</v>
          </cell>
          <cell r="J218">
            <v>11437908</v>
          </cell>
          <cell r="K218">
            <v>1.0309247389520326E-2</v>
          </cell>
        </row>
        <row r="219">
          <cell r="B219">
            <v>43682</v>
          </cell>
          <cell r="C219" t="str">
            <v>Monday</v>
          </cell>
          <cell r="D219">
            <v>8052789</v>
          </cell>
          <cell r="E219">
            <v>4.0403950356973972E-2</v>
          </cell>
          <cell r="F219">
            <v>6039592</v>
          </cell>
          <cell r="G219">
            <v>4.0403993422962303E-2</v>
          </cell>
          <cell r="H219">
            <v>2460574</v>
          </cell>
          <cell r="I219">
            <v>4.0403920815824668E-2</v>
          </cell>
          <cell r="J219">
            <v>5815903</v>
          </cell>
          <cell r="K219">
            <v>4.0403982581171505E-2</v>
          </cell>
        </row>
        <row r="220">
          <cell r="B220">
            <v>43683</v>
          </cell>
          <cell r="C220" t="str">
            <v>Tuesday</v>
          </cell>
          <cell r="D220">
            <v>8130972</v>
          </cell>
          <cell r="E220">
            <v>8.3333422156942838E-2</v>
          </cell>
          <cell r="F220">
            <v>6098229</v>
          </cell>
          <cell r="G220">
            <v>8.3333422156942838E-2</v>
          </cell>
          <cell r="H220">
            <v>2484463</v>
          </cell>
          <cell r="I220">
            <v>8.3333078974827668E-2</v>
          </cell>
          <cell r="J220">
            <v>5872368</v>
          </cell>
          <cell r="K220">
            <v>8.3333210346807185E-2</v>
          </cell>
        </row>
        <row r="221">
          <cell r="B221">
            <v>43684</v>
          </cell>
          <cell r="C221" t="str">
            <v>Wednesday</v>
          </cell>
          <cell r="D221">
            <v>8130972</v>
          </cell>
          <cell r="E221">
            <v>9.7088102022790945E-3</v>
          </cell>
          <cell r="F221">
            <v>6098229</v>
          </cell>
          <cell r="G221">
            <v>9.7087684068726254E-3</v>
          </cell>
          <cell r="H221">
            <v>2484463</v>
          </cell>
          <cell r="I221">
            <v>9.7087102440325257E-3</v>
          </cell>
          <cell r="J221">
            <v>5872368</v>
          </cell>
          <cell r="K221">
            <v>9.708724509332356E-3</v>
          </cell>
        </row>
        <row r="222">
          <cell r="B222">
            <v>43685</v>
          </cell>
          <cell r="C222" t="str">
            <v>Thursday</v>
          </cell>
          <cell r="D222">
            <v>7505512</v>
          </cell>
          <cell r="E222">
            <v>-5.8823588422601936E-2</v>
          </cell>
          <cell r="F222">
            <v>5629134</v>
          </cell>
          <cell r="G222">
            <v>-5.8823549082044568E-2</v>
          </cell>
          <cell r="H222">
            <v>2293351</v>
          </cell>
          <cell r="I222">
            <v>-5.8823360426152771E-2</v>
          </cell>
          <cell r="J222">
            <v>5420648</v>
          </cell>
          <cell r="K222">
            <v>-5.8823447704446141E-2</v>
          </cell>
        </row>
        <row r="223">
          <cell r="B223">
            <v>43686</v>
          </cell>
          <cell r="C223" t="str">
            <v>Friday</v>
          </cell>
          <cell r="D223">
            <v>8130972</v>
          </cell>
          <cell r="E223">
            <v>-9.5237584774265915E-3</v>
          </cell>
          <cell r="F223">
            <v>6098229</v>
          </cell>
          <cell r="G223">
            <v>-9.5238389141488744E-3</v>
          </cell>
          <cell r="H223">
            <v>2484463</v>
          </cell>
          <cell r="I223">
            <v>-9.523782945934256E-3</v>
          </cell>
          <cell r="J223">
            <v>5872368</v>
          </cell>
          <cell r="K223">
            <v>-9.5237966729708745E-3</v>
          </cell>
        </row>
        <row r="224">
          <cell r="B224">
            <v>43687</v>
          </cell>
          <cell r="C224" t="str">
            <v>Saturday</v>
          </cell>
          <cell r="D224">
            <v>16806722</v>
          </cell>
          <cell r="E224">
            <v>2.9702952098813462E-2</v>
          </cell>
          <cell r="F224">
            <v>12605042</v>
          </cell>
          <cell r="G224">
            <v>2.9702971914648879E-2</v>
          </cell>
          <cell r="H224">
            <v>5135387</v>
          </cell>
          <cell r="I224">
            <v>2.9702936547609138E-2</v>
          </cell>
          <cell r="J224">
            <v>12138188</v>
          </cell>
          <cell r="K224">
            <v>2.9702966937358966E-2</v>
          </cell>
        </row>
        <row r="225">
          <cell r="B225">
            <v>43688</v>
          </cell>
          <cell r="C225" t="str">
            <v>Sunday</v>
          </cell>
          <cell r="D225">
            <v>15837104</v>
          </cell>
          <cell r="E225">
            <v>0</v>
          </cell>
          <cell r="F225">
            <v>11877828</v>
          </cell>
          <cell r="G225">
            <v>0</v>
          </cell>
          <cell r="H225">
            <v>4839115</v>
          </cell>
          <cell r="I225">
            <v>0</v>
          </cell>
          <cell r="J225">
            <v>11437908</v>
          </cell>
          <cell r="K225">
            <v>0</v>
          </cell>
        </row>
        <row r="226">
          <cell r="B226">
            <v>43689</v>
          </cell>
          <cell r="C226" t="str">
            <v>Monday</v>
          </cell>
          <cell r="D226">
            <v>7427330</v>
          </cell>
          <cell r="E226">
            <v>-7.7669860715337213E-2</v>
          </cell>
          <cell r="F226">
            <v>5570497</v>
          </cell>
          <cell r="G226">
            <v>-7.7669981680881794E-2</v>
          </cell>
          <cell r="H226">
            <v>2269462</v>
          </cell>
          <cell r="I226">
            <v>-7.7669681952259872E-2</v>
          </cell>
          <cell r="J226">
            <v>5364183</v>
          </cell>
          <cell r="K226">
            <v>-7.7669796074659403E-2</v>
          </cell>
        </row>
        <row r="227">
          <cell r="B227">
            <v>43690</v>
          </cell>
          <cell r="C227" t="str">
            <v>Tuesday</v>
          </cell>
          <cell r="D227">
            <v>7505512</v>
          </cell>
          <cell r="E227">
            <v>-7.6923152607092926E-2</v>
          </cell>
          <cell r="F227">
            <v>5629134</v>
          </cell>
          <cell r="G227">
            <v>-7.6923152607092926E-2</v>
          </cell>
          <cell r="H227">
            <v>2293351</v>
          </cell>
          <cell r="I227">
            <v>-7.6922860191518283E-2</v>
          </cell>
          <cell r="J227">
            <v>5420648</v>
          </cell>
          <cell r="K227">
            <v>-7.6922972129812028E-2</v>
          </cell>
        </row>
        <row r="228">
          <cell r="B228">
            <v>43691</v>
          </cell>
          <cell r="C228" t="str">
            <v>Wednesday</v>
          </cell>
          <cell r="D228">
            <v>8130972</v>
          </cell>
          <cell r="E228">
            <v>0</v>
          </cell>
          <cell r="F228">
            <v>6098229</v>
          </cell>
          <cell r="G228">
            <v>0</v>
          </cell>
          <cell r="H228">
            <v>2484463</v>
          </cell>
          <cell r="I228">
            <v>0</v>
          </cell>
          <cell r="J228">
            <v>5872368</v>
          </cell>
          <cell r="K228">
            <v>0</v>
          </cell>
        </row>
        <row r="229">
          <cell r="B229">
            <v>43692</v>
          </cell>
          <cell r="C229" t="str">
            <v>Thursday</v>
          </cell>
          <cell r="D229">
            <v>7896424</v>
          </cell>
          <cell r="E229">
            <v>5.2083322230382256E-2</v>
          </cell>
          <cell r="F229">
            <v>5922318</v>
          </cell>
          <cell r="G229">
            <v>5.2083322230382256E-2</v>
          </cell>
          <cell r="H229">
            <v>2412796</v>
          </cell>
          <cell r="I229">
            <v>5.2083174359267348E-2</v>
          </cell>
          <cell r="J229">
            <v>5702973</v>
          </cell>
          <cell r="K229">
            <v>5.2083256466754602E-2</v>
          </cell>
        </row>
        <row r="230">
          <cell r="B230">
            <v>43693</v>
          </cell>
          <cell r="C230" t="str">
            <v>Friday</v>
          </cell>
          <cell r="D230">
            <v>7661877</v>
          </cell>
          <cell r="E230">
            <v>-5.7692364455319778E-2</v>
          </cell>
          <cell r="F230">
            <v>5746408</v>
          </cell>
          <cell r="G230">
            <v>-5.7692323459811012E-2</v>
          </cell>
          <cell r="H230">
            <v>2341129</v>
          </cell>
          <cell r="I230">
            <v>-5.769214514363874E-2</v>
          </cell>
          <cell r="J230">
            <v>5533578</v>
          </cell>
          <cell r="K230">
            <v>-5.7692229097359049E-2</v>
          </cell>
        </row>
        <row r="231">
          <cell r="B231">
            <v>43694</v>
          </cell>
          <cell r="C231" t="str">
            <v>Saturday</v>
          </cell>
          <cell r="D231">
            <v>16806722</v>
          </cell>
          <cell r="E231">
            <v>0</v>
          </cell>
          <cell r="F231">
            <v>12605042</v>
          </cell>
          <cell r="G231">
            <v>0</v>
          </cell>
          <cell r="H231">
            <v>5135387</v>
          </cell>
          <cell r="I231">
            <v>0</v>
          </cell>
          <cell r="J231">
            <v>12138188</v>
          </cell>
          <cell r="K231">
            <v>0</v>
          </cell>
        </row>
        <row r="232">
          <cell r="B232">
            <v>43695</v>
          </cell>
          <cell r="C232" t="str">
            <v>Sunday</v>
          </cell>
          <cell r="D232">
            <v>16321913</v>
          </cell>
          <cell r="E232">
            <v>3.0612225568513063E-2</v>
          </cell>
          <cell r="F232">
            <v>12241435</v>
          </cell>
          <cell r="G232">
            <v>3.0612246616132266E-2</v>
          </cell>
          <cell r="H232">
            <v>4987251</v>
          </cell>
          <cell r="I232">
            <v>3.0612209050621786E-2</v>
          </cell>
          <cell r="J232">
            <v>11788048</v>
          </cell>
          <cell r="K232">
            <v>3.0612241329445844E-2</v>
          </cell>
        </row>
        <row r="233">
          <cell r="B233">
            <v>43696</v>
          </cell>
          <cell r="C233" t="str">
            <v>Monday</v>
          </cell>
          <cell r="D233">
            <v>7583695</v>
          </cell>
          <cell r="E233">
            <v>2.1052652837560748E-2</v>
          </cell>
          <cell r="F233">
            <v>5687771</v>
          </cell>
          <cell r="G233">
            <v>2.1052699606516345E-2</v>
          </cell>
          <cell r="H233">
            <v>2317240</v>
          </cell>
          <cell r="I233">
            <v>2.1052566643548154E-2</v>
          </cell>
          <cell r="J233">
            <v>5477113</v>
          </cell>
          <cell r="K233">
            <v>2.1052600181612036E-2</v>
          </cell>
        </row>
        <row r="234">
          <cell r="B234">
            <v>43697</v>
          </cell>
          <cell r="C234" t="str">
            <v>Tuesday</v>
          </cell>
          <cell r="D234">
            <v>7896424</v>
          </cell>
          <cell r="E234">
            <v>5.2083322230382256E-2</v>
          </cell>
          <cell r="F234">
            <v>5922318</v>
          </cell>
          <cell r="G234">
            <v>5.2083322230382256E-2</v>
          </cell>
          <cell r="H234">
            <v>2412796</v>
          </cell>
          <cell r="I234">
            <v>5.2083174359267348E-2</v>
          </cell>
          <cell r="J234">
            <v>5702973</v>
          </cell>
          <cell r="K234">
            <v>5.2083256466754602E-2</v>
          </cell>
        </row>
        <row r="235">
          <cell r="B235">
            <v>43698</v>
          </cell>
          <cell r="C235" t="str">
            <v>Wednesday</v>
          </cell>
          <cell r="D235">
            <v>8052789</v>
          </cell>
          <cell r="E235">
            <v>-9.6154555691496668E-3</v>
          </cell>
          <cell r="F235">
            <v>6039592</v>
          </cell>
          <cell r="G235">
            <v>-9.6154145736410124E-3</v>
          </cell>
          <cell r="H235">
            <v>2460574</v>
          </cell>
          <cell r="I235">
            <v>-9.615357523939827E-3</v>
          </cell>
          <cell r="J235">
            <v>5815903</v>
          </cell>
          <cell r="K235">
            <v>-9.6153715162264897E-3</v>
          </cell>
        </row>
        <row r="236">
          <cell r="B236">
            <v>43699</v>
          </cell>
          <cell r="C236" t="str">
            <v>Thursday</v>
          </cell>
          <cell r="D236">
            <v>7896424</v>
          </cell>
          <cell r="E236">
            <v>0</v>
          </cell>
          <cell r="F236">
            <v>5922318</v>
          </cell>
          <cell r="G236">
            <v>0</v>
          </cell>
          <cell r="H236">
            <v>2412796</v>
          </cell>
          <cell r="I236">
            <v>0</v>
          </cell>
          <cell r="J236">
            <v>5702973</v>
          </cell>
          <cell r="K236">
            <v>0</v>
          </cell>
        </row>
        <row r="237">
          <cell r="B237">
            <v>43700</v>
          </cell>
          <cell r="C237" t="str">
            <v>Friday</v>
          </cell>
          <cell r="D237">
            <v>7505512</v>
          </cell>
          <cell r="E237">
            <v>-2.0408184574093213E-2</v>
          </cell>
          <cell r="F237">
            <v>5629134</v>
          </cell>
          <cell r="G237">
            <v>-2.0408227191664796E-2</v>
          </cell>
          <cell r="H237">
            <v>2293351</v>
          </cell>
          <cell r="I237">
            <v>-2.0408102244686255E-2</v>
          </cell>
          <cell r="J237">
            <v>5420648</v>
          </cell>
          <cell r="K237">
            <v>-2.0408133760832503E-2</v>
          </cell>
        </row>
        <row r="238">
          <cell r="B238">
            <v>43701</v>
          </cell>
          <cell r="C238" t="str">
            <v>Saturday</v>
          </cell>
          <cell r="D238">
            <v>15513897</v>
          </cell>
          <cell r="E238">
            <v>-7.6923090653846726E-2</v>
          </cell>
          <cell r="F238">
            <v>11635423</v>
          </cell>
          <cell r="G238">
            <v>-7.6923107435897475E-2</v>
          </cell>
          <cell r="H238">
            <v>4740357</v>
          </cell>
          <cell r="I238">
            <v>-7.6923121860144161E-2</v>
          </cell>
          <cell r="J238">
            <v>11204481</v>
          </cell>
          <cell r="K238">
            <v>-7.69230959349122E-2</v>
          </cell>
        </row>
        <row r="239">
          <cell r="B239">
            <v>43702</v>
          </cell>
          <cell r="C239" t="str">
            <v>Sunday</v>
          </cell>
          <cell r="D239">
            <v>15998707</v>
          </cell>
          <cell r="E239">
            <v>-1.9801968065875641E-2</v>
          </cell>
          <cell r="F239">
            <v>11999030</v>
          </cell>
          <cell r="G239">
            <v>-1.9802008506355717E-2</v>
          </cell>
          <cell r="H239">
            <v>4888493</v>
          </cell>
          <cell r="I239">
            <v>-1.980209137258182E-2</v>
          </cell>
          <cell r="J239">
            <v>11554621</v>
          </cell>
          <cell r="K239">
            <v>-1.980200623546835E-2</v>
          </cell>
        </row>
        <row r="240">
          <cell r="B240">
            <v>43703</v>
          </cell>
          <cell r="C240" t="str">
            <v>Monday</v>
          </cell>
          <cell r="D240">
            <v>8052789</v>
          </cell>
          <cell r="E240">
            <v>6.1855599414269768E-2</v>
          </cell>
          <cell r="F240">
            <v>6039592</v>
          </cell>
          <cell r="G240">
            <v>6.1855690040966804E-2</v>
          </cell>
          <cell r="H240">
            <v>2460574</v>
          </cell>
          <cell r="I240">
            <v>6.1855483247311493E-2</v>
          </cell>
          <cell r="J240">
            <v>5815903</v>
          </cell>
          <cell r="K240">
            <v>6.1855579755246914E-2</v>
          </cell>
        </row>
        <row r="241">
          <cell r="B241">
            <v>43704</v>
          </cell>
          <cell r="C241" t="str">
            <v>Tuesday</v>
          </cell>
          <cell r="D241">
            <v>7505512</v>
          </cell>
          <cell r="E241">
            <v>-4.9504940464189851E-2</v>
          </cell>
          <cell r="F241">
            <v>5629134</v>
          </cell>
          <cell r="G241">
            <v>-4.9504940464189851E-2</v>
          </cell>
          <cell r="H241">
            <v>2293351</v>
          </cell>
          <cell r="I241">
            <v>-4.950480687136416E-2</v>
          </cell>
          <cell r="J241">
            <v>5420648</v>
          </cell>
          <cell r="K241">
            <v>-4.9504881050637994E-2</v>
          </cell>
        </row>
        <row r="242">
          <cell r="B242">
            <v>43705</v>
          </cell>
          <cell r="C242" t="str">
            <v>Wednesday</v>
          </cell>
          <cell r="D242">
            <v>7896424</v>
          </cell>
          <cell r="E242">
            <v>-1.9417496223979036E-2</v>
          </cell>
          <cell r="F242">
            <v>5922318</v>
          </cell>
          <cell r="G242">
            <v>-1.9417536813745029E-2</v>
          </cell>
          <cell r="H242">
            <v>2412796</v>
          </cell>
          <cell r="I242">
            <v>-1.941742048806494E-2</v>
          </cell>
          <cell r="J242">
            <v>5702973</v>
          </cell>
          <cell r="K242">
            <v>-1.9417449018664823E-2</v>
          </cell>
        </row>
        <row r="243">
          <cell r="B243">
            <v>43706</v>
          </cell>
          <cell r="C243" t="str">
            <v>Thursday</v>
          </cell>
          <cell r="D243">
            <v>7661877</v>
          </cell>
          <cell r="E243">
            <v>-2.9702938950593283E-2</v>
          </cell>
          <cell r="F243">
            <v>5746408</v>
          </cell>
          <cell r="G243">
            <v>-2.9702896737392348E-2</v>
          </cell>
          <cell r="H243">
            <v>2341129</v>
          </cell>
          <cell r="I243">
            <v>-2.9702884122818518E-2</v>
          </cell>
          <cell r="J243">
            <v>5533578</v>
          </cell>
          <cell r="K243">
            <v>-2.9702928630382819E-2</v>
          </cell>
        </row>
        <row r="244">
          <cell r="B244">
            <v>43707</v>
          </cell>
          <cell r="C244" t="str">
            <v>Friday</v>
          </cell>
          <cell r="D244">
            <v>7896424</v>
          </cell>
          <cell r="E244">
            <v>5.2083322230382256E-2</v>
          </cell>
          <cell r="F244">
            <v>5922318</v>
          </cell>
          <cell r="G244">
            <v>5.2083322230382256E-2</v>
          </cell>
          <cell r="H244">
            <v>2412796</v>
          </cell>
          <cell r="I244">
            <v>5.2083174359267348E-2</v>
          </cell>
          <cell r="J244">
            <v>5702973</v>
          </cell>
          <cell r="K244">
            <v>5.2083256466754602E-2</v>
          </cell>
        </row>
        <row r="245">
          <cell r="B245">
            <v>43708</v>
          </cell>
          <cell r="C245" t="str">
            <v>Saturday</v>
          </cell>
          <cell r="D245">
            <v>16321913</v>
          </cell>
          <cell r="E245">
            <v>5.2083367576824857E-2</v>
          </cell>
          <cell r="F245">
            <v>12241435</v>
          </cell>
          <cell r="G245">
            <v>5.2083366457755798E-2</v>
          </cell>
          <cell r="H245">
            <v>4987251</v>
          </cell>
          <cell r="I245">
            <v>5.2083419033629674E-2</v>
          </cell>
          <cell r="J245">
            <v>11788048</v>
          </cell>
          <cell r="K245">
            <v>5.2083358434897642E-2</v>
          </cell>
        </row>
        <row r="246">
          <cell r="B246">
            <v>43709</v>
          </cell>
          <cell r="C246" t="str">
            <v>Sunday</v>
          </cell>
          <cell r="D246">
            <v>15352294</v>
          </cell>
          <cell r="E246">
            <v>-4.0404077654525472E-2</v>
          </cell>
          <cell r="F246">
            <v>11514221</v>
          </cell>
          <cell r="G246">
            <v>-4.0404015991292619E-2</v>
          </cell>
          <cell r="H246">
            <v>4690978</v>
          </cell>
          <cell r="I246">
            <v>-4.0404067265719767E-2</v>
          </cell>
          <cell r="J246">
            <v>11087768</v>
          </cell>
          <cell r="K246">
            <v>-4.0404008058767094E-2</v>
          </cell>
        </row>
        <row r="247">
          <cell r="B247">
            <v>43710</v>
          </cell>
          <cell r="C247" t="str">
            <v>Monday</v>
          </cell>
          <cell r="D247">
            <v>8209154</v>
          </cell>
          <cell r="E247">
            <v>1.9417496223979036E-2</v>
          </cell>
          <cell r="F247">
            <v>6156866</v>
          </cell>
          <cell r="G247">
            <v>1.9417536813745029E-2</v>
          </cell>
          <cell r="H247">
            <v>2508352</v>
          </cell>
          <cell r="I247">
            <v>1.9417420488065051E-2</v>
          </cell>
          <cell r="J247">
            <v>5928833</v>
          </cell>
          <cell r="K247">
            <v>1.9417449018664934E-2</v>
          </cell>
        </row>
        <row r="248">
          <cell r="B248">
            <v>43711</v>
          </cell>
          <cell r="C248" t="str">
            <v>Tuesday</v>
          </cell>
          <cell r="D248">
            <v>8130972</v>
          </cell>
          <cell r="E248">
            <v>8.3333422156942838E-2</v>
          </cell>
          <cell r="F248">
            <v>6098229</v>
          </cell>
          <cell r="G248">
            <v>8.3333422156942838E-2</v>
          </cell>
          <cell r="H248">
            <v>2484463</v>
          </cell>
          <cell r="I248">
            <v>8.3333078974827668E-2</v>
          </cell>
          <cell r="J248">
            <v>5872368</v>
          </cell>
          <cell r="K248">
            <v>8.3333210346807185E-2</v>
          </cell>
        </row>
        <row r="249">
          <cell r="B249">
            <v>43712</v>
          </cell>
          <cell r="C249" t="str">
            <v>Wednesday</v>
          </cell>
          <cell r="D249">
            <v>8052789</v>
          </cell>
          <cell r="E249">
            <v>1.9802001513596457E-2</v>
          </cell>
          <cell r="F249">
            <v>6039592</v>
          </cell>
          <cell r="G249">
            <v>1.9802043726797613E-2</v>
          </cell>
          <cell r="H249">
            <v>2460574</v>
          </cell>
          <cell r="I249">
            <v>1.9801922748545753E-2</v>
          </cell>
          <cell r="J249">
            <v>5815903</v>
          </cell>
          <cell r="K249">
            <v>1.9801952420255287E-2</v>
          </cell>
        </row>
        <row r="250">
          <cell r="B250">
            <v>43713</v>
          </cell>
          <cell r="C250" t="str">
            <v>Thursday</v>
          </cell>
          <cell r="D250">
            <v>7427330</v>
          </cell>
          <cell r="E250">
            <v>-3.0612211602979222E-2</v>
          </cell>
          <cell r="F250">
            <v>5570497</v>
          </cell>
          <cell r="G250">
            <v>-3.0612340787497194E-2</v>
          </cell>
          <cell r="H250">
            <v>2269462</v>
          </cell>
          <cell r="I250">
            <v>-3.0612153367029271E-2</v>
          </cell>
          <cell r="J250">
            <v>5364183</v>
          </cell>
          <cell r="K250">
            <v>-3.0612200641248699E-2</v>
          </cell>
        </row>
        <row r="251">
          <cell r="B251">
            <v>43714</v>
          </cell>
          <cell r="C251" t="str">
            <v>Friday</v>
          </cell>
          <cell r="D251">
            <v>7505512</v>
          </cell>
          <cell r="E251">
            <v>-4.9504940464189851E-2</v>
          </cell>
          <cell r="F251">
            <v>5629134</v>
          </cell>
          <cell r="G251">
            <v>-4.9504940464189851E-2</v>
          </cell>
          <cell r="H251">
            <v>2293351</v>
          </cell>
          <cell r="I251">
            <v>-4.950480687136416E-2</v>
          </cell>
          <cell r="J251">
            <v>5420648</v>
          </cell>
          <cell r="K251">
            <v>-4.9504881050637994E-2</v>
          </cell>
        </row>
        <row r="252">
          <cell r="B252">
            <v>43715</v>
          </cell>
          <cell r="C252" t="str">
            <v>Saturday</v>
          </cell>
          <cell r="D252">
            <v>16806722</v>
          </cell>
          <cell r="E252">
            <v>2.9702952098813462E-2</v>
          </cell>
          <cell r="F252">
            <v>12605042</v>
          </cell>
          <cell r="G252">
            <v>2.9702971914648879E-2</v>
          </cell>
          <cell r="H252">
            <v>5135387</v>
          </cell>
          <cell r="I252">
            <v>2.9702936547609138E-2</v>
          </cell>
          <cell r="J252">
            <v>12138188</v>
          </cell>
          <cell r="K252">
            <v>2.9702966937358966E-2</v>
          </cell>
        </row>
        <row r="253">
          <cell r="B253">
            <v>43716</v>
          </cell>
          <cell r="C253" t="str">
            <v>Sunday</v>
          </cell>
          <cell r="D253">
            <v>15513897</v>
          </cell>
          <cell r="E253">
            <v>1.052630961861456E-2</v>
          </cell>
          <cell r="F253">
            <v>11635423</v>
          </cell>
          <cell r="G253">
            <v>1.052628744923334E-2</v>
          </cell>
          <cell r="H253">
            <v>4740357</v>
          </cell>
          <cell r="I253">
            <v>1.0526376376098989E-2</v>
          </cell>
          <cell r="J253">
            <v>11204481</v>
          </cell>
          <cell r="K253">
            <v>1.0526284460497415E-2</v>
          </cell>
        </row>
        <row r="254">
          <cell r="B254">
            <v>43717</v>
          </cell>
          <cell r="C254" t="str">
            <v>Monday</v>
          </cell>
          <cell r="D254">
            <v>7818242</v>
          </cell>
          <cell r="E254">
            <v>-4.7619036017596983E-2</v>
          </cell>
          <cell r="F254">
            <v>5863681</v>
          </cell>
          <cell r="G254">
            <v>-4.7619194570744261E-2</v>
          </cell>
          <cell r="H254">
            <v>2388907</v>
          </cell>
          <cell r="I254">
            <v>-4.7618914729671169E-2</v>
          </cell>
          <cell r="J254">
            <v>5646508</v>
          </cell>
          <cell r="K254">
            <v>-4.7618983364854484E-2</v>
          </cell>
        </row>
        <row r="255">
          <cell r="B255">
            <v>43718</v>
          </cell>
          <cell r="C255" t="str">
            <v>Tuesday</v>
          </cell>
          <cell r="D255">
            <v>8052789</v>
          </cell>
          <cell r="E255">
            <v>-9.6154555691496668E-3</v>
          </cell>
          <cell r="F255">
            <v>6039592</v>
          </cell>
          <cell r="G255">
            <v>-9.6154145736410124E-3</v>
          </cell>
          <cell r="H255">
            <v>2460574</v>
          </cell>
          <cell r="I255">
            <v>-9.615357523939827E-3</v>
          </cell>
          <cell r="J255">
            <v>5815903</v>
          </cell>
          <cell r="K255">
            <v>-9.6153715162264897E-3</v>
          </cell>
        </row>
        <row r="256">
          <cell r="B256">
            <v>43719</v>
          </cell>
          <cell r="C256" t="str">
            <v>Wednesday</v>
          </cell>
          <cell r="D256">
            <v>7583695</v>
          </cell>
          <cell r="E256">
            <v>-5.8252364491358177E-2</v>
          </cell>
          <cell r="F256">
            <v>5687771</v>
          </cell>
          <cell r="G256">
            <v>-5.8252444867136766E-2</v>
          </cell>
          <cell r="H256">
            <v>2317240</v>
          </cell>
          <cell r="I256">
            <v>-5.8252261464194932E-2</v>
          </cell>
          <cell r="J256">
            <v>5477113</v>
          </cell>
          <cell r="K256">
            <v>-5.825234705599458E-2</v>
          </cell>
        </row>
        <row r="257">
          <cell r="B257">
            <v>43720</v>
          </cell>
          <cell r="C257" t="str">
            <v>Thursday</v>
          </cell>
          <cell r="D257">
            <v>7505512</v>
          </cell>
          <cell r="E257">
            <v>1.0526259099838065E-2</v>
          </cell>
          <cell r="F257">
            <v>5629134</v>
          </cell>
          <cell r="G257">
            <v>1.0526349803258173E-2</v>
          </cell>
          <cell r="H257">
            <v>2293351</v>
          </cell>
          <cell r="I257">
            <v>1.0526283321774077E-2</v>
          </cell>
          <cell r="J257">
            <v>5420648</v>
          </cell>
          <cell r="K257">
            <v>1.0526300090806018E-2</v>
          </cell>
        </row>
        <row r="258">
          <cell r="B258">
            <v>43721</v>
          </cell>
          <cell r="C258" t="str">
            <v>Friday</v>
          </cell>
          <cell r="D258">
            <v>8209154</v>
          </cell>
          <cell r="E258">
            <v>9.3750033308853453E-2</v>
          </cell>
          <cell r="F258">
            <v>6156866</v>
          </cell>
          <cell r="G258">
            <v>9.3750122132463032E-2</v>
          </cell>
          <cell r="H258">
            <v>2508352</v>
          </cell>
          <cell r="I258">
            <v>9.3749713846681182E-2</v>
          </cell>
          <cell r="J258">
            <v>5928833</v>
          </cell>
          <cell r="K258">
            <v>9.3749861640158194E-2</v>
          </cell>
        </row>
        <row r="259">
          <cell r="B259">
            <v>43722</v>
          </cell>
          <cell r="C259" t="str">
            <v>Saturday</v>
          </cell>
          <cell r="D259">
            <v>15998707</v>
          </cell>
          <cell r="E259">
            <v>-4.8076894471152709E-2</v>
          </cell>
          <cell r="F259">
            <v>11999030</v>
          </cell>
          <cell r="G259">
            <v>-4.8076952064102563E-2</v>
          </cell>
          <cell r="H259">
            <v>4888493</v>
          </cell>
          <cell r="I259">
            <v>-4.8076999844412938E-2</v>
          </cell>
          <cell r="J259">
            <v>11554621</v>
          </cell>
          <cell r="K259">
            <v>-4.8076945257397585E-2</v>
          </cell>
        </row>
        <row r="260">
          <cell r="B260">
            <v>43723</v>
          </cell>
          <cell r="C260" t="str">
            <v>Sunday</v>
          </cell>
          <cell r="D260">
            <v>16645119</v>
          </cell>
          <cell r="E260">
            <v>7.2916688824220088E-2</v>
          </cell>
          <cell r="F260">
            <v>12483839</v>
          </cell>
          <cell r="G260">
            <v>7.2916644285300203E-2</v>
          </cell>
          <cell r="H260">
            <v>5086008</v>
          </cell>
          <cell r="I260">
            <v>7.2916660074336281E-2</v>
          </cell>
          <cell r="J260">
            <v>12021475</v>
          </cell>
          <cell r="K260">
            <v>7.291671965885782E-2</v>
          </cell>
        </row>
        <row r="261">
          <cell r="B261">
            <v>43724</v>
          </cell>
          <cell r="C261" t="str">
            <v>Monday</v>
          </cell>
          <cell r="D261">
            <v>7427330</v>
          </cell>
          <cell r="E261">
            <v>-4.9999987209400798E-2</v>
          </cell>
          <cell r="F261">
            <v>5570497</v>
          </cell>
          <cell r="G261">
            <v>-4.9999991472933103E-2</v>
          </cell>
          <cell r="H261">
            <v>2269462</v>
          </cell>
          <cell r="I261">
            <v>-4.9999853489482882E-2</v>
          </cell>
          <cell r="J261">
            <v>5364183</v>
          </cell>
          <cell r="K261">
            <v>-4.9999929159756817E-2</v>
          </cell>
        </row>
        <row r="262">
          <cell r="B262">
            <v>43725</v>
          </cell>
          <cell r="C262" t="str">
            <v>Tuesday</v>
          </cell>
          <cell r="D262">
            <v>8052789</v>
          </cell>
          <cell r="E262">
            <v>0</v>
          </cell>
          <cell r="F262">
            <v>6039592</v>
          </cell>
          <cell r="G262">
            <v>0</v>
          </cell>
          <cell r="H262">
            <v>2460574</v>
          </cell>
          <cell r="I262">
            <v>0</v>
          </cell>
          <cell r="J262">
            <v>5815903</v>
          </cell>
          <cell r="K262">
            <v>0</v>
          </cell>
        </row>
        <row r="263">
          <cell r="B263">
            <v>43726</v>
          </cell>
          <cell r="C263" t="str">
            <v>Wednesday</v>
          </cell>
          <cell r="D263">
            <v>7740060</v>
          </cell>
          <cell r="E263">
            <v>2.0618577092037516E-2</v>
          </cell>
          <cell r="F263">
            <v>5805045</v>
          </cell>
          <cell r="G263">
            <v>2.0618621952255056E-2</v>
          </cell>
          <cell r="H263">
            <v>2365018</v>
          </cell>
          <cell r="I263">
            <v>2.0618494415770572E-2</v>
          </cell>
          <cell r="J263">
            <v>5590043</v>
          </cell>
          <cell r="K263">
            <v>2.0618526585082231E-2</v>
          </cell>
        </row>
        <row r="264">
          <cell r="B264">
            <v>43727</v>
          </cell>
          <cell r="C264" t="str">
            <v>Thursday</v>
          </cell>
          <cell r="D264">
            <v>7661877</v>
          </cell>
          <cell r="E264">
            <v>2.0833355539235709E-2</v>
          </cell>
          <cell r="F264">
            <v>5746408</v>
          </cell>
          <cell r="G264">
            <v>2.0833399951040388E-2</v>
          </cell>
          <cell r="H264">
            <v>2341129</v>
          </cell>
          <cell r="I264">
            <v>2.0833269743706806E-2</v>
          </cell>
          <cell r="J264">
            <v>5533578</v>
          </cell>
          <cell r="K264">
            <v>2.0833302586701796E-2</v>
          </cell>
        </row>
        <row r="265">
          <cell r="B265">
            <v>43728</v>
          </cell>
          <cell r="C265" t="str">
            <v>Friday</v>
          </cell>
          <cell r="D265">
            <v>7661877</v>
          </cell>
          <cell r="E265">
            <v>-6.6666674787682179E-2</v>
          </cell>
          <cell r="F265">
            <v>5746408</v>
          </cell>
          <cell r="G265">
            <v>-6.6666709978745686E-2</v>
          </cell>
          <cell r="H265">
            <v>2341129</v>
          </cell>
          <cell r="I265">
            <v>-6.666648062153957E-2</v>
          </cell>
          <cell r="J265">
            <v>5533578</v>
          </cell>
          <cell r="K265">
            <v>-6.6666576710796233E-2</v>
          </cell>
        </row>
        <row r="266">
          <cell r="B266">
            <v>43729</v>
          </cell>
          <cell r="C266" t="str">
            <v>Saturday</v>
          </cell>
          <cell r="D266">
            <v>15837104</v>
          </cell>
          <cell r="E266">
            <v>-1.0101003787368557E-2</v>
          </cell>
          <cell r="F266">
            <v>11877828</v>
          </cell>
          <cell r="G266">
            <v>-1.010098316280561E-2</v>
          </cell>
          <cell r="H266">
            <v>4839115</v>
          </cell>
          <cell r="I266">
            <v>-1.0100863394915338E-2</v>
          </cell>
          <cell r="J266">
            <v>11437908</v>
          </cell>
          <cell r="K266">
            <v>-1.0100980378326518E-2</v>
          </cell>
        </row>
        <row r="267">
          <cell r="B267">
            <v>43730</v>
          </cell>
          <cell r="C267" t="str">
            <v>Sunday</v>
          </cell>
          <cell r="D267">
            <v>16483516</v>
          </cell>
          <cell r="E267">
            <v>-9.7087320312939651E-3</v>
          </cell>
          <cell r="F267">
            <v>12362637</v>
          </cell>
          <cell r="G267">
            <v>-9.7087121998289394E-3</v>
          </cell>
          <cell r="H267">
            <v>5036630</v>
          </cell>
          <cell r="I267">
            <v>-9.7085966046455141E-3</v>
          </cell>
          <cell r="J267">
            <v>11904761</v>
          </cell>
          <cell r="K267">
            <v>-9.708791974362585E-3</v>
          </cell>
        </row>
        <row r="268">
          <cell r="B268">
            <v>43731</v>
          </cell>
          <cell r="C268" t="str">
            <v>Monday</v>
          </cell>
          <cell r="D268">
            <v>7505512</v>
          </cell>
          <cell r="E268">
            <v>1.0526259099838065E-2</v>
          </cell>
          <cell r="F268">
            <v>5629134</v>
          </cell>
          <cell r="G268">
            <v>1.0526349803258173E-2</v>
          </cell>
          <cell r="H268">
            <v>2293351</v>
          </cell>
          <cell r="I268">
            <v>1.0526283321774077E-2</v>
          </cell>
          <cell r="J268">
            <v>5420648</v>
          </cell>
          <cell r="K268">
            <v>1.0526300090806018E-2</v>
          </cell>
        </row>
        <row r="269">
          <cell r="B269">
            <v>43732</v>
          </cell>
          <cell r="C269" t="str">
            <v>Tuesday</v>
          </cell>
          <cell r="D269">
            <v>7896424</v>
          </cell>
          <cell r="E269">
            <v>-1.9417496223979036E-2</v>
          </cell>
          <cell r="F269">
            <v>5922318</v>
          </cell>
          <cell r="G269">
            <v>-1.9417536813745029E-2</v>
          </cell>
          <cell r="H269">
            <v>2412796</v>
          </cell>
          <cell r="I269">
            <v>-1.941742048806494E-2</v>
          </cell>
          <cell r="J269">
            <v>5702973</v>
          </cell>
          <cell r="K269">
            <v>-1.9417449018664823E-2</v>
          </cell>
        </row>
        <row r="270">
          <cell r="B270">
            <v>43733</v>
          </cell>
          <cell r="C270" t="str">
            <v>Wednesday</v>
          </cell>
          <cell r="D270">
            <v>7661877</v>
          </cell>
          <cell r="E270">
            <v>-1.0101084487717182E-2</v>
          </cell>
          <cell r="F270">
            <v>5746408</v>
          </cell>
          <cell r="G270">
            <v>-1.0101041421728851E-2</v>
          </cell>
          <cell r="H270">
            <v>2341129</v>
          </cell>
          <cell r="I270">
            <v>-1.0100980203956111E-2</v>
          </cell>
          <cell r="J270">
            <v>5533578</v>
          </cell>
          <cell r="K270">
            <v>-1.0100995645292876E-2</v>
          </cell>
        </row>
        <row r="271">
          <cell r="B271">
            <v>43734</v>
          </cell>
          <cell r="C271" t="str">
            <v>Thursday</v>
          </cell>
          <cell r="D271">
            <v>8052789</v>
          </cell>
          <cell r="E271">
            <v>5.1020396177072547E-2</v>
          </cell>
          <cell r="F271">
            <v>6039592</v>
          </cell>
          <cell r="G271">
            <v>5.1020393957407872E-2</v>
          </cell>
          <cell r="H271">
            <v>2460574</v>
          </cell>
          <cell r="I271">
            <v>5.1020255611715637E-2</v>
          </cell>
          <cell r="J271">
            <v>5815903</v>
          </cell>
          <cell r="K271">
            <v>5.1020334402081202E-2</v>
          </cell>
        </row>
        <row r="272">
          <cell r="B272">
            <v>43735</v>
          </cell>
          <cell r="C272" t="str">
            <v>Friday</v>
          </cell>
          <cell r="D272">
            <v>7505512</v>
          </cell>
          <cell r="E272">
            <v>-2.0408184574093213E-2</v>
          </cell>
          <cell r="F272">
            <v>5629134</v>
          </cell>
          <cell r="G272">
            <v>-2.0408227191664796E-2</v>
          </cell>
          <cell r="H272">
            <v>2293351</v>
          </cell>
          <cell r="I272">
            <v>-2.0408102244686255E-2</v>
          </cell>
          <cell r="J272">
            <v>5420648</v>
          </cell>
          <cell r="K272">
            <v>-2.0408133760832503E-2</v>
          </cell>
        </row>
        <row r="273">
          <cell r="B273">
            <v>43736</v>
          </cell>
          <cell r="C273" t="str">
            <v>Saturday</v>
          </cell>
          <cell r="D273">
            <v>15837104</v>
          </cell>
          <cell r="E273">
            <v>0</v>
          </cell>
          <cell r="F273">
            <v>11877828</v>
          </cell>
          <cell r="G273">
            <v>0</v>
          </cell>
          <cell r="H273">
            <v>4839115</v>
          </cell>
          <cell r="I273">
            <v>0</v>
          </cell>
          <cell r="J273">
            <v>11437908</v>
          </cell>
          <cell r="K273">
            <v>0</v>
          </cell>
        </row>
        <row r="274">
          <cell r="B274">
            <v>43737</v>
          </cell>
          <cell r="C274" t="str">
            <v>Sunday</v>
          </cell>
          <cell r="D274">
            <v>15352294</v>
          </cell>
          <cell r="E274">
            <v>-6.8627470013072456E-2</v>
          </cell>
          <cell r="F274">
            <v>11514221</v>
          </cell>
          <cell r="G274">
            <v>-6.8627429568626774E-2</v>
          </cell>
          <cell r="H274">
            <v>4690978</v>
          </cell>
          <cell r="I274">
            <v>-6.8627633953655565E-2</v>
          </cell>
          <cell r="J274">
            <v>11087768</v>
          </cell>
          <cell r="K274">
            <v>-6.8627417215683661E-2</v>
          </cell>
        </row>
        <row r="275">
          <cell r="B275">
            <v>43738</v>
          </cell>
          <cell r="C275" t="str">
            <v>Monday</v>
          </cell>
          <cell r="D275">
            <v>7818242</v>
          </cell>
          <cell r="E275">
            <v>4.1666711078471419E-2</v>
          </cell>
          <cell r="F275">
            <v>5863681</v>
          </cell>
          <cell r="G275">
            <v>4.166662225486184E-2</v>
          </cell>
          <cell r="H275">
            <v>2388907</v>
          </cell>
          <cell r="I275">
            <v>4.1666539487413834E-2</v>
          </cell>
          <cell r="J275">
            <v>5646508</v>
          </cell>
          <cell r="K275">
            <v>4.1666605173403592E-2</v>
          </cell>
        </row>
        <row r="276">
          <cell r="B276">
            <v>43739</v>
          </cell>
          <cell r="C276" t="str">
            <v>Tuesday</v>
          </cell>
          <cell r="D276">
            <v>7896424</v>
          </cell>
          <cell r="E276">
            <v>0</v>
          </cell>
          <cell r="F276">
            <v>5922318</v>
          </cell>
          <cell r="G276">
            <v>0</v>
          </cell>
          <cell r="H276">
            <v>2412796</v>
          </cell>
          <cell r="I276">
            <v>0</v>
          </cell>
          <cell r="J276">
            <v>5702973</v>
          </cell>
          <cell r="K276">
            <v>0</v>
          </cell>
        </row>
        <row r="277">
          <cell r="B277">
            <v>43740</v>
          </cell>
          <cell r="C277" t="str">
            <v>Wednesday</v>
          </cell>
          <cell r="D277">
            <v>7740060</v>
          </cell>
          <cell r="E277">
            <v>1.0204157545207204E-2</v>
          </cell>
          <cell r="F277">
            <v>5805045</v>
          </cell>
          <cell r="G277">
            <v>1.0204113595832398E-2</v>
          </cell>
          <cell r="H277">
            <v>2365018</v>
          </cell>
          <cell r="I277">
            <v>1.0204051122343127E-2</v>
          </cell>
          <cell r="J277">
            <v>5590043</v>
          </cell>
          <cell r="K277">
            <v>1.0204066880416196E-2</v>
          </cell>
        </row>
        <row r="278">
          <cell r="B278">
            <v>43741</v>
          </cell>
          <cell r="C278" t="str">
            <v>Thursday</v>
          </cell>
          <cell r="D278">
            <v>7661877</v>
          </cell>
          <cell r="E278">
            <v>-4.8543678469658125E-2</v>
          </cell>
          <cell r="F278">
            <v>5746408</v>
          </cell>
          <cell r="G278">
            <v>-4.8543676460264251E-2</v>
          </cell>
          <cell r="H278">
            <v>2341129</v>
          </cell>
          <cell r="I278">
            <v>-4.8543551220162406E-2</v>
          </cell>
          <cell r="J278">
            <v>5533578</v>
          </cell>
          <cell r="K278">
            <v>-4.8543622546662113E-2</v>
          </cell>
        </row>
        <row r="279">
          <cell r="B279">
            <v>43742</v>
          </cell>
          <cell r="C279" t="str">
            <v>Friday</v>
          </cell>
          <cell r="D279">
            <v>7583695</v>
          </cell>
          <cell r="E279">
            <v>1.0416744387324872E-2</v>
          </cell>
          <cell r="F279">
            <v>5687771</v>
          </cell>
          <cell r="G279">
            <v>1.0416699975520194E-2</v>
          </cell>
          <cell r="H279">
            <v>2317240</v>
          </cell>
          <cell r="I279">
            <v>1.0416634871853514E-2</v>
          </cell>
          <cell r="J279">
            <v>5477113</v>
          </cell>
          <cell r="K279">
            <v>1.0416651293351009E-2</v>
          </cell>
        </row>
        <row r="280">
          <cell r="B280">
            <v>43743</v>
          </cell>
          <cell r="C280" t="str">
            <v>Saturday</v>
          </cell>
          <cell r="D280">
            <v>16645119</v>
          </cell>
          <cell r="E280">
            <v>5.1020375947521623E-2</v>
          </cell>
          <cell r="F280">
            <v>12483839</v>
          </cell>
          <cell r="G280">
            <v>5.1020354899902642E-2</v>
          </cell>
          <cell r="H280">
            <v>5086008</v>
          </cell>
          <cell r="I280">
            <v>5.1020279534584212E-2</v>
          </cell>
          <cell r="J280">
            <v>12021475</v>
          </cell>
          <cell r="K280">
            <v>5.102043135860157E-2</v>
          </cell>
        </row>
        <row r="281">
          <cell r="B281">
            <v>43744</v>
          </cell>
          <cell r="C281" t="str">
            <v>Sunday</v>
          </cell>
          <cell r="D281">
            <v>15675500</v>
          </cell>
          <cell r="E281">
            <v>2.1052619237229342E-2</v>
          </cell>
          <cell r="F281">
            <v>11756625</v>
          </cell>
          <cell r="G281">
            <v>2.1052574898466903E-2</v>
          </cell>
          <cell r="H281">
            <v>4789736</v>
          </cell>
          <cell r="I281">
            <v>2.1052752752197978E-2</v>
          </cell>
          <cell r="J281">
            <v>11321195</v>
          </cell>
          <cell r="K281">
            <v>2.105265911047205E-2</v>
          </cell>
        </row>
        <row r="282">
          <cell r="B282">
            <v>43745</v>
          </cell>
          <cell r="C282" t="str">
            <v>Monday</v>
          </cell>
          <cell r="D282">
            <v>7740060</v>
          </cell>
          <cell r="E282">
            <v>-9.9999462794833072E-3</v>
          </cell>
          <cell r="F282">
            <v>5805045</v>
          </cell>
          <cell r="G282">
            <v>-9.9998618615166901E-3</v>
          </cell>
          <cell r="H282">
            <v>2365018</v>
          </cell>
          <cell r="I282">
            <v>-9.9999706978965985E-3</v>
          </cell>
          <cell r="J282">
            <v>5590043</v>
          </cell>
          <cell r="K282">
            <v>-9.9999858319513857E-3</v>
          </cell>
        </row>
        <row r="283">
          <cell r="B283">
            <v>43746</v>
          </cell>
          <cell r="C283" t="str">
            <v>Tuesday</v>
          </cell>
          <cell r="D283">
            <v>8052789</v>
          </cell>
          <cell r="E283">
            <v>1.9802001513596457E-2</v>
          </cell>
          <cell r="F283">
            <v>6039592</v>
          </cell>
          <cell r="G283">
            <v>1.9802043726797613E-2</v>
          </cell>
          <cell r="H283">
            <v>2460574</v>
          </cell>
          <cell r="I283">
            <v>1.9801922748545753E-2</v>
          </cell>
          <cell r="J283">
            <v>5815903</v>
          </cell>
          <cell r="K283">
            <v>1.9801952420255287E-2</v>
          </cell>
        </row>
        <row r="284">
          <cell r="B284">
            <v>43747</v>
          </cell>
          <cell r="C284" t="str">
            <v>Wednesday</v>
          </cell>
          <cell r="D284">
            <v>7427330</v>
          </cell>
          <cell r="E284">
            <v>-4.0404079554938854E-2</v>
          </cell>
          <cell r="F284">
            <v>5570497</v>
          </cell>
          <cell r="G284">
            <v>-4.0404165686915405E-2</v>
          </cell>
          <cell r="H284">
            <v>2269462</v>
          </cell>
          <cell r="I284">
            <v>-4.0403920815824668E-2</v>
          </cell>
          <cell r="J284">
            <v>5364183</v>
          </cell>
          <cell r="K284">
            <v>-4.0403982581171505E-2</v>
          </cell>
        </row>
        <row r="285">
          <cell r="B285">
            <v>43748</v>
          </cell>
          <cell r="C285" t="str">
            <v>Thursday</v>
          </cell>
          <cell r="D285">
            <v>7661877</v>
          </cell>
          <cell r="E285">
            <v>0</v>
          </cell>
          <cell r="F285">
            <v>5746408</v>
          </cell>
          <cell r="G285">
            <v>0</v>
          </cell>
          <cell r="H285">
            <v>2341129</v>
          </cell>
          <cell r="I285">
            <v>0</v>
          </cell>
          <cell r="J285">
            <v>5533578</v>
          </cell>
          <cell r="K285">
            <v>0</v>
          </cell>
        </row>
        <row r="286">
          <cell r="B286">
            <v>43749</v>
          </cell>
          <cell r="C286" t="str">
            <v>Friday</v>
          </cell>
          <cell r="D286">
            <v>7661877</v>
          </cell>
          <cell r="E286">
            <v>1.0309222615097369E-2</v>
          </cell>
          <cell r="F286">
            <v>5746408</v>
          </cell>
          <cell r="G286">
            <v>1.0309310976127639E-2</v>
          </cell>
          <cell r="H286">
            <v>2341129</v>
          </cell>
          <cell r="I286">
            <v>1.0309247207885175E-2</v>
          </cell>
          <cell r="J286">
            <v>5533578</v>
          </cell>
          <cell r="K286">
            <v>1.0309263292541226E-2</v>
          </cell>
        </row>
        <row r="287">
          <cell r="B287">
            <v>43750</v>
          </cell>
          <cell r="C287" t="str">
            <v>Saturday</v>
          </cell>
          <cell r="D287">
            <v>16321913</v>
          </cell>
          <cell r="E287">
            <v>-1.941746406258793E-2</v>
          </cell>
          <cell r="F287">
            <v>12241435</v>
          </cell>
          <cell r="G287">
            <v>-1.9417424399657879E-2</v>
          </cell>
          <cell r="H287">
            <v>4987251</v>
          </cell>
          <cell r="I287">
            <v>-1.9417389827149356E-2</v>
          </cell>
          <cell r="J287">
            <v>11788048</v>
          </cell>
          <cell r="K287">
            <v>-1.9417500764257301E-2</v>
          </cell>
        </row>
        <row r="288">
          <cell r="B288">
            <v>43751</v>
          </cell>
          <cell r="C288" t="str">
            <v>Sunday</v>
          </cell>
          <cell r="D288">
            <v>15675500</v>
          </cell>
          <cell r="E288">
            <v>0</v>
          </cell>
          <cell r="F288">
            <v>11756625</v>
          </cell>
          <cell r="G288">
            <v>0</v>
          </cell>
          <cell r="H288">
            <v>4789736</v>
          </cell>
          <cell r="I288">
            <v>0</v>
          </cell>
          <cell r="J288">
            <v>11321195</v>
          </cell>
          <cell r="K288">
            <v>0</v>
          </cell>
        </row>
        <row r="289">
          <cell r="B289">
            <v>43752</v>
          </cell>
          <cell r="C289" t="str">
            <v>Monday</v>
          </cell>
          <cell r="D289">
            <v>7505512</v>
          </cell>
          <cell r="E289">
            <v>-3.0303124265186554E-2</v>
          </cell>
          <cell r="F289">
            <v>5629134</v>
          </cell>
          <cell r="G289">
            <v>-3.0303124265186554E-2</v>
          </cell>
          <cell r="H289">
            <v>2293351</v>
          </cell>
          <cell r="I289">
            <v>-3.0302940611868445E-2</v>
          </cell>
          <cell r="J289">
            <v>5420648</v>
          </cell>
          <cell r="K289">
            <v>-3.0302986935878629E-2</v>
          </cell>
        </row>
        <row r="290">
          <cell r="B290">
            <v>43753</v>
          </cell>
          <cell r="C290" t="str">
            <v>Tuesday</v>
          </cell>
          <cell r="D290">
            <v>7896424</v>
          </cell>
          <cell r="E290">
            <v>-1.9417496223979036E-2</v>
          </cell>
          <cell r="F290">
            <v>5922318</v>
          </cell>
          <cell r="G290">
            <v>-1.9417536813745029E-2</v>
          </cell>
          <cell r="H290">
            <v>2412796</v>
          </cell>
          <cell r="I290">
            <v>-1.941742048806494E-2</v>
          </cell>
          <cell r="J290">
            <v>5702973</v>
          </cell>
          <cell r="K290">
            <v>-1.9417449018664823E-2</v>
          </cell>
        </row>
        <row r="291">
          <cell r="B291">
            <v>43754</v>
          </cell>
          <cell r="C291" t="str">
            <v>Wednesday</v>
          </cell>
          <cell r="D291">
            <v>7427330</v>
          </cell>
          <cell r="E291">
            <v>0</v>
          </cell>
          <cell r="F291">
            <v>5570497</v>
          </cell>
          <cell r="G291">
            <v>0</v>
          </cell>
          <cell r="H291">
            <v>2269462</v>
          </cell>
          <cell r="I291">
            <v>0</v>
          </cell>
          <cell r="J291">
            <v>5364183</v>
          </cell>
          <cell r="K291">
            <v>0</v>
          </cell>
        </row>
        <row r="292">
          <cell r="B292">
            <v>43755</v>
          </cell>
          <cell r="C292" t="str">
            <v>Thursday</v>
          </cell>
          <cell r="D292">
            <v>7974607</v>
          </cell>
          <cell r="E292">
            <v>4.0816369148186427E-2</v>
          </cell>
          <cell r="F292">
            <v>5980955</v>
          </cell>
          <cell r="G292">
            <v>4.0816280361575474E-2</v>
          </cell>
          <cell r="H292">
            <v>2436685</v>
          </cell>
          <cell r="I292">
            <v>4.081620448937251E-2</v>
          </cell>
          <cell r="J292">
            <v>5759438</v>
          </cell>
          <cell r="K292">
            <v>4.0816267521665006E-2</v>
          </cell>
        </row>
        <row r="293">
          <cell r="B293">
            <v>43756</v>
          </cell>
          <cell r="C293" t="str">
            <v>Friday</v>
          </cell>
          <cell r="D293">
            <v>7505512</v>
          </cell>
          <cell r="E293">
            <v>-2.0408184574093213E-2</v>
          </cell>
          <cell r="F293">
            <v>5629134</v>
          </cell>
          <cell r="G293">
            <v>-2.0408227191664796E-2</v>
          </cell>
          <cell r="H293">
            <v>2293351</v>
          </cell>
          <cell r="I293">
            <v>-2.0408102244686255E-2</v>
          </cell>
          <cell r="J293">
            <v>5420648</v>
          </cell>
          <cell r="K293">
            <v>-2.0408133760832503E-2</v>
          </cell>
        </row>
        <row r="294">
          <cell r="B294">
            <v>43757</v>
          </cell>
          <cell r="C294" t="str">
            <v>Saturday</v>
          </cell>
          <cell r="D294">
            <v>16645119</v>
          </cell>
          <cell r="E294">
            <v>1.9801968065875641E-2</v>
          </cell>
          <cell r="F294">
            <v>12483839</v>
          </cell>
          <cell r="G294">
            <v>1.9801926816586546E-2</v>
          </cell>
          <cell r="H294">
            <v>5086008</v>
          </cell>
          <cell r="I294">
            <v>1.9801890861318228E-2</v>
          </cell>
          <cell r="J294">
            <v>12021475</v>
          </cell>
          <cell r="K294">
            <v>1.9802006235468239E-2</v>
          </cell>
        </row>
        <row r="295">
          <cell r="B295">
            <v>43758</v>
          </cell>
          <cell r="C295" t="str">
            <v>Sunday</v>
          </cell>
          <cell r="D295">
            <v>15513897</v>
          </cell>
          <cell r="E295">
            <v>-1.0309272431501371E-2</v>
          </cell>
          <cell r="F295">
            <v>11635423</v>
          </cell>
          <cell r="G295">
            <v>-1.0309251166895295E-2</v>
          </cell>
          <cell r="H295">
            <v>4740357</v>
          </cell>
          <cell r="I295">
            <v>-1.0309336464473184E-2</v>
          </cell>
          <cell r="J295">
            <v>11204481</v>
          </cell>
          <cell r="K295">
            <v>-1.0309335719418278E-2</v>
          </cell>
        </row>
        <row r="296">
          <cell r="B296">
            <v>43759</v>
          </cell>
          <cell r="C296" t="str">
            <v>Monday</v>
          </cell>
          <cell r="D296">
            <v>8209154</v>
          </cell>
          <cell r="E296">
            <v>9.3750033308853453E-2</v>
          </cell>
          <cell r="F296">
            <v>6156866</v>
          </cell>
          <cell r="G296">
            <v>9.3750122132463032E-2</v>
          </cell>
          <cell r="H296">
            <v>2508352</v>
          </cell>
          <cell r="I296">
            <v>9.3749713846681182E-2</v>
          </cell>
          <cell r="J296">
            <v>5928833</v>
          </cell>
          <cell r="K296">
            <v>9.3749861640158194E-2</v>
          </cell>
        </row>
        <row r="297">
          <cell r="B297">
            <v>43760</v>
          </cell>
          <cell r="C297" t="str">
            <v>Tuesday</v>
          </cell>
          <cell r="D297">
            <v>7818242</v>
          </cell>
          <cell r="E297">
            <v>-9.9009374369968262E-3</v>
          </cell>
          <cell r="F297">
            <v>5863681</v>
          </cell>
          <cell r="G297">
            <v>-9.9010218633988067E-3</v>
          </cell>
          <cell r="H297">
            <v>2388907</v>
          </cell>
          <cell r="I297">
            <v>-9.9009613742728764E-3</v>
          </cell>
          <cell r="J297">
            <v>5646508</v>
          </cell>
          <cell r="K297">
            <v>-9.9009762101276433E-3</v>
          </cell>
        </row>
        <row r="298">
          <cell r="B298">
            <v>43761</v>
          </cell>
          <cell r="C298" t="str">
            <v>Wednesday</v>
          </cell>
          <cell r="D298">
            <v>7818242</v>
          </cell>
          <cell r="E298">
            <v>5.2631564774959561E-2</v>
          </cell>
          <cell r="F298">
            <v>5863681</v>
          </cell>
          <cell r="G298">
            <v>5.2631569499094866E-2</v>
          </cell>
          <cell r="H298">
            <v>2388907</v>
          </cell>
          <cell r="I298">
            <v>5.2631416608870385E-2</v>
          </cell>
          <cell r="J298">
            <v>5646508</v>
          </cell>
          <cell r="K298">
            <v>5.2631500454030089E-2</v>
          </cell>
        </row>
        <row r="299">
          <cell r="B299">
            <v>43762</v>
          </cell>
          <cell r="C299" t="str">
            <v>Thursday</v>
          </cell>
          <cell r="D299">
            <v>7583695</v>
          </cell>
          <cell r="E299">
            <v>-4.9019594319820392E-2</v>
          </cell>
          <cell r="F299">
            <v>5687771</v>
          </cell>
          <cell r="G299">
            <v>-4.9019596368807372E-2</v>
          </cell>
          <cell r="H299">
            <v>2317240</v>
          </cell>
          <cell r="I299">
            <v>-4.9019467021793939E-2</v>
          </cell>
          <cell r="J299">
            <v>5477113</v>
          </cell>
          <cell r="K299">
            <v>-4.9019539753705099E-2</v>
          </cell>
        </row>
        <row r="300">
          <cell r="B300">
            <v>43763</v>
          </cell>
          <cell r="C300" t="str">
            <v>Friday</v>
          </cell>
          <cell r="D300">
            <v>7740060</v>
          </cell>
          <cell r="E300">
            <v>3.1250099926560582E-2</v>
          </cell>
          <cell r="F300">
            <v>5805045</v>
          </cell>
          <cell r="G300">
            <v>3.1250099926560582E-2</v>
          </cell>
          <cell r="H300">
            <v>2365018</v>
          </cell>
          <cell r="I300">
            <v>3.124990461556032E-2</v>
          </cell>
          <cell r="J300">
            <v>5590043</v>
          </cell>
          <cell r="K300">
            <v>3.1249953880052805E-2</v>
          </cell>
        </row>
        <row r="301">
          <cell r="B301">
            <v>43764</v>
          </cell>
          <cell r="C301" t="str">
            <v>Saturday</v>
          </cell>
          <cell r="D301">
            <v>15837104</v>
          </cell>
          <cell r="E301">
            <v>-4.8543660156469937E-2</v>
          </cell>
          <cell r="F301">
            <v>11877828</v>
          </cell>
          <cell r="G301">
            <v>-4.8543641102708923E-2</v>
          </cell>
          <cell r="H301">
            <v>4839115</v>
          </cell>
          <cell r="I301">
            <v>-4.8543572876802443E-2</v>
          </cell>
          <cell r="J301">
            <v>11437908</v>
          </cell>
          <cell r="K301">
            <v>-4.8543710318409317E-2</v>
          </cell>
        </row>
        <row r="302">
          <cell r="B302">
            <v>43765</v>
          </cell>
          <cell r="C302" t="str">
            <v>Sunday</v>
          </cell>
          <cell r="D302">
            <v>15513897</v>
          </cell>
          <cell r="E302">
            <v>0</v>
          </cell>
          <cell r="F302">
            <v>11635423</v>
          </cell>
          <cell r="G302">
            <v>0</v>
          </cell>
          <cell r="H302">
            <v>4740357</v>
          </cell>
          <cell r="I302">
            <v>0</v>
          </cell>
          <cell r="J302">
            <v>11204481</v>
          </cell>
          <cell r="K302">
            <v>0</v>
          </cell>
        </row>
        <row r="303">
          <cell r="B303">
            <v>43766</v>
          </cell>
          <cell r="C303" t="str">
            <v>Monday</v>
          </cell>
          <cell r="D303">
            <v>7583695</v>
          </cell>
          <cell r="E303">
            <v>-7.6190433265108659E-2</v>
          </cell>
          <cell r="F303">
            <v>5687771</v>
          </cell>
          <cell r="G303">
            <v>-7.6190548892894561E-2</v>
          </cell>
          <cell r="H303">
            <v>2317240</v>
          </cell>
          <cell r="I303">
            <v>-7.6190263567473826E-2</v>
          </cell>
          <cell r="J303">
            <v>5477113</v>
          </cell>
          <cell r="K303">
            <v>-7.6190373383767107E-2</v>
          </cell>
        </row>
        <row r="304">
          <cell r="B304">
            <v>43767</v>
          </cell>
          <cell r="C304" t="str">
            <v>Tuesday</v>
          </cell>
          <cell r="D304">
            <v>7974607</v>
          </cell>
          <cell r="E304">
            <v>2.0000020464958856E-2</v>
          </cell>
          <cell r="F304">
            <v>5980955</v>
          </cell>
          <cell r="G304">
            <v>2.0000064805708151E-2</v>
          </cell>
          <cell r="H304">
            <v>2436685</v>
          </cell>
          <cell r="I304">
            <v>1.9999941395793197E-2</v>
          </cell>
          <cell r="J304">
            <v>5759438</v>
          </cell>
          <cell r="K304">
            <v>1.9999971663902771E-2</v>
          </cell>
        </row>
        <row r="305">
          <cell r="B305">
            <v>43768</v>
          </cell>
          <cell r="C305" t="str">
            <v>Wednesday</v>
          </cell>
          <cell r="D305">
            <v>7740060</v>
          </cell>
          <cell r="E305">
            <v>-9.9999462794833072E-3</v>
          </cell>
          <cell r="F305">
            <v>5805045</v>
          </cell>
          <cell r="G305">
            <v>-9.9998618615166901E-3</v>
          </cell>
          <cell r="H305">
            <v>2365018</v>
          </cell>
          <cell r="I305">
            <v>-9.9999706978965985E-3</v>
          </cell>
          <cell r="J305">
            <v>5590043</v>
          </cell>
          <cell r="K305">
            <v>-9.9999858319513857E-3</v>
          </cell>
        </row>
        <row r="306">
          <cell r="B306">
            <v>43769</v>
          </cell>
          <cell r="C306" t="str">
            <v>Thursday</v>
          </cell>
          <cell r="D306">
            <v>7427330</v>
          </cell>
          <cell r="E306">
            <v>-2.0618577092037627E-2</v>
          </cell>
          <cell r="F306">
            <v>5570497</v>
          </cell>
          <cell r="G306">
            <v>-2.0618621952255056E-2</v>
          </cell>
          <cell r="H306">
            <v>2269462</v>
          </cell>
          <cell r="I306">
            <v>-2.0618494415770461E-2</v>
          </cell>
          <cell r="J306">
            <v>5364183</v>
          </cell>
          <cell r="K306">
            <v>-2.0618526585082342E-2</v>
          </cell>
        </row>
        <row r="307">
          <cell r="B307">
            <v>43770</v>
          </cell>
          <cell r="C307" t="str">
            <v>Friday</v>
          </cell>
          <cell r="D307">
            <v>7583695</v>
          </cell>
          <cell r="E307">
            <v>-2.0202039777469372E-2</v>
          </cell>
          <cell r="F307">
            <v>5687771</v>
          </cell>
          <cell r="G307">
            <v>-2.0202082843457703E-2</v>
          </cell>
          <cell r="H307">
            <v>2317240</v>
          </cell>
          <cell r="I307">
            <v>-2.0201960407912334E-2</v>
          </cell>
          <cell r="J307">
            <v>5477113</v>
          </cell>
          <cell r="K307">
            <v>-2.0201991290585752E-2</v>
          </cell>
        </row>
        <row r="308">
          <cell r="B308">
            <v>43771</v>
          </cell>
          <cell r="C308" t="str">
            <v>Saturday</v>
          </cell>
          <cell r="D308">
            <v>15352294</v>
          </cell>
          <cell r="E308">
            <v>-3.061228871137045E-2</v>
          </cell>
          <cell r="F308">
            <v>11514221</v>
          </cell>
          <cell r="G308">
            <v>-3.0612246616132155E-2</v>
          </cell>
          <cell r="H308">
            <v>4690978</v>
          </cell>
          <cell r="I308">
            <v>-3.061241569997819E-2</v>
          </cell>
          <cell r="J308">
            <v>11087768</v>
          </cell>
          <cell r="K308">
            <v>-3.0612241329445955E-2</v>
          </cell>
        </row>
        <row r="309">
          <cell r="B309">
            <v>43772</v>
          </cell>
          <cell r="C309" t="str">
            <v>Sunday</v>
          </cell>
          <cell r="D309">
            <v>16483516</v>
          </cell>
          <cell r="E309">
            <v>6.2500028200522362E-2</v>
          </cell>
          <cell r="F309">
            <v>12362637</v>
          </cell>
          <cell r="G309">
            <v>6.2500005371527889E-2</v>
          </cell>
          <cell r="H309">
            <v>5036630</v>
          </cell>
          <cell r="I309">
            <v>6.2500145031270771E-2</v>
          </cell>
          <cell r="J309">
            <v>11904761</v>
          </cell>
          <cell r="K309">
            <v>6.2499994421874705E-2</v>
          </cell>
        </row>
        <row r="310">
          <cell r="B310">
            <v>43773</v>
          </cell>
          <cell r="C310" t="str">
            <v>Monday</v>
          </cell>
          <cell r="D310">
            <v>7661877</v>
          </cell>
          <cell r="E310">
            <v>1.0309222615097369E-2</v>
          </cell>
          <cell r="F310">
            <v>5746408</v>
          </cell>
          <cell r="G310">
            <v>1.0309310976127639E-2</v>
          </cell>
          <cell r="H310">
            <v>2341129</v>
          </cell>
          <cell r="I310">
            <v>1.0309247207885175E-2</v>
          </cell>
          <cell r="J310">
            <v>5533578</v>
          </cell>
          <cell r="K310">
            <v>1.0309263292541226E-2</v>
          </cell>
        </row>
        <row r="311">
          <cell r="B311">
            <v>43774</v>
          </cell>
          <cell r="C311" t="str">
            <v>Tuesday</v>
          </cell>
          <cell r="D311">
            <v>7505512</v>
          </cell>
          <cell r="E311">
            <v>-5.8823588422601936E-2</v>
          </cell>
          <cell r="F311">
            <v>5629134</v>
          </cell>
          <cell r="G311">
            <v>-5.8823549082044568E-2</v>
          </cell>
          <cell r="H311">
            <v>2293351</v>
          </cell>
          <cell r="I311">
            <v>-5.8823360426152771E-2</v>
          </cell>
          <cell r="J311">
            <v>5420648</v>
          </cell>
          <cell r="K311">
            <v>-5.8823447704446141E-2</v>
          </cell>
        </row>
        <row r="312">
          <cell r="B312">
            <v>43775</v>
          </cell>
          <cell r="C312" t="str">
            <v>Wednesday</v>
          </cell>
          <cell r="D312">
            <v>7740060</v>
          </cell>
          <cell r="E312">
            <v>0</v>
          </cell>
          <cell r="F312">
            <v>5805045</v>
          </cell>
          <cell r="G312">
            <v>0</v>
          </cell>
          <cell r="H312">
            <v>2365018</v>
          </cell>
          <cell r="I312">
            <v>0</v>
          </cell>
          <cell r="J312">
            <v>5590043</v>
          </cell>
          <cell r="K312">
            <v>0</v>
          </cell>
        </row>
        <row r="313">
          <cell r="B313">
            <v>43776</v>
          </cell>
          <cell r="C313" t="str">
            <v>Thursday</v>
          </cell>
          <cell r="D313">
            <v>7505512</v>
          </cell>
          <cell r="E313">
            <v>1.0526259099838065E-2</v>
          </cell>
          <cell r="F313">
            <v>5629134</v>
          </cell>
          <cell r="G313">
            <v>1.0526349803258173E-2</v>
          </cell>
          <cell r="H313">
            <v>2293351</v>
          </cell>
          <cell r="I313">
            <v>1.0526283321774077E-2</v>
          </cell>
          <cell r="J313">
            <v>5420648</v>
          </cell>
          <cell r="K313">
            <v>1.0526300090806018E-2</v>
          </cell>
        </row>
        <row r="314">
          <cell r="B314">
            <v>43777</v>
          </cell>
          <cell r="C314" t="str">
            <v>Friday</v>
          </cell>
          <cell r="D314">
            <v>7583695</v>
          </cell>
          <cell r="E314">
            <v>0</v>
          </cell>
          <cell r="F314">
            <v>5687771</v>
          </cell>
          <cell r="G314">
            <v>0</v>
          </cell>
          <cell r="H314">
            <v>2317240</v>
          </cell>
          <cell r="I314">
            <v>0</v>
          </cell>
          <cell r="J314">
            <v>5477113</v>
          </cell>
          <cell r="K314">
            <v>0</v>
          </cell>
        </row>
        <row r="315">
          <cell r="B315">
            <v>43778</v>
          </cell>
          <cell r="C315" t="str">
            <v>Saturday</v>
          </cell>
          <cell r="D315">
            <v>16483516</v>
          </cell>
          <cell r="E315">
            <v>7.3684232467147837E-2</v>
          </cell>
          <cell r="F315">
            <v>12362637</v>
          </cell>
          <cell r="G315">
            <v>7.3684185842880723E-2</v>
          </cell>
          <cell r="H315">
            <v>5036630</v>
          </cell>
          <cell r="I315">
            <v>7.3684421457529847E-2</v>
          </cell>
          <cell r="J315">
            <v>11904761</v>
          </cell>
          <cell r="K315">
            <v>7.3684171602436122E-2</v>
          </cell>
        </row>
        <row r="316">
          <cell r="B316">
            <v>43779</v>
          </cell>
          <cell r="C316" t="str">
            <v>Sunday</v>
          </cell>
          <cell r="D316">
            <v>16968325</v>
          </cell>
          <cell r="E316">
            <v>2.9411746862744614E-2</v>
          </cell>
          <cell r="F316">
            <v>12726244</v>
          </cell>
          <cell r="G316">
            <v>2.94117670849674E-2</v>
          </cell>
          <cell r="H316">
            <v>5184766</v>
          </cell>
          <cell r="I316">
            <v>2.9411729668448849E-2</v>
          </cell>
          <cell r="J316">
            <v>12254901</v>
          </cell>
          <cell r="K316">
            <v>2.9411762235293848E-2</v>
          </cell>
        </row>
        <row r="317">
          <cell r="B317">
            <v>43780</v>
          </cell>
          <cell r="C317" t="str">
            <v>Monday</v>
          </cell>
          <cell r="D317">
            <v>7740060</v>
          </cell>
          <cell r="E317">
            <v>1.0204157545207204E-2</v>
          </cell>
          <cell r="F317">
            <v>5805045</v>
          </cell>
          <cell r="G317">
            <v>1.0204113595832398E-2</v>
          </cell>
          <cell r="H317">
            <v>2365018</v>
          </cell>
          <cell r="I317">
            <v>1.0204051122343127E-2</v>
          </cell>
          <cell r="J317">
            <v>5590043</v>
          </cell>
          <cell r="K317">
            <v>1.0204066880416196E-2</v>
          </cell>
        </row>
        <row r="318">
          <cell r="B318">
            <v>43781</v>
          </cell>
          <cell r="C318" t="str">
            <v>Tuesday</v>
          </cell>
          <cell r="D318">
            <v>7427330</v>
          </cell>
          <cell r="E318">
            <v>-1.0416611151910726E-2</v>
          </cell>
          <cell r="F318">
            <v>5570497</v>
          </cell>
          <cell r="G318">
            <v>-1.0416699975520194E-2</v>
          </cell>
          <cell r="H318">
            <v>2269462</v>
          </cell>
          <cell r="I318">
            <v>-1.0416634871853403E-2</v>
          </cell>
          <cell r="J318">
            <v>5364183</v>
          </cell>
          <cell r="K318">
            <v>-1.0416651293350898E-2</v>
          </cell>
        </row>
        <row r="319">
          <cell r="B319">
            <v>43782</v>
          </cell>
          <cell r="C319" t="str">
            <v>Wednesday</v>
          </cell>
          <cell r="D319">
            <v>7740060</v>
          </cell>
          <cell r="E319">
            <v>0</v>
          </cell>
          <cell r="F319">
            <v>5805045</v>
          </cell>
          <cell r="G319">
            <v>0</v>
          </cell>
          <cell r="H319">
            <v>2365018</v>
          </cell>
          <cell r="I319">
            <v>0</v>
          </cell>
          <cell r="J319">
            <v>5590043</v>
          </cell>
          <cell r="K319">
            <v>0</v>
          </cell>
        </row>
        <row r="320">
          <cell r="B320">
            <v>43783</v>
          </cell>
          <cell r="C320" t="str">
            <v>Thursday</v>
          </cell>
          <cell r="D320">
            <v>7505512</v>
          </cell>
          <cell r="E320">
            <v>0</v>
          </cell>
          <cell r="F320">
            <v>5629134</v>
          </cell>
          <cell r="G320">
            <v>0</v>
          </cell>
          <cell r="H320">
            <v>2293351</v>
          </cell>
          <cell r="I320">
            <v>0</v>
          </cell>
          <cell r="J320">
            <v>5420648</v>
          </cell>
          <cell r="K320">
            <v>0</v>
          </cell>
        </row>
        <row r="321">
          <cell r="B321">
            <v>43784</v>
          </cell>
          <cell r="C321" t="str">
            <v>Friday</v>
          </cell>
          <cell r="D321">
            <v>7818242</v>
          </cell>
          <cell r="E321">
            <v>3.0927799707134884E-2</v>
          </cell>
          <cell r="F321">
            <v>5863681</v>
          </cell>
          <cell r="G321">
            <v>3.0927757112584109E-2</v>
          </cell>
          <cell r="H321">
            <v>2388907</v>
          </cell>
          <cell r="I321">
            <v>3.0927741623655747E-2</v>
          </cell>
          <cell r="J321">
            <v>5646508</v>
          </cell>
          <cell r="K321">
            <v>3.0927789877623457E-2</v>
          </cell>
        </row>
        <row r="322">
          <cell r="B322">
            <v>43785</v>
          </cell>
          <cell r="C322" t="str">
            <v>Saturday</v>
          </cell>
          <cell r="D322">
            <v>16968325</v>
          </cell>
          <cell r="E322">
            <v>2.9411746862744614E-2</v>
          </cell>
          <cell r="F322">
            <v>12726244</v>
          </cell>
          <cell r="G322">
            <v>2.94117670849674E-2</v>
          </cell>
          <cell r="H322">
            <v>5184766</v>
          </cell>
          <cell r="I322">
            <v>2.9411729668448849E-2</v>
          </cell>
          <cell r="J322">
            <v>12254901</v>
          </cell>
          <cell r="K322">
            <v>2.9411762235293848E-2</v>
          </cell>
        </row>
        <row r="323">
          <cell r="B323">
            <v>43786</v>
          </cell>
          <cell r="C323" t="str">
            <v>Sunday</v>
          </cell>
          <cell r="D323">
            <v>15837104</v>
          </cell>
          <cell r="E323">
            <v>-6.6666627377775955E-2</v>
          </cell>
          <cell r="F323">
            <v>11877828</v>
          </cell>
          <cell r="G323">
            <v>-6.6666645712592065E-2</v>
          </cell>
          <cell r="H323">
            <v>4839115</v>
          </cell>
          <cell r="I323">
            <v>-6.6666653808484355E-2</v>
          </cell>
          <cell r="J323">
            <v>11437908</v>
          </cell>
          <cell r="K323">
            <v>-6.6666634026664062E-2</v>
          </cell>
        </row>
        <row r="324">
          <cell r="B324">
            <v>43787</v>
          </cell>
          <cell r="C324" t="str">
            <v>Monday</v>
          </cell>
          <cell r="D324">
            <v>8209154</v>
          </cell>
          <cell r="E324">
            <v>6.0605990134443344E-2</v>
          </cell>
          <cell r="F324">
            <v>6156866</v>
          </cell>
          <cell r="G324">
            <v>6.0606076266420006E-2</v>
          </cell>
          <cell r="H324">
            <v>2508352</v>
          </cell>
          <cell r="I324">
            <v>6.060588122373689E-2</v>
          </cell>
          <cell r="J324">
            <v>5928833</v>
          </cell>
          <cell r="K324">
            <v>6.0605973871757257E-2</v>
          </cell>
        </row>
        <row r="325">
          <cell r="B325">
            <v>43788</v>
          </cell>
          <cell r="C325" t="str">
            <v>Tuesday</v>
          </cell>
          <cell r="D325">
            <v>7661877</v>
          </cell>
          <cell r="E325">
            <v>3.1578911937398813E-2</v>
          </cell>
          <cell r="F325">
            <v>5746408</v>
          </cell>
          <cell r="G325">
            <v>3.1579049409774296E-2</v>
          </cell>
          <cell r="H325">
            <v>2341129</v>
          </cell>
          <cell r="I325">
            <v>3.1578849965322231E-2</v>
          </cell>
          <cell r="J325">
            <v>5533578</v>
          </cell>
          <cell r="K325">
            <v>3.1578900272418053E-2</v>
          </cell>
        </row>
        <row r="326">
          <cell r="B326">
            <v>43789</v>
          </cell>
          <cell r="C326" t="str">
            <v>Wednesday</v>
          </cell>
          <cell r="D326">
            <v>8052789</v>
          </cell>
          <cell r="E326">
            <v>4.0403950356973972E-2</v>
          </cell>
          <cell r="F326">
            <v>6039592</v>
          </cell>
          <cell r="G326">
            <v>4.0403993422962303E-2</v>
          </cell>
          <cell r="H326">
            <v>2460574</v>
          </cell>
          <cell r="I326">
            <v>4.0403920815824668E-2</v>
          </cell>
          <cell r="J326">
            <v>5815903</v>
          </cell>
          <cell r="K326">
            <v>4.0403982581171505E-2</v>
          </cell>
        </row>
        <row r="327">
          <cell r="B327">
            <v>43790</v>
          </cell>
          <cell r="C327" t="str">
            <v>Thursday</v>
          </cell>
          <cell r="D327">
            <v>7661877</v>
          </cell>
          <cell r="E327">
            <v>2.0833355539235709E-2</v>
          </cell>
          <cell r="F327">
            <v>5746408</v>
          </cell>
          <cell r="G327">
            <v>2.0833399951040388E-2</v>
          </cell>
          <cell r="H327">
            <v>2341129</v>
          </cell>
          <cell r="I327">
            <v>2.0833269743706806E-2</v>
          </cell>
          <cell r="J327">
            <v>5533578</v>
          </cell>
          <cell r="K327">
            <v>2.0833302586701796E-2</v>
          </cell>
        </row>
        <row r="328">
          <cell r="B328">
            <v>43791</v>
          </cell>
          <cell r="C328" t="str">
            <v>Friday</v>
          </cell>
          <cell r="D328">
            <v>8209154</v>
          </cell>
          <cell r="E328">
            <v>4.9999987209400798E-2</v>
          </cell>
          <cell r="F328">
            <v>6156866</v>
          </cell>
          <cell r="G328">
            <v>5.0000162014270488E-2</v>
          </cell>
          <cell r="H328">
            <v>2508352</v>
          </cell>
          <cell r="I328">
            <v>4.9999853489482771E-2</v>
          </cell>
          <cell r="J328">
            <v>5928833</v>
          </cell>
          <cell r="K328">
            <v>4.9999929159756817E-2</v>
          </cell>
        </row>
        <row r="329">
          <cell r="B329">
            <v>43792</v>
          </cell>
          <cell r="C329" t="str">
            <v>Saturday</v>
          </cell>
          <cell r="D329">
            <v>16483516</v>
          </cell>
          <cell r="E329">
            <v>-2.8571411733332552E-2</v>
          </cell>
          <cell r="F329">
            <v>12362637</v>
          </cell>
          <cell r="G329">
            <v>-2.8571430816508037E-2</v>
          </cell>
          <cell r="H329">
            <v>5036630</v>
          </cell>
          <cell r="I329">
            <v>-2.8571395507531072E-2</v>
          </cell>
          <cell r="J329">
            <v>11904761</v>
          </cell>
          <cell r="K329">
            <v>-2.8571426239999864E-2</v>
          </cell>
        </row>
        <row r="330">
          <cell r="B330">
            <v>43793</v>
          </cell>
          <cell r="C330" t="str">
            <v>Sunday</v>
          </cell>
          <cell r="D330">
            <v>16645119</v>
          </cell>
          <cell r="E330">
            <v>5.1020375947521623E-2</v>
          </cell>
          <cell r="F330">
            <v>12483839</v>
          </cell>
          <cell r="G330">
            <v>5.1020354899902642E-2</v>
          </cell>
          <cell r="H330">
            <v>5086008</v>
          </cell>
          <cell r="I330">
            <v>5.1020279534584212E-2</v>
          </cell>
          <cell r="J330">
            <v>12021475</v>
          </cell>
          <cell r="K330">
            <v>5.102043135860157E-2</v>
          </cell>
        </row>
        <row r="331">
          <cell r="B331">
            <v>43794</v>
          </cell>
          <cell r="C331" t="str">
            <v>Monday</v>
          </cell>
          <cell r="D331">
            <v>7974607</v>
          </cell>
          <cell r="E331">
            <v>-2.8571397247511787E-2</v>
          </cell>
          <cell r="F331">
            <v>5980955</v>
          </cell>
          <cell r="G331">
            <v>-2.8571516742446512E-2</v>
          </cell>
          <cell r="H331">
            <v>2436685</v>
          </cell>
          <cell r="I331">
            <v>-2.8571348837802657E-2</v>
          </cell>
          <cell r="J331">
            <v>5759438</v>
          </cell>
          <cell r="K331">
            <v>-2.8571390018912624E-2</v>
          </cell>
        </row>
        <row r="332">
          <cell r="B332">
            <v>43795</v>
          </cell>
          <cell r="C332" t="str">
            <v>Tuesday</v>
          </cell>
          <cell r="D332">
            <v>7583695</v>
          </cell>
          <cell r="E332">
            <v>-1.0204027028886009E-2</v>
          </cell>
          <cell r="F332">
            <v>5687771</v>
          </cell>
          <cell r="G332">
            <v>-1.0204113595832398E-2</v>
          </cell>
          <cell r="H332">
            <v>2317240</v>
          </cell>
          <cell r="I332">
            <v>-1.0204051122343127E-2</v>
          </cell>
          <cell r="J332">
            <v>5477113</v>
          </cell>
          <cell r="K332">
            <v>-1.0204066880416196E-2</v>
          </cell>
        </row>
        <row r="333">
          <cell r="B333">
            <v>43796</v>
          </cell>
          <cell r="C333" t="str">
            <v>Wednesday</v>
          </cell>
          <cell r="D333">
            <v>8209154</v>
          </cell>
          <cell r="E333">
            <v>1.9417496223979036E-2</v>
          </cell>
          <cell r="F333">
            <v>6156866</v>
          </cell>
          <cell r="G333">
            <v>1.9417536813745029E-2</v>
          </cell>
          <cell r="H333">
            <v>2508352</v>
          </cell>
          <cell r="I333">
            <v>1.9417420488065051E-2</v>
          </cell>
          <cell r="J333">
            <v>5928833</v>
          </cell>
          <cell r="K333">
            <v>1.9417449018664934E-2</v>
          </cell>
        </row>
        <row r="334">
          <cell r="B334">
            <v>43797</v>
          </cell>
          <cell r="C334" t="str">
            <v>Thursday</v>
          </cell>
          <cell r="D334">
            <v>8209154</v>
          </cell>
          <cell r="E334">
            <v>7.1428580751165871E-2</v>
          </cell>
          <cell r="F334">
            <v>6156866</v>
          </cell>
          <cell r="G334">
            <v>7.1428621149072669E-2</v>
          </cell>
          <cell r="H334">
            <v>2508352</v>
          </cell>
          <cell r="I334">
            <v>7.142835785640167E-2</v>
          </cell>
          <cell r="J334">
            <v>5928833</v>
          </cell>
          <cell r="K334">
            <v>7.1428468162913816E-2</v>
          </cell>
        </row>
        <row r="335">
          <cell r="B335">
            <v>43798</v>
          </cell>
          <cell r="C335" t="str">
            <v>Friday</v>
          </cell>
          <cell r="D335">
            <v>7818242</v>
          </cell>
          <cell r="E335">
            <v>-4.7619036017596983E-2</v>
          </cell>
          <cell r="F335">
            <v>5863681</v>
          </cell>
          <cell r="G335">
            <v>-4.7619194570744261E-2</v>
          </cell>
          <cell r="H335">
            <v>2388907</v>
          </cell>
          <cell r="I335">
            <v>-4.7618914729671169E-2</v>
          </cell>
          <cell r="J335">
            <v>5646508</v>
          </cell>
          <cell r="K335">
            <v>-4.7618983364854484E-2</v>
          </cell>
        </row>
        <row r="336">
          <cell r="B336">
            <v>43799</v>
          </cell>
          <cell r="C336" t="str">
            <v>Saturday</v>
          </cell>
          <cell r="D336">
            <v>16968325</v>
          </cell>
          <cell r="E336">
            <v>2.9411746862744614E-2</v>
          </cell>
          <cell r="F336">
            <v>12726244</v>
          </cell>
          <cell r="G336">
            <v>2.94117670849674E-2</v>
          </cell>
          <cell r="H336">
            <v>5184766</v>
          </cell>
          <cell r="I336">
            <v>2.9411729668448849E-2</v>
          </cell>
          <cell r="J336">
            <v>12254901</v>
          </cell>
          <cell r="K336">
            <v>2.9411762235293848E-2</v>
          </cell>
        </row>
        <row r="337">
          <cell r="B337">
            <v>43800</v>
          </cell>
          <cell r="C337" t="str">
            <v>Sunday</v>
          </cell>
          <cell r="D337">
            <v>16806722</v>
          </cell>
          <cell r="E337">
            <v>9.7087320312940761E-3</v>
          </cell>
          <cell r="F337">
            <v>12605042</v>
          </cell>
          <cell r="G337">
            <v>9.7087923033931656E-3</v>
          </cell>
          <cell r="H337">
            <v>5135387</v>
          </cell>
          <cell r="I337">
            <v>9.708793222503731E-3</v>
          </cell>
          <cell r="J337">
            <v>12138188</v>
          </cell>
          <cell r="K337">
            <v>9.7087087898948266E-3</v>
          </cell>
        </row>
        <row r="338">
          <cell r="B338">
            <v>43801</v>
          </cell>
          <cell r="C338" t="str">
            <v>Monday</v>
          </cell>
          <cell r="D338">
            <v>7740060</v>
          </cell>
          <cell r="E338">
            <v>-2.9411731512286488E-2</v>
          </cell>
          <cell r="F338">
            <v>5805045</v>
          </cell>
          <cell r="G338">
            <v>-2.9411690942332758E-2</v>
          </cell>
          <cell r="H338">
            <v>2365018</v>
          </cell>
          <cell r="I338">
            <v>-2.9411680213076385E-2</v>
          </cell>
          <cell r="J338">
            <v>5590043</v>
          </cell>
          <cell r="K338">
            <v>-2.9411723852223126E-2</v>
          </cell>
        </row>
        <row r="339">
          <cell r="B339">
            <v>43802</v>
          </cell>
          <cell r="C339" t="str">
            <v>Tuesday</v>
          </cell>
          <cell r="D339">
            <v>7505512</v>
          </cell>
          <cell r="E339">
            <v>-1.0309354476940369E-2</v>
          </cell>
          <cell r="F339">
            <v>5629134</v>
          </cell>
          <cell r="G339">
            <v>-1.0309310976127528E-2</v>
          </cell>
          <cell r="H339">
            <v>2293351</v>
          </cell>
          <cell r="I339">
            <v>-1.0309247207885286E-2</v>
          </cell>
          <cell r="J339">
            <v>5420648</v>
          </cell>
          <cell r="K339">
            <v>-1.0309263292541115E-2</v>
          </cell>
        </row>
        <row r="340">
          <cell r="B340">
            <v>43803</v>
          </cell>
          <cell r="C340" t="str">
            <v>Wednesday</v>
          </cell>
          <cell r="D340">
            <v>8052789</v>
          </cell>
          <cell r="E340">
            <v>-1.9047638770085196E-2</v>
          </cell>
          <cell r="F340">
            <v>6039592</v>
          </cell>
          <cell r="G340">
            <v>-1.9047677828297749E-2</v>
          </cell>
          <cell r="H340">
            <v>2460574</v>
          </cell>
          <cell r="I340">
            <v>-1.9047565891868401E-2</v>
          </cell>
          <cell r="J340">
            <v>5815903</v>
          </cell>
          <cell r="K340">
            <v>-1.9047593345941749E-2</v>
          </cell>
        </row>
        <row r="341">
          <cell r="B341">
            <v>43804</v>
          </cell>
          <cell r="C341" t="str">
            <v>Thursday</v>
          </cell>
          <cell r="D341">
            <v>8130972</v>
          </cell>
          <cell r="E341">
            <v>-9.5237584774265915E-3</v>
          </cell>
          <cell r="F341">
            <v>6098229</v>
          </cell>
          <cell r="G341">
            <v>-9.5238389141488744E-3</v>
          </cell>
          <cell r="H341">
            <v>2484463</v>
          </cell>
          <cell r="I341">
            <v>-9.523782945934256E-3</v>
          </cell>
          <cell r="J341">
            <v>5872368</v>
          </cell>
          <cell r="K341">
            <v>-9.5237966729708745E-3</v>
          </cell>
        </row>
        <row r="342">
          <cell r="B342">
            <v>43805</v>
          </cell>
          <cell r="C342" t="str">
            <v>Friday</v>
          </cell>
          <cell r="D342">
            <v>7583695</v>
          </cell>
          <cell r="E342">
            <v>-2.9999966744442053E-2</v>
          </cell>
          <cell r="F342">
            <v>5687771</v>
          </cell>
          <cell r="G342">
            <v>-2.9999926667224952E-2</v>
          </cell>
          <cell r="H342">
            <v>2317240</v>
          </cell>
          <cell r="I342">
            <v>-2.9999912093689685E-2</v>
          </cell>
          <cell r="J342">
            <v>5477113</v>
          </cell>
          <cell r="K342">
            <v>-2.9999957495854046E-2</v>
          </cell>
        </row>
        <row r="343">
          <cell r="B343">
            <v>43806</v>
          </cell>
          <cell r="C343" t="str">
            <v>Saturday</v>
          </cell>
          <cell r="D343">
            <v>15837104</v>
          </cell>
          <cell r="E343">
            <v>-6.6666627377775955E-2</v>
          </cell>
          <cell r="F343">
            <v>11877828</v>
          </cell>
          <cell r="G343">
            <v>-6.6666645712592065E-2</v>
          </cell>
          <cell r="H343">
            <v>4839115</v>
          </cell>
          <cell r="I343">
            <v>-6.6666653808484355E-2</v>
          </cell>
          <cell r="J343">
            <v>11437908</v>
          </cell>
          <cell r="K343">
            <v>-6.6666634026664062E-2</v>
          </cell>
        </row>
        <row r="344">
          <cell r="B344">
            <v>43807</v>
          </cell>
          <cell r="C344" t="str">
            <v>Sunday</v>
          </cell>
          <cell r="D344">
            <v>15837104</v>
          </cell>
          <cell r="E344">
            <v>-5.7692273365383184E-2</v>
          </cell>
          <cell r="F344">
            <v>11877828</v>
          </cell>
          <cell r="G344">
            <v>-5.7692310743589714E-2</v>
          </cell>
          <cell r="H344">
            <v>4839115</v>
          </cell>
          <cell r="I344">
            <v>-5.7692244031462447E-2</v>
          </cell>
          <cell r="J344">
            <v>11437908</v>
          </cell>
          <cell r="K344">
            <v>-5.769230135502923E-2</v>
          </cell>
        </row>
        <row r="345">
          <cell r="B345">
            <v>43808</v>
          </cell>
          <cell r="C345" t="str">
            <v>Monday</v>
          </cell>
          <cell r="D345">
            <v>8130972</v>
          </cell>
          <cell r="E345">
            <v>5.0505034844691155E-2</v>
          </cell>
          <cell r="F345">
            <v>6098229</v>
          </cell>
          <cell r="G345">
            <v>5.0505034844691155E-2</v>
          </cell>
          <cell r="H345">
            <v>2484463</v>
          </cell>
          <cell r="I345">
            <v>5.050490101978089E-2</v>
          </cell>
          <cell r="J345">
            <v>5872368</v>
          </cell>
          <cell r="K345">
            <v>5.0504978226464381E-2</v>
          </cell>
        </row>
        <row r="346">
          <cell r="B346">
            <v>43809</v>
          </cell>
          <cell r="C346" t="str">
            <v>Tuesday</v>
          </cell>
          <cell r="D346">
            <v>7740060</v>
          </cell>
          <cell r="E346">
            <v>3.1250099926560582E-2</v>
          </cell>
          <cell r="F346">
            <v>5805045</v>
          </cell>
          <cell r="G346">
            <v>3.1250099926560582E-2</v>
          </cell>
          <cell r="H346">
            <v>2365018</v>
          </cell>
          <cell r="I346">
            <v>3.124990461556032E-2</v>
          </cell>
          <cell r="J346">
            <v>5590043</v>
          </cell>
          <cell r="K346">
            <v>3.1249953880052805E-2</v>
          </cell>
        </row>
        <row r="347">
          <cell r="B347">
            <v>43810</v>
          </cell>
          <cell r="C347" t="str">
            <v>Wednesday</v>
          </cell>
          <cell r="D347">
            <v>8130972</v>
          </cell>
          <cell r="E347">
            <v>9.7088102022790945E-3</v>
          </cell>
          <cell r="F347">
            <v>6098229</v>
          </cell>
          <cell r="G347">
            <v>9.7087684068726254E-3</v>
          </cell>
          <cell r="H347">
            <v>2484463</v>
          </cell>
          <cell r="I347">
            <v>9.7087102440325257E-3</v>
          </cell>
          <cell r="J347">
            <v>5872368</v>
          </cell>
          <cell r="K347">
            <v>9.708724509332356E-3</v>
          </cell>
        </row>
        <row r="348">
          <cell r="B348">
            <v>43811</v>
          </cell>
          <cell r="C348" t="str">
            <v>Thursday</v>
          </cell>
          <cell r="D348">
            <v>7896424</v>
          </cell>
          <cell r="E348">
            <v>-2.8846243720922926E-2</v>
          </cell>
          <cell r="F348">
            <v>5922318</v>
          </cell>
          <cell r="G348">
            <v>-2.8846243720922926E-2</v>
          </cell>
          <cell r="H348">
            <v>2412796</v>
          </cell>
          <cell r="I348">
            <v>-2.884607257181937E-2</v>
          </cell>
          <cell r="J348">
            <v>5702973</v>
          </cell>
          <cell r="K348">
            <v>-2.8846114548679469E-2</v>
          </cell>
        </row>
        <row r="349">
          <cell r="B349">
            <v>43812</v>
          </cell>
          <cell r="C349" t="str">
            <v>Friday</v>
          </cell>
          <cell r="D349">
            <v>8209154</v>
          </cell>
          <cell r="E349">
            <v>8.2474176506307284E-2</v>
          </cell>
          <cell r="F349">
            <v>6156866</v>
          </cell>
          <cell r="G349">
            <v>8.247431199322186E-2</v>
          </cell>
          <cell r="H349">
            <v>2508352</v>
          </cell>
          <cell r="I349">
            <v>8.2473977663081843E-2</v>
          </cell>
          <cell r="J349">
            <v>5928833</v>
          </cell>
          <cell r="K349">
            <v>8.2474106340329367E-2</v>
          </cell>
        </row>
        <row r="350">
          <cell r="B350">
            <v>43813</v>
          </cell>
          <cell r="C350" t="str">
            <v>Saturday</v>
          </cell>
          <cell r="D350">
            <v>16483516</v>
          </cell>
          <cell r="E350">
            <v>4.0816300758017343E-2</v>
          </cell>
          <cell r="F350">
            <v>12362637</v>
          </cell>
          <cell r="G350">
            <v>4.0816300758017343E-2</v>
          </cell>
          <cell r="H350">
            <v>5036630</v>
          </cell>
          <cell r="I350">
            <v>4.0816347617281368E-2</v>
          </cell>
          <cell r="J350">
            <v>11904761</v>
          </cell>
          <cell r="K350">
            <v>4.0816292629736184E-2</v>
          </cell>
        </row>
        <row r="351">
          <cell r="B351">
            <v>43814</v>
          </cell>
          <cell r="C351" t="str">
            <v>Sunday</v>
          </cell>
          <cell r="D351">
            <v>15513897</v>
          </cell>
          <cell r="E351">
            <v>-2.040821352186617E-2</v>
          </cell>
          <cell r="F351">
            <v>11635423</v>
          </cell>
          <cell r="G351">
            <v>-2.0408192474246967E-2</v>
          </cell>
          <cell r="H351">
            <v>4740357</v>
          </cell>
          <cell r="I351">
            <v>-2.0408277133318831E-2</v>
          </cell>
          <cell r="J351">
            <v>11204481</v>
          </cell>
          <cell r="K351">
            <v>-2.0408190029155726E-2</v>
          </cell>
        </row>
        <row r="352">
          <cell r="B352">
            <v>43815</v>
          </cell>
          <cell r="C352" t="str">
            <v>Monday</v>
          </cell>
          <cell r="D352">
            <v>7661877</v>
          </cell>
          <cell r="E352">
            <v>-5.7692364455319778E-2</v>
          </cell>
          <cell r="F352">
            <v>5746408</v>
          </cell>
          <cell r="G352">
            <v>-5.7692323459811012E-2</v>
          </cell>
          <cell r="H352">
            <v>2341129</v>
          </cell>
          <cell r="I352">
            <v>-5.769214514363874E-2</v>
          </cell>
          <cell r="J352">
            <v>5533578</v>
          </cell>
          <cell r="K352">
            <v>-5.7692229097359049E-2</v>
          </cell>
        </row>
        <row r="353">
          <cell r="B353">
            <v>43816</v>
          </cell>
          <cell r="C353" t="str">
            <v>Tuesday</v>
          </cell>
          <cell r="D353">
            <v>7583695</v>
          </cell>
          <cell r="E353">
            <v>-2.0202039777469372E-2</v>
          </cell>
          <cell r="F353">
            <v>5687771</v>
          </cell>
          <cell r="G353">
            <v>-2.0202082843457703E-2</v>
          </cell>
          <cell r="H353">
            <v>2317240</v>
          </cell>
          <cell r="I353">
            <v>-2.0201960407912334E-2</v>
          </cell>
          <cell r="J353">
            <v>5477113</v>
          </cell>
          <cell r="K353">
            <v>-2.0201991290585752E-2</v>
          </cell>
        </row>
        <row r="354">
          <cell r="B354">
            <v>43817</v>
          </cell>
          <cell r="C354" t="str">
            <v>Wednesday</v>
          </cell>
          <cell r="D354">
            <v>8052789</v>
          </cell>
          <cell r="E354">
            <v>-9.6154555691496668E-3</v>
          </cell>
          <cell r="F354">
            <v>6039592</v>
          </cell>
          <cell r="G354">
            <v>-9.6154145736410124E-3</v>
          </cell>
          <cell r="H354">
            <v>2460574</v>
          </cell>
          <cell r="I354">
            <v>-9.615357523939827E-3</v>
          </cell>
          <cell r="J354">
            <v>5815903</v>
          </cell>
          <cell r="K354">
            <v>-9.6153715162264897E-3</v>
          </cell>
        </row>
        <row r="355">
          <cell r="B355">
            <v>43818</v>
          </cell>
          <cell r="C355" t="str">
            <v>Thursday</v>
          </cell>
          <cell r="D355">
            <v>7583695</v>
          </cell>
          <cell r="E355">
            <v>-3.9603876387590109E-2</v>
          </cell>
          <cell r="F355">
            <v>5687771</v>
          </cell>
          <cell r="G355">
            <v>-3.9603918600791155E-2</v>
          </cell>
          <cell r="H355">
            <v>2317240</v>
          </cell>
          <cell r="I355">
            <v>-3.9603845497091394E-2</v>
          </cell>
          <cell r="J355">
            <v>5477113</v>
          </cell>
          <cell r="K355">
            <v>-3.9603904840510351E-2</v>
          </cell>
        </row>
        <row r="356">
          <cell r="B356">
            <v>43819</v>
          </cell>
          <cell r="C356" t="str">
            <v>Friday</v>
          </cell>
          <cell r="D356">
            <v>7974607</v>
          </cell>
          <cell r="E356">
            <v>-2.8571397247511787E-2</v>
          </cell>
          <cell r="F356">
            <v>5980955</v>
          </cell>
          <cell r="G356">
            <v>-2.8571516742446512E-2</v>
          </cell>
          <cell r="H356">
            <v>2436685</v>
          </cell>
          <cell r="I356">
            <v>-2.8571348837802657E-2</v>
          </cell>
          <cell r="J356">
            <v>5759438</v>
          </cell>
          <cell r="K356">
            <v>-2.8571390018912624E-2</v>
          </cell>
        </row>
        <row r="357">
          <cell r="B357">
            <v>43820</v>
          </cell>
          <cell r="C357" t="str">
            <v>Saturday</v>
          </cell>
          <cell r="D357">
            <v>16645119</v>
          </cell>
          <cell r="E357">
            <v>9.8039156209148715E-3</v>
          </cell>
          <cell r="F357">
            <v>12483839</v>
          </cell>
          <cell r="G357">
            <v>9.8038953986920863E-3</v>
          </cell>
          <cell r="H357">
            <v>5086008</v>
          </cell>
          <cell r="I357">
            <v>9.8037775258457138E-3</v>
          </cell>
          <cell r="J357">
            <v>12021475</v>
          </cell>
          <cell r="K357">
            <v>9.8039767451021387E-3</v>
          </cell>
        </row>
        <row r="358">
          <cell r="B358">
            <v>43821</v>
          </cell>
          <cell r="C358" t="str">
            <v>Sunday</v>
          </cell>
          <cell r="D358">
            <v>15513897</v>
          </cell>
          <cell r="E358">
            <v>0</v>
          </cell>
          <cell r="F358">
            <v>11635423</v>
          </cell>
          <cell r="G358">
            <v>0</v>
          </cell>
          <cell r="H358">
            <v>4740357</v>
          </cell>
          <cell r="I358">
            <v>0</v>
          </cell>
          <cell r="J358">
            <v>11204481</v>
          </cell>
          <cell r="K358">
            <v>0</v>
          </cell>
        </row>
        <row r="359">
          <cell r="B359">
            <v>43822</v>
          </cell>
          <cell r="C359" t="str">
            <v>Monday</v>
          </cell>
          <cell r="D359">
            <v>7740060</v>
          </cell>
          <cell r="E359">
            <v>1.0204157545207204E-2</v>
          </cell>
          <cell r="F359">
            <v>5805045</v>
          </cell>
          <cell r="G359">
            <v>1.0204113595832398E-2</v>
          </cell>
          <cell r="H359">
            <v>2365018</v>
          </cell>
          <cell r="I359">
            <v>1.0204051122343127E-2</v>
          </cell>
          <cell r="J359">
            <v>5590043</v>
          </cell>
          <cell r="K359">
            <v>1.0204066880416196E-2</v>
          </cell>
        </row>
        <row r="360">
          <cell r="B360">
            <v>43823</v>
          </cell>
          <cell r="C360" t="str">
            <v>Tuesday</v>
          </cell>
          <cell r="D360">
            <v>7661877</v>
          </cell>
          <cell r="E360">
            <v>1.0309222615097369E-2</v>
          </cell>
          <cell r="F360">
            <v>5746408</v>
          </cell>
          <cell r="G360">
            <v>1.0309310976127639E-2</v>
          </cell>
          <cell r="H360">
            <v>2341129</v>
          </cell>
          <cell r="I360">
            <v>1.0309247207885175E-2</v>
          </cell>
          <cell r="J360">
            <v>5533578</v>
          </cell>
          <cell r="K360">
            <v>1.0309263292541226E-2</v>
          </cell>
        </row>
        <row r="361">
          <cell r="B361">
            <v>43824</v>
          </cell>
          <cell r="C361" t="str">
            <v>Wednesday</v>
          </cell>
          <cell r="D361">
            <v>7427330</v>
          </cell>
          <cell r="E361">
            <v>-7.7669860715337213E-2</v>
          </cell>
          <cell r="F361">
            <v>5570497</v>
          </cell>
          <cell r="G361">
            <v>-7.7669981680881794E-2</v>
          </cell>
          <cell r="H361">
            <v>2269462</v>
          </cell>
          <cell r="I361">
            <v>-7.7669681952259872E-2</v>
          </cell>
          <cell r="J361">
            <v>5364183</v>
          </cell>
          <cell r="K361">
            <v>-7.7669796074659403E-2</v>
          </cell>
        </row>
        <row r="362">
          <cell r="B362">
            <v>43825</v>
          </cell>
          <cell r="C362" t="str">
            <v>Thursday</v>
          </cell>
          <cell r="D362">
            <v>7427330</v>
          </cell>
          <cell r="E362">
            <v>-2.0618577092037627E-2</v>
          </cell>
          <cell r="F362">
            <v>5570497</v>
          </cell>
          <cell r="G362">
            <v>-2.0618621952255056E-2</v>
          </cell>
          <cell r="H362">
            <v>2269462</v>
          </cell>
          <cell r="I362">
            <v>-2.0618494415770461E-2</v>
          </cell>
          <cell r="J362">
            <v>5364183</v>
          </cell>
          <cell r="K362">
            <v>-2.0618526585082342E-2</v>
          </cell>
        </row>
        <row r="363">
          <cell r="B363">
            <v>43826</v>
          </cell>
          <cell r="C363" t="str">
            <v>Friday</v>
          </cell>
          <cell r="D363">
            <v>8052789</v>
          </cell>
          <cell r="E363">
            <v>9.803868704752583E-3</v>
          </cell>
          <cell r="F363">
            <v>6039592</v>
          </cell>
          <cell r="G363">
            <v>9.8039527132371962E-3</v>
          </cell>
          <cell r="H363">
            <v>2460574</v>
          </cell>
          <cell r="I363">
            <v>9.8038934043587211E-3</v>
          </cell>
          <cell r="J363">
            <v>5815903</v>
          </cell>
          <cell r="K363">
            <v>9.803907950741042E-3</v>
          </cell>
        </row>
        <row r="364">
          <cell r="B364">
            <v>43827</v>
          </cell>
          <cell r="C364" t="str">
            <v>Saturday</v>
          </cell>
          <cell r="D364">
            <v>16321913</v>
          </cell>
          <cell r="E364">
            <v>-1.941746406258793E-2</v>
          </cell>
          <cell r="F364">
            <v>12241435</v>
          </cell>
          <cell r="G364">
            <v>-1.9417424399657879E-2</v>
          </cell>
          <cell r="H364">
            <v>4987251</v>
          </cell>
          <cell r="I364">
            <v>-1.9417389827149356E-2</v>
          </cell>
          <cell r="J364">
            <v>11788048</v>
          </cell>
          <cell r="K364">
            <v>-1.9417500764257301E-2</v>
          </cell>
        </row>
      </sheetData>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675.728527314815" createdVersion="6" refreshedVersion="6" minRefreshableVersion="3" recordCount="365" xr:uid="{A3C6F5B2-02EE-437B-B73C-53FEC7FE814D}">
  <cacheSource type="worksheet">
    <worksheetSource ref="A1:AA366" sheet="Session Details"/>
  </cacheSource>
  <cacheFields count="29">
    <cacheField name="Day" numFmtId="0">
      <sharedItems count="14">
        <s v="Tuesday"/>
        <s v="Wednesday"/>
        <s v="Thursday"/>
        <s v="Friday"/>
        <s v="Saturday"/>
        <s v="Sunday"/>
        <s v="Monday"/>
        <s v="Sat" u="1"/>
        <s v="Fri" u="1"/>
        <s v="Thu" u="1"/>
        <s v="Sun" u="1"/>
        <s v="Wed" u="1"/>
        <s v="Tue" u="1"/>
        <s v="Mon" u="1"/>
      </sharedItems>
    </cacheField>
    <cacheField name="Date" numFmtId="14">
      <sharedItems containsSemiMixedTypes="0" containsNonDate="0" containsDate="1" containsString="0" minDate="2019-01-01T00:00:00" maxDate="2020-01-01T00:00:00" count="365">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28" base="1">
        <rangePr groupBy="months" startDate="2019-01-01T00:00:00" endDate="2020-01-01T00:00:00"/>
        <groupItems count="14">
          <s v="&lt;1/1/2019"/>
          <s v="Jan"/>
          <s v="Feb"/>
          <s v="Mar"/>
          <s v="Apr"/>
          <s v="May"/>
          <s v="Jun"/>
          <s v="Jul"/>
          <s v="Aug"/>
          <s v="Sep"/>
          <s v="Oct"/>
          <s v="Nov"/>
          <s v="Dec"/>
          <s v="&gt;1/1/2020"/>
        </groupItems>
      </fieldGroup>
    </cacheField>
    <cacheField name="Listing" numFmtId="164">
      <sharedItems containsSemiMixedTypes="0" containsString="0" containsNumber="1" containsInteger="1" minValue="10207150" maxValue="47134238"/>
    </cacheField>
    <cacheField name="Menu" numFmtId="164">
      <sharedItems containsSemiMixedTypes="0" containsString="0" containsNumber="1" containsInteger="1" minValue="2063147" maxValue="10196078"/>
    </cacheField>
    <cacheField name="Carts" numFmtId="164">
      <sharedItems containsSemiMixedTypes="0" containsString="0" containsNumber="1" containsInteger="1" minValue="817006" maxValue="3751088"/>
    </cacheField>
    <cacheField name="Payments" numFmtId="164">
      <sharedItems containsSemiMixedTypes="0" containsString="0" containsNumber="1" containsInteger="1" minValue="596414" maxValue="2656756"/>
    </cacheField>
    <cacheField name="Orders" numFmtId="164">
      <sharedItems containsSemiMixedTypes="0" containsString="0" containsNumber="1" minValue="498841" maxValue="2221600"/>
    </cacheField>
    <cacheField name="Overall conversion" numFmtId="10">
      <sharedItems containsSemiMixedTypes="0" containsString="0" containsNumber="1" minValue="1.5671593882322647E-2" maxValue="9.1715082005789803E-2"/>
    </cacheField>
    <cacheField name="Order Change with respect to same day last week" numFmtId="10">
      <sharedItems containsString="0" containsBlank="1" containsNumber="1" minValue="-0.71708723442563915" maxValue="1.3547702422639891"/>
    </cacheField>
    <cacheField name="Traffic Change with respect to same day last week" numFmtId="10">
      <sharedItems containsString="0" containsBlank="1" containsNumber="1" minValue="-0.52999999079076909" maxValue="1.1914892991677402"/>
    </cacheField>
    <cacheField name="Conversion change with respect to same day last week" numFmtId="10">
      <sharedItems containsString="0" containsBlank="1" containsNumber="1" minValue="-0.59195909830169868" maxValue="1.2783695472773182"/>
    </cacheField>
    <cacheField name="L2M" numFmtId="10">
      <sharedItems containsSemiMixedTypes="0" containsString="0" containsNumber="1" minValue="9.9999985459109E-2" maxValue="0.26249996979645729"/>
    </cacheField>
    <cacheField name="M2C" numFmtId="10">
      <sharedItems containsSemiMixedTypes="0" containsString="0" containsNumber="1" minValue="0.13599997342105244" maxValue="0.67199992761866711"/>
    </cacheField>
    <cacheField name="C2P" numFmtId="10">
      <sharedItems containsSemiMixedTypes="0" containsString="0" containsNumber="1" minValue="0.32639989286683241" maxValue="0.76650015845159969"/>
    </cacheField>
    <cacheField name="P2O" numFmtId="10">
      <sharedItems containsSemiMixedTypes="0" containsString="0" containsNumber="1" minValue="0.38539988387533919" maxValue="0.86100053552302747"/>
    </cacheField>
    <cacheField name="Count of restaurants" numFmtId="0">
      <sharedItems containsSemiMixedTypes="0" containsString="0" containsNumber="1" containsInteger="1" minValue="274777" maxValue="410264"/>
    </cacheField>
    <cacheField name="Average Discount" numFmtId="10">
      <sharedItems containsSemiMixedTypes="0" containsString="0" containsNumber="1" minValue="0.1" maxValue="0.28999999999999998"/>
    </cacheField>
    <cacheField name="Out of stock Items per restaurant" numFmtId="0">
      <sharedItems containsSemiMixedTypes="0" containsString="0" containsNumber="1" containsInteger="1" minValue="30" maxValue="112"/>
    </cacheField>
    <cacheField name="Avearge Packaging charges" numFmtId="0">
      <sharedItems containsSemiMixedTypes="0" containsString="0" containsNumber="1" containsInteger="1" minValue="17" maxValue="29"/>
    </cacheField>
    <cacheField name="Average Delivery Charges" numFmtId="0">
      <sharedItems containsSemiMixedTypes="0" containsString="0" containsNumber="1" containsInteger="1" minValue="25" maxValue="56"/>
    </cacheField>
    <cacheField name="Avg Cost for two" numFmtId="0">
      <sharedItems containsSemiMixedTypes="0" containsString="0" containsNumber="1" containsInteger="1" minValue="350" maxValue="458"/>
    </cacheField>
    <cacheField name="Number of images per restaurant" numFmtId="0">
      <sharedItems containsSemiMixedTypes="0" containsString="0" containsNumber="1" containsInteger="1" minValue="15" maxValue="40"/>
    </cacheField>
    <cacheField name="Success Rate of payments" numFmtId="10">
      <sharedItems containsSemiMixedTypes="0" containsString="0" containsNumber="1" minValue="0.65" maxValue="0.95"/>
    </cacheField>
    <cacheField name="Facebook" numFmtId="0">
      <sharedItems containsSemiMixedTypes="0" containsString="0" containsNumber="1" containsInteger="1" minValue="387156" maxValue="16968325"/>
    </cacheField>
    <cacheField name="Youtube" numFmtId="0">
      <sharedItems containsSemiMixedTypes="0" containsString="0" containsNumber="1" containsInteger="1" minValue="2028833" maxValue="12726244"/>
    </cacheField>
    <cacheField name="Twitter" numFmtId="0">
      <sharedItems containsSemiMixedTypes="0" containsString="0" containsNumber="1" containsInteger="1" minValue="1122786" maxValue="19827367"/>
    </cacheField>
    <cacheField name="Others" numFmtId="0">
      <sharedItems containsSemiMixedTypes="0" containsString="0" containsNumber="1" containsInteger="1" minValue="2189238" maxValue="12254901"/>
    </cacheField>
    <cacheField name="Quarters" numFmtId="0" databaseField="0">
      <fieldGroup base="1">
        <rangePr groupBy="quarters" startDate="2019-01-01T00:00:00" endDate="2020-01-01T00:00:00"/>
        <groupItems count="6">
          <s v="&lt;1/1/2019"/>
          <s v="Qtr1"/>
          <s v="Qtr2"/>
          <s v="Qtr3"/>
          <s v="Qtr4"/>
          <s v="&gt;1/1/2020"/>
        </groupItems>
      </fieldGroup>
    </cacheField>
    <cacheField name="Years" numFmtId="0" databaseField="0">
      <fieldGroup base="1">
        <rangePr groupBy="years" startDate="2019-01-01T00:00:00" endDate="2020-01-01T00:00:00"/>
        <groupItems count="4">
          <s v="&lt;1/1/2019"/>
          <s v="2019"/>
          <s v="2020"/>
          <s v="&gt;1/1/2020"/>
        </groupItems>
      </fieldGroup>
    </cacheField>
  </cacheFields>
  <extLst>
    <ext xmlns:x14="http://schemas.microsoft.com/office/spreadsheetml/2009/9/main" uri="{725AE2AE-9491-48be-B2B4-4EB974FC3084}">
      <x14:pivotCacheDefinition pivotCacheId="1969832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x v="0"/>
    <n v="20848646"/>
    <n v="5107918"/>
    <n v="2104462"/>
    <n v="1505532"/>
    <n v="1271572.67328"/>
    <n v="6.0990659694639161E-2"/>
    <m/>
    <m/>
    <m/>
    <n v="0.2449999870495187"/>
    <n v="0.41199995771271192"/>
    <n v="0.71539994544924068"/>
    <n v="0.84460022987223116"/>
    <n v="385075"/>
    <n v="0.17"/>
    <n v="37"/>
    <n v="22"/>
    <n v="26"/>
    <n v="364"/>
    <n v="32"/>
    <n v="0.95"/>
    <n v="7505512"/>
    <n v="5629134"/>
    <n v="2293351"/>
    <n v="5420648"/>
  </r>
  <r>
    <x v="1"/>
    <x v="1"/>
    <n v="21934513"/>
    <n v="5428792"/>
    <n v="2171516"/>
    <n v="1569355"/>
    <n v="1261133"/>
    <n v="5.749537270328272E-2"/>
    <m/>
    <m/>
    <m/>
    <n v="0.24750000148168322"/>
    <n v="0.39999985263756649"/>
    <n v="0.72270017812440712"/>
    <n v="0.80359956797537846"/>
    <n v="388232"/>
    <n v="0.19"/>
    <n v="31"/>
    <n v="17"/>
    <n v="28"/>
    <n v="360"/>
    <n v="35"/>
    <n v="0.95"/>
    <n v="7896424"/>
    <n v="5922318"/>
    <n v="2412796"/>
    <n v="5702973"/>
  </r>
  <r>
    <x v="2"/>
    <x v="2"/>
    <n v="20848646"/>
    <n v="5212161"/>
    <n v="2001470"/>
    <n v="1402630"/>
    <n v="1138655"/>
    <n v="5.4615297319547756E-2"/>
    <m/>
    <m/>
    <m/>
    <n v="0.24999997601762725"/>
    <n v="0.38400003376718411"/>
    <n v="0.70079991206463255"/>
    <n v="0.81179997575982266"/>
    <n v="399964"/>
    <n v="0.18"/>
    <n v="30"/>
    <n v="22"/>
    <n v="29"/>
    <n v="370"/>
    <n v="31"/>
    <n v="0.94"/>
    <n v="7505512"/>
    <n v="5629134"/>
    <n v="2293351"/>
    <n v="5420648"/>
  </r>
  <r>
    <x v="3"/>
    <x v="3"/>
    <n v="21717340"/>
    <n v="5700801"/>
    <n v="2303123"/>
    <n v="1597216"/>
    <n v="1296620"/>
    <n v="5.9704365267569601E-2"/>
    <m/>
    <m/>
    <m/>
    <n v="0.2624999654653839"/>
    <n v="0.40399989404997649"/>
    <n v="0.69350008662151352"/>
    <n v="0.811800032055777"/>
    <n v="408471"/>
    <n v="0.17"/>
    <n v="30"/>
    <n v="19"/>
    <n v="26"/>
    <n v="386"/>
    <n v="40"/>
    <n v="0.94"/>
    <n v="7818242"/>
    <n v="5863681"/>
    <n v="2388907"/>
    <n v="5646508"/>
  </r>
  <r>
    <x v="4"/>
    <x v="4"/>
    <n v="42645263"/>
    <n v="8776395"/>
    <n v="2924294"/>
    <n v="2087946"/>
    <n v="1596026"/>
    <n v="3.7425633885761242E-2"/>
    <m/>
    <m/>
    <m/>
    <n v="0.20579999705946239"/>
    <n v="0.3331999072512119"/>
    <n v="0.714000028724882"/>
    <n v="0.76440003716571214"/>
    <n v="384771"/>
    <n v="0.19"/>
    <n v="31"/>
    <n v="22"/>
    <n v="27"/>
    <n v="390"/>
    <n v="33"/>
    <n v="0.92"/>
    <n v="15352294"/>
    <n v="11514221"/>
    <n v="4690978"/>
    <n v="11087768"/>
  </r>
  <r>
    <x v="5"/>
    <x v="5"/>
    <n v="43543058"/>
    <n v="8778280"/>
    <n v="3014461"/>
    <n v="2049833"/>
    <n v="1582881"/>
    <n v="3.6352086249890857E-2"/>
    <m/>
    <m/>
    <m/>
    <n v="0.2015999886824669"/>
    <n v="0.34339995990102845"/>
    <n v="0.67999984076755349"/>
    <n v="0.77219997921781924"/>
    <n v="390787"/>
    <n v="0.19"/>
    <n v="33"/>
    <n v="18"/>
    <n v="26"/>
    <n v="360"/>
    <n v="36"/>
    <n v="0.93"/>
    <n v="15675500"/>
    <n v="11756625"/>
    <n v="4789736"/>
    <n v="11321195"/>
  </r>
  <r>
    <x v="6"/>
    <x v="6"/>
    <n v="22803207"/>
    <n v="5415761"/>
    <n v="2079652"/>
    <n v="1442239"/>
    <n v="1123504"/>
    <n v="4.9269561075334707E-2"/>
    <m/>
    <m/>
    <m/>
    <n v="0.23749997094706898"/>
    <n v="0.3839999586392383"/>
    <n v="0.69350016252719204"/>
    <n v="0.77899987450068953"/>
    <n v="388351"/>
    <n v="0.18"/>
    <n v="36"/>
    <n v="19"/>
    <n v="30"/>
    <n v="381"/>
    <n v="34"/>
    <n v="0.93"/>
    <n v="8209154"/>
    <n v="6156866"/>
    <n v="2508352"/>
    <n v="5928833"/>
  </r>
  <r>
    <x v="0"/>
    <x v="7"/>
    <n v="21717340"/>
    <n v="5320748"/>
    <n v="2085733"/>
    <n v="1583488"/>
    <n v="1311445"/>
    <n v="6.0386999512831684E-2"/>
    <n v="3.1356703048005974E-2"/>
    <n v="4.1666686651977258E-2"/>
    <n v="-9.8975840699184747E-3"/>
    <n v="0.24499998618615354"/>
    <n v="0.39199995940420407"/>
    <n v="0.75919976334458916"/>
    <n v="0.82820015055371432"/>
    <n v="387624"/>
    <n v="0.17"/>
    <n v="39"/>
    <n v="22"/>
    <n v="25"/>
    <n v="359"/>
    <n v="37"/>
    <n v="0.95"/>
    <n v="7818242"/>
    <n v="5863681"/>
    <n v="2388907"/>
    <n v="5646508"/>
  </r>
  <r>
    <x v="1"/>
    <x v="8"/>
    <n v="22586034"/>
    <n v="5872368"/>
    <n v="2372437"/>
    <n v="1766516"/>
    <n v="1506485"/>
    <n v="6.6699846462641474E-2"/>
    <n v="0.1945488699447242"/>
    <n v="2.9703007310898588E-2"/>
    <n v="0.16009068776474278"/>
    <n v="0.25999996280887561"/>
    <n v="0.40400005585481019"/>
    <n v="0.74459975122627076"/>
    <n v="0.85280008785654926"/>
    <n v="399127"/>
    <n v="0.18"/>
    <n v="40"/>
    <n v="22"/>
    <n v="30"/>
    <n v="359"/>
    <n v="38"/>
    <n v="0.93"/>
    <n v="8130972"/>
    <n v="6098229"/>
    <n v="2484463"/>
    <n v="5872368"/>
  </r>
  <r>
    <x v="2"/>
    <x v="9"/>
    <n v="10641496"/>
    <n v="2740185"/>
    <n v="1063191"/>
    <n v="760607"/>
    <n v="623698"/>
    <n v="5.8609992429635833E-2"/>
    <n v="-0.4522502426107996"/>
    <n v="-0.48958335231937844"/>
    <n v="7.3142421741578811E-2"/>
    <n v="0.25749997932621504"/>
    <n v="0.3879997153476864"/>
    <n v="0.71540014917357275"/>
    <n v="0.82000034183224713"/>
    <n v="400812"/>
    <n v="0.19"/>
    <n v="32"/>
    <n v="22"/>
    <n v="27"/>
    <n v="399"/>
    <n v="34"/>
    <n v="0.92"/>
    <n v="387156"/>
    <n v="2873204"/>
    <n v="1170564"/>
    <n v="6210572"/>
  </r>
  <r>
    <x v="3"/>
    <x v="10"/>
    <n v="20631473"/>
    <n v="4951553"/>
    <n v="2000427"/>
    <n v="1431105"/>
    <n v="1126566"/>
    <n v="5.4604244689654489E-2"/>
    <n v="-0.13115176381669258"/>
    <n v="-5.0000000000000044E-2"/>
    <n v="-8.5422909280729042E-2"/>
    <n v="0.23999997479578894"/>
    <n v="0.40399991679378167"/>
    <n v="0.71539976215078083"/>
    <n v="0.78720010062154766"/>
    <n v="382806"/>
    <n v="0.19"/>
    <n v="36"/>
    <n v="17"/>
    <n v="26"/>
    <n v="392"/>
    <n v="38"/>
    <n v="0.91"/>
    <n v="7427330"/>
    <n v="5570497"/>
    <n v="2269462"/>
    <n v="5364183"/>
  </r>
  <r>
    <x v="4"/>
    <x v="11"/>
    <n v="42645263"/>
    <n v="9045060"/>
    <n v="3075320"/>
    <n v="2133042"/>
    <n v="1680410"/>
    <n v="3.9404376518911377E-2"/>
    <n v="5.2871319138911188E-2"/>
    <n v="0"/>
    <n v="5.2871319138911188E-2"/>
    <n v="0.21209999338027297"/>
    <n v="0.33999995577696557"/>
    <n v="0.69360001560813178"/>
    <n v="0.78779977140628266"/>
    <n v="406488"/>
    <n v="0.18"/>
    <n v="37"/>
    <n v="21"/>
    <n v="30"/>
    <n v="363"/>
    <n v="33"/>
    <n v="0.95"/>
    <n v="15352294"/>
    <n v="11514221"/>
    <n v="4690978"/>
    <n v="11087768"/>
  </r>
  <r>
    <x v="5"/>
    <x v="12"/>
    <n v="46236443"/>
    <n v="9806749"/>
    <n v="3300951"/>
    <n v="2199754"/>
    <n v="1630017"/>
    <n v="3.5253944599501305E-2"/>
    <n v="2.9778612542572747E-2"/>
    <n v="6.1855669392811174E-2"/>
    <n v="-3.0208490451984704E-2"/>
    <n v="0.21209998788185327"/>
    <n v="0.33659992725417975"/>
    <n v="0.66640007682634494"/>
    <n v="0.74099967541825129"/>
    <n v="402450"/>
    <n v="0.17"/>
    <n v="34"/>
    <n v="20"/>
    <n v="28"/>
    <n v="390"/>
    <n v="37"/>
    <n v="0.92"/>
    <n v="16645119"/>
    <n v="12483839"/>
    <n v="5086008"/>
    <n v="12021475"/>
  </r>
  <r>
    <x v="6"/>
    <x v="13"/>
    <n v="21065820"/>
    <n v="5371784"/>
    <n v="2084252"/>
    <n v="1445428"/>
    <n v="1197104"/>
    <n v="5.6826840825564828E-2"/>
    <n v="6.550933508024892E-2"/>
    <n v="-7.6190467419780084E-2"/>
    <n v="0.15338638269325777"/>
    <n v="0.25499999525297379"/>
    <n v="0.38799996425768424"/>
    <n v="0.69349963440121443"/>
    <n v="0.82820036695013521"/>
    <n v="392554"/>
    <n v="0.19"/>
    <n v="36"/>
    <n v="21"/>
    <n v="27"/>
    <n v="395"/>
    <n v="31"/>
    <n v="0.94"/>
    <n v="7583695"/>
    <n v="5687771"/>
    <n v="2317240"/>
    <n v="5477113"/>
  </r>
  <r>
    <x v="0"/>
    <x v="14"/>
    <n v="21282993"/>
    <n v="5054710"/>
    <n v="2042103"/>
    <n v="1475828"/>
    <n v="1198077"/>
    <n v="5.6292693419576843E-2"/>
    <n v="-8.6445104445859289E-2"/>
    <n v="-2.0000009209230951E-2"/>
    <n v="-6.7801118225535251E-2"/>
    <n v="0.2374999606493316"/>
    <n v="0.40400003165364579"/>
    <n v="0.72270007928101565"/>
    <n v="0.81179988453939078"/>
    <n v="407211"/>
    <n v="0.17"/>
    <n v="36"/>
    <n v="19"/>
    <n v="29"/>
    <n v="362"/>
    <n v="32"/>
    <n v="0.91"/>
    <n v="7661877"/>
    <n v="5746408"/>
    <n v="2341129"/>
    <n v="5533578"/>
  </r>
  <r>
    <x v="1"/>
    <x v="15"/>
    <n v="21065820"/>
    <n v="5529777"/>
    <n v="2278268"/>
    <n v="1663135"/>
    <n v="1391046"/>
    <n v="6.6033318427670989E-2"/>
    <n v="-7.6628044753183744E-2"/>
    <n v="-6.7307699970698742E-2"/>
    <n v="-9.992947065385005E-3"/>
    <n v="0.26249996439730333"/>
    <n v="0.41199997757594925"/>
    <n v="0.72999971908484862"/>
    <n v="0.83639993145475267"/>
    <n v="404264"/>
    <n v="0.18"/>
    <n v="30"/>
    <n v="18"/>
    <n v="25"/>
    <n v="382"/>
    <n v="31"/>
    <n v="0.91"/>
    <n v="7583695"/>
    <n v="5687771"/>
    <n v="2317240"/>
    <n v="5477113"/>
  </r>
  <r>
    <x v="2"/>
    <x v="16"/>
    <n v="22368860"/>
    <n v="5648137"/>
    <n v="2168884"/>
    <n v="1535787"/>
    <n v="1284532"/>
    <n v="5.7425009589223593E-2"/>
    <n v="1.0595416371384867"/>
    <n v="1.1020409160516529"/>
    <n v="-2.0218102601444077E-2"/>
    <n v="0.25249999329424921"/>
    <n v="0.38399989235388587"/>
    <n v="0.70810011047156052"/>
    <n v="0.83639983930063222"/>
    <n v="404417"/>
    <n v="0.17"/>
    <n v="36"/>
    <n v="19"/>
    <n v="26"/>
    <n v="365"/>
    <n v="31"/>
    <n v="0.95"/>
    <n v="8052789"/>
    <n v="6039592"/>
    <n v="2460574"/>
    <n v="5815903"/>
  </r>
  <r>
    <x v="3"/>
    <x v="17"/>
    <n v="22151687"/>
    <n v="5759438"/>
    <n v="2395926"/>
    <n v="1661575"/>
    <n v="1307991"/>
    <n v="5.9047015245385151E-2"/>
    <n v="0.16104249551291261"/>
    <n v="7.3684220220243013E-2"/>
    <n v="8.136309880269077E-2"/>
    <n v="0.25999997201116104"/>
    <n v="0.4159999638853652"/>
    <n v="0.69350013314267633"/>
    <n v="0.7871994944555617"/>
    <n v="404715"/>
    <n v="0.18"/>
    <n v="31"/>
    <n v="20"/>
    <n v="25"/>
    <n v="374"/>
    <n v="33"/>
    <n v="0.91"/>
    <n v="7974607"/>
    <n v="5980955"/>
    <n v="2436685"/>
    <n v="5759438"/>
  </r>
  <r>
    <x v="4"/>
    <x v="18"/>
    <n v="42645263"/>
    <n v="8686840"/>
    <n v="2894455"/>
    <n v="2046958"/>
    <n v="1612594"/>
    <n v="3.7814141279888462E-2"/>
    <n v="-4.0356817681399204E-2"/>
    <n v="0"/>
    <n v="-4.0356817681399204E-2"/>
    <n v="0.20369999828585886"/>
    <n v="0.33319998986973398"/>
    <n v="0.7071998009988063"/>
    <n v="0.78780023820713474"/>
    <n v="409719"/>
    <n v="0.17"/>
    <n v="37"/>
    <n v="19"/>
    <n v="27"/>
    <n v="384"/>
    <n v="39"/>
    <n v="0.95"/>
    <n v="15352294"/>
    <n v="11514221"/>
    <n v="4690978"/>
    <n v="11087768"/>
  </r>
  <r>
    <x v="5"/>
    <x v="19"/>
    <n v="44440853"/>
    <n v="9239253"/>
    <n v="3267000"/>
    <n v="2310422"/>
    <n v="1820150"/>
    <n v="4.0956684607291405E-2"/>
    <n v="0.11664479572912434"/>
    <n v="-3.8834951036350263E-2"/>
    <n v="0.16176175666511861"/>
    <n v="0.20789999237863413"/>
    <n v="0.35360001506615307"/>
    <n v="0.70719987756351388"/>
    <n v="0.78779980453787235"/>
    <n v="389363"/>
    <n v="0.17"/>
    <n v="40"/>
    <n v="22"/>
    <n v="29"/>
    <n v="364"/>
    <n v="32"/>
    <n v="0.91"/>
    <n v="15998707"/>
    <n v="11999030"/>
    <n v="4888493"/>
    <n v="11554621"/>
  </r>
  <r>
    <x v="6"/>
    <x v="20"/>
    <n v="22151687"/>
    <n v="5759438"/>
    <n v="2395926"/>
    <n v="1818987"/>
    <n v="1476653"/>
    <n v="6.6660972593193465E-2"/>
    <n v="0.23352106416819263"/>
    <n v="5.154639126319327E-2"/>
    <n v="0.17305434588235169"/>
    <n v="0.25999997201116104"/>
    <n v="0.4159999638853652"/>
    <n v="0.75919999198639687"/>
    <n v="0.81179964452742104"/>
    <n v="388430"/>
    <n v="0.19"/>
    <n v="39"/>
    <n v="21"/>
    <n v="30"/>
    <n v="389"/>
    <n v="37"/>
    <n v="0.92"/>
    <n v="7974607"/>
    <n v="5980955"/>
    <n v="2436685"/>
    <n v="5759438"/>
  </r>
  <r>
    <x v="0"/>
    <x v="21"/>
    <n v="37570998"/>
    <n v="9768459"/>
    <n v="3751088"/>
    <n v="2656145"/>
    <n v="2221600"/>
    <n v="5.9130715665311848E-2"/>
    <n v="0.85430485686646174"/>
    <n v="0.76530612964069489"/>
    <n v="5.041546377221362E-2"/>
    <n v="0.25999998722418821"/>
    <n v="0.38399997379320527"/>
    <n v="0.70809988995192863"/>
    <n v="0.83640012122832152"/>
    <n v="383015"/>
    <n v="0.18"/>
    <n v="35"/>
    <n v="17"/>
    <n v="28"/>
    <n v="379"/>
    <n v="33"/>
    <n v="0.94"/>
    <n v="13525559"/>
    <n v="2028833"/>
    <n v="19827367"/>
    <n v="2189238"/>
  </r>
  <r>
    <x v="1"/>
    <x v="22"/>
    <n v="21500167"/>
    <n v="5428792"/>
    <n v="2258377"/>
    <n v="1648615"/>
    <n v="1392420"/>
    <n v="6.4763217885702939E-2"/>
    <n v="9.8774591206907125E-4"/>
    <n v="2.0618565999329652E-2"/>
    <n v="-1.9234237688042999E-2"/>
    <n v="0.25249999220936281"/>
    <n v="0.41599991305616424"/>
    <n v="0.7299999070128681"/>
    <n v="0.84459986109552565"/>
    <n v="394426"/>
    <n v="0.18"/>
    <n v="36"/>
    <n v="20"/>
    <n v="25"/>
    <n v="395"/>
    <n v="32"/>
    <n v="0.95"/>
    <n v="7740060"/>
    <n v="5805045"/>
    <n v="2365018"/>
    <n v="5590043"/>
  </r>
  <r>
    <x v="2"/>
    <x v="23"/>
    <n v="20631473"/>
    <n v="4899974"/>
    <n v="1861990"/>
    <n v="1332067"/>
    <n v="1059526"/>
    <n v="5.1354840248197496E-2"/>
    <n v="-0.17516574129721951"/>
    <n v="-7.7669894666066996E-2"/>
    <n v="-0.10570602224444781"/>
    <n v="0.23749995940667931"/>
    <n v="0.37999997551007414"/>
    <n v="0.71539965305936126"/>
    <n v="0.79539993108454754"/>
    <n v="404477"/>
    <n v="0.17"/>
    <n v="33"/>
    <n v="19"/>
    <n v="30"/>
    <n v="383"/>
    <n v="37"/>
    <n v="0.94"/>
    <n v="7427330"/>
    <n v="5570497"/>
    <n v="2269462"/>
    <n v="5364183"/>
  </r>
  <r>
    <x v="3"/>
    <x v="24"/>
    <n v="20631473"/>
    <n v="5054710"/>
    <n v="2021884"/>
    <n v="1520254"/>
    <n v="1234142"/>
    <n v="5.9818414322622526E-2"/>
    <n v="-5.6459868607658614E-2"/>
    <n v="-6.8627459389436152E-2"/>
    <n v="1.3064150220491788E-2"/>
    <n v="0.24499995710437156"/>
    <n v="0.4"/>
    <n v="0.75189971333667016"/>
    <n v="0.81179987028483402"/>
    <n v="395903"/>
    <n v="0.17"/>
    <n v="32"/>
    <n v="19"/>
    <n v="28"/>
    <n v="365"/>
    <n v="30"/>
    <n v="0.94"/>
    <n v="7427330"/>
    <n v="5570497"/>
    <n v="2269462"/>
    <n v="5364183"/>
  </r>
  <r>
    <x v="4"/>
    <x v="25"/>
    <n v="47134238"/>
    <n v="9997171"/>
    <n v="3568990"/>
    <n v="2378375"/>
    <n v="1762376"/>
    <n v="3.7390569462478637E-2"/>
    <n v="9.2882647461171253E-2"/>
    <n v="0.10526315666056507"/>
    <n v="-1.120141309767364E-2"/>
    <n v="0.21209998133416308"/>
    <n v="0.35699999529866999"/>
    <n v="0.66640001793224413"/>
    <n v="0.74100005255689283"/>
    <n v="392190"/>
    <n v="0.17"/>
    <n v="37"/>
    <n v="19"/>
    <n v="30"/>
    <n v="352"/>
    <n v="34"/>
    <n v="0.92"/>
    <n v="16968325"/>
    <n v="12726244"/>
    <n v="5184766"/>
    <n v="12254901"/>
  </r>
  <r>
    <x v="5"/>
    <x v="26"/>
    <n v="45338648"/>
    <n v="9616327"/>
    <n v="3400333"/>
    <n v="2358471"/>
    <n v="1784419"/>
    <n v="3.9357569727266679E-2"/>
    <n v="-1.9630799659368758E-2"/>
    <n v="2.0202019974729035E-2"/>
    <n v="-3.9044050937170782E-2"/>
    <n v="0.21209999468885796"/>
    <n v="0.35359997637351559"/>
    <n v="0.69360000917557196"/>
    <n v="0.75659993275304216"/>
    <n v="393831"/>
    <n v="0.19"/>
    <n v="30"/>
    <n v="21"/>
    <n v="30"/>
    <n v="390"/>
    <n v="35"/>
    <n v="0.91"/>
    <n v="16321913"/>
    <n v="12241435"/>
    <n v="4987251"/>
    <n v="11788048"/>
  </r>
  <r>
    <x v="6"/>
    <x v="27"/>
    <n v="21282993"/>
    <n v="5267540"/>
    <n v="2043805"/>
    <n v="1536737"/>
    <n v="1310529"/>
    <n v="6.157634877763668E-2"/>
    <n v="-0.11250036399885421"/>
    <n v="-3.9215703977760197E-2"/>
    <n v="-7.6275872039646142E-2"/>
    <n v="0.2474999639383427"/>
    <n v="0.38799990128219247"/>
    <n v="0.75190001003031115"/>
    <n v="0.8527997959312491"/>
    <n v="399983"/>
    <n v="0.19"/>
    <n v="40"/>
    <n v="19"/>
    <n v="26"/>
    <n v="370"/>
    <n v="34"/>
    <n v="0.91"/>
    <n v="7661877"/>
    <n v="5746408"/>
    <n v="2341129"/>
    <n v="5533578"/>
  </r>
  <r>
    <x v="0"/>
    <x v="28"/>
    <n v="22368860"/>
    <n v="2628341"/>
    <n v="1093389"/>
    <n v="790192"/>
    <n v="628519"/>
    <n v="2.8097945089736356E-2"/>
    <n v="-0.71708723442563915"/>
    <n v="-0.40462427961056557"/>
    <n v="-0.52481642115115479"/>
    <n v="0.11749999776474974"/>
    <n v="0.41599967431927592"/>
    <n v="0.72269978937048018"/>
    <n v="0.79540035839390932"/>
    <n v="274777"/>
    <n v="0.17"/>
    <n v="31"/>
    <n v="22"/>
    <n v="25"/>
    <n v="376"/>
    <n v="37"/>
    <n v="0.94"/>
    <n v="8052789"/>
    <n v="6039592"/>
    <n v="2460574"/>
    <n v="5815903"/>
  </r>
  <r>
    <x v="1"/>
    <x v="29"/>
    <n v="22368860"/>
    <n v="5536293"/>
    <n v="2303097"/>
    <n v="1614011"/>
    <n v="1283784"/>
    <n v="5.739157024542154E-2"/>
    <n v="-7.8019563062868946E-2"/>
    <n v="4.0404011745583279E-2"/>
    <n v="-0.11382460416483964"/>
    <n v="0.24750000670575076"/>
    <n v="0.41599983960386488"/>
    <n v="0.70080027024480518"/>
    <n v="0.7953997835206823"/>
    <n v="390375"/>
    <n v="0.18"/>
    <n v="37"/>
    <n v="18"/>
    <n v="26"/>
    <n v="366"/>
    <n v="37"/>
    <n v="0.93"/>
    <n v="8052789"/>
    <n v="6039592"/>
    <n v="2460574"/>
    <n v="5815903"/>
  </r>
  <r>
    <x v="2"/>
    <x v="30"/>
    <n v="20848646"/>
    <n v="5316404"/>
    <n v="2147827"/>
    <n v="1520876"/>
    <n v="1272061"/>
    <n v="6.1014082161498638E-2"/>
    <n v="0.20059441674862155"/>
    <n v="1.0526296401619062E-2"/>
    <n v="0.18808824770202981"/>
    <n v="0.25499996498573574"/>
    <n v="0.4039999593710335"/>
    <n v="0.70809986092920896"/>
    <n v="0.83640020619695488"/>
    <n v="393482"/>
    <n v="0.18"/>
    <n v="38"/>
    <n v="18"/>
    <n v="25"/>
    <n v="354"/>
    <n v="33"/>
    <n v="0.94"/>
    <n v="7505512"/>
    <n v="5629134"/>
    <n v="2293351"/>
    <n v="5420648"/>
  </r>
  <r>
    <x v="3"/>
    <x v="31"/>
    <n v="20631473"/>
    <n v="5054710"/>
    <n v="2082540"/>
    <n v="1565862"/>
    <n v="1322527"/>
    <n v="6.4102403158514176E-2"/>
    <n v="7.1616556279585408E-2"/>
    <n v="0"/>
    <n v="7.1616556279585408E-2"/>
    <n v="0.24499995710437156"/>
    <n v="0.4119998971256511"/>
    <n v="0.75190008355181648"/>
    <n v="0.84459997113411012"/>
    <n v="393763"/>
    <n v="0.18"/>
    <n v="34"/>
    <n v="17"/>
    <n v="28"/>
    <n v="394"/>
    <n v="38"/>
    <n v="0.94"/>
    <n v="7427330"/>
    <n v="5570497"/>
    <n v="2269462"/>
    <n v="5364183"/>
  </r>
  <r>
    <x v="4"/>
    <x v="32"/>
    <n v="43543058"/>
    <n v="9052601"/>
    <n v="2985548"/>
    <n v="2070776"/>
    <n v="1566749"/>
    <n v="3.598160239457688E-2"/>
    <n v="-0.11100185204519353"/>
    <n v="-7.6190475382247658E-2"/>
    <n v="-3.7682418004241769E-2"/>
    <n v="0.20789998258735065"/>
    <n v="0.32980002101053607"/>
    <n v="0.6935999689169291"/>
    <n v="0.7565999412780523"/>
    <n v="391275"/>
    <n v="0.18"/>
    <n v="33"/>
    <n v="20"/>
    <n v="27"/>
    <n v="350"/>
    <n v="34"/>
    <n v="0.95"/>
    <n v="15675500"/>
    <n v="11756625"/>
    <n v="4789736"/>
    <n v="11321195"/>
  </r>
  <r>
    <x v="5"/>
    <x v="33"/>
    <n v="44889750"/>
    <n v="9709653"/>
    <n v="3268269"/>
    <n v="2333544"/>
    <n v="1892971"/>
    <n v="4.2169337098112596E-2"/>
    <n v="6.0833246003320962E-2"/>
    <n v="-9.9010010179394481E-3"/>
    <n v="7.1441590279339273E-2"/>
    <n v="0.21630000167076002"/>
    <n v="0.33659997942253961"/>
    <n v="0.71399997980582386"/>
    <n v="0.81120004593870954"/>
    <n v="402690"/>
    <n v="0.18"/>
    <n v="30"/>
    <n v="20"/>
    <n v="30"/>
    <n v="357"/>
    <n v="38"/>
    <n v="0.91"/>
    <n v="16160310"/>
    <n v="12120232"/>
    <n v="4937872"/>
    <n v="11671335"/>
  </r>
  <r>
    <x v="6"/>
    <x v="34"/>
    <n v="21282993"/>
    <n v="5054710"/>
    <n v="2001665"/>
    <n v="1475828"/>
    <n v="1198077"/>
    <n v="5.6292693419576843E-2"/>
    <n v="-8.5806571239552931E-2"/>
    <n v="0"/>
    <n v="-8.5806571239552931E-2"/>
    <n v="0.2374999606493316"/>
    <n v="0.3959999683463542"/>
    <n v="0.73730019758551002"/>
    <n v="0.81179988453939078"/>
    <n v="407158"/>
    <n v="0.17"/>
    <n v="39"/>
    <n v="17"/>
    <n v="26"/>
    <n v="370"/>
    <n v="37"/>
    <n v="0.93"/>
    <n v="7661877"/>
    <n v="5746408"/>
    <n v="2341129"/>
    <n v="5533578"/>
  </r>
  <r>
    <x v="0"/>
    <x v="35"/>
    <n v="22368860"/>
    <n v="5871825"/>
    <n v="2372217"/>
    <n v="1679767"/>
    <n v="1349861"/>
    <n v="6.0345542866288224E-2"/>
    <n v="1.1476852728398028"/>
    <n v="0"/>
    <n v="1.1476852728398028"/>
    <n v="0.26249996647124618"/>
    <n v="0.40399994890855911"/>
    <n v="0.7081000599860805"/>
    <n v="0.80360014216257369"/>
    <n v="408982"/>
    <n v="0.18"/>
    <n v="30"/>
    <n v="21"/>
    <n v="28"/>
    <n v="371"/>
    <n v="39"/>
    <n v="0.91"/>
    <n v="8052789"/>
    <n v="6039592"/>
    <n v="2460574"/>
    <n v="5815903"/>
  </r>
  <r>
    <x v="1"/>
    <x v="36"/>
    <n v="20631473"/>
    <n v="5364183"/>
    <n v="2145673"/>
    <n v="1488024"/>
    <n v="1281189"/>
    <n v="6.2098765318404553E-2"/>
    <n v="-2.0213680806117074E-3"/>
    <n v="-7.7669894666066996E-2"/>
    <n v="8.2018928090899168E-2"/>
    <n v="0.26000000096939274"/>
    <n v="0.39999996271566424"/>
    <n v="0.69349989490476882"/>
    <n v="0.86100022580280966"/>
    <n v="404349"/>
    <n v="0.18"/>
    <n v="40"/>
    <n v="21"/>
    <n v="28"/>
    <n v="350"/>
    <n v="34"/>
    <n v="0.93"/>
    <n v="7427330"/>
    <n v="5570497"/>
    <n v="2269462"/>
    <n v="5364183"/>
  </r>
  <r>
    <x v="2"/>
    <x v="37"/>
    <n v="22151687"/>
    <n v="5482542"/>
    <n v="2193017"/>
    <n v="1616911"/>
    <n v="1378902"/>
    <n v="6.2248170985803472E-2"/>
    <n v="8.3990469010527091E-2"/>
    <n v="6.2500029977965887E-2"/>
    <n v="2.0226294989381444E-2"/>
    <n v="0.2474999759611988"/>
    <n v="0.40000003647942872"/>
    <n v="0.73729980205351808"/>
    <n v="0.85280018504419852"/>
    <n v="406748"/>
    <n v="0.17"/>
    <n v="30"/>
    <n v="20"/>
    <n v="29"/>
    <n v="359"/>
    <n v="34"/>
    <n v="0.94"/>
    <n v="7974607"/>
    <n v="5980955"/>
    <n v="2436685"/>
    <n v="5759438"/>
  </r>
  <r>
    <x v="3"/>
    <x v="38"/>
    <n v="21934513"/>
    <n v="5209447"/>
    <n v="2104616"/>
    <n v="1490279"/>
    <n v="1246469"/>
    <n v="5.6826837231353164E-2"/>
    <n v="-5.7509600938203898E-2"/>
    <n v="6.3157875348987425E-2"/>
    <n v="-0.11349911342902064"/>
    <n v="0.23750000740841615"/>
    <n v="0.40399988712813473"/>
    <n v="0.70810019499994303"/>
    <n v="0.83639976138696182"/>
    <n v="398421"/>
    <n v="0.19"/>
    <n v="37"/>
    <n v="22"/>
    <n v="26"/>
    <n v="378"/>
    <n v="37"/>
    <n v="0.92"/>
    <n v="7896424"/>
    <n v="5922318"/>
    <n v="2412796"/>
    <n v="5702973"/>
  </r>
  <r>
    <x v="4"/>
    <x v="39"/>
    <n v="43991955"/>
    <n v="9145927"/>
    <n v="3265096"/>
    <n v="2286873"/>
    <n v="1855111"/>
    <n v="4.2169323913883797E-2"/>
    <n v="0.1840511785869976"/>
    <n v="1.0309266749248591E-2"/>
    <n v="0.1719690371610445"/>
    <n v="0.20789998989587982"/>
    <n v="0.35700000666963555"/>
    <n v="0.70039992698530151"/>
    <n v="0.81119983488370362"/>
    <n v="382738"/>
    <n v="0.18"/>
    <n v="34"/>
    <n v="22"/>
    <n v="26"/>
    <n v="353"/>
    <n v="31"/>
    <n v="0.95"/>
    <n v="15837104"/>
    <n v="11877828"/>
    <n v="4839115"/>
    <n v="11437908"/>
  </r>
  <r>
    <x v="5"/>
    <x v="40"/>
    <n v="46236443"/>
    <n v="10000942"/>
    <n v="3366317"/>
    <n v="2197531"/>
    <n v="1799778"/>
    <n v="3.892552893828792E-2"/>
    <n v="-4.9231076440156785E-2"/>
    <n v="3.0000011138400229E-2"/>
    <n v="-7.6923385166750902E-2"/>
    <n v="0.21629998657119884"/>
    <n v="0.33659999228072718"/>
    <n v="0.65279978088813384"/>
    <n v="0.81900005051123281"/>
    <n v="391506"/>
    <n v="0.18"/>
    <n v="38"/>
    <n v="19"/>
    <n v="26"/>
    <n v="387"/>
    <n v="15"/>
    <n v="0.95"/>
    <n v="16645119"/>
    <n v="12483839"/>
    <n v="5086008"/>
    <n v="12021475"/>
  </r>
  <r>
    <x v="6"/>
    <x v="41"/>
    <n v="22368860"/>
    <n v="5312604"/>
    <n v="2125041"/>
    <n v="1582306"/>
    <n v="1297491"/>
    <n v="5.8004341750093655E-2"/>
    <n v="8.2977972200451333E-2"/>
    <n v="5.1020408642713067E-2"/>
    <n v="3.0406225507084272E-2"/>
    <n v="0.23749998882374873"/>
    <n v="0.39999988706103445"/>
    <n v="0.74460022183101404"/>
    <n v="0.82000005055912073"/>
    <n v="393294"/>
    <n v="0.17"/>
    <n v="33"/>
    <n v="20"/>
    <n v="25"/>
    <n v="375"/>
    <n v="34"/>
    <n v="0.94"/>
    <n v="8052789"/>
    <n v="6039592"/>
    <n v="2460574"/>
    <n v="5815903"/>
  </r>
  <r>
    <x v="0"/>
    <x v="42"/>
    <n v="22803207"/>
    <n v="5814817"/>
    <n v="2256149"/>
    <n v="1712868"/>
    <n v="1404552"/>
    <n v="6.1594494142863325E-2"/>
    <n v="4.0516023501679044E-2"/>
    <n v="1.9417484842767951E-2"/>
    <n v="2.0696661547025652E-2"/>
    <n v="0.25499996557501758"/>
    <n v="0.38800000068789781"/>
    <n v="0.75919985781080945"/>
    <n v="0.82000014011587585"/>
    <n v="389714"/>
    <n v="0.17"/>
    <n v="39"/>
    <n v="17"/>
    <n v="25"/>
    <n v="354"/>
    <n v="30"/>
    <n v="0.92"/>
    <n v="8209154"/>
    <n v="6156866"/>
    <n v="2508352"/>
    <n v="5928833"/>
  </r>
  <r>
    <x v="1"/>
    <x v="43"/>
    <n v="21717340"/>
    <n v="5483628"/>
    <n v="2259254"/>
    <n v="1682241"/>
    <n v="1393232"/>
    <n v="6.4152976377401652E-2"/>
    <n v="8.7452358707419409E-2"/>
    <n v="5.2631578947368363E-2"/>
    <n v="3.3079740772048449E-2"/>
    <n v="0.25249998388384581"/>
    <n v="0.41199986578228864"/>
    <n v="0.74460020874146948"/>
    <n v="0.82820000225889157"/>
    <n v="401381"/>
    <n v="0.17"/>
    <n v="32"/>
    <n v="17"/>
    <n v="30"/>
    <n v="357"/>
    <n v="35"/>
    <n v="0.94"/>
    <n v="7818242"/>
    <n v="5863681"/>
    <n v="2388907"/>
    <n v="5646508"/>
  </r>
  <r>
    <x v="2"/>
    <x v="44"/>
    <n v="21500167"/>
    <n v="5213790"/>
    <n v="1981240"/>
    <n v="1402916"/>
    <n v="1184903"/>
    <n v="5.5111339367736073E-2"/>
    <n v="-0.14069092654880477"/>
    <n v="-2.9411755411675844E-2"/>
    <n v="-0.1146512661343102"/>
    <n v="0.24249997686064484"/>
    <n v="0.37999996164018879"/>
    <n v="0.70809997779168599"/>
    <n v="0.84460010435407396"/>
    <n v="406712"/>
    <n v="0.18"/>
    <n v="40"/>
    <n v="22"/>
    <n v="29"/>
    <n v="359"/>
    <n v="30"/>
    <n v="0.91"/>
    <n v="7740060"/>
    <n v="5805045"/>
    <n v="2365018"/>
    <n v="5590043"/>
  </r>
  <r>
    <x v="3"/>
    <x v="45"/>
    <n v="21500167"/>
    <n v="5482542"/>
    <n v="2214947"/>
    <n v="1633080"/>
    <n v="1285561"/>
    <n v="5.9793070444522596E-2"/>
    <n v="3.1362191919734883E-2"/>
    <n v="-1.9801944086928258E-2"/>
    <n v="5.2197752992891644E-2"/>
    <n v="0.25499997279090902"/>
    <n v="0.40400000583670859"/>
    <n v="0.73729980897962799"/>
    <n v="0.78720025963210616"/>
    <n v="397282"/>
    <n v="0.18"/>
    <n v="34"/>
    <n v="19"/>
    <n v="25"/>
    <n v="370"/>
    <n v="39"/>
    <n v="0.93"/>
    <n v="7740060"/>
    <n v="5805045"/>
    <n v="2365018"/>
    <n v="5590043"/>
  </r>
  <r>
    <x v="4"/>
    <x v="46"/>
    <n v="45787545"/>
    <n v="9807692"/>
    <n v="3334615"/>
    <n v="2290213"/>
    <n v="1768503"/>
    <n v="3.8624106184334629E-2"/>
    <n v="-4.6686155168073507E-2"/>
    <n v="4.081632653061229E-2"/>
    <n v="-8.4071011828148912E-2"/>
    <n v="0.21419999696423994"/>
    <n v="0.33999997145097949"/>
    <n v="0.68679982546710794"/>
    <n v="0.77220022766441376"/>
    <n v="382778"/>
    <n v="0.19"/>
    <n v="33"/>
    <n v="18"/>
    <n v="26"/>
    <n v="361"/>
    <n v="30"/>
    <n v="0.91"/>
    <n v="16483516"/>
    <n v="12362637"/>
    <n v="5036630"/>
    <n v="11904761"/>
  </r>
  <r>
    <x v="5"/>
    <x v="47"/>
    <n v="45338648"/>
    <n v="9901960"/>
    <n v="3232000"/>
    <n v="2087872"/>
    <n v="1579683"/>
    <n v="3.4841863833257665E-2"/>
    <n v="-0.12229008244350137"/>
    <n v="-1.9417475518175187E-2"/>
    <n v="-0.10490968822811508"/>
    <n v="0.21839998404892885"/>
    <n v="0.32640002585346739"/>
    <n v="0.64600000000000002"/>
    <n v="0.75659954250068973"/>
    <n v="393504"/>
    <n v="0.19"/>
    <n v="31"/>
    <n v="18"/>
    <n v="30"/>
    <n v="374"/>
    <n v="39"/>
    <n v="0.94"/>
    <n v="16321913"/>
    <n v="12241435"/>
    <n v="4987251"/>
    <n v="11788048"/>
  </r>
  <r>
    <x v="6"/>
    <x v="48"/>
    <n v="21717340"/>
    <n v="5592215"/>
    <n v="2348730"/>
    <n v="1800301"/>
    <n v="1431960"/>
    <n v="6.5936251861415815E-2"/>
    <n v="0.10363771309396363"/>
    <n v="-2.9126204911649523E-2"/>
    <n v="0.13674683432312817"/>
    <n v="0.25749999769769227"/>
    <n v="0.4199999463539939"/>
    <n v="0.76649976795970587"/>
    <n v="0.79540032472347677"/>
    <n v="401252"/>
    <n v="0.17"/>
    <n v="36"/>
    <n v="18"/>
    <n v="27"/>
    <n v="395"/>
    <n v="37"/>
    <n v="0.95"/>
    <n v="7818242"/>
    <n v="5863681"/>
    <n v="2388907"/>
    <n v="5646508"/>
  </r>
  <r>
    <x v="0"/>
    <x v="49"/>
    <n v="21934513"/>
    <n v="5648137"/>
    <n v="948887"/>
    <n v="727321"/>
    <n v="620260"/>
    <n v="2.8277810407735061E-2"/>
    <n v="-0.55839299648571217"/>
    <n v="-3.809525563663041E-2"/>
    <n v="-0.54090360183579034"/>
    <n v="0.25749999555495034"/>
    <n v="0.16799999716720751"/>
    <n v="0.76649906680142099"/>
    <n v="0.8528008953405718"/>
    <n v="400903"/>
    <n v="0.18"/>
    <n v="35"/>
    <n v="19"/>
    <n v="29"/>
    <n v="350"/>
    <n v="35"/>
    <n v="0.92"/>
    <n v="7896424"/>
    <n v="5922318"/>
    <n v="2412796"/>
    <n v="5702973"/>
  </r>
  <r>
    <x v="1"/>
    <x v="50"/>
    <n v="22151687"/>
    <n v="5427163"/>
    <n v="2105739"/>
    <n v="1537189"/>
    <n v="1222680"/>
    <n v="5.5195796148618387E-2"/>
    <n v="-0.12241464451003137"/>
    <n v="2.0000009209230951E-2"/>
    <n v="-0.13962220826808736"/>
    <n v="0.24499998577986409"/>
    <n v="0.38799995504096707"/>
    <n v="0.7299997768004487"/>
    <n v="0.79539991503972507"/>
    <n v="392628"/>
    <n v="0.18"/>
    <n v="32"/>
    <n v="18"/>
    <n v="25"/>
    <n v="378"/>
    <n v="40"/>
    <n v="0.91"/>
    <n v="7974607"/>
    <n v="5980955"/>
    <n v="2436685"/>
    <n v="5759438"/>
  </r>
  <r>
    <x v="2"/>
    <x v="51"/>
    <n v="20848646"/>
    <n v="5003675"/>
    <n v="1921411"/>
    <n v="1444709"/>
    <n v="1149121"/>
    <n v="5.5117296346247138E-2"/>
    <n v="-3.019825251518482E-2"/>
    <n v="-3.0303066948270674E-2"/>
    <n v="1.0808988820465437E-4"/>
    <n v="0.23999999808141018"/>
    <n v="0.38399996002937842"/>
    <n v="0.75190003596315413"/>
    <n v="0.79539962719135826"/>
    <n v="390285"/>
    <n v="0.18"/>
    <n v="36"/>
    <n v="22"/>
    <n v="26"/>
    <n v="373"/>
    <n v="36"/>
    <n v="0.94"/>
    <n v="7505512"/>
    <n v="5629134"/>
    <n v="2293351"/>
    <n v="5420648"/>
  </r>
  <r>
    <x v="3"/>
    <x v="52"/>
    <n v="22151687"/>
    <n v="5704059"/>
    <n v="2304440"/>
    <n v="1749530"/>
    <n v="1377230"/>
    <n v="6.2172691407205237E-2"/>
    <n v="7.1306612443905903E-2"/>
    <n v="3.0303020437004058E-2"/>
    <n v="3.9797604387794561E-2"/>
    <n v="0.25749998182982631"/>
    <n v="0.40400002875145574"/>
    <n v="0.75919963201471941"/>
    <n v="0.78719999085468673"/>
    <n v="407017"/>
    <n v="0.17"/>
    <n v="30"/>
    <n v="19"/>
    <n v="28"/>
    <n v="395"/>
    <n v="40"/>
    <n v="0.94"/>
    <n v="7974607"/>
    <n v="5980955"/>
    <n v="2436685"/>
    <n v="5759438"/>
  </r>
  <r>
    <x v="4"/>
    <x v="53"/>
    <n v="43094160"/>
    <n v="9049773"/>
    <n v="2923076"/>
    <n v="1908184"/>
    <n v="1443732"/>
    <n v="3.3501801636230989E-2"/>
    <n v="-0.18364175802924843"/>
    <n v="-5.8823529411764719E-2"/>
    <n v="-0.13261936790607654"/>
    <n v="0.20999998607699977"/>
    <n v="0.32299992497049373"/>
    <n v="0.65279999562105129"/>
    <n v="0.75659999245355791"/>
    <n v="391896"/>
    <n v="0.18"/>
    <n v="35"/>
    <n v="20"/>
    <n v="28"/>
    <n v="360"/>
    <n v="39"/>
    <n v="0.91"/>
    <n v="15513897"/>
    <n v="11635423"/>
    <n v="4740357"/>
    <n v="11204481"/>
  </r>
  <r>
    <x v="5"/>
    <x v="54"/>
    <n v="44440853"/>
    <n v="8959276"/>
    <n v="3168000"/>
    <n v="2046528"/>
    <n v="1644180"/>
    <n v="3.699703963828057E-2"/>
    <n v="4.0829077732684294E-2"/>
    <n v="-1.9801979979641171E-2"/>
    <n v="6.1855927551318857E-2"/>
    <n v="0.201600000792064"/>
    <n v="0.35360000071434344"/>
    <n v="0.64600000000000002"/>
    <n v="0.80339970916596304"/>
    <n v="401786"/>
    <n v="0.17"/>
    <n v="38"/>
    <n v="19"/>
    <n v="29"/>
    <n v="389"/>
    <n v="40"/>
    <n v="0.91"/>
    <n v="15998707"/>
    <n v="11999030"/>
    <n v="4888493"/>
    <n v="11554621"/>
  </r>
  <r>
    <x v="6"/>
    <x v="55"/>
    <n v="21065820"/>
    <n v="5055796"/>
    <n v="2042541"/>
    <n v="1505966"/>
    <n v="1271939"/>
    <n v="6.0379277901358691E-2"/>
    <n v="-0.11174962987792958"/>
    <n v="-2.9999990790768982E-2"/>
    <n v="-8.427797764023226E-2"/>
    <n v="0.2399999620237902"/>
    <n v="0.40399988448901025"/>
    <n v="0.73730025492756324"/>
    <n v="0.84460007729258169"/>
    <n v="404294"/>
    <n v="0.19"/>
    <n v="34"/>
    <n v="22"/>
    <n v="26"/>
    <n v="397"/>
    <n v="30"/>
    <n v="0.93"/>
    <n v="7583695"/>
    <n v="5687771"/>
    <n v="2317240"/>
    <n v="5477113"/>
  </r>
  <r>
    <x v="0"/>
    <x v="56"/>
    <n v="22368860"/>
    <n v="5480370"/>
    <n v="2257912"/>
    <n v="1681241"/>
    <n v="1364832"/>
    <n v="6.1014821497385206E-2"/>
    <n v="1.2004191790539451"/>
    <n v="1.9801989677181275E-2"/>
    <n v="1.157692572996929"/>
    <n v="0.24499996870649643"/>
    <n v="0.41199991971345001"/>
    <n v="0.74459987811748196"/>
    <n v="0.81180033082704983"/>
    <n v="400671"/>
    <n v="0.18"/>
    <n v="33"/>
    <n v="17"/>
    <n v="28"/>
    <n v="369"/>
    <n v="40"/>
    <n v="0.95"/>
    <n v="8052789"/>
    <n v="6039592"/>
    <n v="2460574"/>
    <n v="5815903"/>
  </r>
  <r>
    <x v="1"/>
    <x v="57"/>
    <n v="21500167"/>
    <n v="5482542"/>
    <n v="2105296"/>
    <n v="1613709"/>
    <n v="1323241"/>
    <n v="6.1545614971269758E-2"/>
    <n v="8.2246376811594191E-2"/>
    <n v="-2.9411755411675844E-2"/>
    <n v="0.11504171088598958"/>
    <n v="0.25499997279090902"/>
    <n v="0.38399997665316565"/>
    <n v="0.76649981760284536"/>
    <n v="0.81999976451764223"/>
    <n v="402996"/>
    <n v="0.17"/>
    <n v="38"/>
    <n v="18"/>
    <n v="30"/>
    <n v="375"/>
    <n v="32"/>
    <n v="0.95"/>
    <n v="7740060"/>
    <n v="5805045"/>
    <n v="2365018"/>
    <n v="5590043"/>
  </r>
  <r>
    <x v="2"/>
    <x v="58"/>
    <n v="22586034"/>
    <n v="5759438"/>
    <n v="2280737"/>
    <n v="1648289"/>
    <n v="1405660"/>
    <n v="6.2235804656984049E-2"/>
    <n v="0.22324803045110131"/>
    <n v="8.3333373303954517E-2"/>
    <n v="0.12915198644756454"/>
    <n v="0.25499997033565081"/>
    <n v="0.39599992221463276"/>
    <n v="0.72270016227210765"/>
    <n v="0.85279947873218831"/>
    <n v="399552"/>
    <n v="0.19"/>
    <n v="30"/>
    <n v="22"/>
    <n v="25"/>
    <n v="377"/>
    <n v="38"/>
    <n v="0.93"/>
    <n v="8130972"/>
    <n v="6098229"/>
    <n v="2484463"/>
    <n v="5872368"/>
  </r>
  <r>
    <x v="3"/>
    <x v="59"/>
    <n v="22368860"/>
    <n v="5815903"/>
    <n v="2442679"/>
    <n v="1872313"/>
    <n v="1458532"/>
    <n v="6.5203680473658474E-2"/>
    <n v="5.9032986501891482E-2"/>
    <n v="9.80390342279569E-3"/>
    <n v="4.8751131692233107E-2"/>
    <n v="0.25999997317699697"/>
    <n v="0.41999995529499029"/>
    <n v="0.76649981434318626"/>
    <n v="0.77900009239908075"/>
    <n v="406631"/>
    <n v="0.19"/>
    <n v="34"/>
    <n v="22"/>
    <n v="28"/>
    <n v="382"/>
    <n v="31"/>
    <n v="0.94"/>
    <n v="8052789"/>
    <n v="6039592"/>
    <n v="2460574"/>
    <n v="5815903"/>
  </r>
  <r>
    <x v="4"/>
    <x v="60"/>
    <n v="46685340"/>
    <n v="9803921"/>
    <n v="3333333"/>
    <n v="1110666"/>
    <n v="900972"/>
    <n v="1.9298820571939712E-2"/>
    <n v="-0.37594234941110949"/>
    <n v="8.3333333333333259E-2"/>
    <n v="-0.42394678407179354"/>
    <n v="0.20999999143199985"/>
    <n v="0.33999998571999918"/>
    <n v="0.33319983331998332"/>
    <n v="0.81119976662651061"/>
    <n v="386616"/>
    <n v="0.18"/>
    <n v="40"/>
    <n v="18"/>
    <n v="56"/>
    <n v="399"/>
    <n v="40"/>
    <n v="0.95"/>
    <n v="16806722"/>
    <n v="12605042"/>
    <n v="5135387"/>
    <n v="12138188"/>
  </r>
  <r>
    <x v="5"/>
    <x v="61"/>
    <n v="43991955"/>
    <n v="8961161"/>
    <n v="2924923"/>
    <n v="2088395"/>
    <n v="1694106"/>
    <n v="3.8509450193791116E-2"/>
    <n v="3.03652884720651E-2"/>
    <n v="-1.0101021238273722E-2"/>
    <n v="4.0879231697923846E-2"/>
    <n v="0.20369999469221134"/>
    <n v="0.3264000055349971"/>
    <n v="0.71399999247843449"/>
    <n v="0.81119998850792119"/>
    <n v="395246"/>
    <n v="0.18"/>
    <n v="32"/>
    <n v="21"/>
    <n v="29"/>
    <n v="355"/>
    <n v="35"/>
    <n v="0.93"/>
    <n v="15837104"/>
    <n v="11877828"/>
    <n v="4839115"/>
    <n v="11437908"/>
  </r>
  <r>
    <x v="6"/>
    <x v="62"/>
    <n v="21717340"/>
    <n v="5700801"/>
    <n v="2371533"/>
    <n v="1765843"/>
    <n v="1375592"/>
    <n v="6.3340722206310721E-2"/>
    <n v="8.1492115581014435E-2"/>
    <n v="3.0927825263863395E-2"/>
    <n v="4.9047362073294742E-2"/>
    <n v="0.2624999654653839"/>
    <n v="0.4159999621105876"/>
    <n v="0.74459980105695345"/>
    <n v="0.77900017158943347"/>
    <n v="409961"/>
    <n v="0.17"/>
    <n v="31"/>
    <n v="19"/>
    <n v="29"/>
    <n v="372"/>
    <n v="33"/>
    <n v="0.95"/>
    <n v="7818242"/>
    <n v="5863681"/>
    <n v="2388907"/>
    <n v="5646508"/>
  </r>
  <r>
    <x v="0"/>
    <x v="63"/>
    <n v="21717340"/>
    <n v="5266455"/>
    <n v="2001252"/>
    <n v="1490132"/>
    <n v="1258566"/>
    <n v="5.7952124891906653E-2"/>
    <n v="-7.7860132236055479E-2"/>
    <n v="-2.9126204911649523E-2"/>
    <n v="-5.019594469533617E-2"/>
    <n v="0.24250000230230775"/>
    <n v="0.37999982910705588"/>
    <n v="0.74459988047482273"/>
    <n v="0.84460034413058704"/>
    <n v="396249"/>
    <n v="0.18"/>
    <n v="35"/>
    <n v="20"/>
    <n v="27"/>
    <n v="367"/>
    <n v="38"/>
    <n v="0.95"/>
    <n v="7818242"/>
    <n v="5863681"/>
    <n v="2388907"/>
    <n v="5646508"/>
  </r>
  <r>
    <x v="1"/>
    <x v="64"/>
    <n v="21065820"/>
    <n v="5161125"/>
    <n v="2002516"/>
    <n v="1417982"/>
    <n v="1104608"/>
    <n v="5.2436031448099336E-2"/>
    <n v="-0.16522538222440208"/>
    <n v="-2.0202029128424948E-2"/>
    <n v="-0.14801352667323064"/>
    <n v="0.24499995727676396"/>
    <n v="0.38799990312189686"/>
    <n v="0.70810020993590062"/>
    <n v="0.77900001551500653"/>
    <n v="398589"/>
    <n v="0.19"/>
    <n v="39"/>
    <n v="22"/>
    <n v="27"/>
    <n v="354"/>
    <n v="39"/>
    <n v="0.95"/>
    <n v="7583695"/>
    <n v="5687771"/>
    <n v="2317240"/>
    <n v="5477113"/>
  </r>
  <r>
    <x v="2"/>
    <x v="65"/>
    <n v="21717340"/>
    <n v="5157868"/>
    <n v="2042515"/>
    <n v="1446305"/>
    <n v="1221549"/>
    <n v="5.624763437879593E-2"/>
    <n v="-0.13097833046398133"/>
    <n v="-3.8461555490441612E-2"/>
    <n v="-9.6217447676498091E-2"/>
    <n v="0.23749998848846129"/>
    <n v="0.3959998588564112"/>
    <n v="0.70810006291263472"/>
    <n v="0.84459985964232998"/>
    <n v="398003"/>
    <n v="0.19"/>
    <n v="31"/>
    <n v="18"/>
    <n v="29"/>
    <n v="350"/>
    <n v="37"/>
    <n v="0.94"/>
    <n v="7818242"/>
    <n v="5863681"/>
    <n v="2388907"/>
    <n v="5646508"/>
  </r>
  <r>
    <x v="3"/>
    <x v="66"/>
    <n v="21717340"/>
    <n v="5700801"/>
    <n v="2394336"/>
    <n v="1730387"/>
    <n v="1390539"/>
    <n v="6.402897408246129E-2"/>
    <n v="-4.6617420803931608E-2"/>
    <n v="-2.9126204911649523E-2"/>
    <n v="-1.8015952207970032E-2"/>
    <n v="0.2624999654653839"/>
    <n v="0.41999992632614258"/>
    <n v="0.72270015570078716"/>
    <n v="0.80360000392975672"/>
    <n v="396560"/>
    <n v="0.18"/>
    <n v="30"/>
    <n v="19"/>
    <n v="26"/>
    <n v="381"/>
    <n v="30"/>
    <n v="0.95"/>
    <n v="7818242"/>
    <n v="5863681"/>
    <n v="2388907"/>
    <n v="5646508"/>
  </r>
  <r>
    <x v="4"/>
    <x v="67"/>
    <n v="46685340"/>
    <n v="9705882"/>
    <n v="3267000"/>
    <n v="2310422"/>
    <n v="1820150"/>
    <n v="3.8987613670586958E-2"/>
    <n v="1.0202070652584099"/>
    <n v="0"/>
    <n v="1.0202070652584103"/>
    <n v="0.20789999601587994"/>
    <n v="0.33660001224000047"/>
    <n v="0.70719987756351388"/>
    <n v="0.78779980453787235"/>
    <n v="404097"/>
    <n v="0.17"/>
    <n v="33"/>
    <n v="21"/>
    <n v="28"/>
    <n v="386"/>
    <n v="31"/>
    <n v="0.95"/>
    <n v="16806722"/>
    <n v="12605042"/>
    <n v="5135387"/>
    <n v="12138188"/>
  </r>
  <r>
    <x v="5"/>
    <x v="68"/>
    <n v="46236443"/>
    <n v="10098039"/>
    <n v="3502000"/>
    <n v="2262292"/>
    <n v="1711650"/>
    <n v="3.7019499964562587E-2"/>
    <n v="1.0355904530176874E-2"/>
    <n v="5.1020419528979843E-2"/>
    <n v="-3.8690508997938244E-2"/>
    <n v="0.21839999672985225"/>
    <n v="0.34680000740737882"/>
    <n v="0.64600000000000002"/>
    <n v="0.75659994377383644"/>
    <n v="406619"/>
    <n v="0.17"/>
    <n v="33"/>
    <n v="19"/>
    <n v="25"/>
    <n v="354"/>
    <n v="37"/>
    <n v="0.92"/>
    <n v="16645119"/>
    <n v="12483839"/>
    <n v="5086008"/>
    <n v="12021475"/>
  </r>
  <r>
    <x v="6"/>
    <x v="69"/>
    <n v="21282993"/>
    <n v="5107918"/>
    <n v="2104462"/>
    <n v="1459444"/>
    <n v="1220679"/>
    <n v="5.735466811458332E-2"/>
    <n v="-0.11261551390237801"/>
    <n v="-2.0000009209230951E-2"/>
    <n v="-9.4505617921909368E-2"/>
    <n v="0.23999998496452074"/>
    <n v="0.41199995771271192"/>
    <n v="0.69349981135321048"/>
    <n v="0.83640002631138977"/>
    <n v="390758"/>
    <n v="0.19"/>
    <n v="35"/>
    <n v="21"/>
    <n v="25"/>
    <n v="378"/>
    <n v="36"/>
    <n v="0.93"/>
    <n v="7661877"/>
    <n v="5746408"/>
    <n v="2341129"/>
    <n v="5533578"/>
  </r>
  <r>
    <x v="0"/>
    <x v="70"/>
    <n v="21500167"/>
    <n v="5428792"/>
    <n v="2149801"/>
    <n v="1600742"/>
    <n v="1299482"/>
    <n v="6.04405537873264E-2"/>
    <n v="3.2510015366695066E-2"/>
    <n v="-9.9999815815380311E-3"/>
    <n v="4.2939390057935123E-2"/>
    <n v="0.25249999220936281"/>
    <n v="0.39599988358367755"/>
    <n v="0.74460008158894708"/>
    <n v="0.81179977785302071"/>
    <n v="385418"/>
    <n v="0.19"/>
    <n v="30"/>
    <n v="19"/>
    <n v="25"/>
    <n v="357"/>
    <n v="39"/>
    <n v="0.91"/>
    <n v="7740060"/>
    <n v="5805045"/>
    <n v="2365018"/>
    <n v="5590043"/>
  </r>
  <r>
    <x v="1"/>
    <x v="71"/>
    <n v="21717340"/>
    <n v="5700801"/>
    <n v="2166304"/>
    <n v="1533960"/>
    <n v="1232690"/>
    <n v="5.6760634589687317E-2"/>
    <n v="0.11595244647875091"/>
    <n v="3.0927825263863395E-2"/>
    <n v="8.2473883361452227E-2"/>
    <n v="0.2624999654653839"/>
    <n v="0.37999993334270044"/>
    <n v="0.70810006351832433"/>
    <n v="0.80359983311168481"/>
    <n v="395501"/>
    <n v="0.18"/>
    <n v="31"/>
    <n v="21"/>
    <n v="29"/>
    <n v="378"/>
    <n v="35"/>
    <n v="0.91"/>
    <n v="7818242"/>
    <n v="5863681"/>
    <n v="2388907"/>
    <n v="5646508"/>
  </r>
  <r>
    <x v="2"/>
    <x v="72"/>
    <n v="22803207"/>
    <n v="5415761"/>
    <n v="2144641"/>
    <n v="1628211"/>
    <n v="1268377"/>
    <n v="5.5622746397030909E-2"/>
    <n v="3.8334933760332257E-2"/>
    <n v="5.0000000000000044E-2"/>
    <n v="-1.1109586894921697E-2"/>
    <n v="0.23749997094706898"/>
    <n v="0.39599993426593233"/>
    <n v="0.75919979148025241"/>
    <n v="0.77900038754190948"/>
    <n v="396795"/>
    <n v="0.17"/>
    <n v="34"/>
    <n v="18"/>
    <n v="28"/>
    <n v="372"/>
    <n v="31"/>
    <n v="0.94"/>
    <n v="8209154"/>
    <n v="6156866"/>
    <n v="2508352"/>
    <n v="5928833"/>
  </r>
  <r>
    <x v="3"/>
    <x v="73"/>
    <n v="21500167"/>
    <n v="5106289"/>
    <n v="2124216"/>
    <n v="1519664"/>
    <n v="1183818"/>
    <n v="5.5060874643438819E-2"/>
    <n v="-0.14866249706049239"/>
    <n v="-9.9999815815380311E-3"/>
    <n v="-0.14006314434263278"/>
    <n v="0.23749996918628585"/>
    <n v="0.41599995613252599"/>
    <n v="0.71539994049569344"/>
    <n v="0.77899983154170926"/>
    <n v="381360"/>
    <n v="0.17"/>
    <n v="34"/>
    <n v="19"/>
    <n v="27"/>
    <n v="395"/>
    <n v="39"/>
    <n v="0.95"/>
    <n v="7740060"/>
    <n v="5805045"/>
    <n v="2365018"/>
    <n v="5590043"/>
  </r>
  <r>
    <x v="4"/>
    <x v="74"/>
    <n v="42645263"/>
    <n v="9313725"/>
    <n v="3293333"/>
    <n v="2217072"/>
    <n v="1815781"/>
    <n v="4.2578726739239479E-2"/>
    <n v="-2.4003516193720209E-3"/>
    <n v="-8.6538450828461344E-2"/>
    <n v="9.2109075948952679E-2"/>
    <n v="0.21839998970108357"/>
    <n v="0.35359998282105171"/>
    <n v="0.67320006813765876"/>
    <n v="0.81899956338810831"/>
    <n v="409886"/>
    <n v="0.17"/>
    <n v="40"/>
    <n v="19"/>
    <n v="30"/>
    <n v="356"/>
    <n v="31"/>
    <n v="0.93"/>
    <n v="15352294"/>
    <n v="11514221"/>
    <n v="4690978"/>
    <n v="11087768"/>
  </r>
  <r>
    <x v="5"/>
    <x v="75"/>
    <n v="42645263"/>
    <n v="8686840"/>
    <n v="2894455"/>
    <n v="1968229"/>
    <n v="1504514"/>
    <n v="3.5279744903906445E-2"/>
    <n v="-0.12101539450238075"/>
    <n v="-7.7669902072700525E-2"/>
    <n v="-4.6995639117804022E-2"/>
    <n v="0.20369999828585886"/>
    <n v="0.33319998986973398"/>
    <n v="0.6799998618047266"/>
    <n v="0.76439987420163003"/>
    <n v="395416"/>
    <n v="0.18"/>
    <n v="36"/>
    <n v="22"/>
    <n v="29"/>
    <n v="382"/>
    <n v="34"/>
    <n v="0.93"/>
    <n v="15352294"/>
    <n v="11514221"/>
    <n v="4690978"/>
    <n v="11087768"/>
  </r>
  <r>
    <x v="6"/>
    <x v="76"/>
    <n v="22368860"/>
    <n v="5368526"/>
    <n v="2233307"/>
    <n v="1614011"/>
    <n v="1310254"/>
    <n v="5.8574911729967462E-2"/>
    <n v="7.3381290249115549E-2"/>
    <n v="5.1020408642713067E-2"/>
    <n v="2.1275401907066005E-2"/>
    <n v="0.23999998211799797"/>
    <n v="0.4160000342738398"/>
    <n v="0.72270001392553729"/>
    <n v="0.81179991957923459"/>
    <n v="395027"/>
    <n v="0.19"/>
    <n v="30"/>
    <n v="21"/>
    <n v="29"/>
    <n v="375"/>
    <n v="37"/>
    <n v="0.95"/>
    <n v="8052789"/>
    <n v="6039592"/>
    <n v="2460574"/>
    <n v="5815903"/>
  </r>
  <r>
    <x v="0"/>
    <x v="77"/>
    <n v="21934513"/>
    <n v="5757809"/>
    <n v="2418280"/>
    <n v="1835958"/>
    <n v="707578"/>
    <n v="3.2258660130726403E-2"/>
    <n v="-0.45549226537958976"/>
    <n v="2.0201982617158221E-2"/>
    <n v="-0.46627457709544307"/>
    <n v="0.26249996979645729"/>
    <n v="0.42000003820897847"/>
    <n v="0.75919992722100005"/>
    <n v="0.38539988387533919"/>
    <n v="380462"/>
    <n v="0.19"/>
    <n v="37"/>
    <n v="20"/>
    <n v="25"/>
    <n v="400"/>
    <n v="33"/>
    <n v="0.65"/>
    <n v="7896424"/>
    <n v="5922318"/>
    <n v="2412796"/>
    <n v="5702973"/>
  </r>
  <r>
    <x v="1"/>
    <x v="78"/>
    <n v="21282993"/>
    <n v="5427163"/>
    <n v="2149156"/>
    <n v="1600262"/>
    <n v="1377825"/>
    <n v="6.4738310067573676E-2"/>
    <n v="0.11773844194404104"/>
    <n v="-2.0000009209230951E-2"/>
    <n v="0.14054944127308611"/>
    <n v="0.25499998989803735"/>
    <n v="0.39599989902643423"/>
    <n v="0.74460020584824926"/>
    <n v="0.86099963630955434"/>
    <n v="391681"/>
    <n v="0.18"/>
    <n v="38"/>
    <n v="21"/>
    <n v="29"/>
    <n v="383"/>
    <n v="36"/>
    <n v="0.93"/>
    <n v="7661877"/>
    <n v="5746408"/>
    <n v="2341129"/>
    <n v="5533578"/>
  </r>
  <r>
    <x v="2"/>
    <x v="79"/>
    <n v="21717340"/>
    <n v="5429335"/>
    <n v="2128299"/>
    <n v="1475975"/>
    <n v="1234506"/>
    <n v="5.6844254406847247E-2"/>
    <n v="-2.6704205453110585E-2"/>
    <n v="-4.7619047619047672E-2"/>
    <n v="2.1960584274233863E-2"/>
    <n v="0.25"/>
    <n v="0.39199994106092184"/>
    <n v="0.6934998324953402"/>
    <n v="0.83640034553430787"/>
    <n v="382856"/>
    <n v="0.19"/>
    <n v="36"/>
    <n v="18"/>
    <n v="28"/>
    <n v="379"/>
    <n v="39"/>
    <n v="0.95"/>
    <n v="7818242"/>
    <n v="5863681"/>
    <n v="2388907"/>
    <n v="5646508"/>
  </r>
  <r>
    <x v="3"/>
    <x v="80"/>
    <n v="21065820"/>
    <n v="5529777"/>
    <n v="2123434"/>
    <n v="1612111"/>
    <n v="1361589"/>
    <n v="6.4634986912448691E-2"/>
    <n v="0.15016750885693586"/>
    <n v="-2.0202029128424948E-2"/>
    <n v="0.17388231354858696"/>
    <n v="0.26249996439730333"/>
    <n v="0.38399993345120426"/>
    <n v="0.75919995629720538"/>
    <n v="0.84460003064305122"/>
    <n v="395181"/>
    <n v="0.17"/>
    <n v="40"/>
    <n v="17"/>
    <n v="27"/>
    <n v="379"/>
    <n v="32"/>
    <n v="0.95"/>
    <n v="7583695"/>
    <n v="5687771"/>
    <n v="2317240"/>
    <n v="5477113"/>
  </r>
  <r>
    <x v="4"/>
    <x v="81"/>
    <n v="44440853"/>
    <n v="9612556"/>
    <n v="3268269"/>
    <n v="2289095"/>
    <n v="1874769"/>
    <n v="4.2185711421875723E-2"/>
    <n v="3.2486296530253478E-2"/>
    <n v="4.2105262664225984E-2"/>
    <n v="-9.2303210420231485E-3"/>
    <n v="0.21629998866133376"/>
    <n v="0.33999999583877588"/>
    <n v="0.70039981409119012"/>
    <n v="0.8190000851865038"/>
    <n v="397192"/>
    <n v="0.17"/>
    <n v="38"/>
    <n v="20"/>
    <n v="30"/>
    <n v="386"/>
    <n v="34"/>
    <n v="0.92"/>
    <n v="15998707"/>
    <n v="11999030"/>
    <n v="4888493"/>
    <n v="11554621"/>
  </r>
  <r>
    <x v="5"/>
    <x v="82"/>
    <n v="45338648"/>
    <n v="9425904"/>
    <n v="3300951"/>
    <n v="2289540"/>
    <n v="1839416"/>
    <n v="4.05705966353474E-2"/>
    <n v="0.22259812803337153"/>
    <n v="6.3157893996339087E-2"/>
    <n v="0.14996853706998059"/>
    <n v="0.20789997972590626"/>
    <n v="0.35019993838256785"/>
    <n v="0.69360011705717539"/>
    <n v="0.80339980956873436"/>
    <n v="401966"/>
    <n v="0.17"/>
    <n v="38"/>
    <n v="20"/>
    <n v="26"/>
    <n v="350"/>
    <n v="40"/>
    <n v="0.91"/>
    <n v="16321913"/>
    <n v="12241435"/>
    <n v="4987251"/>
    <n v="11788048"/>
  </r>
  <r>
    <x v="6"/>
    <x v="83"/>
    <n v="22368860"/>
    <n v="5536293"/>
    <n v="2258807"/>
    <n v="1632440"/>
    <n v="1351986"/>
    <n v="6.044054100208951E-2"/>
    <n v="3.1850312992747876E-2"/>
    <n v="0"/>
    <n v="3.1850312992747876E-2"/>
    <n v="0.24750000670575076"/>
    <n v="0.40799990173930462"/>
    <n v="0.72270008017506582"/>
    <n v="0.82819950503540707"/>
    <n v="382312"/>
    <n v="0.19"/>
    <n v="31"/>
    <n v="22"/>
    <n v="27"/>
    <n v="390"/>
    <n v="32"/>
    <n v="0.92"/>
    <n v="8052789"/>
    <n v="6039592"/>
    <n v="2460574"/>
    <n v="5815903"/>
  </r>
  <r>
    <x v="0"/>
    <x v="84"/>
    <n v="20848646"/>
    <n v="5107918"/>
    <n v="2043167"/>
    <n v="1476597"/>
    <n v="1259241"/>
    <n v="6.0399174123825596E-2"/>
    <n v="0.77964973472889199"/>
    <n v="-4.9504951397826846E-2"/>
    <n v="0.87233982685769784"/>
    <n v="0.2449999870495187"/>
    <n v="0.39999996084510364"/>
    <n v="0.72270010234112048"/>
    <n v="0.85279937586220211"/>
    <n v="395869"/>
    <n v="0.17"/>
    <n v="39"/>
    <n v="18"/>
    <n v="25"/>
    <n v="366"/>
    <n v="36"/>
    <n v="0.94"/>
    <n v="7505512"/>
    <n v="5629134"/>
    <n v="2293351"/>
    <n v="5420648"/>
  </r>
  <r>
    <x v="1"/>
    <x v="85"/>
    <n v="20848646"/>
    <n v="5212161"/>
    <n v="2084864"/>
    <n v="1476292"/>
    <n v="1150032"/>
    <n v="5.5160992229423438E-2"/>
    <n v="-0.16532796254967064"/>
    <n v="-2.0408172854259776E-2"/>
    <n v="-0.14793895342886554"/>
    <n v="0.24999997601762725"/>
    <n v="0.39999992325639977"/>
    <n v="0.70809990483791752"/>
    <n v="0.77900036036231313"/>
    <n v="408200"/>
    <n v="0.19"/>
    <n v="35"/>
    <n v="17"/>
    <n v="28"/>
    <n v="384"/>
    <n v="35"/>
    <n v="0.93"/>
    <n v="7505512"/>
    <n v="5629134"/>
    <n v="2293351"/>
    <n v="5420648"/>
  </r>
  <r>
    <x v="2"/>
    <x v="86"/>
    <n v="21500167"/>
    <n v="5267540"/>
    <n v="2064876"/>
    <n v="1552580"/>
    <n v="1311309"/>
    <n v="6.0990642537799823E-2"/>
    <n v="6.221354938736634E-2"/>
    <n v="-9.9999815815380311E-3"/>
    <n v="7.2942959217582981E-2"/>
    <n v="0.24499995744219102"/>
    <n v="0.39200006074942001"/>
    <n v="0.75189987195357011"/>
    <n v="0.84459995620193484"/>
    <n v="404886"/>
    <n v="0.17"/>
    <n v="35"/>
    <n v="18"/>
    <n v="30"/>
    <n v="395"/>
    <n v="34"/>
    <n v="0.93"/>
    <n v="7740060"/>
    <n v="5805045"/>
    <n v="2365018"/>
    <n v="5590043"/>
  </r>
  <r>
    <x v="3"/>
    <x v="87"/>
    <n v="22803207"/>
    <n v="5757809"/>
    <n v="2234030"/>
    <n v="1712384"/>
    <n v="1390113"/>
    <n v="6.0961293733815598E-2"/>
    <n v="2.0949052908036059E-2"/>
    <n v="8.2474216527056665E-2"/>
    <n v="-5.6837532644808841E-2"/>
    <n v="0.25249996634245347"/>
    <n v="0.38800001875713486"/>
    <n v="0.76650000223810777"/>
    <n v="0.81179980658543882"/>
    <n v="389891"/>
    <n v="0.19"/>
    <n v="38"/>
    <n v="17"/>
    <n v="25"/>
    <n v="388"/>
    <n v="36"/>
    <n v="0.95"/>
    <n v="8209154"/>
    <n v="6156866"/>
    <n v="2508352"/>
    <n v="5928833"/>
  </r>
  <r>
    <x v="4"/>
    <x v="88"/>
    <n v="44889750"/>
    <n v="9898190"/>
    <n v="3399038"/>
    <n v="2311346"/>
    <n v="1748764"/>
    <n v="3.8956866545258102E-2"/>
    <n v="-6.7210947055343917E-2"/>
    <n v="1.0100998736455313E-2"/>
    <n v="-7.6538827195012704E-2"/>
    <n v="0.22050000278460005"/>
    <n v="0.34339995494125691"/>
    <n v="0.68000004707214212"/>
    <n v="0.75659983403609843"/>
    <n v="380769"/>
    <n v="0.18"/>
    <n v="39"/>
    <n v="18"/>
    <n v="28"/>
    <n v="354"/>
    <n v="30"/>
    <n v="0.92"/>
    <n v="16160310"/>
    <n v="12120232"/>
    <n v="4937872"/>
    <n v="11671335"/>
  </r>
  <r>
    <x v="5"/>
    <x v="89"/>
    <n v="42645263"/>
    <n v="8597285"/>
    <n v="2806153"/>
    <n v="2003593"/>
    <n v="1640943"/>
    <n v="3.8478904444791441E-2"/>
    <n v="-0.10790000739365102"/>
    <n v="-5.9405939938923624E-2"/>
    <n v="-5.1556850626484518E-2"/>
    <n v="0.20159999951225532"/>
    <n v="0.32639990415578873"/>
    <n v="0.71399991376093885"/>
    <n v="0.81900016620141913"/>
    <n v="398067"/>
    <n v="0.19"/>
    <n v="36"/>
    <n v="17"/>
    <n v="29"/>
    <n v="363"/>
    <n v="37"/>
    <n v="0.95"/>
    <n v="15352294"/>
    <n v="11514221"/>
    <n v="4690978"/>
    <n v="11087768"/>
  </r>
  <r>
    <x v="6"/>
    <x v="90"/>
    <n v="21065820"/>
    <n v="5424448"/>
    <n v="2278268"/>
    <n v="1629873"/>
    <n v="1363225"/>
    <n v="6.4712648261496586E-2"/>
    <n v="8.3129559033894296E-3"/>
    <n v="-5.8252409823299045E-2"/>
    <n v="7.068280972632901E-2"/>
    <n v="0.25749996914432954"/>
    <n v="0.41999997050391119"/>
    <n v="0.71540003195409851"/>
    <n v="0.8363995231530309"/>
    <n v="409072"/>
    <n v="0.17"/>
    <n v="36"/>
    <n v="21"/>
    <n v="29"/>
    <n v="354"/>
    <n v="35"/>
    <n v="0.91"/>
    <n v="7583695"/>
    <n v="5687771"/>
    <n v="2317240"/>
    <n v="5477113"/>
  </r>
  <r>
    <x v="0"/>
    <x v="91"/>
    <n v="22803207"/>
    <n v="5700801"/>
    <n v="2257517"/>
    <n v="1565588"/>
    <n v="1309458"/>
    <n v="5.7424291241139895E-2"/>
    <n v="3.9878784124722788E-2"/>
    <n v="9.3750020984576077E-2"/>
    <n v="-4.9253701326889554E-2"/>
    <n v="0.24999996710988942"/>
    <n v="0.39599996561886652"/>
    <n v="0.69349998250290035"/>
    <n v="0.83640012570356947"/>
    <n v="385907"/>
    <n v="0.19"/>
    <n v="35"/>
    <n v="22"/>
    <n v="25"/>
    <n v="383"/>
    <n v="33"/>
    <n v="0.95"/>
    <n v="8209154"/>
    <n v="6156866"/>
    <n v="2508352"/>
    <n v="5928833"/>
  </r>
  <r>
    <x v="1"/>
    <x v="92"/>
    <n v="22368860"/>
    <n v="5536293"/>
    <n v="2303097"/>
    <n v="1597198"/>
    <n v="1335896"/>
    <n v="5.9721237470304701E-2"/>
    <n v="0.16161637241398497"/>
    <n v="7.2916677658587448E-2"/>
    <n v="8.267155931340886E-2"/>
    <n v="0.24750000670575076"/>
    <n v="0.41599983960386488"/>
    <n v="0.69350010008262786"/>
    <n v="0.83639974505352499"/>
    <n v="410264"/>
    <n v="0.17"/>
    <n v="37"/>
    <n v="21"/>
    <n v="28"/>
    <n v="361"/>
    <n v="33"/>
    <n v="0.91"/>
    <n v="8052789"/>
    <n v="6039592"/>
    <n v="2460574"/>
    <n v="5815903"/>
  </r>
  <r>
    <x v="2"/>
    <x v="93"/>
    <n v="22151687"/>
    <n v="5814817"/>
    <n v="1162963"/>
    <n v="806515"/>
    <n v="628275"/>
    <n v="2.8362399667348135E-2"/>
    <n v="-0.52087951809985289"/>
    <n v="3.0303020437004058E-2"/>
    <n v="-0.53497129252622422"/>
    <n v="0.26249996219249577"/>
    <n v="0.19999993121021695"/>
    <n v="0.69350013714967718"/>
    <n v="0.77899977061802939"/>
    <n v="406272"/>
    <n v="0.1"/>
    <n v="35"/>
    <n v="21"/>
    <n v="29"/>
    <n v="388"/>
    <n v="40"/>
    <n v="0.92"/>
    <n v="7974607"/>
    <n v="5980955"/>
    <n v="2436685"/>
    <n v="5759438"/>
  </r>
  <r>
    <x v="3"/>
    <x v="94"/>
    <n v="22586034"/>
    <n v="5928833"/>
    <n v="2418964"/>
    <n v="1854136"/>
    <n v="1566003"/>
    <n v="6.9335014726357003E-2"/>
    <n v="0.12652928215188264"/>
    <n v="-9.5237919824172623E-3"/>
    <n v="0.13736127433753009"/>
    <n v="0.26249995904548801"/>
    <n v="0.40800002293874699"/>
    <n v="0.76650003885961093"/>
    <n v="0.84459985675268701"/>
    <n v="388271"/>
    <n v="0.18"/>
    <n v="34"/>
    <n v="17"/>
    <n v="28"/>
    <n v="361"/>
    <n v="36"/>
    <n v="0.95"/>
    <n v="8130972"/>
    <n v="6098229"/>
    <n v="2484463"/>
    <n v="5872368"/>
  </r>
  <r>
    <x v="4"/>
    <x v="95"/>
    <n v="46685340"/>
    <n v="9999999"/>
    <n v="3434000"/>
    <n v="2288417"/>
    <n v="1856364"/>
    <n v="3.9763317563929063E-2"/>
    <n v="6.1529171460528609E-2"/>
    <n v="4.0000000000000036E-2"/>
    <n v="2.0701126404354619E-2"/>
    <n v="0.2141999822642397"/>
    <n v="0.34340003434000343"/>
    <n v="0.66639982527664532"/>
    <n v="0.81120005663303496"/>
    <n v="403590"/>
    <n v="0.17"/>
    <n v="30"/>
    <n v="18"/>
    <n v="25"/>
    <n v="363"/>
    <n v="30"/>
    <n v="0.91"/>
    <n v="16806722"/>
    <n v="12605042"/>
    <n v="5135387"/>
    <n v="12138188"/>
  </r>
  <r>
    <x v="5"/>
    <x v="96"/>
    <n v="43094160"/>
    <n v="8687782"/>
    <n v="2983384"/>
    <n v="1947553"/>
    <n v="1503900"/>
    <n v="3.4898000100245602E-2"/>
    <n v="-8.3514783877319365E-2"/>
    <n v="1.0526303941424953E-2"/>
    <n v="-9.306149424507737E-2"/>
    <n v="0.20159998477751973"/>
    <n v="0.3433999610027047"/>
    <n v="0.6527999747937242"/>
    <n v="0.77219978095589692"/>
    <n v="403770"/>
    <n v="0.18"/>
    <n v="37"/>
    <n v="22"/>
    <n v="27"/>
    <n v="391"/>
    <n v="31"/>
    <n v="0.95"/>
    <n v="15513897"/>
    <n v="11635423"/>
    <n v="4740357"/>
    <n v="11204481"/>
  </r>
  <r>
    <x v="6"/>
    <x v="97"/>
    <n v="21500167"/>
    <n v="5536293"/>
    <n v="2170226"/>
    <n v="1520894"/>
    <n v="1259605"/>
    <n v="5.8585824007785614E-2"/>
    <n v="-7.6010929963872487E-2"/>
    <n v="2.0618565999329652E-2"/>
    <n v="-9.46773840710885E-2"/>
    <n v="0.25749999988372185"/>
    <n v="0.39199984538390581"/>
    <n v="0.70079982453440337"/>
    <n v="0.82820038740372437"/>
    <n v="390761"/>
    <n v="0.19"/>
    <n v="32"/>
    <n v="21"/>
    <n v="27"/>
    <n v="387"/>
    <n v="34"/>
    <n v="0.92"/>
    <n v="7740060"/>
    <n v="5805045"/>
    <n v="2365018"/>
    <n v="5590043"/>
  </r>
  <r>
    <x v="0"/>
    <x v="98"/>
    <n v="21717340"/>
    <n v="5592215"/>
    <n v="2214517"/>
    <n v="1535767"/>
    <n v="1322295"/>
    <n v="6.088660029266936E-2"/>
    <n v="9.8032926600166714E-3"/>
    <n v="-4.7619047619047672E-2"/>
    <n v="6.0293457293017383E-2"/>
    <n v="0.25749999769769227"/>
    <n v="0.39599997496519718"/>
    <n v="0.69349975638028516"/>
    <n v="0.86099974800864976"/>
    <n v="395003"/>
    <n v="0.19"/>
    <n v="34"/>
    <n v="22"/>
    <n v="25"/>
    <n v="400"/>
    <n v="34"/>
    <n v="0.95"/>
    <n v="7818242"/>
    <n v="5863681"/>
    <n v="2388907"/>
    <n v="5646508"/>
  </r>
  <r>
    <x v="1"/>
    <x v="99"/>
    <n v="21500167"/>
    <n v="5375041"/>
    <n v="2064016"/>
    <n v="1521799"/>
    <n v="1210438"/>
    <n v="5.6299004561220382E-2"/>
    <n v="-9.3912999215507775E-2"/>
    <n v="-3.8834924980530983E-2"/>
    <n v="-5.7303449393291017E-2"/>
    <n v="0.24999996511655004"/>
    <n v="0.38400004762754369"/>
    <n v="0.73730000155037556"/>
    <n v="0.79539939242961788"/>
    <n v="395190"/>
    <n v="0.19"/>
    <n v="32"/>
    <n v="20"/>
    <n v="25"/>
    <n v="384"/>
    <n v="30"/>
    <n v="0.95"/>
    <n v="7740060"/>
    <n v="5805045"/>
    <n v="2365018"/>
    <n v="5590043"/>
  </r>
  <r>
    <x v="2"/>
    <x v="100"/>
    <n v="20631473"/>
    <n v="5106289"/>
    <n v="1981240"/>
    <n v="1504157"/>
    <n v="1208741"/>
    <n v="5.8587237081908793E-2"/>
    <n v="0.9239043412518404"/>
    <n v="-6.8627459389436152E-2"/>
    <n v="1.0656657324153227"/>
    <n v="0.24749997249348119"/>
    <n v="0.38799997414952425"/>
    <n v="0.75919979406836124"/>
    <n v="0.80360028906556957"/>
    <n v="394581"/>
    <n v="0.18"/>
    <n v="35"/>
    <n v="19"/>
    <n v="25"/>
    <n v="387"/>
    <n v="36"/>
    <n v="0.91"/>
    <n v="7427330"/>
    <n v="5570497"/>
    <n v="2269462"/>
    <n v="5364183"/>
  </r>
  <r>
    <x v="3"/>
    <x v="101"/>
    <n v="20631473"/>
    <n v="5054710"/>
    <n v="1920790"/>
    <n v="1402176"/>
    <n v="1138287"/>
    <n v="5.5172357300906243E-2"/>
    <n v="-0.27312591355188975"/>
    <n v="-8.6538477715919493E-2"/>
    <n v="-0.20426414390111858"/>
    <n v="0.24499995710437156"/>
    <n v="0.38000003956705725"/>
    <n v="0.72999963556661585"/>
    <n v="0.8118003731343284"/>
    <n v="406144"/>
    <n v="0.17"/>
    <n v="32"/>
    <n v="17"/>
    <n v="28"/>
    <n v="360"/>
    <n v="32"/>
    <n v="0.95"/>
    <n v="7427330"/>
    <n v="5570497"/>
    <n v="2269462"/>
    <n v="5364183"/>
  </r>
  <r>
    <x v="4"/>
    <x v="102"/>
    <n v="43094160"/>
    <n v="9140271"/>
    <n v="3107692"/>
    <n v="2113230"/>
    <n v="1598870"/>
    <n v="3.7101778988150598E-2"/>
    <n v="-0.13870878771620221"/>
    <n v="-7.6923076923076872E-2"/>
    <n v="-6.6934520025885735E-2"/>
    <n v="0.21209999220311987"/>
    <n v="0.3399999846831675"/>
    <n v="0.67999981980196234"/>
    <n v="0.75660008612408491"/>
    <n v="381621"/>
    <n v="0.17"/>
    <n v="31"/>
    <n v="21"/>
    <n v="25"/>
    <n v="366"/>
    <n v="32"/>
    <n v="0.91"/>
    <n v="15513897"/>
    <n v="11635423"/>
    <n v="4740357"/>
    <n v="11204481"/>
  </r>
  <r>
    <x v="5"/>
    <x v="103"/>
    <n v="46685340"/>
    <n v="9803921"/>
    <n v="3466666"/>
    <n v="2357333"/>
    <n v="1930656"/>
    <n v="4.1354652231300019E-2"/>
    <n v="0.28376620785956508"/>
    <n v="8.3333333333333259E-2"/>
    <n v="0.18501496110113713"/>
    <n v="0.20999999143199985"/>
    <n v="0.35359995250879722"/>
    <n v="0.68000003461539127"/>
    <n v="0.81900011580883991"/>
    <n v="396665"/>
    <n v="0.17"/>
    <n v="38"/>
    <n v="22"/>
    <n v="29"/>
    <n v="395"/>
    <n v="35"/>
    <n v="0.95"/>
    <n v="16806722"/>
    <n v="12605042"/>
    <n v="5135387"/>
    <n v="12138188"/>
  </r>
  <r>
    <x v="6"/>
    <x v="104"/>
    <n v="21065820"/>
    <n v="5477113"/>
    <n v="2256570"/>
    <n v="1729661"/>
    <n v="1418322"/>
    <n v="6.732811730091684E-2"/>
    <n v="0.12600537470079898"/>
    <n v="-2.0202029128424948E-2"/>
    <n v="0.14922199083466747"/>
    <n v="0.25999999050594758"/>
    <n v="0.41199989848666624"/>
    <n v="0.76650004209929223"/>
    <n v="0.81999998843704058"/>
    <n v="406139"/>
    <n v="0.17"/>
    <n v="31"/>
    <n v="17"/>
    <n v="26"/>
    <n v="360"/>
    <n v="35"/>
    <n v="0.94"/>
    <n v="7583695"/>
    <n v="5687771"/>
    <n v="2317240"/>
    <n v="5477113"/>
  </r>
  <r>
    <x v="0"/>
    <x v="105"/>
    <n v="22586034"/>
    <n v="5872368"/>
    <n v="2254989"/>
    <n v="1596758"/>
    <n v="1296248"/>
    <n v="5.7391572154721807E-2"/>
    <n v="-1.9698327529031001E-2"/>
    <n v="4.0000018418461902E-2"/>
    <n v="-5.7402254702145883E-2"/>
    <n v="0.25999996280887561"/>
    <n v="0.3839999468698147"/>
    <n v="0.70810012820461654"/>
    <n v="0.81179990956675963"/>
    <n v="400491"/>
    <n v="0.18"/>
    <n v="33"/>
    <n v="22"/>
    <n v="25"/>
    <n v="394"/>
    <n v="30"/>
    <n v="0.92"/>
    <n v="8130972"/>
    <n v="6098229"/>
    <n v="2484463"/>
    <n v="5872368"/>
  </r>
  <r>
    <x v="1"/>
    <x v="106"/>
    <n v="21934513"/>
    <n v="5319119"/>
    <n v="2191477"/>
    <n v="1551785"/>
    <n v="1336086"/>
    <n v="6.0912498946295274E-2"/>
    <n v="0.10380374707337348"/>
    <n v="2.0201982617158221E-2"/>
    <n v="8.1946286990884687E-2"/>
    <n v="0.24249998164992312"/>
    <n v="0.41199999473597038"/>
    <n v="0.70810006219549648"/>
    <n v="0.86099942968903553"/>
    <n v="400313"/>
    <n v="0.18"/>
    <n v="31"/>
    <n v="17"/>
    <n v="30"/>
    <n v="387"/>
    <n v="35"/>
    <n v="0.92"/>
    <n v="7896424"/>
    <n v="5922318"/>
    <n v="2412796"/>
    <n v="5702973"/>
  </r>
  <r>
    <x v="2"/>
    <x v="107"/>
    <n v="22803207"/>
    <n v="5415761"/>
    <n v="3639391"/>
    <n v="2656756"/>
    <n v="2091398"/>
    <n v="9.1715082005789803E-2"/>
    <n v="0.7302283946685022"/>
    <n v="0.10526315789473695"/>
    <n v="0.56544473803340667"/>
    <n v="0.23749997094706898"/>
    <n v="0.67199992761866711"/>
    <n v="0.73000015661961026"/>
    <n v="0.78719987834787986"/>
    <n v="389107"/>
    <n v="0.28999999999999998"/>
    <n v="32"/>
    <n v="18"/>
    <n v="28"/>
    <n v="364"/>
    <n v="40"/>
    <n v="0.91"/>
    <n v="8209154"/>
    <n v="6156866"/>
    <n v="2508352"/>
    <n v="5928833"/>
  </r>
  <r>
    <x v="3"/>
    <x v="108"/>
    <n v="22151687"/>
    <n v="5537921"/>
    <n v="2281623"/>
    <n v="1748864"/>
    <n v="1419728"/>
    <n v="6.409119088762856E-2"/>
    <n v="0.2472495952251057"/>
    <n v="7.3684220220243013E-2"/>
    <n v="0.16165402428030418"/>
    <n v="0.24999996614253353"/>
    <n v="0.41199991838092309"/>
    <n v="0.76649998707060718"/>
    <n v="0.81180011710458899"/>
    <n v="384879"/>
    <n v="0.18"/>
    <n v="39"/>
    <n v="17"/>
    <n v="27"/>
    <n v="351"/>
    <n v="36"/>
    <n v="0.95"/>
    <n v="7974607"/>
    <n v="5980955"/>
    <n v="2436685"/>
    <n v="5759438"/>
  </r>
  <r>
    <x v="4"/>
    <x v="109"/>
    <n v="44440853"/>
    <n v="9612556"/>
    <n v="3300951"/>
    <n v="2132414"/>
    <n v="1596752"/>
    <n v="3.5929823399204329E-2"/>
    <n v="-1.3246855591761975E-3"/>
    <n v="3.1250011602500294E-2"/>
    <n v="-3.1587584771085031E-2"/>
    <n v="0.21629998866133376"/>
    <n v="0.34339992401604735"/>
    <n v="0.64599989518172185"/>
    <n v="0.74880018608018895"/>
    <n v="384256"/>
    <n v="0.18"/>
    <n v="35"/>
    <n v="17"/>
    <n v="29"/>
    <n v="395"/>
    <n v="34"/>
    <n v="0.94"/>
    <n v="15998707"/>
    <n v="11999030"/>
    <n v="4888493"/>
    <n v="11554621"/>
  </r>
  <r>
    <x v="5"/>
    <x v="110"/>
    <n v="46685340"/>
    <n v="10098039"/>
    <n v="3536333"/>
    <n v="2356612"/>
    <n v="1930065"/>
    <n v="4.1341993011082281E-2"/>
    <n v="-3.0611356968823777E-4"/>
    <n v="0"/>
    <n v="-3.0611356968823777E-4"/>
    <n v="0.21629999910035999"/>
    <n v="0.35019997447029072"/>
    <n v="0.66639991199923765"/>
    <n v="0.81899990325093819"/>
    <n v="405625"/>
    <n v="0.17"/>
    <n v="34"/>
    <n v="18"/>
    <n v="25"/>
    <n v="380"/>
    <n v="34"/>
    <n v="0.94"/>
    <n v="16806722"/>
    <n v="12605042"/>
    <n v="5135387"/>
    <n v="12138188"/>
  </r>
  <r>
    <x v="6"/>
    <x v="111"/>
    <n v="20848646"/>
    <n v="5368526"/>
    <n v="2211832"/>
    <n v="1695369"/>
    <n v="1459713"/>
    <n v="7.0014762589378707E-2"/>
    <n v="2.9183076903552152E-2"/>
    <n v="-1.030930673479602E-2"/>
    <n v="3.9903763779018941E-2"/>
    <n v="0.2574999834521628"/>
    <n v="0.41199986737514172"/>
    <n v="0.76649989691802989"/>
    <n v="0.86100017164404918"/>
    <n v="385119"/>
    <n v="0.19"/>
    <n v="31"/>
    <n v="17"/>
    <n v="26"/>
    <n v="383"/>
    <n v="33"/>
    <n v="0.95"/>
    <n v="7505512"/>
    <n v="5629134"/>
    <n v="2293351"/>
    <n v="5420648"/>
  </r>
  <r>
    <x v="0"/>
    <x v="112"/>
    <n v="20631473"/>
    <n v="4899974"/>
    <n v="1881590"/>
    <n v="1414767"/>
    <n v="1148508"/>
    <n v="5.5667765457173127E-2"/>
    <n v="-0.11397510352957152"/>
    <n v="-8.6538477715919493E-2"/>
    <n v="-3.0035885633198478E-2"/>
    <n v="0.23749995940667931"/>
    <n v="0.38399999673467655"/>
    <n v="0.75189972310652164"/>
    <n v="0.81180010560042748"/>
    <n v="392946"/>
    <n v="0.18"/>
    <n v="38"/>
    <n v="21"/>
    <n v="27"/>
    <n v="390"/>
    <n v="37"/>
    <n v="0.93"/>
    <n v="7427330"/>
    <n v="5570497"/>
    <n v="2269462"/>
    <n v="5364183"/>
  </r>
  <r>
    <x v="1"/>
    <x v="113"/>
    <n v="21717340"/>
    <n v="5700801"/>
    <n v="2325927"/>
    <n v="1765843"/>
    <n v="1476951"/>
    <n v="6.8007914413091106E-2"/>
    <n v="0.10543108751981545"/>
    <n v="-9.9009720434640736E-3"/>
    <n v="0.11648537803467307"/>
    <n v="0.2624999654653839"/>
    <n v="0.40800003367947768"/>
    <n v="0.7591996653377342"/>
    <n v="0.83639995175108994"/>
    <n v="394455"/>
    <n v="0.17"/>
    <n v="37"/>
    <n v="18"/>
    <n v="25"/>
    <n v="383"/>
    <n v="39"/>
    <n v="0.94"/>
    <n v="7818242"/>
    <n v="5863681"/>
    <n v="2388907"/>
    <n v="5646508"/>
  </r>
  <r>
    <x v="2"/>
    <x v="114"/>
    <n v="22803207"/>
    <n v="5700801"/>
    <n v="2189107"/>
    <n v="1518146"/>
    <n v="1282226"/>
    <n v="5.6230073252415767E-2"/>
    <n v="-0.38690483590402214"/>
    <n v="0"/>
    <n v="-0.38690483590402214"/>
    <n v="0.24999996710988942"/>
    <n v="0.38399989755825542"/>
    <n v="0.69350013498654928"/>
    <n v="0.84459992648928361"/>
    <n v="393483"/>
    <n v="0.17"/>
    <n v="30"/>
    <n v="17"/>
    <n v="28"/>
    <n v="383"/>
    <n v="38"/>
    <n v="0.91"/>
    <n v="8209154"/>
    <n v="6156866"/>
    <n v="2508352"/>
    <n v="5928833"/>
  </r>
  <r>
    <x v="3"/>
    <x v="115"/>
    <n v="22151687"/>
    <n v="5759438"/>
    <n v="2188586"/>
    <n v="1533761"/>
    <n v="1307991"/>
    <n v="5.9047015245385151E-2"/>
    <n v="-7.8703103693101739E-2"/>
    <n v="0"/>
    <n v="-7.8703103693101739E-2"/>
    <n v="0.25999997201116104"/>
    <n v="0.37999992360365714"/>
    <n v="0.70079996856417792"/>
    <n v="0.85279975172142208"/>
    <n v="387973"/>
    <n v="0.17"/>
    <n v="38"/>
    <n v="19"/>
    <n v="30"/>
    <n v="367"/>
    <n v="30"/>
    <n v="0.94"/>
    <n v="7974607"/>
    <n v="5980955"/>
    <n v="2436685"/>
    <n v="5759438"/>
  </r>
  <r>
    <x v="4"/>
    <x v="116"/>
    <n v="47134238"/>
    <n v="9997171"/>
    <n v="3297067"/>
    <n v="2354106"/>
    <n v="1744392"/>
    <n v="3.7009020915963468E-2"/>
    <n v="9.246269927953743E-2"/>
    <n v="6.0606059924187328E-2"/>
    <n v="3.0036259982926472E-2"/>
    <n v="0.21209998133416308"/>
    <n v="0.32980000042011887"/>
    <n v="0.71400004913457926"/>
    <n v="0.74099976806481949"/>
    <n v="388059"/>
    <n v="0.19"/>
    <n v="31"/>
    <n v="20"/>
    <n v="29"/>
    <n v="366"/>
    <n v="36"/>
    <n v="0.94"/>
    <n v="16968325"/>
    <n v="12726244"/>
    <n v="5184766"/>
    <n v="12254901"/>
  </r>
  <r>
    <x v="5"/>
    <x v="117"/>
    <n v="46236443"/>
    <n v="9224170"/>
    <n v="3261666"/>
    <n v="2151395"/>
    <n v="1644526"/>
    <n v="3.5567744690048933E-2"/>
    <n v="-0.14794268586809256"/>
    <n v="-9.6153739053844722E-3"/>
    <n v="-0.13967029406360465"/>
    <n v="0.19949999181381664"/>
    <n v="0.3535999444936509"/>
    <n v="0.65960003262136591"/>
    <n v="0.76439984289263474"/>
    <n v="394554"/>
    <n v="0.18"/>
    <n v="30"/>
    <n v="20"/>
    <n v="29"/>
    <n v="389"/>
    <n v="31"/>
    <n v="0.93"/>
    <n v="16645119"/>
    <n v="12483839"/>
    <n v="5086008"/>
    <n v="12021475"/>
  </r>
  <r>
    <x v="6"/>
    <x v="118"/>
    <n v="20631473"/>
    <n v="5209447"/>
    <n v="2062941"/>
    <n v="1475828"/>
    <n v="1210178"/>
    <n v="5.8656887949784291E-2"/>
    <n v="-0.17094798772087394"/>
    <n v="-1.041664768062156E-2"/>
    <n v="-0.16222114050726522"/>
    <n v="0.25250000327170047"/>
    <n v="0.39599999769649252"/>
    <n v="0.71540000416880556"/>
    <n v="0.81999934951769449"/>
    <n v="395744"/>
    <n v="0.18"/>
    <n v="38"/>
    <n v="20"/>
    <n v="27"/>
    <n v="366"/>
    <n v="31"/>
    <n v="0.91"/>
    <n v="7427330"/>
    <n v="5570497"/>
    <n v="2269462"/>
    <n v="5364183"/>
  </r>
  <r>
    <x v="0"/>
    <x v="119"/>
    <n v="21065820"/>
    <n v="5319119"/>
    <n v="2148924"/>
    <n v="1490279"/>
    <n v="1246469"/>
    <n v="5.9170210321743945E-2"/>
    <n v="8.5294138133996444E-2"/>
    <n v="2.105264127287465E-2"/>
    <n v="6.2916929318195036E-2"/>
    <n v="0.25249997389135576"/>
    <n v="0.40399998571191958"/>
    <n v="0.69350009586192907"/>
    <n v="0.83639976138696182"/>
    <n v="405172"/>
    <n v="0.17"/>
    <n v="33"/>
    <n v="19"/>
    <n v="27"/>
    <n v="380"/>
    <n v="34"/>
    <n v="0.94"/>
    <n v="7583695"/>
    <n v="5687771"/>
    <n v="2317240"/>
    <n v="5477113"/>
  </r>
  <r>
    <x v="1"/>
    <x v="120"/>
    <n v="22803207"/>
    <n v="5529777"/>
    <n v="2278268"/>
    <n v="1696398"/>
    <n v="1460599"/>
    <n v="6.4052350180393486E-2"/>
    <n v="-1.1071457346926161E-2"/>
    <n v="5.0000000000000044E-2"/>
    <n v="-5.8163292711358228E-2"/>
    <n v="0.24249996941219715"/>
    <n v="0.41199997757594925"/>
    <n v="0.7445998451455228"/>
    <n v="0.86100018981394699"/>
    <n v="410255"/>
    <n v="0.18"/>
    <n v="40"/>
    <n v="18"/>
    <n v="27"/>
    <n v="378"/>
    <n v="35"/>
    <n v="0.94"/>
    <n v="8209154"/>
    <n v="6156866"/>
    <n v="2508352"/>
    <n v="5928833"/>
  </r>
  <r>
    <x v="2"/>
    <x v="121"/>
    <n v="21282993"/>
    <n v="5533578"/>
    <n v="2169162"/>
    <n v="1615158"/>
    <n v="1284697"/>
    <n v="6.0362609713774752E-2"/>
    <n v="1.9271173724444424E-3"/>
    <n v="-6.6666675437362821E-2"/>
    <n v="7.3493350129709034E-2"/>
    <n v="0.25999999154254289"/>
    <n v="0.39199989590821704"/>
    <n v="0.74459998838261043"/>
    <n v="0.79540020233314634"/>
    <n v="390331"/>
    <n v="0.19"/>
    <n v="31"/>
    <n v="18"/>
    <n v="30"/>
    <n v="378"/>
    <n v="36"/>
    <n v="0.95"/>
    <n v="7661877"/>
    <n v="5746408"/>
    <n v="2341129"/>
    <n v="5533578"/>
  </r>
  <r>
    <x v="3"/>
    <x v="122"/>
    <n v="20848646"/>
    <n v="5264283"/>
    <n v="2147827"/>
    <n v="1552235"/>
    <n v="1260104"/>
    <n v="6.0440567699216532E-2"/>
    <n v="-3.6611108180407914E-2"/>
    <n v="-5.8823555966640351E-2"/>
    <n v="2.3600726438755881E-2"/>
    <n v="0.25249999448405425"/>
    <n v="0.40799991185884193"/>
    <n v="0.72270019885214221"/>
    <n v="0.81179975970133389"/>
    <n v="400375"/>
    <n v="0.18"/>
    <n v="37"/>
    <n v="18"/>
    <n v="27"/>
    <n v="365"/>
    <n v="37"/>
    <n v="0.93"/>
    <n v="7505512"/>
    <n v="5629134"/>
    <n v="2293351"/>
    <n v="5420648"/>
  </r>
  <r>
    <x v="4"/>
    <x v="123"/>
    <n v="43094160"/>
    <n v="9321266"/>
    <n v="3042461"/>
    <n v="1986118"/>
    <n v="1487205"/>
    <n v="3.4510592618582192E-2"/>
    <n v="-0.14743647070153953"/>
    <n v="-8.5714295413028663E-2"/>
    <n v="-6.750862993794049E-2"/>
    <n v="0.21629998125035968"/>
    <n v="0.32639997614058003"/>
    <n v="0.65279982224915944"/>
    <n v="0.74879992024643049"/>
    <n v="400472"/>
    <n v="0.19"/>
    <n v="39"/>
    <n v="19"/>
    <n v="30"/>
    <n v="370"/>
    <n v="40"/>
    <n v="0.94"/>
    <n v="15513897"/>
    <n v="11635423"/>
    <n v="4740357"/>
    <n v="11204481"/>
  </r>
  <r>
    <x v="5"/>
    <x v="124"/>
    <n v="43991955"/>
    <n v="8868778"/>
    <n v="3136000"/>
    <n v="2068505"/>
    <n v="1532762"/>
    <n v="3.4841870519280171E-2"/>
    <n v="-6.796122408523797E-2"/>
    <n v="-4.8543699609418511E-2"/>
    <n v="-2.040821472079013E-2"/>
    <n v="0.2015999970903771"/>
    <n v="0.35360001118530648"/>
    <n v="0.65959980867346935"/>
    <n v="0.74099990089460743"/>
    <n v="387617"/>
    <n v="0.18"/>
    <n v="34"/>
    <n v="21"/>
    <n v="28"/>
    <n v="397"/>
    <n v="36"/>
    <n v="0.93"/>
    <n v="15837104"/>
    <n v="11877828"/>
    <n v="4839115"/>
    <n v="11437908"/>
  </r>
  <r>
    <x v="6"/>
    <x v="125"/>
    <n v="21717340"/>
    <n v="5157868"/>
    <n v="1959989"/>
    <n v="1430792"/>
    <n v="1161517"/>
    <n v="5.3483391612416623E-2"/>
    <n v="-4.0209787320542922E-2"/>
    <n v="5.2631578947368363E-2"/>
    <n v="-8.8199297954515754E-2"/>
    <n v="0.23749998848846129"/>
    <n v="0.37999983714201296"/>
    <n v="0.73000001530620839"/>
    <n v="0.81180003802090028"/>
    <n v="388170"/>
    <n v="0.18"/>
    <n v="32"/>
    <n v="18"/>
    <n v="29"/>
    <n v="359"/>
    <n v="35"/>
    <n v="0.93"/>
    <n v="7818242"/>
    <n v="5863681"/>
    <n v="2388907"/>
    <n v="5646508"/>
  </r>
  <r>
    <x v="0"/>
    <x v="126"/>
    <n v="22151687"/>
    <n v="5814817"/>
    <n v="2372445"/>
    <n v="1679928"/>
    <n v="1308664"/>
    <n v="5.9077396678636714E-2"/>
    <n v="4.9896948901256177E-2"/>
    <n v="5.154639126319327E-2"/>
    <n v="-1.5685873449249321E-3"/>
    <n v="0.26249996219249577"/>
    <n v="0.4079999422165822"/>
    <n v="0.70809987165139765"/>
    <n v="0.77900005238319736"/>
    <n v="404780"/>
    <n v="0.18"/>
    <n v="37"/>
    <n v="22"/>
    <n v="29"/>
    <n v="360"/>
    <n v="31"/>
    <n v="0.95"/>
    <n v="7974607"/>
    <n v="5980955"/>
    <n v="2436685"/>
    <n v="5759438"/>
  </r>
  <r>
    <x v="1"/>
    <x v="127"/>
    <n v="22803207"/>
    <n v="5757809"/>
    <n v="2187967"/>
    <n v="1565272"/>
    <n v="1334864"/>
    <n v="5.8538432773951488E-2"/>
    <n v="-8.6084544765537951E-2"/>
    <n v="0"/>
    <n v="-8.6084544765537951E-2"/>
    <n v="0.25249996634245347"/>
    <n v="0.37999992705558661"/>
    <n v="0.71540018656588511"/>
    <n v="0.85280002453247739"/>
    <n v="384639"/>
    <n v="0.17"/>
    <n v="35"/>
    <n v="20"/>
    <n v="29"/>
    <n v="390"/>
    <n v="38"/>
    <n v="0.91"/>
    <n v="8209154"/>
    <n v="6156866"/>
    <n v="2508352"/>
    <n v="5928833"/>
  </r>
  <r>
    <x v="2"/>
    <x v="128"/>
    <n v="21065820"/>
    <n v="5108461"/>
    <n v="2063818"/>
    <n v="1506587"/>
    <n v="1210693"/>
    <n v="5.7471914219337297E-2"/>
    <n v="-5.7604244424950046E-2"/>
    <n v="-1.0204062934193514E-2"/>
    <n v="-4.7888842250930708E-2"/>
    <n v="0.24249998338540821"/>
    <n v="0.40399995223610397"/>
    <n v="0.72999993216456105"/>
    <n v="0.80359979211290156"/>
    <n v="403290"/>
    <n v="0.18"/>
    <n v="32"/>
    <n v="19"/>
    <n v="26"/>
    <n v="385"/>
    <n v="40"/>
    <n v="0.95"/>
    <n v="7583695"/>
    <n v="5687771"/>
    <n v="2317240"/>
    <n v="5477113"/>
  </r>
  <r>
    <x v="3"/>
    <x v="129"/>
    <n v="21065820"/>
    <n v="5213790"/>
    <n v="2168936"/>
    <n v="1583323"/>
    <n v="1337275"/>
    <n v="6.3480794955999814E-2"/>
    <n v="6.1241770520528371E-2"/>
    <n v="1.0416695645367069E-2"/>
    <n v="5.030110358845441E-2"/>
    <n v="0.247499978638382"/>
    <n v="0.41599987724860416"/>
    <n v="0.72999987090444352"/>
    <n v="0.84460024897004593"/>
    <n v="406517"/>
    <n v="0.19"/>
    <n v="40"/>
    <n v="21"/>
    <n v="25"/>
    <n v="377"/>
    <n v="39"/>
    <n v="0.92"/>
    <n v="7583695"/>
    <n v="5687771"/>
    <n v="2317240"/>
    <n v="5477113"/>
  </r>
  <r>
    <x v="4"/>
    <x v="130"/>
    <n v="45787545"/>
    <n v="10096153"/>
    <n v="3398365"/>
    <n v="2218452"/>
    <n v="1678481"/>
    <n v="3.6658025670518041E-2"/>
    <n v="0.12861441428720322"/>
    <n v="6.25E-2"/>
    <n v="6.2225331093838321E-2"/>
    <n v="0.22049998531259976"/>
    <n v="0.33659999011504677"/>
    <n v="0.6527998022578505"/>
    <n v="0.75660009772580161"/>
    <n v="398563"/>
    <n v="0.17"/>
    <n v="39"/>
    <n v="17"/>
    <n v="28"/>
    <n v="367"/>
    <n v="33"/>
    <n v="0.91"/>
    <n v="16483516"/>
    <n v="12362637"/>
    <n v="5036630"/>
    <n v="11904761"/>
  </r>
  <r>
    <x v="5"/>
    <x v="131"/>
    <n v="42645263"/>
    <n v="8955505"/>
    <n v="3166666"/>
    <n v="2088733"/>
    <n v="1564043"/>
    <n v="3.6675656098075889E-2"/>
    <n v="2.0408256467735919E-2"/>
    <n v="-3.0612233532244737E-2"/>
    <n v="5.2631662751314368E-2"/>
    <n v="0.20999999460666943"/>
    <n v="0.35359993657532435"/>
    <n v="0.65960003360000707"/>
    <n v="0.74879987054353048"/>
    <n v="398790"/>
    <n v="0.17"/>
    <n v="34"/>
    <n v="22"/>
    <n v="27"/>
    <n v="350"/>
    <n v="30"/>
    <n v="0.94"/>
    <n v="15352294"/>
    <n v="11514221"/>
    <n v="4690978"/>
    <n v="11087768"/>
  </r>
  <r>
    <x v="6"/>
    <x v="132"/>
    <n v="20848646"/>
    <n v="5420648"/>
    <n v="2059846"/>
    <n v="1428503"/>
    <n v="1229941"/>
    <n v="5.8993807079845854E-2"/>
    <n v="5.8909167924360961E-2"/>
    <n v="-4.0000018418461902E-2"/>
    <n v="0.10303040441717126"/>
    <n v="0.2600000019185898"/>
    <n v="0.37999995572485062"/>
    <n v="0.69349990241988968"/>
    <n v="0.86099994189721685"/>
    <n v="385035"/>
    <n v="0.17"/>
    <n v="37"/>
    <n v="19"/>
    <n v="25"/>
    <n v="395"/>
    <n v="33"/>
    <n v="0.93"/>
    <n v="7505512"/>
    <n v="5629134"/>
    <n v="2293351"/>
    <n v="5420648"/>
  </r>
  <r>
    <x v="0"/>
    <x v="133"/>
    <n v="22803207"/>
    <n v="5700801"/>
    <n v="2280320"/>
    <n v="1731219"/>
    <n v="1433796"/>
    <n v="6.287694533492591E-2"/>
    <n v="9.5618126577945217E-2"/>
    <n v="2.9411755411675955E-2"/>
    <n v="6.4314761142194588E-2"/>
    <n v="0.24999996710988942"/>
    <n v="0.39999992983442151"/>
    <n v="0.75920002455795677"/>
    <n v="0.82820024502965828"/>
    <n v="387454"/>
    <n v="0.17"/>
    <n v="35"/>
    <n v="20"/>
    <n v="27"/>
    <n v="389"/>
    <n v="35"/>
    <n v="0.91"/>
    <n v="8209154"/>
    <n v="6156866"/>
    <n v="2508352"/>
    <n v="5928833"/>
  </r>
  <r>
    <x v="1"/>
    <x v="134"/>
    <n v="21934513"/>
    <n v="5483628"/>
    <n v="2303123"/>
    <n v="1647654"/>
    <n v="1283523"/>
    <n v="5.8516138470911118E-2"/>
    <n v="-3.8461596087691285E-2"/>
    <n v="-3.809525563663041E-2"/>
    <n v="-3.808489907213275E-4"/>
    <n v="0.24999998860243672"/>
    <n v="0.41999986140562418"/>
    <n v="0.71539991567970973"/>
    <n v="0.7790003240971709"/>
    <n v="381343"/>
    <n v="0.17"/>
    <n v="37"/>
    <n v="20"/>
    <n v="29"/>
    <n v="399"/>
    <n v="36"/>
    <n v="0.95"/>
    <n v="7896424"/>
    <n v="5922318"/>
    <n v="2412796"/>
    <n v="5702973"/>
  </r>
  <r>
    <x v="2"/>
    <x v="135"/>
    <n v="21065820"/>
    <n v="5424448"/>
    <n v="2256570"/>
    <n v="1680242"/>
    <n v="1377798"/>
    <n v="6.5404432393327203E-2"/>
    <n v="0.13802425552968423"/>
    <n v="0"/>
    <n v="0.13802425552968423"/>
    <n v="0.25749996914432954"/>
    <n v="0.41599993215899572"/>
    <n v="0.74459999025069024"/>
    <n v="0.81999973813295945"/>
    <n v="382648"/>
    <n v="0.17"/>
    <n v="37"/>
    <n v="22"/>
    <n v="26"/>
    <n v="390"/>
    <n v="39"/>
    <n v="0.93"/>
    <n v="7583695"/>
    <n v="5687771"/>
    <n v="2317240"/>
    <n v="5477113"/>
  </r>
  <r>
    <x v="3"/>
    <x v="136"/>
    <n v="20631473"/>
    <n v="5312604"/>
    <n v="2082540"/>
    <n v="1489849"/>
    <n v="1185026"/>
    <n v="5.7437779648598045E-2"/>
    <n v="-0.11385018040418016"/>
    <n v="-2.0618565999329763E-2"/>
    <n v="-9.5194386138206633E-2"/>
    <n v="0.25749998558028309"/>
    <n v="0.39199985543812416"/>
    <n v="0.71539994429878895"/>
    <n v="0.79540007074542451"/>
    <n v="391140"/>
    <n v="0.18"/>
    <n v="32"/>
    <n v="17"/>
    <n v="25"/>
    <n v="378"/>
    <n v="35"/>
    <n v="0.91"/>
    <n v="7427330"/>
    <n v="5570497"/>
    <n v="2269462"/>
    <n v="5364183"/>
  </r>
  <r>
    <x v="4"/>
    <x v="137"/>
    <n v="44889750"/>
    <n v="9332579"/>
    <n v="3331730"/>
    <n v="2152298"/>
    <n v="1745944"/>
    <n v="3.8894045968177589E-2"/>
    <n v="4.0192888689237538E-2"/>
    <n v="-1.9607843137254943E-2"/>
    <n v="6.0996746463022111E-2"/>
    <n v="0.20789999944307999"/>
    <n v="0.35699992467248337"/>
    <n v="0.64600012606063517"/>
    <n v="0.81119993606833252"/>
    <n v="389840"/>
    <n v="0.17"/>
    <n v="35"/>
    <n v="22"/>
    <n v="26"/>
    <n v="377"/>
    <n v="35"/>
    <n v="0.93"/>
    <n v="16160310"/>
    <n v="12120232"/>
    <n v="4937872"/>
    <n v="11671335"/>
  </r>
  <r>
    <x v="5"/>
    <x v="138"/>
    <n v="47134238"/>
    <n v="9403280"/>
    <n v="3069230"/>
    <n v="2066206"/>
    <n v="1547175"/>
    <n v="3.2824865016381509E-2"/>
    <n v="-1.0784869725448676E-2"/>
    <n v="0.10526315666056507"/>
    <n v="-0.10499583351411135"/>
    <n v="0.19949998979510394"/>
    <n v="0.32639993704324449"/>
    <n v="0.67320011859652096"/>
    <n v="0.74879997444591684"/>
    <n v="397741"/>
    <n v="0.19"/>
    <n v="31"/>
    <n v="20"/>
    <n v="25"/>
    <n v="398"/>
    <n v="34"/>
    <n v="0.92"/>
    <n v="16968325"/>
    <n v="12726244"/>
    <n v="5184766"/>
    <n v="12254901"/>
  </r>
  <r>
    <x v="6"/>
    <x v="139"/>
    <n v="22368860"/>
    <n v="5480370"/>
    <n v="2148305"/>
    <n v="1536897"/>
    <n v="1310666"/>
    <n v="5.8593330192061643E-2"/>
    <n v="6.5633229561417927E-2"/>
    <n v="7.2916677658587448E-2"/>
    <n v="-6.7884564093682043E-3"/>
    <n v="0.24499996870649643"/>
    <n v="0.39199999270122271"/>
    <n v="0.71539981520314855"/>
    <n v="0.85280015511774698"/>
    <n v="409012"/>
    <n v="0.19"/>
    <n v="32"/>
    <n v="22"/>
    <n v="25"/>
    <n v="379"/>
    <n v="35"/>
    <n v="0.93"/>
    <n v="8052789"/>
    <n v="6039592"/>
    <n v="2460574"/>
    <n v="5815903"/>
  </r>
  <r>
    <x v="0"/>
    <x v="140"/>
    <n v="22368860"/>
    <n v="5424448"/>
    <n v="2148081"/>
    <n v="1521056"/>
    <n v="1234793"/>
    <n v="5.5201427341402286E-2"/>
    <n v="-0.13879450075185029"/>
    <n v="-1.9047627818315149E-2"/>
    <n v="-0.12207205602369087"/>
    <n v="0.24249997541224722"/>
    <n v="0.39599992478497353"/>
    <n v="0.7080999273304871"/>
    <n v="0.81179982854017207"/>
    <n v="397624"/>
    <n v="0.18"/>
    <n v="35"/>
    <n v="21"/>
    <n v="25"/>
    <n v="380"/>
    <n v="37"/>
    <n v="0.94"/>
    <n v="8052789"/>
    <n v="6039592"/>
    <n v="2460574"/>
    <n v="5815903"/>
  </r>
  <r>
    <x v="1"/>
    <x v="141"/>
    <n v="21934513"/>
    <n v="5648137"/>
    <n v="2372217"/>
    <n v="1818304"/>
    <n v="1476099"/>
    <n v="6.7295727058084218E-2"/>
    <n v="0.15003704647287197"/>
    <n v="0"/>
    <n v="0.15003704647287197"/>
    <n v="0.25749999555495034"/>
    <n v="0.41999990439325391"/>
    <n v="0.76649986067885023"/>
    <n v="0.81179989704691846"/>
    <n v="387088"/>
    <n v="0.18"/>
    <n v="35"/>
    <n v="17"/>
    <n v="25"/>
    <n v="398"/>
    <n v="37"/>
    <n v="0.94"/>
    <n v="7896424"/>
    <n v="5922318"/>
    <n v="2412796"/>
    <n v="5702973"/>
  </r>
  <r>
    <x v="2"/>
    <x v="142"/>
    <n v="21065820"/>
    <n v="5319119"/>
    <n v="2234030"/>
    <n v="1614533"/>
    <n v="1310678"/>
    <n v="6.2218228390824568E-2"/>
    <n v="-4.8715414015697567E-2"/>
    <n v="0"/>
    <n v="-4.8715414015697567E-2"/>
    <n v="0.25249997389135576"/>
    <n v="0.42000000376002117"/>
    <n v="0.72269978469402829"/>
    <n v="0.81180006850278064"/>
    <n v="388159"/>
    <n v="0.17"/>
    <n v="38"/>
    <n v="22"/>
    <n v="26"/>
    <n v="391"/>
    <n v="33"/>
    <n v="0.93"/>
    <n v="7583695"/>
    <n v="5687771"/>
    <n v="2317240"/>
    <n v="5477113"/>
  </r>
  <r>
    <x v="3"/>
    <x v="143"/>
    <n v="22368860"/>
    <n v="5312604"/>
    <n v="2082540"/>
    <n v="1505052"/>
    <n v="1295850"/>
    <n v="5.7930980836752521E-2"/>
    <n v="9.352031094676394E-2"/>
    <n v="8.4210516621862075E-2"/>
    <n v="8.5867035803239844E-3"/>
    <n v="0.23749998882374873"/>
    <n v="0.39199985543812416"/>
    <n v="0.72270016422253591"/>
    <n v="0.86100015148978237"/>
    <n v="403534"/>
    <n v="0.17"/>
    <n v="34"/>
    <n v="22"/>
    <n v="26"/>
    <n v="386"/>
    <n v="35"/>
    <n v="0.92"/>
    <n v="8052789"/>
    <n v="6039592"/>
    <n v="2460574"/>
    <n v="5815903"/>
  </r>
  <r>
    <x v="4"/>
    <x v="144"/>
    <n v="47134238"/>
    <n v="9898190"/>
    <n v="3500000"/>
    <n v="2475200"/>
    <n v="1853429"/>
    <n v="3.9322349923212929E-2"/>
    <n v="6.1562684713828197E-2"/>
    <n v="5.0000011138400247E-2"/>
    <n v="1.1012069955020243E-2"/>
    <n v="0.21000000042432002"/>
    <n v="0.35360000161645716"/>
    <n v="0.70720000000000005"/>
    <n v="0.74879969295410476"/>
    <n v="398544"/>
    <n v="0.19"/>
    <n v="31"/>
    <n v="19"/>
    <n v="30"/>
    <n v="396"/>
    <n v="37"/>
    <n v="0.95"/>
    <n v="16968325"/>
    <n v="12726244"/>
    <n v="5184766"/>
    <n v="12254901"/>
  </r>
  <r>
    <x v="5"/>
    <x v="145"/>
    <n v="47134238"/>
    <n v="9799208"/>
    <n v="3365048"/>
    <n v="2288232"/>
    <n v="1695580"/>
    <n v="3.5973425517136823E-2"/>
    <n v="9.5919983195178249E-2"/>
    <n v="0"/>
    <n v="9.5919983195178471E-2"/>
    <n v="0.2078999982984768"/>
    <n v="0.34339999722426545"/>
    <n v="0.67999980980954799"/>
    <n v="0.74100003845763895"/>
    <n v="401029"/>
    <n v="0.18"/>
    <n v="35"/>
    <n v="18"/>
    <n v="30"/>
    <n v="354"/>
    <n v="33"/>
    <n v="0.91"/>
    <n v="16968325"/>
    <n v="12726244"/>
    <n v="5184766"/>
    <n v="12254901"/>
  </r>
  <r>
    <x v="6"/>
    <x v="146"/>
    <n v="21065820"/>
    <n v="5055796"/>
    <n v="1941425"/>
    <n v="1445585"/>
    <n v="1126111"/>
    <n v="5.3456784497351632E-2"/>
    <n v="-0.14081009196851069"/>
    <n v="-5.8252409823299045E-2"/>
    <n v="-8.7664341280365043E-2"/>
    <n v="0.2399999620237902"/>
    <n v="0.383999868665587"/>
    <n v="0.74459997167029368"/>
    <n v="0.77900019715201807"/>
    <n v="384455"/>
    <n v="0.17"/>
    <n v="40"/>
    <n v="18"/>
    <n v="29"/>
    <n v="396"/>
    <n v="31"/>
    <n v="0.91"/>
    <n v="7583695"/>
    <n v="5687771"/>
    <n v="2317240"/>
    <n v="5477113"/>
  </r>
  <r>
    <x v="0"/>
    <x v="147"/>
    <n v="22586034"/>
    <n v="5477113"/>
    <n v="2125119"/>
    <n v="1582364"/>
    <n v="1232661"/>
    <n v="5.457624831344892E-2"/>
    <n v="-1.7266051880761024E-3"/>
    <n v="9.7087647738864913E-3"/>
    <n v="-1.1325414179724769E-2"/>
    <n v="0.24249998915258872"/>
    <n v="0.38799984590421999"/>
    <n v="0.74460018474259559"/>
    <n v="0.778999648626991"/>
    <n v="402546"/>
    <n v="0.18"/>
    <n v="39"/>
    <n v="19"/>
    <n v="25"/>
    <n v="395"/>
    <n v="35"/>
    <n v="0.92"/>
    <n v="8130972"/>
    <n v="6098229"/>
    <n v="2484463"/>
    <n v="5872368"/>
  </r>
  <r>
    <x v="1"/>
    <x v="148"/>
    <n v="20631473"/>
    <n v="5261025"/>
    <n v="2146498"/>
    <n v="1535605"/>
    <n v="1271788"/>
    <n v="6.1643102264196066E-2"/>
    <n v="-0.13841280293530445"/>
    <n v="-5.940592344129092E-2"/>
    <n v="-8.3996786140808966E-2"/>
    <n v="0.25499997019117343"/>
    <n v="0.40799996198459426"/>
    <n v="0.71540015411148761"/>
    <n v="0.82819996027624287"/>
    <n v="405545"/>
    <n v="0.18"/>
    <n v="39"/>
    <n v="18"/>
    <n v="28"/>
    <n v="352"/>
    <n v="32"/>
    <n v="0.93"/>
    <n v="7427330"/>
    <n v="5570497"/>
    <n v="2269462"/>
    <n v="5364183"/>
  </r>
  <r>
    <x v="2"/>
    <x v="149"/>
    <n v="21500167"/>
    <n v="5428792"/>
    <n v="2128086"/>
    <n v="1569038"/>
    <n v="1260879"/>
    <n v="5.8645079361476588E-2"/>
    <n v="-3.7994839312172735E-2"/>
    <n v="2.0618565999329652E-2"/>
    <n v="-5.7429295590083362E-2"/>
    <n v="0.25249999220936281"/>
    <n v="0.39199991452978861"/>
    <n v="0.73730009031589894"/>
    <n v="0.80360004027945786"/>
    <n v="389665"/>
    <n v="0.19"/>
    <n v="30"/>
    <n v="18"/>
    <n v="27"/>
    <n v="379"/>
    <n v="38"/>
    <n v="0.91"/>
    <n v="7740060"/>
    <n v="5805045"/>
    <n v="2365018"/>
    <n v="5590043"/>
  </r>
  <r>
    <x v="3"/>
    <x v="150"/>
    <n v="22368860"/>
    <n v="5368526"/>
    <n v="2211832"/>
    <n v="1598491"/>
    <n v="1297655"/>
    <n v="5.8011673370927261E-2"/>
    <n v="1.3929081297989754E-3"/>
    <n v="0"/>
    <n v="1.3929081297989754E-3"/>
    <n v="0.23999998211799797"/>
    <n v="0.41199986737514172"/>
    <n v="0.72270000614874907"/>
    <n v="0.81180000387865803"/>
    <n v="384789"/>
    <n v="0.18"/>
    <n v="34"/>
    <n v="19"/>
    <n v="30"/>
    <n v="381"/>
    <n v="31"/>
    <n v="0.95"/>
    <n v="8052789"/>
    <n v="6039592"/>
    <n v="2460574"/>
    <n v="5815903"/>
  </r>
  <r>
    <x v="4"/>
    <x v="151"/>
    <n v="46685340"/>
    <n v="10196078"/>
    <n v="3570666"/>
    <n v="2355211"/>
    <n v="1781953"/>
    <n v="3.8169433916514263E-2"/>
    <n v="-3.8564196416479901E-2"/>
    <n v="-9.523820030781005E-3"/>
    <n v="-2.9319611085045327E-2"/>
    <n v="0.2183999945164799"/>
    <n v="0.35019994943153632"/>
    <n v="0.65959991777444316"/>
    <n v="0.75660015174861195"/>
    <n v="406453"/>
    <n v="0.17"/>
    <n v="34"/>
    <n v="21"/>
    <n v="26"/>
    <n v="358"/>
    <n v="36"/>
    <n v="0.93"/>
    <n v="16806722"/>
    <n v="12605042"/>
    <n v="5135387"/>
    <n v="12138188"/>
  </r>
  <r>
    <x v="5"/>
    <x v="152"/>
    <n v="43543058"/>
    <n v="9144042"/>
    <n v="3046794"/>
    <n v="2175411"/>
    <n v="1713789"/>
    <n v="3.935848970460458E-2"/>
    <n v="1.0739098125715163E-2"/>
    <n v="-7.6190475382247658E-2"/>
    <n v="9.4099022787118125E-2"/>
    <n v="0.2099999958661608"/>
    <n v="0.33319991312375863"/>
    <n v="0.71400002756996372"/>
    <n v="0.78780009846415233"/>
    <n v="405943"/>
    <n v="0.18"/>
    <n v="31"/>
    <n v="19"/>
    <n v="29"/>
    <n v="366"/>
    <n v="37"/>
    <n v="0.93"/>
    <n v="15675500"/>
    <n v="11756625"/>
    <n v="4789736"/>
    <n v="11321195"/>
  </r>
  <r>
    <x v="6"/>
    <x v="153"/>
    <n v="21500167"/>
    <n v="5375041"/>
    <n v="2150016"/>
    <n v="1506731"/>
    <n v="1186099"/>
    <n v="5.5166966842629638E-2"/>
    <n v="5.3270059523439439E-2"/>
    <n v="2.0618565999329652E-2"/>
    <n v="3.1991867100849225E-2"/>
    <n v="0.24999996511655004"/>
    <n v="0.39999992558196301"/>
    <n v="0.70079990102399237"/>
    <n v="0.78720023680404794"/>
    <n v="400538"/>
    <n v="0.18"/>
    <n v="30"/>
    <n v="19"/>
    <n v="29"/>
    <n v="389"/>
    <n v="36"/>
    <n v="0.95"/>
    <n v="7740060"/>
    <n v="5805045"/>
    <n v="2365018"/>
    <n v="5590043"/>
  </r>
  <r>
    <x v="0"/>
    <x v="154"/>
    <n v="22368860"/>
    <n v="5759981"/>
    <n v="2280952"/>
    <n v="1715048"/>
    <n v="1392276"/>
    <n v="6.2241705656881932E-2"/>
    <n v="0.12948815611104747"/>
    <n v="-9.6154110101844825E-3"/>
    <n v="0.14045409093362049"/>
    <n v="0.2574999798827477"/>
    <n v="0.3959999173608385"/>
    <n v="0.75190008382464868"/>
    <n v="0.81180001959128845"/>
    <n v="395075"/>
    <n v="0.17"/>
    <n v="30"/>
    <n v="17"/>
    <n v="25"/>
    <n v="389"/>
    <n v="33"/>
    <n v="0.95"/>
    <n v="8052789"/>
    <n v="6039592"/>
    <n v="2460574"/>
    <n v="5815903"/>
  </r>
  <r>
    <x v="1"/>
    <x v="155"/>
    <n v="22368860"/>
    <n v="5536293"/>
    <n v="2170226"/>
    <n v="1536737"/>
    <n v="1247523"/>
    <n v="5.5770522056108357E-2"/>
    <n v="-1.9079437767929863E-2"/>
    <n v="8.4210516621862075E-2"/>
    <n v="-9.5267434512274041E-2"/>
    <n v="0.24750000670575076"/>
    <n v="0.39199984538390581"/>
    <n v="0.70809998590008594"/>
    <n v="0.81179993713953658"/>
    <n v="389074"/>
    <n v="0.18"/>
    <n v="30"/>
    <n v="21"/>
    <n v="30"/>
    <n v="375"/>
    <n v="36"/>
    <n v="0.94"/>
    <n v="8052789"/>
    <n v="6039592"/>
    <n v="2460574"/>
    <n v="5815903"/>
  </r>
  <r>
    <x v="2"/>
    <x v="156"/>
    <n v="22368860"/>
    <n v="5815903"/>
    <n v="2326361"/>
    <n v="1766173"/>
    <n v="1477227"/>
    <n v="6.6039440543684394E-2"/>
    <n v="0.17158506089799253"/>
    <n v="4.0404011745583279E-2"/>
    <n v="0.12608664294970828"/>
    <n v="0.25999997317699697"/>
    <n v="0.39999996561153101"/>
    <n v="0.75919988342308009"/>
    <n v="0.83639994496575365"/>
    <n v="402050"/>
    <n v="0.17"/>
    <n v="40"/>
    <n v="18"/>
    <n v="30"/>
    <n v="379"/>
    <n v="38"/>
    <n v="0.95"/>
    <n v="8052789"/>
    <n v="6039592"/>
    <n v="2460574"/>
    <n v="5815903"/>
  </r>
  <r>
    <x v="3"/>
    <x v="157"/>
    <n v="21065820"/>
    <n v="5477113"/>
    <n v="2278479"/>
    <n v="1596758"/>
    <n v="1348621"/>
    <n v="6.4019392551536089E-2"/>
    <n v="3.9275462276182838E-2"/>
    <n v="-5.8252409823299045E-2"/>
    <n v="0.10356052207278021"/>
    <n v="0.25999999050594758"/>
    <n v="0.41599999853937647"/>
    <n v="0.7007999634844122"/>
    <n v="0.84459949472618889"/>
    <n v="390178"/>
    <n v="0.19"/>
    <n v="35"/>
    <n v="21"/>
    <n v="25"/>
    <n v="391"/>
    <n v="35"/>
    <n v="0.95"/>
    <n v="7583695"/>
    <n v="5687771"/>
    <n v="2317240"/>
    <n v="5477113"/>
  </r>
  <r>
    <x v="4"/>
    <x v="158"/>
    <n v="42645263"/>
    <n v="8597285"/>
    <n v="2776923"/>
    <n v="1926073"/>
    <n v="1427220"/>
    <n v="3.3467257547456095E-2"/>
    <n v="-0.19906978466884373"/>
    <n v="-8.6538450828461344E-2"/>
    <n v="-0.12319219560193007"/>
    <n v="0.20159999951225532"/>
    <n v="0.32299999360263154"/>
    <n v="0.69359971450414726"/>
    <n v="0.7409999517152257"/>
    <n v="407570"/>
    <n v="0.19"/>
    <n v="35"/>
    <n v="17"/>
    <n v="29"/>
    <n v="388"/>
    <n v="30"/>
    <n v="0.93"/>
    <n v="15352294"/>
    <n v="11514221"/>
    <n v="4690978"/>
    <n v="11087768"/>
  </r>
  <r>
    <x v="5"/>
    <x v="159"/>
    <n v="44889750"/>
    <n v="9803921"/>
    <n v="3333333"/>
    <n v="2153333"/>
    <n v="1646008"/>
    <n v="3.6667791645086018E-2"/>
    <n v="-3.9550376388225117E-2"/>
    <n v="3.0927823213518835E-2"/>
    <n v="-6.8363854398706181E-2"/>
    <n v="0.21839999108927985"/>
    <n v="0.33999998571999918"/>
    <n v="0.64599996459999642"/>
    <n v="0.76440011832819166"/>
    <n v="400094"/>
    <n v="0.18"/>
    <n v="35"/>
    <n v="22"/>
    <n v="26"/>
    <n v="364"/>
    <n v="34"/>
    <n v="0.95"/>
    <n v="16160310"/>
    <n v="12120232"/>
    <n v="4937872"/>
    <n v="11671335"/>
  </r>
  <r>
    <x v="6"/>
    <x v="160"/>
    <n v="21934513"/>
    <n v="5319119"/>
    <n v="2212753"/>
    <n v="1647616"/>
    <n v="1310514"/>
    <n v="5.9746664993200443E-2"/>
    <n v="0.10489427948257268"/>
    <n v="2.0201982617158221E-2"/>
    <n v="8.3015224738292037E-2"/>
    <n v="0.24249998164992312"/>
    <n v="0.41599990524746672"/>
    <n v="0.74460005251376904"/>
    <n v="0.79540014178060903"/>
    <n v="392606"/>
    <n v="0.17"/>
    <n v="37"/>
    <n v="21"/>
    <n v="30"/>
    <n v="397"/>
    <n v="35"/>
    <n v="0.91"/>
    <n v="7896424"/>
    <n v="5922318"/>
    <n v="2412796"/>
    <n v="5702973"/>
  </r>
  <r>
    <x v="0"/>
    <x v="161"/>
    <n v="22368860"/>
    <n v="5759981"/>
    <n v="2350072"/>
    <n v="1681241"/>
    <n v="1309687"/>
    <n v="5.8549563992085427E-2"/>
    <n v="-5.9319416552465198E-2"/>
    <n v="0"/>
    <n v="-5.9319416552465198E-2"/>
    <n v="0.2574999798827477"/>
    <n v="0.40799995694430241"/>
    <n v="0.71539978349599498"/>
    <n v="0.77900015524246669"/>
    <n v="390751"/>
    <n v="0.17"/>
    <n v="31"/>
    <n v="17"/>
    <n v="26"/>
    <n v="354"/>
    <n v="31"/>
    <n v="0.94"/>
    <n v="8052789"/>
    <n v="6039592"/>
    <n v="2460574"/>
    <n v="5815903"/>
  </r>
  <r>
    <x v="1"/>
    <x v="162"/>
    <n v="21934513"/>
    <n v="5757809"/>
    <n v="2418280"/>
    <n v="1853611"/>
    <n v="1443963"/>
    <n v="6.5830638683430087E-2"/>
    <n v="0.1574640307232813"/>
    <n v="-1.9417484842768062E-2"/>
    <n v="0.1803841215113724"/>
    <n v="0.26249996979645729"/>
    <n v="0.42000003820897847"/>
    <n v="0.76649974361943196"/>
    <n v="0.77900001672411312"/>
    <n v="398995"/>
    <n v="0.17"/>
    <n v="36"/>
    <n v="21"/>
    <n v="30"/>
    <n v="400"/>
    <n v="32"/>
    <n v="0.95"/>
    <n v="7896424"/>
    <n v="5922318"/>
    <n v="2412796"/>
    <n v="5702973"/>
  </r>
  <r>
    <x v="2"/>
    <x v="163"/>
    <n v="21717340"/>
    <n v="5483628"/>
    <n v="2105713"/>
    <n v="1583285"/>
    <n v="1350226"/>
    <n v="6.2172715443051495E-2"/>
    <n v="-8.5972568873978084E-2"/>
    <n v="-2.9126204911649523E-2"/>
    <n v="-5.8551754357687225E-2"/>
    <n v="0.25249998388384581"/>
    <n v="0.38399997228112481"/>
    <n v="0.75189971282886126"/>
    <n v="0.85280034864222176"/>
    <n v="407670"/>
    <n v="0.17"/>
    <n v="36"/>
    <n v="17"/>
    <n v="30"/>
    <n v="399"/>
    <n v="31"/>
    <n v="0.92"/>
    <n v="7818242"/>
    <n v="5863681"/>
    <n v="2388907"/>
    <n v="5646508"/>
  </r>
  <r>
    <x v="3"/>
    <x v="164"/>
    <n v="22368860"/>
    <n v="5815903"/>
    <n v="2279834"/>
    <n v="1647636"/>
    <n v="1283508"/>
    <n v="5.7379231664018641E-2"/>
    <n v="-4.8281170173087862E-2"/>
    <n v="6.1855650527727013E-2"/>
    <n v="-0.1037210854847157"/>
    <n v="0.25999997317699697"/>
    <n v="0.39200000412661629"/>
    <n v="0.72269998605161601"/>
    <n v="0.77899973052300386"/>
    <n v="404518"/>
    <n v="0.18"/>
    <n v="36"/>
    <n v="20"/>
    <n v="30"/>
    <n v="393"/>
    <n v="35"/>
    <n v="0.94"/>
    <n v="8052789"/>
    <n v="6039592"/>
    <n v="2460574"/>
    <n v="5815903"/>
  </r>
  <r>
    <x v="4"/>
    <x v="165"/>
    <n v="44440853"/>
    <n v="8865950"/>
    <n v="3135000"/>
    <n v="2110482"/>
    <n v="1613252"/>
    <n v="3.6301103401413112E-2"/>
    <n v="0.13034570703885873"/>
    <n v="4.2105262664225984E-2"/>
    <n v="8.4675173934962045E-2"/>
    <n v="0.19949999609593452"/>
    <n v="0.3536000090232857"/>
    <n v="0.67320000000000002"/>
    <n v="0.76439979113775902"/>
    <n v="407641"/>
    <n v="0.17"/>
    <n v="38"/>
    <n v="22"/>
    <n v="27"/>
    <n v="357"/>
    <n v="30"/>
    <n v="0.91"/>
    <n v="15998707"/>
    <n v="11999030"/>
    <n v="4888493"/>
    <n v="11554621"/>
  </r>
  <r>
    <x v="5"/>
    <x v="166"/>
    <n v="45787545"/>
    <n v="9230769"/>
    <n v="3201230"/>
    <n v="2133300"/>
    <n v="1697253"/>
    <n v="3.7068006157569708E-2"/>
    <n v="3.113289850353107E-2"/>
    <n v="2.0000000000000018E-2"/>
    <n v="1.0914606376010827E-2"/>
    <n v="0.20159999842751997"/>
    <n v="0.34679992533666482"/>
    <n v="0.66640010246061665"/>
    <n v="0.79559977499648427"/>
    <n v="386588"/>
    <n v="0.19"/>
    <n v="31"/>
    <n v="21"/>
    <n v="27"/>
    <n v="385"/>
    <n v="34"/>
    <n v="0.93"/>
    <n v="16483516"/>
    <n v="12362637"/>
    <n v="5036630"/>
    <n v="11904761"/>
  </r>
  <r>
    <x v="6"/>
    <x v="167"/>
    <n v="22586034"/>
    <n v="5928833"/>
    <n v="2252956"/>
    <n v="1611765"/>
    <n v="1361297"/>
    <n v="6.0271626262494778E-2"/>
    <n v="3.8750444482088753E-2"/>
    <n v="2.9703007310898588E-2"/>
    <n v="8.786453090797286E-3"/>
    <n v="0.26249995904548801"/>
    <n v="0.37999990891968116"/>
    <n v="0.71540012321589952"/>
    <n v="0.84460017434303392"/>
    <n v="388917"/>
    <n v="0.17"/>
    <n v="30"/>
    <n v="18"/>
    <n v="26"/>
    <n v="350"/>
    <n v="32"/>
    <n v="0.93"/>
    <n v="8130972"/>
    <n v="6098229"/>
    <n v="2484463"/>
    <n v="5872368"/>
  </r>
  <r>
    <x v="0"/>
    <x v="168"/>
    <n v="21065820"/>
    <n v="5529777"/>
    <n v="2101315"/>
    <n v="1579979"/>
    <n v="1256715"/>
    <n v="5.965659062880059E-2"/>
    <n v="-4.0446305109541392E-2"/>
    <n v="-5.8252409823299045E-2"/>
    <n v="1.8907512904191792E-2"/>
    <n v="0.26249996439730333"/>
    <n v="0.37999995298182909"/>
    <n v="0.75190011968695791"/>
    <n v="0.795399812275986"/>
    <n v="398356"/>
    <n v="0.19"/>
    <n v="40"/>
    <n v="19"/>
    <n v="25"/>
    <n v="397"/>
    <n v="40"/>
    <n v="0.93"/>
    <n v="7583695"/>
    <n v="5687771"/>
    <n v="2317240"/>
    <n v="5477113"/>
  </r>
  <r>
    <x v="1"/>
    <x v="169"/>
    <n v="22151687"/>
    <n v="5261025"/>
    <n v="2146498"/>
    <n v="1519935"/>
    <n v="1296201"/>
    <n v="5.8514775872374865E-2"/>
    <n v="-0.10233087689920028"/>
    <n v="9.9010176337173128E-3"/>
    <n v="-0.11113157881144275"/>
    <n v="0.23749997009257129"/>
    <n v="0.40799996198459426"/>
    <n v="0.70809989107839844"/>
    <n v="0.85280028422268062"/>
    <n v="406848"/>
    <n v="0.18"/>
    <n v="32"/>
    <n v="19"/>
    <n v="27"/>
    <n v="370"/>
    <n v="39"/>
    <n v="0.94"/>
    <n v="7974607"/>
    <n v="5980955"/>
    <n v="2436685"/>
    <n v="5759438"/>
  </r>
  <r>
    <x v="2"/>
    <x v="170"/>
    <n v="10207150"/>
    <n v="2526269"/>
    <n v="1040823"/>
    <n v="729408"/>
    <n v="616058"/>
    <n v="6.035553509059826E-2"/>
    <n v="-0.54373712252615491"/>
    <n v="-0.52999999079076909"/>
    <n v="-2.9227939289827587E-2"/>
    <n v="0.24749993876841234"/>
    <n v="0.41200006808459433"/>
    <n v="0.70079927134584841"/>
    <n v="0.84460000438711946"/>
    <n v="381025"/>
    <n v="0.17"/>
    <n v="34"/>
    <n v="19"/>
    <n v="25"/>
    <n v="393"/>
    <n v="38"/>
    <n v="0.91"/>
    <n v="3674574"/>
    <n v="2755930"/>
    <n v="1122786"/>
    <n v="2653859"/>
  </r>
  <r>
    <x v="3"/>
    <x v="171"/>
    <n v="21065820"/>
    <n v="5108461"/>
    <n v="2104686"/>
    <n v="1613241"/>
    <n v="1336086"/>
    <n v="6.342435281417956E-2"/>
    <n v="4.0964294729756157E-2"/>
    <n v="-5.8252409823299045E-2"/>
    <n v="0.10535381835640178"/>
    <n v="0.24249998338540821"/>
    <n v="0.41200001331124969"/>
    <n v="0.76649961086831953"/>
    <n v="0.82819987838146936"/>
    <n v="382419"/>
    <n v="0.17"/>
    <n v="36"/>
    <n v="17"/>
    <n v="30"/>
    <n v="362"/>
    <n v="36"/>
    <n v="0.95"/>
    <n v="7583695"/>
    <n v="5687771"/>
    <n v="2317240"/>
    <n v="5477113"/>
  </r>
  <r>
    <x v="4"/>
    <x v="172"/>
    <n v="44889750"/>
    <n v="9332579"/>
    <n v="3014423"/>
    <n v="2131800"/>
    <n v="1579663"/>
    <n v="3.51898373236652E-2"/>
    <n v="-2.0820677736646198E-2"/>
    <n v="1.0100998736455313E-2"/>
    <n v="-3.0612460052788726E-2"/>
    <n v="0.20789999944307999"/>
    <n v="0.32299999817842423"/>
    <n v="0.7072000180465714"/>
    <n v="0.74099962473027492"/>
    <n v="389769"/>
    <n v="0.17"/>
    <n v="36"/>
    <n v="21"/>
    <n v="26"/>
    <n v="366"/>
    <n v="36"/>
    <n v="0.93"/>
    <n v="16160310"/>
    <n v="12120232"/>
    <n v="4937872"/>
    <n v="11671335"/>
  </r>
  <r>
    <x v="5"/>
    <x v="173"/>
    <n v="43543058"/>
    <n v="8869720"/>
    <n v="3136333"/>
    <n v="2068725"/>
    <n v="1662014"/>
    <n v="3.8169436790590136E-2"/>
    <n v="-2.0762373081679608E-2"/>
    <n v="-4.9019596923137065E-2"/>
    <n v="2.9713781430229513E-2"/>
    <n v="0.20369997899550371"/>
    <n v="0.35360000090194504"/>
    <n v="0.65959992130937628"/>
    <n v="0.80340016193549169"/>
    <n v="382119"/>
    <n v="0.18"/>
    <n v="33"/>
    <n v="21"/>
    <n v="27"/>
    <n v="393"/>
    <n v="40"/>
    <n v="0.91"/>
    <n v="15675500"/>
    <n v="11756625"/>
    <n v="4789736"/>
    <n v="11321195"/>
  </r>
  <r>
    <x v="6"/>
    <x v="174"/>
    <n v="21282993"/>
    <n v="5054710"/>
    <n v="2042103"/>
    <n v="1460920"/>
    <n v="1233893"/>
    <n v="5.7975539436582062E-2"/>
    <n v="-9.3590157034063814E-2"/>
    <n v="-5.7692333235662363E-2"/>
    <n v="-3.8095650777910106E-2"/>
    <n v="0.2374999606493316"/>
    <n v="0.40400003165364579"/>
    <n v="0.7153997619121073"/>
    <n v="0.8445999780959943"/>
    <n v="382070"/>
    <n v="0.19"/>
    <n v="32"/>
    <n v="22"/>
    <n v="30"/>
    <n v="391"/>
    <n v="31"/>
    <n v="0.93"/>
    <n v="7661877"/>
    <n v="5746408"/>
    <n v="2341129"/>
    <n v="5533578"/>
  </r>
  <r>
    <x v="0"/>
    <x v="175"/>
    <n v="22586034"/>
    <n v="5646508"/>
    <n v="2236017"/>
    <n v="1632292"/>
    <n v="1271556"/>
    <n v="5.6298330198210095E-2"/>
    <n v="1.1809360117449152E-2"/>
    <n v="7.2164957262522922E-2"/>
    <n v="-5.6293200720880954E-2"/>
    <n v="0.24999997786242595"/>
    <n v="0.39599997024709788"/>
    <n v="0.72999981663824565"/>
    <n v="0.77900032592207769"/>
    <n v="399302"/>
    <n v="0.17"/>
    <n v="33"/>
    <n v="21"/>
    <n v="28"/>
    <n v="359"/>
    <n v="34"/>
    <n v="0.95"/>
    <n v="8130972"/>
    <n v="6098229"/>
    <n v="2484463"/>
    <n v="5872368"/>
  </r>
  <r>
    <x v="1"/>
    <x v="176"/>
    <n v="22368860"/>
    <n v="5759981"/>
    <n v="2234872"/>
    <n v="1615142"/>
    <n v="1324416"/>
    <n v="5.9208024011952333E-2"/>
    <n v="2.1767457361936859E-2"/>
    <n v="9.80390342279569E-3"/>
    <n v="1.1847403142917212E-2"/>
    <n v="0.2574999798827477"/>
    <n v="0.3879998909718626"/>
    <n v="0.72270000250573629"/>
    <n v="0.81999972757813244"/>
    <n v="390068"/>
    <n v="0.18"/>
    <n v="38"/>
    <n v="22"/>
    <n v="30"/>
    <n v="365"/>
    <n v="31"/>
    <n v="0.92"/>
    <n v="8052789"/>
    <n v="6039592"/>
    <n v="2460574"/>
    <n v="5815903"/>
  </r>
  <r>
    <x v="2"/>
    <x v="177"/>
    <n v="22368860"/>
    <n v="5759981"/>
    <n v="2234872"/>
    <n v="1680400"/>
    <n v="1322811"/>
    <n v="5.9136272478794182E-2"/>
    <n v="1.1472182813955829"/>
    <n v="1.1914892991677402"/>
    <n v="-2.0201338783159994E-2"/>
    <n v="0.2574999798827477"/>
    <n v="0.3879998909718626"/>
    <n v="0.75189988509409045"/>
    <n v="0.78720007141156867"/>
    <n v="399922"/>
    <n v="0.19"/>
    <n v="31"/>
    <n v="17"/>
    <n v="30"/>
    <n v="355"/>
    <n v="35"/>
    <n v="0.91"/>
    <n v="8052789"/>
    <n v="6039592"/>
    <n v="2460574"/>
    <n v="5815903"/>
  </r>
  <r>
    <x v="3"/>
    <x v="178"/>
    <n v="21282993"/>
    <n v="5373955"/>
    <n v="2063599"/>
    <n v="1461234"/>
    <n v="1234158"/>
    <n v="5.7987990692850391E-2"/>
    <n v="-7.6288502386822388E-2"/>
    <n v="1.0309259264533743E-2"/>
    <n v="-8.5714112641505413E-2"/>
    <n v="0.25249996558284826"/>
    <n v="0.38400005210315308"/>
    <n v="0.70809978101365623"/>
    <n v="0.84459983821893003"/>
    <n v="401728"/>
    <n v="0.17"/>
    <n v="31"/>
    <n v="18"/>
    <n v="25"/>
    <n v="400"/>
    <n v="37"/>
    <n v="0.92"/>
    <n v="7661877"/>
    <n v="5746408"/>
    <n v="2341129"/>
    <n v="5533578"/>
  </r>
  <r>
    <x v="4"/>
    <x v="179"/>
    <n v="46685340"/>
    <n v="9999999"/>
    <n v="3502000"/>
    <n v="2286105"/>
    <n v="1729667"/>
    <n v="3.7049467777250843E-2"/>
    <n v="9.4959494525097998E-2"/>
    <n v="4.0000000000000036E-2"/>
    <n v="5.2845667812594366E-2"/>
    <n v="0.2141999822642397"/>
    <n v="0.35020003502000352"/>
    <n v="0.65279982866933184"/>
    <n v="0.75659998119071525"/>
    <n v="397499"/>
    <n v="0.18"/>
    <n v="38"/>
    <n v="22"/>
    <n v="29"/>
    <n v="374"/>
    <n v="35"/>
    <n v="0.92"/>
    <n v="16806722"/>
    <n v="12605042"/>
    <n v="5135387"/>
    <n v="12138188"/>
  </r>
  <r>
    <x v="5"/>
    <x v="180"/>
    <n v="43991955"/>
    <n v="8776395"/>
    <n v="3133173"/>
    <n v="2066640"/>
    <n v="1692578"/>
    <n v="3.8474716570336555E-2"/>
    <n v="1.8389736789220734E-2"/>
    <n v="1.0309266749248591E-2"/>
    <n v="7.9980163558943662E-3"/>
    <n v="0.19949999948854286"/>
    <n v="0.35699999829086998"/>
    <n v="0.65959970930427403"/>
    <n v="0.81899992257964616"/>
    <n v="389825"/>
    <n v="0.19"/>
    <n v="36"/>
    <n v="22"/>
    <n v="29"/>
    <n v="376"/>
    <n v="38"/>
    <n v="0.91"/>
    <n v="15837104"/>
    <n v="11877828"/>
    <n v="4839115"/>
    <n v="11437908"/>
  </r>
  <r>
    <x v="6"/>
    <x v="181"/>
    <n v="21500167"/>
    <n v="5213790"/>
    <n v="2189792"/>
    <n v="1582562"/>
    <n v="1297701"/>
    <n v="6.0357717221452278E-2"/>
    <n v="5.171274980893803E-2"/>
    <n v="1.0204109920066262E-2"/>
    <n v="4.1089359547503923E-2"/>
    <n v="0.24249997686064484"/>
    <n v="0.4200000383598112"/>
    <n v="0.72269969019888647"/>
    <n v="0.82000010110188415"/>
    <n v="409263"/>
    <n v="0.17"/>
    <n v="31"/>
    <n v="20"/>
    <n v="26"/>
    <n v="386"/>
    <n v="36"/>
    <n v="0.93"/>
    <n v="7740060"/>
    <n v="5805045"/>
    <n v="2365018"/>
    <n v="5590043"/>
  </r>
  <r>
    <x v="0"/>
    <x v="182"/>
    <n v="21934513"/>
    <n v="5264283"/>
    <n v="2105713"/>
    <n v="1583285"/>
    <n v="1311277"/>
    <n v="5.9781450356340256E-2"/>
    <n v="3.1238105124744786E-2"/>
    <n v="-2.8846188755405233E-2"/>
    <n v="6.1868978100542371E-2"/>
    <n v="0.23999999452916962"/>
    <n v="0.39999996200812155"/>
    <n v="0.75189971282886126"/>
    <n v="0.82820022927015668"/>
    <n v="404436"/>
    <n v="0.17"/>
    <n v="34"/>
    <n v="19"/>
    <n v="25"/>
    <n v="376"/>
    <n v="38"/>
    <n v="0.94"/>
    <n v="7896424"/>
    <n v="5922318"/>
    <n v="2412796"/>
    <n v="5702973"/>
  </r>
  <r>
    <x v="1"/>
    <x v="183"/>
    <n v="22151687"/>
    <n v="5814817"/>
    <n v="2302667"/>
    <n v="1731375"/>
    <n v="1462320"/>
    <n v="6.6013933837183597E-2"/>
    <n v="0.10412438387938527"/>
    <n v="-9.7087200688814601E-3"/>
    <n v="0.11494911270569252"/>
    <n v="0.26249996219249577"/>
    <n v="0.39599990850958855"/>
    <n v="0.75189986220326255"/>
    <n v="0.8446003898635478"/>
    <n v="390781"/>
    <n v="0.17"/>
    <n v="39"/>
    <n v="20"/>
    <n v="30"/>
    <n v="385"/>
    <n v="35"/>
    <n v="0.94"/>
    <n v="7974607"/>
    <n v="5980955"/>
    <n v="2436685"/>
    <n v="5759438"/>
  </r>
  <r>
    <x v="2"/>
    <x v="184"/>
    <n v="22368860"/>
    <n v="5759981"/>
    <n v="2373112"/>
    <n v="1645753"/>
    <n v="1349517"/>
    <n v="6.0330164344539687E-2"/>
    <n v="2.0188825160964097E-2"/>
    <n v="0"/>
    <n v="2.0188825160964097E-2"/>
    <n v="0.2574999798827477"/>
    <n v="0.41199997013879036"/>
    <n v="0.69349992752133061"/>
    <n v="0.81999972049268632"/>
    <n v="400441"/>
    <n v="0.18"/>
    <n v="36"/>
    <n v="20"/>
    <n v="26"/>
    <n v="382"/>
    <n v="37"/>
    <n v="0.91"/>
    <n v="8052789"/>
    <n v="6039592"/>
    <n v="2460574"/>
    <n v="5815903"/>
  </r>
  <r>
    <x v="3"/>
    <x v="185"/>
    <n v="20631473"/>
    <n v="4899974"/>
    <n v="2038389"/>
    <n v="1562425"/>
    <n v="1255565"/>
    <n v="6.0856779348716403E-2"/>
    <n v="1.7345429029346215E-2"/>
    <n v="-3.061223578845329E-2"/>
    <n v="4.9472116926095211E-2"/>
    <n v="0.23749995940667931"/>
    <n v="0.41599996244878035"/>
    <n v="0.7664999173366811"/>
    <n v="0.80360017280829477"/>
    <n v="380485"/>
    <n v="0.19"/>
    <n v="40"/>
    <n v="19"/>
    <n v="27"/>
    <n v="380"/>
    <n v="34"/>
    <n v="0.92"/>
    <n v="7427330"/>
    <n v="5570497"/>
    <n v="2269462"/>
    <n v="5364183"/>
  </r>
  <r>
    <x v="4"/>
    <x v="186"/>
    <n v="44889750"/>
    <n v="9332579"/>
    <n v="3204807"/>
    <n v="2179269"/>
    <n v="1750824"/>
    <n v="3.9002756754047414E-2"/>
    <n v="1.2231834220112869E-2"/>
    <n v="-3.8461538461538436E-2"/>
    <n v="5.2721107588917349E-2"/>
    <n v="0.20789999944307999"/>
    <n v="0.34339993264455626"/>
    <n v="0.68000007488750491"/>
    <n v="0.80339967209188035"/>
    <n v="385998"/>
    <n v="0.18"/>
    <n v="35"/>
    <n v="22"/>
    <n v="26"/>
    <n v="373"/>
    <n v="39"/>
    <n v="0.94"/>
    <n v="16160310"/>
    <n v="12120232"/>
    <n v="4937872"/>
    <n v="11671335"/>
  </r>
  <r>
    <x v="5"/>
    <x v="187"/>
    <n v="43543058"/>
    <n v="9144042"/>
    <n v="3140064"/>
    <n v="2135243"/>
    <n v="1632180"/>
    <n v="3.748427590914722E-2"/>
    <n v="-3.5684027560325182E-2"/>
    <n v="-1.0204070266938592E-2"/>
    <n v="-2.5742636969883437E-2"/>
    <n v="0.2099999958661608"/>
    <n v="0.34339999750657313"/>
    <n v="0.67999983439827982"/>
    <n v="0.76440011745735736"/>
    <n v="402638"/>
    <n v="0.18"/>
    <n v="32"/>
    <n v="21"/>
    <n v="28"/>
    <n v="352"/>
    <n v="32"/>
    <n v="0.94"/>
    <n v="15675500"/>
    <n v="11756625"/>
    <n v="4789736"/>
    <n v="11321195"/>
  </r>
  <r>
    <x v="6"/>
    <x v="188"/>
    <n v="21282993"/>
    <n v="5267540"/>
    <n v="2022735"/>
    <n v="1535660"/>
    <n v="1284426"/>
    <n v="6.0349876542270156E-2"/>
    <n v="-1.0229629167273546E-2"/>
    <n v="-1.0101037819845726E-2"/>
    <n v="-1.2990350767172476E-4"/>
    <n v="0.2474999639383427"/>
    <n v="0.38399993165690244"/>
    <n v="0.75919979631538481"/>
    <n v="0.83639998437154062"/>
    <n v="389876"/>
    <n v="0.18"/>
    <n v="40"/>
    <n v="19"/>
    <n v="28"/>
    <n v="388"/>
    <n v="34"/>
    <n v="0.92"/>
    <n v="7661877"/>
    <n v="5746408"/>
    <n v="2341129"/>
    <n v="5533578"/>
  </r>
  <r>
    <x v="0"/>
    <x v="189"/>
    <n v="22803207"/>
    <n v="5643793"/>
    <n v="2234942"/>
    <n v="1647823"/>
    <n v="1351214"/>
    <n v="5.9255437184778437E-2"/>
    <n v="3.0456570198363897E-2"/>
    <n v="3.9603979354362773E-2"/>
    <n v="-8.7989362657882042E-3"/>
    <n v="0.24749996787732534"/>
    <n v="0.39599999503879751"/>
    <n v="0.73730011785540739"/>
    <n v="0.81999947809928619"/>
    <n v="386858"/>
    <n v="0.17"/>
    <n v="39"/>
    <n v="22"/>
    <n v="27"/>
    <n v="388"/>
    <n v="32"/>
    <n v="0.91"/>
    <n v="8209154"/>
    <n v="6156866"/>
    <n v="2508352"/>
    <n v="5928833"/>
  </r>
  <r>
    <x v="1"/>
    <x v="190"/>
    <n v="22803207"/>
    <n v="5814817"/>
    <n v="2395704"/>
    <n v="1818819"/>
    <n v="1506346"/>
    <n v="6.6058515365843062E-2"/>
    <n v="3.0106953334427589E-2"/>
    <n v="2.9411755411675955E-2"/>
    <n v="6.7533513105622056E-4"/>
    <n v="0.25499996557501758"/>
    <n v="0.41199989612742755"/>
    <n v="0.75920021839091978"/>
    <n v="0.82820005728992274"/>
    <n v="388864"/>
    <n v="0.19"/>
    <n v="40"/>
    <n v="22"/>
    <n v="29"/>
    <n v="382"/>
    <n v="35"/>
    <n v="0.94"/>
    <n v="8209154"/>
    <n v="6156866"/>
    <n v="2508352"/>
    <n v="5928833"/>
  </r>
  <r>
    <x v="2"/>
    <x v="191"/>
    <n v="21500167"/>
    <n v="5321291"/>
    <n v="2149801"/>
    <n v="1600742"/>
    <n v="1338860"/>
    <n v="6.2272074444817103E-2"/>
    <n v="-7.8968994091960232E-3"/>
    <n v="-3.8834924980530983E-2"/>
    <n v="3.2188045919904207E-2"/>
    <n v="0.24749998453500385"/>
    <n v="0.40399989401068276"/>
    <n v="0.74460008158894708"/>
    <n v="0.83639961967637511"/>
    <n v="387491"/>
    <n v="0.19"/>
    <n v="32"/>
    <n v="20"/>
    <n v="27"/>
    <n v="384"/>
    <n v="38"/>
    <n v="0.91"/>
    <n v="7740060"/>
    <n v="5805045"/>
    <n v="2365018"/>
    <n v="5590043"/>
  </r>
  <r>
    <x v="3"/>
    <x v="192"/>
    <n v="20848646"/>
    <n v="5160040"/>
    <n v="2125936"/>
    <n v="1598491"/>
    <n v="1376301"/>
    <n v="6.6013927235370584E-2"/>
    <n v="9.6160692596560127E-2"/>
    <n v="1.0526296401619062E-2"/>
    <n v="8.4742372860435511E-2"/>
    <n v="0.24750000551594573"/>
    <n v="0.4119999069774653"/>
    <n v="0.75189986904591677"/>
    <n v="0.86100015577191236"/>
    <n v="390416"/>
    <n v="0.18"/>
    <n v="37"/>
    <n v="21"/>
    <n v="27"/>
    <n v="380"/>
    <n v="33"/>
    <n v="0.95"/>
    <n v="7505512"/>
    <n v="5629134"/>
    <n v="2293351"/>
    <n v="5420648"/>
  </r>
  <r>
    <x v="4"/>
    <x v="193"/>
    <n v="44889750"/>
    <n v="9898190"/>
    <n v="3466346"/>
    <n v="2404257"/>
    <n v="1912827"/>
    <n v="4.2611665246520644E-2"/>
    <n v="9.2529574645995316E-2"/>
    <n v="0"/>
    <n v="9.2529574645995316E-2"/>
    <n v="0.22050000278460005"/>
    <n v="0.35019998605805708"/>
    <n v="0.6935998310612963"/>
    <n v="0.79560005440350179"/>
    <n v="397033"/>
    <n v="0.17"/>
    <n v="34"/>
    <n v="19"/>
    <n v="27"/>
    <n v="387"/>
    <n v="34"/>
    <n v="0.91"/>
    <n v="16160310"/>
    <n v="12120232"/>
    <n v="4937872"/>
    <n v="11671335"/>
  </r>
  <r>
    <x v="5"/>
    <x v="194"/>
    <n v="43094160"/>
    <n v="9230769"/>
    <n v="3232615"/>
    <n v="2264123"/>
    <n v="1801336"/>
    <n v="4.1800002598960044E-2"/>
    <n v="0.10363807913342882"/>
    <n v="-1.0309289715021874E-2"/>
    <n v="0.11513432192936301"/>
    <n v="0.21419999832923997"/>
    <n v="0.35019996708833251"/>
    <n v="0.70039983109649617"/>
    <n v="0.79559988569525597"/>
    <n v="395422"/>
    <n v="0.17"/>
    <n v="38"/>
    <n v="22"/>
    <n v="26"/>
    <n v="399"/>
    <n v="35"/>
    <n v="0.92"/>
    <n v="15513897"/>
    <n v="11635423"/>
    <n v="4740357"/>
    <n v="11204481"/>
  </r>
  <r>
    <x v="6"/>
    <x v="195"/>
    <n v="21500167"/>
    <n v="5590043"/>
    <n v="2236017"/>
    <n v="1599646"/>
    <n v="1298593"/>
    <n v="6.0399205271289287E-2"/>
    <n v="1.1029829667104307E-2"/>
    <n v="1.0204109920066262E-2"/>
    <n v="8.1737912064450136E-4"/>
    <n v="0.25999998046526801"/>
    <n v="0.39999996422209988"/>
    <n v="0.71539974874967405"/>
    <n v="0.8118002358021712"/>
    <n v="392725"/>
    <n v="0.18"/>
    <n v="39"/>
    <n v="22"/>
    <n v="27"/>
    <n v="353"/>
    <n v="32"/>
    <n v="0.94"/>
    <n v="7740060"/>
    <n v="5805045"/>
    <n v="2365018"/>
    <n v="5590043"/>
  </r>
  <r>
    <x v="0"/>
    <x v="196"/>
    <n v="20631473"/>
    <n v="2063147"/>
    <n v="817006"/>
    <n v="596414"/>
    <n v="498841"/>
    <n v="2.4178642019404045E-2"/>
    <n v="-0.63082013655867986"/>
    <n v="-9.5238095238095233E-2"/>
    <n v="-0.59195909830169868"/>
    <n v="9.9999985459109E-2"/>
    <n v="0.39599989724435536"/>
    <n v="0.72999953488713665"/>
    <n v="0.83640055397760615"/>
    <n v="387617"/>
    <n v="0.17"/>
    <n v="38"/>
    <n v="20"/>
    <n v="30"/>
    <n v="458"/>
    <n v="40"/>
    <n v="0.95"/>
    <n v="7427330"/>
    <n v="5570497"/>
    <n v="2269462"/>
    <n v="5364183"/>
  </r>
  <r>
    <x v="1"/>
    <x v="197"/>
    <n v="21500167"/>
    <n v="5267540"/>
    <n v="2064876"/>
    <n v="1552580"/>
    <n v="1285847"/>
    <n v="5.9806372666779753E-2"/>
    <n v="-0.14638004814298977"/>
    <n v="-5.7142839601464823E-2"/>
    <n v="-9.4645522449875008E-2"/>
    <n v="0.24499995744219102"/>
    <n v="0.39200006074942001"/>
    <n v="0.75189987195357011"/>
    <n v="0.82820015715776318"/>
    <n v="386795"/>
    <n v="0.18"/>
    <n v="30"/>
    <n v="17"/>
    <n v="29"/>
    <n v="387"/>
    <n v="36"/>
    <n v="0.93"/>
    <n v="7740060"/>
    <n v="5805045"/>
    <n v="2365018"/>
    <n v="5590043"/>
  </r>
  <r>
    <x v="2"/>
    <x v="198"/>
    <n v="22151687"/>
    <n v="5759438"/>
    <n v="2211624"/>
    <n v="1695210"/>
    <n v="1445675"/>
    <n v="6.5262523797848901E-2"/>
    <n v="7.9780559580538757E-2"/>
    <n v="3.0303020437004058E-2"/>
    <n v="4.8022317863873454E-2"/>
    <n v="0.25999997201116104"/>
    <n v="0.38399996666341402"/>
    <n v="0.76650009223991056"/>
    <n v="0.85279994808902737"/>
    <n v="395874"/>
    <n v="0.17"/>
    <n v="36"/>
    <n v="18"/>
    <n v="29"/>
    <n v="372"/>
    <n v="37"/>
    <n v="0.94"/>
    <n v="7974607"/>
    <n v="5980955"/>
    <n v="2436685"/>
    <n v="5759438"/>
  </r>
  <r>
    <x v="3"/>
    <x v="199"/>
    <n v="22586034"/>
    <n v="5872368"/>
    <n v="2442905"/>
    <n v="1783320"/>
    <n v="1491569"/>
    <n v="6.6039438353807489E-2"/>
    <n v="8.3752028081066632E-2"/>
    <n v="8.3333373303954517E-2"/>
    <n v="3.8645054922947786E-4"/>
    <n v="0.25999996280887561"/>
    <n v="0.41599998501456315"/>
    <n v="0.72999973392334128"/>
    <n v="0.83640008523428211"/>
    <n v="387761"/>
    <n v="0.19"/>
    <n v="32"/>
    <n v="19"/>
    <n v="30"/>
    <n v="388"/>
    <n v="40"/>
    <n v="0.94"/>
    <n v="8130972"/>
    <n v="6098229"/>
    <n v="2484463"/>
    <n v="5872368"/>
  </r>
  <r>
    <x v="4"/>
    <x v="200"/>
    <n v="44440853"/>
    <n v="9332579"/>
    <n v="3331730"/>
    <n v="2152298"/>
    <n v="1729156"/>
    <n v="3.8909154151474099E-2"/>
    <n v="-9.6020706524949762E-2"/>
    <n v="-9.9999888615998067E-3"/>
    <n v="-8.6889612823776385E-2"/>
    <n v="0.20999999707476361"/>
    <n v="0.35699992467248337"/>
    <n v="0.64600012606063517"/>
    <n v="0.803399900943085"/>
    <n v="406137"/>
    <n v="0.17"/>
    <n v="34"/>
    <n v="22"/>
    <n v="30"/>
    <n v="358"/>
    <n v="37"/>
    <n v="0.95"/>
    <n v="15998707"/>
    <n v="11999030"/>
    <n v="4888493"/>
    <n v="11554621"/>
  </r>
  <r>
    <x v="5"/>
    <x v="201"/>
    <n v="42645263"/>
    <n v="9134615"/>
    <n v="2950480"/>
    <n v="1926073"/>
    <n v="1547407"/>
    <n v="3.6285554154045198E-2"/>
    <n v="-0.14096703779861175"/>
    <n v="-1.0416655064166447E-2"/>
    <n v="-0.13192459574277737"/>
    <n v="0.2141999921538765"/>
    <n v="0.3229999293894707"/>
    <n v="0.65279988340880124"/>
    <n v="0.80339997497498794"/>
    <n v="386278"/>
    <n v="0.19"/>
    <n v="35"/>
    <n v="22"/>
    <n v="28"/>
    <n v="396"/>
    <n v="34"/>
    <n v="0.93"/>
    <n v="15352294"/>
    <n v="11514221"/>
    <n v="4690978"/>
    <n v="11087768"/>
  </r>
  <r>
    <x v="6"/>
    <x v="202"/>
    <n v="21500167"/>
    <n v="5321291"/>
    <n v="2128516"/>
    <n v="1553817"/>
    <n v="1286871"/>
    <n v="5.9854000203812367E-2"/>
    <n v="-9.0266927359072824E-3"/>
    <n v="0"/>
    <n v="-9.0266927359072824E-3"/>
    <n v="0.24749998453500385"/>
    <n v="0.39999992483027147"/>
    <n v="0.7300001503394854"/>
    <n v="0.82819984592780227"/>
    <n v="385427"/>
    <n v="0.19"/>
    <n v="33"/>
    <n v="17"/>
    <n v="28"/>
    <n v="372"/>
    <n v="32"/>
    <n v="0.94"/>
    <n v="7740060"/>
    <n v="5805045"/>
    <n v="2365018"/>
    <n v="5590043"/>
  </r>
  <r>
    <x v="0"/>
    <x v="203"/>
    <n v="21282993"/>
    <n v="5054710"/>
    <n v="2001665"/>
    <n v="1505052"/>
    <n v="1172435"/>
    <n v="5.5087881671529941E-2"/>
    <n v="1.3503180372102532"/>
    <n v="3.1578937674493712E-2"/>
    <n v="1.2783695472773182"/>
    <n v="0.2374999606493316"/>
    <n v="0.3959999683463542"/>
    <n v="0.75190004321402437"/>
    <n v="0.77899966247013397"/>
    <n v="390237"/>
    <n v="0.19"/>
    <n v="32"/>
    <n v="18"/>
    <n v="25"/>
    <n v="382"/>
    <n v="35"/>
    <n v="0.93"/>
    <n v="7661877"/>
    <n v="5746408"/>
    <n v="2341129"/>
    <n v="5533578"/>
  </r>
  <r>
    <x v="1"/>
    <x v="204"/>
    <n v="21934513"/>
    <n v="5593301"/>
    <n v="2192574"/>
    <n v="1536555"/>
    <n v="1297775"/>
    <n v="5.9165890758550235E-2"/>
    <n v="9.2763758052085699E-3"/>
    <n v="2.0201982617158221E-2"/>
    <n v="-1.0709258556743761E-2"/>
    <n v="0.25500000843419685"/>
    <n v="0.39200000143028241"/>
    <n v="0.70079960813181219"/>
    <n v="0.84460042107181321"/>
    <n v="393045"/>
    <n v="0.19"/>
    <n v="39"/>
    <n v="22"/>
    <n v="29"/>
    <n v="360"/>
    <n v="31"/>
    <n v="0.93"/>
    <n v="7896424"/>
    <n v="5922318"/>
    <n v="2412796"/>
    <n v="5702973"/>
  </r>
  <r>
    <x v="2"/>
    <x v="205"/>
    <n v="20631473"/>
    <n v="5415761"/>
    <n v="2122978"/>
    <n v="1580769"/>
    <n v="1296231"/>
    <n v="6.2827845592992801E-2"/>
    <n v="-0.10337316478461622"/>
    <n v="-6.8627459389436152E-2"/>
    <n v="-3.730591560322627E-2"/>
    <n v="0.2624999678888657"/>
    <n v="0.39199994239036767"/>
    <n v="0.74459980272993875"/>
    <n v="0.8200002656934694"/>
    <n v="392465"/>
    <n v="0.19"/>
    <n v="31"/>
    <n v="21"/>
    <n v="27"/>
    <n v="373"/>
    <n v="37"/>
    <n v="0.94"/>
    <n v="7427330"/>
    <n v="5570497"/>
    <n v="2269462"/>
    <n v="5364183"/>
  </r>
  <r>
    <x v="3"/>
    <x v="206"/>
    <n v="21065820"/>
    <n v="5319119"/>
    <n v="2063818"/>
    <n v="1566850"/>
    <n v="1246273"/>
    <n v="5.916090615034212E-2"/>
    <n v="-0.16445501347909486"/>
    <n v="-6.7307699970698742E-2"/>
    <n v="-0.10415794523589839"/>
    <n v="0.25249997389135576"/>
    <n v="0.387999967663818"/>
    <n v="0.75919969687249556"/>
    <n v="0.79540032549382522"/>
    <n v="401514"/>
    <n v="0.19"/>
    <n v="32"/>
    <n v="17"/>
    <n v="25"/>
    <n v="388"/>
    <n v="39"/>
    <n v="0.91"/>
    <n v="7583695"/>
    <n v="5687771"/>
    <n v="2317240"/>
    <n v="5477113"/>
  </r>
  <r>
    <x v="4"/>
    <x v="207"/>
    <n v="44889750"/>
    <n v="9615384"/>
    <n v="3171153"/>
    <n v="2156384"/>
    <n v="1698799"/>
    <n v="3.7843806214113464E-2"/>
    <n v="-1.7555963718715928E-2"/>
    <n v="1.0100998736455313E-2"/>
    <n v="-2.7380393138674131E-2"/>
    <n v="0.21419998997543982"/>
    <n v="0.32979993310719574"/>
    <n v="0.6799999873862913"/>
    <n v="0.78779985382937356"/>
    <n v="392433"/>
    <n v="0.17"/>
    <n v="38"/>
    <n v="19"/>
    <n v="29"/>
    <n v="382"/>
    <n v="32"/>
    <n v="0.95"/>
    <n v="16160310"/>
    <n v="12120232"/>
    <n v="4937872"/>
    <n v="11671335"/>
  </r>
  <r>
    <x v="5"/>
    <x v="208"/>
    <n v="43543058"/>
    <n v="8778280"/>
    <n v="3074153"/>
    <n v="2027711"/>
    <n v="1660696"/>
    <n v="3.8139167901344917E-2"/>
    <n v="7.3212154268398777E-2"/>
    <n v="2.1052631332113103E-2"/>
    <n v="5.1084068867474519E-2"/>
    <n v="0.2015999886824669"/>
    <n v="0.35019992527009847"/>
    <n v="0.65959989629663851"/>
    <n v="0.8190003407783456"/>
    <n v="395692"/>
    <n v="0.17"/>
    <n v="40"/>
    <n v="18"/>
    <n v="26"/>
    <n v="375"/>
    <n v="31"/>
    <n v="0.91"/>
    <n v="15675500"/>
    <n v="11756625"/>
    <n v="4789736"/>
    <n v="11321195"/>
  </r>
  <r>
    <x v="6"/>
    <x v="209"/>
    <n v="21500167"/>
    <n v="5536293"/>
    <n v="2214517"/>
    <n v="1551933"/>
    <n v="1298037"/>
    <n v="6.0373345007041106E-2"/>
    <n v="8.6768603846072434E-3"/>
    <n v="0"/>
    <n v="8.6768603846072434E-3"/>
    <n v="0.25749999988372185"/>
    <n v="0.39999996387474435"/>
    <n v="0.70079976807583777"/>
    <n v="0.83640015387262212"/>
    <n v="391474"/>
    <n v="0.17"/>
    <n v="35"/>
    <n v="22"/>
    <n v="25"/>
    <n v="388"/>
    <n v="38"/>
    <n v="0.92"/>
    <n v="7740060"/>
    <n v="5805045"/>
    <n v="2365018"/>
    <n v="5590043"/>
  </r>
  <r>
    <x v="0"/>
    <x v="210"/>
    <n v="20848646"/>
    <n v="5212161"/>
    <n v="2043167"/>
    <n v="1416936"/>
    <n v="1208363"/>
    <n v="5.7958823800835793E-2"/>
    <n v="3.064391629386698E-2"/>
    <n v="-2.0408172854259776E-2"/>
    <n v="5.2115674848858706E-2"/>
    <n v="0.24999997601762725"/>
    <n v="0.39199997851179197"/>
    <n v="0.69349984607229853"/>
    <n v="0.85279998532043788"/>
    <n v="399345"/>
    <n v="0.19"/>
    <n v="34"/>
    <n v="18"/>
    <n v="29"/>
    <n v="365"/>
    <n v="39"/>
    <n v="0.92"/>
    <n v="7505512"/>
    <n v="5629134"/>
    <n v="2293351"/>
    <n v="5420648"/>
  </r>
  <r>
    <x v="1"/>
    <x v="211"/>
    <n v="22368860"/>
    <n v="5592215"/>
    <n v="2214517"/>
    <n v="1535767"/>
    <n v="1322295"/>
    <n v="5.9113204696171373E-2"/>
    <n v="1.8893876057097803E-2"/>
    <n v="1.9801989677181275E-2"/>
    <n v="-8.9048033763017287E-4"/>
    <n v="0.25"/>
    <n v="0.39599997496519718"/>
    <n v="0.69349975638028516"/>
    <n v="0.86099974800864976"/>
    <n v="390149"/>
    <n v="0.17"/>
    <n v="33"/>
    <n v="18"/>
    <n v="29"/>
    <n v="365"/>
    <n v="39"/>
    <n v="0.95"/>
    <n v="8052789"/>
    <n v="6039592"/>
    <n v="2460574"/>
    <n v="5815903"/>
  </r>
  <r>
    <x v="2"/>
    <x v="212"/>
    <n v="22151687"/>
    <n v="5704059"/>
    <n v="2327256"/>
    <n v="1749863"/>
    <n v="1506632"/>
    <n v="6.8014323243191371E-2"/>
    <n v="0.16231751902245817"/>
    <n v="7.3684220220243013E-2"/>
    <n v="8.2550620688114362E-2"/>
    <n v="0.25749998182982631"/>
    <n v="0.40799998737740967"/>
    <n v="0.75189966209132131"/>
    <n v="0.86099997542664763"/>
    <n v="386768"/>
    <n v="0.19"/>
    <n v="32"/>
    <n v="20"/>
    <n v="25"/>
    <n v="384"/>
    <n v="37"/>
    <n v="0.94"/>
    <n v="7974607"/>
    <n v="5980955"/>
    <n v="2436685"/>
    <n v="5759438"/>
  </r>
  <r>
    <x v="3"/>
    <x v="213"/>
    <n v="22803207"/>
    <n v="5814817"/>
    <n v="2256149"/>
    <n v="1581109"/>
    <n v="1322439"/>
    <n v="5.7993553275203794E-2"/>
    <n v="6.1115020545257748E-2"/>
    <n v="8.2474216527056665E-2"/>
    <n v="-1.9731828856234923E-2"/>
    <n v="0.25499996557501758"/>
    <n v="0.38800000068789781"/>
    <n v="0.7007999028432963"/>
    <n v="0.83639964101146724"/>
    <n v="387112"/>
    <n v="0.17"/>
    <n v="37"/>
    <n v="21"/>
    <n v="26"/>
    <n v="384"/>
    <n v="37"/>
    <n v="0.93"/>
    <n v="8209154"/>
    <n v="6156866"/>
    <n v="2508352"/>
    <n v="5928833"/>
  </r>
  <r>
    <x v="4"/>
    <x v="214"/>
    <n v="45338648"/>
    <n v="9045060"/>
    <n v="3167580"/>
    <n v="2240112"/>
    <n v="1782233"/>
    <n v="3.930935479152356E-2"/>
    <n v="4.9113520787332776E-2"/>
    <n v="1.0000011138400211E-2"/>
    <n v="3.8726246750083293E-2"/>
    <n v="0.19949999391247838"/>
    <n v="0.35019999867330898"/>
    <n v="0.70719981815771027"/>
    <n v="0.79559995214524992"/>
    <n v="409781"/>
    <n v="0.19"/>
    <n v="30"/>
    <n v="19"/>
    <n v="27"/>
    <n v="358"/>
    <n v="31"/>
    <n v="0.92"/>
    <n v="16321913"/>
    <n v="12241435"/>
    <n v="4987251"/>
    <n v="11788048"/>
  </r>
  <r>
    <x v="5"/>
    <x v="215"/>
    <n v="43991955"/>
    <n v="9053544"/>
    <n v="2924294"/>
    <n v="2068061"/>
    <n v="1677611"/>
    <n v="3.8134495273056179E-2"/>
    <n v="1.0185488493980932E-2"/>
    <n v="1.0309266749248591E-2"/>
    <n v="-1.2251521325334913E-4"/>
    <n v="0.20579999229404558"/>
    <n v="0.3229999213567637"/>
    <n v="0.70720009684388774"/>
    <n v="0.81119995976907833"/>
    <n v="388262"/>
    <n v="0.18"/>
    <n v="35"/>
    <n v="22"/>
    <n v="30"/>
    <n v="369"/>
    <n v="39"/>
    <n v="0.95"/>
    <n v="15837104"/>
    <n v="11877828"/>
    <n v="4839115"/>
    <n v="11437908"/>
  </r>
  <r>
    <x v="6"/>
    <x v="216"/>
    <n v="22368860"/>
    <n v="5592215"/>
    <n v="2214517"/>
    <n v="1551933"/>
    <n v="1208956"/>
    <n v="5.4046384125073878E-2"/>
    <n v="-6.8627473639041092E-2"/>
    <n v="4.0404011745583279E-2"/>
    <n v="-0.10479725582919641"/>
    <n v="0.25"/>
    <n v="0.39599997496519718"/>
    <n v="0.70079976807583777"/>
    <n v="0.77900012436103883"/>
    <n v="403716"/>
    <n v="0.17"/>
    <n v="39"/>
    <n v="22"/>
    <n v="25"/>
    <n v="389"/>
    <n v="36"/>
    <n v="0.92"/>
    <n v="8052789"/>
    <n v="6039592"/>
    <n v="2460574"/>
    <n v="5815903"/>
  </r>
  <r>
    <x v="0"/>
    <x v="217"/>
    <n v="22586034"/>
    <n v="5420648"/>
    <n v="2124894"/>
    <n v="1535660"/>
    <n v="1221464"/>
    <n v="5.4080499480342589E-2"/>
    <n v="1.0841940708214315E-2"/>
    <n v="8.3333373303954517E-2"/>
    <n v="-6.6915166081014887E-2"/>
    <n v="0.23999999291597632"/>
    <n v="0.39199999704832339"/>
    <n v="0.72269957936725315"/>
    <n v="0.79540002344268912"/>
    <n v="398247"/>
    <n v="0.17"/>
    <n v="31"/>
    <n v="18"/>
    <n v="29"/>
    <n v="398"/>
    <n v="32"/>
    <n v="0.95"/>
    <n v="8130972"/>
    <n v="6098229"/>
    <n v="2484463"/>
    <n v="5872368"/>
  </r>
  <r>
    <x v="1"/>
    <x v="218"/>
    <n v="22586034"/>
    <n v="5364183"/>
    <n v="2124216"/>
    <n v="1488650"/>
    <n v="1184072"/>
    <n v="5.2424963143152974E-2"/>
    <n v="-0.10453264967348441"/>
    <n v="9.7087647738864913E-3"/>
    <n v="-0.1131429362930747"/>
    <n v="0.23749999667936389"/>
    <n v="0.39599991275465435"/>
    <n v="0.70079973034757292"/>
    <n v="0.79539985893258991"/>
    <n v="395396"/>
    <n v="0.19"/>
    <n v="34"/>
    <n v="22"/>
    <n v="29"/>
    <n v="366"/>
    <n v="37"/>
    <n v="0.91"/>
    <n v="8130972"/>
    <n v="6098229"/>
    <n v="2484463"/>
    <n v="5872368"/>
  </r>
  <r>
    <x v="2"/>
    <x v="219"/>
    <n v="20848646"/>
    <n v="5264283"/>
    <n v="2168884"/>
    <n v="1519954"/>
    <n v="1233898"/>
    <n v="5.9183603577901416E-2"/>
    <n v="-0.18102230670794195"/>
    <n v="-5.8823555966640351E-2"/>
    <n v="-0.12983617632590294"/>
    <n v="0.25249999448405425"/>
    <n v="0.41199988678420213"/>
    <n v="0.70080004278698171"/>
    <n v="0.8117995676184937"/>
    <n v="395163"/>
    <n v="0.18"/>
    <n v="32"/>
    <n v="17"/>
    <n v="29"/>
    <n v="367"/>
    <n v="37"/>
    <n v="0.92"/>
    <n v="7505512"/>
    <n v="5629134"/>
    <n v="2293351"/>
    <n v="5420648"/>
  </r>
  <r>
    <x v="3"/>
    <x v="220"/>
    <n v="22586034"/>
    <n v="5590043"/>
    <n v="2124216"/>
    <n v="1566184"/>
    <n v="1322799"/>
    <n v="5.8567121611523297E-2"/>
    <n v="2.7222427650719361E-4"/>
    <n v="-9.5237919824172623E-3"/>
    <n v="9.8902085477963197E-3"/>
    <n v="0.24749998162581355"/>
    <n v="0.37999993917756986"/>
    <n v="0.7372997849559555"/>
    <n v="0.84459999591363466"/>
    <n v="402090"/>
    <n v="0.17"/>
    <n v="32"/>
    <n v="21"/>
    <n v="30"/>
    <n v="353"/>
    <n v="34"/>
    <n v="0.93"/>
    <n v="8130972"/>
    <n v="6098229"/>
    <n v="2484463"/>
    <n v="5872368"/>
  </r>
  <r>
    <x v="4"/>
    <x v="221"/>
    <n v="46685340"/>
    <n v="9411764"/>
    <n v="3328000"/>
    <n v="2330931"/>
    <n v="1890851"/>
    <n v="4.0502029116634898E-2"/>
    <n v="6.0944893288363611E-2"/>
    <n v="2.9702958941342894E-2"/>
    <n v="3.034072503699603E-2"/>
    <n v="0.2015999883475198"/>
    <n v="0.353600026520002"/>
    <n v="0.70039993990384619"/>
    <n v="0.81119990252821728"/>
    <n v="398762"/>
    <n v="0.19"/>
    <n v="30"/>
    <n v="22"/>
    <n v="27"/>
    <n v="352"/>
    <n v="30"/>
    <n v="0.93"/>
    <n v="16806722"/>
    <n v="12605042"/>
    <n v="5135387"/>
    <n v="12138188"/>
  </r>
  <r>
    <x v="5"/>
    <x v="222"/>
    <n v="43991955"/>
    <n v="9700226"/>
    <n v="3166153"/>
    <n v="1033432"/>
    <n v="765773"/>
    <n v="1.7407114550830941E-2"/>
    <n v="-0.54353363205176886"/>
    <n v="0"/>
    <n v="-0.54353363205176897"/>
    <n v="0.22049999823831426"/>
    <n v="0.32639992099153153"/>
    <n v="0.32639989286683241"/>
    <n v="0.74099989162325142"/>
    <n v="383675"/>
    <n v="0.19"/>
    <n v="34"/>
    <n v="29"/>
    <n v="27"/>
    <n v="396"/>
    <n v="31"/>
    <n v="0.95"/>
    <n v="15837104"/>
    <n v="11877828"/>
    <n v="4839115"/>
    <n v="11437908"/>
  </r>
  <r>
    <x v="6"/>
    <x v="223"/>
    <n v="20631473"/>
    <n v="5157868"/>
    <n v="2063147"/>
    <n v="1445853"/>
    <n v="1244880"/>
    <n v="6.0338881281040861E-2"/>
    <n v="2.971489450401843E-2"/>
    <n v="-7.7669894666066996E-2"/>
    <n v="0.11642771774342786"/>
    <n v="0.24999998788259084"/>
    <n v="0.39999996122428877"/>
    <n v="0.70079979759076794"/>
    <n v="0.86100039215604907"/>
    <n v="390603"/>
    <n v="0.18"/>
    <n v="36"/>
    <n v="21"/>
    <n v="30"/>
    <n v="382"/>
    <n v="37"/>
    <n v="0.91"/>
    <n v="7427330"/>
    <n v="5570497"/>
    <n v="2269462"/>
    <n v="5364183"/>
  </r>
  <r>
    <x v="0"/>
    <x v="224"/>
    <n v="20848646"/>
    <n v="5316404"/>
    <n v="2211624"/>
    <n v="1549906"/>
    <n v="1334469"/>
    <n v="6.4007466000429961E-2"/>
    <n v="9.2516029944394562E-2"/>
    <n v="-7.6923110980883114E-2"/>
    <n v="0.18355907610830524"/>
    <n v="0.25499996498573574"/>
    <n v="0.41599998796178772"/>
    <n v="0.70079995514608273"/>
    <n v="0.86099995741677238"/>
    <n v="400629"/>
    <n v="0.19"/>
    <n v="30"/>
    <n v="19"/>
    <n v="25"/>
    <n v="382"/>
    <n v="32"/>
    <n v="0.93"/>
    <n v="7505512"/>
    <n v="5629134"/>
    <n v="2293351"/>
    <n v="5420648"/>
  </r>
  <r>
    <x v="1"/>
    <x v="225"/>
    <n v="22586034"/>
    <n v="5477113"/>
    <n v="2147028"/>
    <n v="1551657"/>
    <n v="1335977"/>
    <n v="5.9150579512985767E-2"/>
    <n v="0.12829034045226972"/>
    <n v="0"/>
    <n v="0.12829034045226972"/>
    <n v="0.24249998915258872"/>
    <n v="0.39199994595693022"/>
    <n v="0.72269993684292888"/>
    <n v="0.86100020816456213"/>
    <n v="398528"/>
    <n v="0.17"/>
    <n v="32"/>
    <n v="17"/>
    <n v="25"/>
    <n v="372"/>
    <n v="40"/>
    <n v="0.91"/>
    <n v="8130972"/>
    <n v="6098229"/>
    <n v="2484463"/>
    <n v="5872368"/>
  </r>
  <r>
    <x v="2"/>
    <x v="226"/>
    <n v="21934513"/>
    <n v="5702973"/>
    <n v="2235565"/>
    <n v="1615643"/>
    <n v="1298330"/>
    <n v="5.9191193349038565E-2"/>
    <n v="5.2218254669348596E-2"/>
    <n v="5.2083334332598819E-2"/>
    <n v="1.282411120364646E-4"/>
    <n v="0.25999998267570379"/>
    <n v="0.39199992705559011"/>
    <n v="0.7227000780563303"/>
    <n v="0.8035995575755287"/>
    <n v="384154"/>
    <n v="0.17"/>
    <n v="36"/>
    <n v="21"/>
    <n v="28"/>
    <n v="362"/>
    <n v="30"/>
    <n v="0.92"/>
    <n v="7896424"/>
    <n v="5922318"/>
    <n v="2412796"/>
    <n v="5702973"/>
  </r>
  <r>
    <x v="3"/>
    <x v="227"/>
    <n v="21282993"/>
    <n v="5480370"/>
    <n v="2279834"/>
    <n v="1581065"/>
    <n v="1257579"/>
    <n v="5.9088446817606902E-2"/>
    <n v="-4.9304542867056877E-2"/>
    <n v="-5.7692333235662363E-2"/>
    <n v="8.9013287957289133E-3"/>
    <n v="0.2574999672273538"/>
    <n v="0.41600001459755453"/>
    <n v="0.69350005307403961"/>
    <n v="0.79539993611900839"/>
    <n v="405920"/>
    <n v="0.19"/>
    <n v="35"/>
    <n v="17"/>
    <n v="29"/>
    <n v="351"/>
    <n v="40"/>
    <n v="0.95"/>
    <n v="7661877"/>
    <n v="5746408"/>
    <n v="2341129"/>
    <n v="5533578"/>
  </r>
  <r>
    <x v="4"/>
    <x v="228"/>
    <n v="46685340"/>
    <n v="10098039"/>
    <n v="3399000"/>
    <n v="2357546"/>
    <n v="1857275"/>
    <n v="3.9782831184264698E-2"/>
    <n v="-1.7757083979647259E-2"/>
    <n v="0"/>
    <n v="-1.7757083979647148E-2"/>
    <n v="0.21629999910035999"/>
    <n v="0.33660000718951472"/>
    <n v="0.69359988231832892"/>
    <n v="0.78780011079317225"/>
    <n v="408856"/>
    <n v="0.17"/>
    <n v="35"/>
    <n v="17"/>
    <n v="29"/>
    <n v="371"/>
    <n v="39"/>
    <n v="0.94"/>
    <n v="16806722"/>
    <n v="12605042"/>
    <n v="5135387"/>
    <n v="12138188"/>
  </r>
  <r>
    <x v="5"/>
    <x v="229"/>
    <n v="45338648"/>
    <n v="9521116"/>
    <n v="3140064"/>
    <n v="2028481"/>
    <n v="1582215"/>
    <n v="3.4897710227265712E-2"/>
    <n v="1.0661671278564273"/>
    <n v="3.0612256263673698E-2"/>
    <n v="1.0047958049198824"/>
    <n v="0.20999999823550097"/>
    <n v="0.32979999403431276"/>
    <n v="0.64599989044809281"/>
    <n v="0.77999991126364998"/>
    <n v="390612"/>
    <n v="0.17"/>
    <n v="38"/>
    <n v="20"/>
    <n v="30"/>
    <n v="380"/>
    <n v="40"/>
    <n v="0.94"/>
    <n v="16321913"/>
    <n v="12241435"/>
    <n v="4987251"/>
    <n v="11788048"/>
  </r>
  <r>
    <x v="6"/>
    <x v="230"/>
    <n v="21065820"/>
    <n v="5003132"/>
    <n v="2041277"/>
    <n v="1534836"/>
    <n v="1233394"/>
    <n v="5.8549536642770135E-2"/>
    <n v="-9.2265921213289248E-3"/>
    <n v="2.105264127287465E-2"/>
    <n v="-2.9654919022056192E-2"/>
    <n v="0.23749998813243445"/>
    <n v="0.40799982890717257"/>
    <n v="0.75189991363249575"/>
    <n v="0.80359986343817846"/>
    <n v="408028"/>
    <n v="0.18"/>
    <n v="35"/>
    <n v="20"/>
    <n v="30"/>
    <n v="388"/>
    <n v="32"/>
    <n v="0.93"/>
    <n v="7583695"/>
    <n v="5687771"/>
    <n v="2317240"/>
    <n v="5477113"/>
  </r>
  <r>
    <x v="0"/>
    <x v="231"/>
    <n v="21934513"/>
    <n v="5757809"/>
    <n v="2303123"/>
    <n v="1714906"/>
    <n v="1392160"/>
    <n v="6.3468926800426345E-2"/>
    <n v="4.3231427631514885E-2"/>
    <n v="5.2083334332598819E-2"/>
    <n v="-8.4136934900688187E-3"/>
    <n v="0.26249996979645729"/>
    <n v="0.39999989579369516"/>
    <n v="0.74460026668137136"/>
    <n v="0.81179959717908734"/>
    <n v="383876"/>
    <n v="0.18"/>
    <n v="35"/>
    <n v="22"/>
    <n v="30"/>
    <n v="351"/>
    <n v="38"/>
    <n v="0.92"/>
    <n v="7896424"/>
    <n v="5922318"/>
    <n v="2412796"/>
    <n v="5702973"/>
  </r>
  <r>
    <x v="1"/>
    <x v="232"/>
    <n v="22368860"/>
    <n v="5592215"/>
    <n v="2259254"/>
    <n v="1599778"/>
    <n v="1351172"/>
    <n v="6.0404151127951985E-2"/>
    <n v="1.1373698798706755E-2"/>
    <n v="-9.6154110101844825E-3"/>
    <n v="2.1192888138839239E-2"/>
    <n v="0.25"/>
    <n v="0.40399984621478252"/>
    <n v="0.70810010738057783"/>
    <n v="0.8445996882067387"/>
    <n v="390911"/>
    <n v="0.19"/>
    <n v="36"/>
    <n v="18"/>
    <n v="28"/>
    <n v="382"/>
    <n v="32"/>
    <n v="0.93"/>
    <n v="8052789"/>
    <n v="6039592"/>
    <n v="2460574"/>
    <n v="5815903"/>
  </r>
  <r>
    <x v="2"/>
    <x v="233"/>
    <n v="21934513"/>
    <n v="5483628"/>
    <n v="2193451"/>
    <n v="1617231"/>
    <n v="1392436"/>
    <n v="6.3481509710290804E-2"/>
    <n v="7.2482342701778446E-2"/>
    <n v="0"/>
    <n v="7.2482342701778446E-2"/>
    <n v="0.24999998860243672"/>
    <n v="0.39999996352779582"/>
    <n v="0.7372998074723347"/>
    <n v="0.86100006739915325"/>
    <n v="382072"/>
    <n v="0.19"/>
    <n v="36"/>
    <n v="18"/>
    <n v="29"/>
    <n v="395"/>
    <n v="37"/>
    <n v="0.95"/>
    <n v="7896424"/>
    <n v="5922318"/>
    <n v="2412796"/>
    <n v="5702973"/>
  </r>
  <r>
    <x v="3"/>
    <x v="234"/>
    <n v="20848646"/>
    <n v="5420648"/>
    <n v="2146576"/>
    <n v="1519990"/>
    <n v="1296248"/>
    <n v="6.2174205461592087E-2"/>
    <n v="3.0748764093547987E-2"/>
    <n v="-2.0408172854259776E-2"/>
    <n v="5.2222706978747313E-2"/>
    <n v="0.2600000019185898"/>
    <n v="0.3959998878362882"/>
    <n v="0.70809978309642896"/>
    <n v="0.85280034737070642"/>
    <n v="403634"/>
    <n v="0.19"/>
    <n v="39"/>
    <n v="21"/>
    <n v="27"/>
    <n v="352"/>
    <n v="34"/>
    <n v="0.93"/>
    <n v="7505512"/>
    <n v="5629134"/>
    <n v="2293351"/>
    <n v="5420648"/>
  </r>
  <r>
    <x v="4"/>
    <x v="235"/>
    <n v="43094160"/>
    <n v="9321266"/>
    <n v="3264307"/>
    <n v="2108742"/>
    <n v="1628371"/>
    <n v="3.7786349704925212E-2"/>
    <n v="-0.12324723048552311"/>
    <n v="-7.6923076923076872E-2"/>
    <n v="-5.0184499692650153E-2"/>
    <n v="0.21629998125035968"/>
    <n v="0.35019996210815141"/>
    <n v="0.64599990135731722"/>
    <n v="0.77220020277492463"/>
    <n v="380313"/>
    <n v="0.19"/>
    <n v="36"/>
    <n v="18"/>
    <n v="29"/>
    <n v="377"/>
    <n v="31"/>
    <n v="0.94"/>
    <n v="15513897"/>
    <n v="11635423"/>
    <n v="4740357"/>
    <n v="11204481"/>
  </r>
  <r>
    <x v="5"/>
    <x v="236"/>
    <n v="44440853"/>
    <n v="9332579"/>
    <n v="3331730"/>
    <n v="2288232"/>
    <n v="1784821"/>
    <n v="4.0161717868016616E-2"/>
    <n v="0.12805212945143363"/>
    <n v="-1.9801979979641171E-2"/>
    <n v="0.15084106110314699"/>
    <n v="0.20999999707476361"/>
    <n v="0.35699992467248337"/>
    <n v="0.68679995077632339"/>
    <n v="0.78000001748074499"/>
    <n v="388418"/>
    <n v="0.19"/>
    <n v="31"/>
    <n v="18"/>
    <n v="27"/>
    <n v="367"/>
    <n v="33"/>
    <n v="0.95"/>
    <n v="15998707"/>
    <n v="11999030"/>
    <n v="4888493"/>
    <n v="11554621"/>
  </r>
  <r>
    <x v="6"/>
    <x v="237"/>
    <n v="22368860"/>
    <n v="5424448"/>
    <n v="2169779"/>
    <n v="1568099"/>
    <n v="1260124"/>
    <n v="5.6333849825158724E-2"/>
    <n v="2.1671906949441988E-2"/>
    <n v="6.1855650527727013E-2"/>
    <n v="-3.7842943679128327E-2"/>
    <n v="0.24249997541224722"/>
    <n v="0.399999963129889"/>
    <n v="0.72269986943370734"/>
    <n v="0.80359977271843164"/>
    <n v="392670"/>
    <n v="0.17"/>
    <n v="32"/>
    <n v="20"/>
    <n v="30"/>
    <n v="369"/>
    <n v="30"/>
    <n v="0.94"/>
    <n v="8052789"/>
    <n v="6039592"/>
    <n v="2460574"/>
    <n v="5815903"/>
  </r>
  <r>
    <x v="0"/>
    <x v="238"/>
    <n v="20848646"/>
    <n v="5003675"/>
    <n v="1961440"/>
    <n v="1446170"/>
    <n v="1150283"/>
    <n v="5.5173031380551046E-2"/>
    <n v="-0.17374224227100332"/>
    <n v="-4.9504951397826846E-2"/>
    <n v="-0.13070798323030053"/>
    <n v="0.23999999808141018"/>
    <n v="0.39199988008813524"/>
    <n v="0.73730014683089973"/>
    <n v="0.79539957266434791"/>
    <n v="405258"/>
    <n v="0.19"/>
    <n v="39"/>
    <n v="22"/>
    <n v="29"/>
    <n v="361"/>
    <n v="37"/>
    <n v="0.94"/>
    <n v="7505512"/>
    <n v="5629134"/>
    <n v="2293351"/>
    <n v="5420648"/>
  </r>
  <r>
    <x v="1"/>
    <x v="239"/>
    <n v="21934513"/>
    <n v="5593301"/>
    <n v="2304440"/>
    <n v="1699063"/>
    <n v="1421096"/>
    <n v="6.4788126365057666E-2"/>
    <n v="5.1750628343393723E-2"/>
    <n v="-1.9417484842768062E-2"/>
    <n v="7.2577383428818587E-2"/>
    <n v="0.25500000843419685"/>
    <n v="0.41199999785457642"/>
    <n v="0.73729973442571728"/>
    <n v="0.83639982743429764"/>
    <n v="400562"/>
    <n v="0.19"/>
    <n v="31"/>
    <n v="19"/>
    <n v="28"/>
    <n v="382"/>
    <n v="40"/>
    <n v="0.95"/>
    <n v="7896424"/>
    <n v="5922318"/>
    <n v="2412796"/>
    <n v="5702973"/>
  </r>
  <r>
    <x v="2"/>
    <x v="240"/>
    <n v="21282993"/>
    <n v="5214333"/>
    <n v="2044018"/>
    <n v="1566740"/>
    <n v="1310421"/>
    <n v="6.1571274303383924E-2"/>
    <n v="-5.8900373158981778E-2"/>
    <n v="-2.970296172064546E-2"/>
    <n v="-3.0091209481699188E-2"/>
    <n v="0.24499998660902628"/>
    <n v="0.39199989720641165"/>
    <n v="0.76650009931419394"/>
    <n v="0.83639978554195338"/>
    <n v="386473"/>
    <n v="0.17"/>
    <n v="35"/>
    <n v="22"/>
    <n v="29"/>
    <n v="362"/>
    <n v="31"/>
    <n v="0.92"/>
    <n v="7661877"/>
    <n v="5746408"/>
    <n v="2341129"/>
    <n v="5533578"/>
  </r>
  <r>
    <x v="3"/>
    <x v="241"/>
    <n v="21934513"/>
    <n v="5319119"/>
    <n v="2127647"/>
    <n v="1522119"/>
    <n v="1210693"/>
    <n v="5.5195800335298077E-2"/>
    <n v="-6.6002030475649676E-2"/>
    <n v="5.2083334332598819E-2"/>
    <n v="-0.11223955456262158"/>
    <n v="0.24249998164992312"/>
    <n v="0.39999988719936513"/>
    <n v="0.71540015801493384"/>
    <n v="0.79539970265136961"/>
    <n v="382326"/>
    <n v="0.19"/>
    <n v="30"/>
    <n v="20"/>
    <n v="27"/>
    <n v="389"/>
    <n v="33"/>
    <n v="0.91"/>
    <n v="7896424"/>
    <n v="5922318"/>
    <n v="2412796"/>
    <n v="5702973"/>
  </r>
  <r>
    <x v="4"/>
    <x v="242"/>
    <n v="45338648"/>
    <n v="9235482"/>
    <n v="3265666"/>
    <n v="2176240"/>
    <n v="1663518"/>
    <n v="3.6690948525858115E-2"/>
    <n v="2.158414759290106E-2"/>
    <n v="5.2083344935833553E-2"/>
    <n v="-2.8989335768633939E-2"/>
    <n v="0.20369998681919232"/>
    <n v="0.35359995287739177"/>
    <n v="0.66640005438400618"/>
    <n v="0.76440006616917255"/>
    <n v="391845"/>
    <n v="0.19"/>
    <n v="38"/>
    <n v="19"/>
    <n v="26"/>
    <n v="372"/>
    <n v="31"/>
    <n v="0.95"/>
    <n v="16321913"/>
    <n v="12241435"/>
    <n v="4987251"/>
    <n v="11788048"/>
  </r>
  <r>
    <x v="5"/>
    <x v="243"/>
    <n v="42645263"/>
    <n v="9224170"/>
    <n v="3261666"/>
    <n v="2217933"/>
    <n v="1660788"/>
    <n v="3.8944255074707827E-2"/>
    <n v="-6.9493243300028373E-2"/>
    <n v="-4.0404039949458181E-2"/>
    <n v="-3.0314011898338933E-2"/>
    <n v="0.21629999092748003"/>
    <n v="0.3535999444936509"/>
    <n v="0.68000003679101417"/>
    <n v="0.74879989611949505"/>
    <n v="407821"/>
    <n v="0.18"/>
    <n v="35"/>
    <n v="22"/>
    <n v="29"/>
    <n v="385"/>
    <n v="31"/>
    <n v="0.94"/>
    <n v="15352294"/>
    <n v="11514221"/>
    <n v="4690978"/>
    <n v="11087768"/>
  </r>
  <r>
    <x v="6"/>
    <x v="244"/>
    <n v="22803207"/>
    <n v="5529777"/>
    <n v="2278268"/>
    <n v="1696398"/>
    <n v="1335405"/>
    <n v="5.8562157507055915E-2"/>
    <n v="5.9740946129111183E-2"/>
    <n v="1.9417484842767951E-2"/>
    <n v="3.9555395003414651E-2"/>
    <n v="0.24249996941219715"/>
    <n v="0.41199997757594925"/>
    <n v="0.7445998451455228"/>
    <n v="0.78720029144104153"/>
    <n v="389944"/>
    <n v="0.17"/>
    <n v="31"/>
    <n v="22"/>
    <n v="28"/>
    <n v="364"/>
    <n v="32"/>
    <n v="0.92"/>
    <n v="8209154"/>
    <n v="6156866"/>
    <n v="2508352"/>
    <n v="5928833"/>
  </r>
  <r>
    <x v="0"/>
    <x v="245"/>
    <n v="22586034"/>
    <n v="5702973"/>
    <n v="2167129"/>
    <n v="1502904"/>
    <n v="1170762"/>
    <n v="5.1835660922143305E-2"/>
    <n v="1.7803444891387521E-2"/>
    <n v="8.3333373303954517E-2"/>
    <n v="-6.048916245671776E-2"/>
    <n v="0.25249997409903835"/>
    <n v="0.37999987024311704"/>
    <n v="0.6935000177654399"/>
    <n v="0.77899985627824531"/>
    <n v="402082"/>
    <n v="0.18"/>
    <n v="38"/>
    <n v="17"/>
    <n v="30"/>
    <n v="351"/>
    <n v="32"/>
    <n v="0.95"/>
    <n v="8130972"/>
    <n v="6098229"/>
    <n v="2484463"/>
    <n v="5872368"/>
  </r>
  <r>
    <x v="1"/>
    <x v="246"/>
    <n v="22368860"/>
    <n v="5592215"/>
    <n v="2259254"/>
    <n v="1566793"/>
    <n v="1310465"/>
    <n v="5.8584344486039969E-2"/>
    <n v="-7.7849068606202554E-2"/>
    <n v="1.9801989677181275E-2"/>
    <n v="-9.575492033928612E-2"/>
    <n v="0.25"/>
    <n v="0.40399984621478252"/>
    <n v="0.69350015536101739"/>
    <n v="0.83639957543849119"/>
    <n v="384229"/>
    <n v="0.19"/>
    <n v="39"/>
    <n v="20"/>
    <n v="26"/>
    <n v="361"/>
    <n v="34"/>
    <n v="0.93"/>
    <n v="8052789"/>
    <n v="6039592"/>
    <n v="2460574"/>
    <n v="5815903"/>
  </r>
  <r>
    <x v="2"/>
    <x v="247"/>
    <n v="20631473"/>
    <n v="5261025"/>
    <n v="2146498"/>
    <n v="1598282"/>
    <n v="1284380"/>
    <n v="6.22534319289757E-2"/>
    <n v="-1.9872239532180869E-2"/>
    <n v="-3.061223578845329E-2"/>
    <n v="1.1079153928673646E-2"/>
    <n v="0.25499997019117343"/>
    <n v="0.40799996198459426"/>
    <n v="0.74459980861850328"/>
    <n v="0.80360036589287742"/>
    <n v="386978"/>
    <n v="0.17"/>
    <n v="32"/>
    <n v="22"/>
    <n v="26"/>
    <n v="368"/>
    <n v="31"/>
    <n v="0.93"/>
    <n v="7427330"/>
    <n v="5570497"/>
    <n v="2269462"/>
    <n v="5364183"/>
  </r>
  <r>
    <x v="3"/>
    <x v="248"/>
    <n v="20848646"/>
    <n v="5264283"/>
    <n v="2084656"/>
    <n v="1460927"/>
    <n v="1233898"/>
    <n v="5.9183603577901416E-2"/>
    <n v="1.9166708653638898E-2"/>
    <n v="-4.9504951397826846E-2"/>
    <n v="7.2248309081100803E-2"/>
    <n v="0.25249999448405425"/>
    <n v="0.3959999870827613"/>
    <n v="0.70080003607309793"/>
    <n v="0.84459935369802874"/>
    <n v="396745"/>
    <n v="0.18"/>
    <n v="33"/>
    <n v="17"/>
    <n v="30"/>
    <n v="377"/>
    <n v="34"/>
    <n v="0.92"/>
    <n v="7505512"/>
    <n v="5629134"/>
    <n v="2293351"/>
    <n v="5420648"/>
  </r>
  <r>
    <x v="4"/>
    <x v="249"/>
    <n v="46685340"/>
    <n v="9313725"/>
    <n v="3135000"/>
    <n v="2025210"/>
    <n v="1500680"/>
    <n v="3.2144566152886536E-2"/>
    <n v="-9.7887729498568721E-2"/>
    <n v="2.9702958941342894E-2"/>
    <n v="-0.12391018917833363"/>
    <n v="0.19949999293139989"/>
    <n v="0.3366000177157904"/>
    <n v="0.64600000000000002"/>
    <n v="0.74099969879666805"/>
    <n v="407003"/>
    <n v="0.17"/>
    <n v="34"/>
    <n v="18"/>
    <n v="26"/>
    <n v="385"/>
    <n v="37"/>
    <n v="0.95"/>
    <n v="16806722"/>
    <n v="12605042"/>
    <n v="5135387"/>
    <n v="12138188"/>
  </r>
  <r>
    <x v="5"/>
    <x v="250"/>
    <n v="43094160"/>
    <n v="9230769"/>
    <n v="3169846"/>
    <n v="2133940"/>
    <n v="1697763"/>
    <n v="3.9396591092621364E-2"/>
    <n v="2.2263527915664216E-2"/>
    <n v="1.0526303941424953E-2"/>
    <n v="1.1614961360688625E-2"/>
    <n v="0.21419999832923997"/>
    <n v="0.34339999191833315"/>
    <n v="0.67319989677731973"/>
    <n v="0.79560015745522372"/>
    <n v="385901"/>
    <n v="0.18"/>
    <n v="35"/>
    <n v="18"/>
    <n v="30"/>
    <n v="382"/>
    <n v="34"/>
    <n v="0.91"/>
    <n v="15513897"/>
    <n v="11635423"/>
    <n v="4740357"/>
    <n v="11204481"/>
  </r>
  <r>
    <x v="6"/>
    <x v="251"/>
    <n v="21717340"/>
    <n v="5375041"/>
    <n v="2257517"/>
    <n v="1697427"/>
    <n v="1419728"/>
    <n v="6.5373015295611708E-2"/>
    <n v="6.3144139792796983E-2"/>
    <n v="-4.7619047619047672E-2"/>
    <n v="0.11630134678243675"/>
    <n v="0.24749997006999935"/>
    <n v="0.41999995907007964"/>
    <n v="0.75189998569224503"/>
    <n v="0.83640003369806182"/>
    <n v="407716"/>
    <n v="0.18"/>
    <n v="35"/>
    <n v="21"/>
    <n v="26"/>
    <n v="370"/>
    <n v="38"/>
    <n v="0.94"/>
    <n v="7818242"/>
    <n v="5863681"/>
    <n v="2388907"/>
    <n v="5646508"/>
  </r>
  <r>
    <x v="0"/>
    <x v="252"/>
    <n v="22368860"/>
    <n v="5480370"/>
    <n v="2126383"/>
    <n v="1505692"/>
    <n v="1185281"/>
    <n v="5.2987993129734817E-2"/>
    <n v="1.2401324949050219E-2"/>
    <n v="-9.6154110101844825E-3"/>
    <n v="2.2230491269751518E-2"/>
    <n v="0.24499996870649643"/>
    <n v="0.38799989781711819"/>
    <n v="0.70810009297478393"/>
    <n v="0.7872001710841261"/>
    <n v="397777"/>
    <n v="0.18"/>
    <n v="35"/>
    <n v="18"/>
    <n v="27"/>
    <n v="399"/>
    <n v="37"/>
    <n v="0.91"/>
    <n v="8052789"/>
    <n v="6039592"/>
    <n v="2460574"/>
    <n v="5815903"/>
  </r>
  <r>
    <x v="1"/>
    <x v="253"/>
    <n v="21065820"/>
    <n v="5055796"/>
    <n v="1981872"/>
    <n v="1504637"/>
    <n v="1246140"/>
    <n v="5.9154592605462311E-2"/>
    <n v="-4.9085629909993767E-2"/>
    <n v="-5.8252409823299045E-2"/>
    <n v="9.7337970480873004E-3"/>
    <n v="0.2399999620237902"/>
    <n v="0.39199999367063071"/>
    <n v="0.75919988778286385"/>
    <n v="0.82819975847995231"/>
    <n v="393437"/>
    <n v="0.18"/>
    <n v="40"/>
    <n v="17"/>
    <n v="26"/>
    <n v="387"/>
    <n v="31"/>
    <n v="0.94"/>
    <n v="7583695"/>
    <n v="5687771"/>
    <n v="2317240"/>
    <n v="5477113"/>
  </r>
  <r>
    <x v="2"/>
    <x v="254"/>
    <n v="20848646"/>
    <n v="5160040"/>
    <n v="2022735"/>
    <n v="1535660"/>
    <n v="1309611"/>
    <n v="6.2815158356087003E-2"/>
    <n v="1.9644497734315314E-2"/>
    <n v="1.0526296401619062E-2"/>
    <n v="9.0232202419324725E-3"/>
    <n v="0.24750000551594573"/>
    <n v="0.39199986821807581"/>
    <n v="0.75919979631538481"/>
    <n v="0.852800098980243"/>
    <n v="406634"/>
    <n v="0.18"/>
    <n v="34"/>
    <n v="20"/>
    <n v="25"/>
    <n v="368"/>
    <n v="36"/>
    <n v="0.91"/>
    <n v="7505512"/>
    <n v="5629134"/>
    <n v="2293351"/>
    <n v="5420648"/>
  </r>
  <r>
    <x v="3"/>
    <x v="255"/>
    <n v="22803207"/>
    <n v="5985841"/>
    <n v="2322506"/>
    <n v="1610658"/>
    <n v="1360362"/>
    <n v="5.9656608826995257E-2"/>
    <n v="0.10249145391272219"/>
    <n v="9.3750020984576077E-2"/>
    <n v="7.9921670952536328E-3"/>
    <n v="0.26249996327270986"/>
    <n v="0.387999948545242"/>
    <n v="0.69350003832067608"/>
    <n v="0.84460015720283266"/>
    <n v="392550"/>
    <n v="0.19"/>
    <n v="30"/>
    <n v="19"/>
    <n v="29"/>
    <n v="384"/>
    <n v="32"/>
    <n v="0.92"/>
    <n v="8209154"/>
    <n v="6156866"/>
    <n v="2508352"/>
    <n v="5928833"/>
  </r>
  <r>
    <x v="4"/>
    <x v="256"/>
    <n v="44440853"/>
    <n v="9332579"/>
    <n v="1396153"/>
    <n v="939890"/>
    <n v="696459"/>
    <n v="1.5671593882322647E-2"/>
    <n v="-0.53590439000986212"/>
    <n v="-4.8076912366922908E-2"/>
    <n v="-0.51246522327334754"/>
    <n v="0.20999999707476361"/>
    <n v="0.14959991230719827"/>
    <n v="0.67319985703572605"/>
    <n v="0.74100054261668924"/>
    <n v="406604"/>
    <n v="0.17"/>
    <n v="64"/>
    <n v="22"/>
    <n v="30"/>
    <n v="378"/>
    <n v="35"/>
    <n v="0.93"/>
    <n v="15998707"/>
    <n v="11999030"/>
    <n v="4888493"/>
    <n v="11554621"/>
  </r>
  <r>
    <x v="5"/>
    <x v="257"/>
    <n v="46236443"/>
    <n v="9515460"/>
    <n v="3364666"/>
    <n v="2333732"/>
    <n v="1856717"/>
    <n v="4.0157003426928843E-2"/>
    <n v="9.3625553154356611E-2"/>
    <n v="7.2916678269166812E-2"/>
    <n v="1.9301475412422109E-2"/>
    <n v="0.20580000066181561"/>
    <n v="0.35359993105955989"/>
    <n v="0.69359989966314639"/>
    <n v="0.79559992321311956"/>
    <n v="393532"/>
    <n v="0.19"/>
    <n v="31"/>
    <n v="18"/>
    <n v="29"/>
    <n v="385"/>
    <n v="38"/>
    <n v="0.94"/>
    <n v="16645119"/>
    <n v="12483839"/>
    <n v="5086008"/>
    <n v="12021475"/>
  </r>
  <r>
    <x v="6"/>
    <x v="258"/>
    <n v="20631473"/>
    <n v="5106289"/>
    <n v="1960815"/>
    <n v="1445709"/>
    <n v="1161771"/>
    <n v="5.631061824814932E-2"/>
    <n v="-0.18169466263960421"/>
    <n v="-5.0000000000000044E-2"/>
    <n v="-0.1386259606732676"/>
    <n v="0.24749997249348119"/>
    <n v="0.38400000470008649"/>
    <n v="0.73730005125419784"/>
    <n v="0.80359947956331457"/>
    <n v="398745"/>
    <n v="0.19"/>
    <n v="33"/>
    <n v="21"/>
    <n v="25"/>
    <n v="367"/>
    <n v="32"/>
    <n v="0.95"/>
    <n v="7427330"/>
    <n v="5570497"/>
    <n v="2269462"/>
    <n v="5364183"/>
  </r>
  <r>
    <x v="0"/>
    <x v="259"/>
    <n v="22368860"/>
    <n v="5312604"/>
    <n v="2188793"/>
    <n v="1581840"/>
    <n v="1361964"/>
    <n v="6.0886607542807281E-2"/>
    <n v="0.14906423033862848"/>
    <n v="0"/>
    <n v="0.1490642303386287"/>
    <n v="0.23749998882374873"/>
    <n v="0.41200002861120461"/>
    <n v="0.72269967968647564"/>
    <n v="0.86099984827795484"/>
    <n v="388146"/>
    <n v="0.17"/>
    <n v="32"/>
    <n v="18"/>
    <n v="29"/>
    <n v="382"/>
    <n v="30"/>
    <n v="0.94"/>
    <n v="8052789"/>
    <n v="6039592"/>
    <n v="2460574"/>
    <n v="5815903"/>
  </r>
  <r>
    <x v="1"/>
    <x v="260"/>
    <n v="21500167"/>
    <n v="5643793"/>
    <n v="2144641"/>
    <n v="1502964"/>
    <n v="1195458"/>
    <n v="5.5602265787051797E-2"/>
    <n v="-4.0671192642881215E-2"/>
    <n v="2.0618565999329652E-2"/>
    <n v="-6.0051581152846811E-2"/>
    <n v="0.26249996104681417"/>
    <n v="0.37999993975682667"/>
    <n v="0.70079980752023296"/>
    <n v="0.79540028902887894"/>
    <n v="406545"/>
    <n v="0.18"/>
    <n v="32"/>
    <n v="20"/>
    <n v="28"/>
    <n v="377"/>
    <n v="35"/>
    <n v="0.93"/>
    <n v="7740060"/>
    <n v="5805045"/>
    <n v="2365018"/>
    <n v="5590043"/>
  </r>
  <r>
    <x v="2"/>
    <x v="261"/>
    <n v="21282993"/>
    <n v="5054710"/>
    <n v="2062322"/>
    <n v="1535605"/>
    <n v="1259196"/>
    <n v="5.9164422973780051E-2"/>
    <n v="-3.849616412812662E-2"/>
    <n v="2.0833343325988629E-2"/>
    <n v="-5.8118700610633511E-2"/>
    <n v="0.2374999606493316"/>
    <n v="0.4080000633072916"/>
    <n v="0.74460001881374493"/>
    <n v="0.81999993487908673"/>
    <n v="406600"/>
    <n v="0.19"/>
    <n v="33"/>
    <n v="21"/>
    <n v="30"/>
    <n v="351"/>
    <n v="34"/>
    <n v="0.95"/>
    <n v="7661877"/>
    <n v="5746408"/>
    <n v="2341129"/>
    <n v="5533578"/>
  </r>
  <r>
    <x v="3"/>
    <x v="262"/>
    <n v="21282993"/>
    <n v="5107918"/>
    <n v="2043167"/>
    <n v="1506427"/>
    <n v="1235270"/>
    <n v="5.8040238983304654E-2"/>
    <n v="-9.1954935524514836E-2"/>
    <n v="-6.6666675437362821E-2"/>
    <n v="-2.7094564633703744E-2"/>
    <n v="0.23999998496452074"/>
    <n v="0.39999996084510364"/>
    <n v="0.73729998575740507"/>
    <n v="0.8199999070648627"/>
    <n v="407858"/>
    <n v="0.19"/>
    <n v="39"/>
    <n v="21"/>
    <n v="27"/>
    <n v="383"/>
    <n v="35"/>
    <n v="0.93"/>
    <n v="7661877"/>
    <n v="5746408"/>
    <n v="2341129"/>
    <n v="5533578"/>
  </r>
  <r>
    <x v="4"/>
    <x v="263"/>
    <n v="43991955"/>
    <n v="8868778"/>
    <n v="3045538"/>
    <n v="1967417"/>
    <n v="1473202"/>
    <n v="3.3487986610279082E-2"/>
    <n v="1.1152745531323451"/>
    <n v="-1.0101021238273722E-2"/>
    <n v="1.1368590113895878"/>
    <n v="0.2015999970903771"/>
    <n v="0.34339995882183544"/>
    <n v="0.6459998200646323"/>
    <n v="0.74880007644541036"/>
    <n v="388449"/>
    <n v="0.17"/>
    <n v="37"/>
    <n v="20"/>
    <n v="25"/>
    <n v="372"/>
    <n v="31"/>
    <n v="0.91"/>
    <n v="15837104"/>
    <n v="11877828"/>
    <n v="4839115"/>
    <n v="11437908"/>
  </r>
  <r>
    <x v="5"/>
    <x v="264"/>
    <n v="45787545"/>
    <n v="9423076"/>
    <n v="3364038"/>
    <n v="2401923"/>
    <n v="1892235"/>
    <n v="4.1326413110814308E-2"/>
    <n v="1.9129463456197149E-2"/>
    <n v="-9.7087485730682488E-3"/>
    <n v="2.9120939913092947E-2"/>
    <n v="0.20579998337975972"/>
    <n v="0.35699998599183536"/>
    <n v="0.71399996076144201"/>
    <n v="0.78780002522978465"/>
    <n v="401959"/>
    <n v="0.19"/>
    <n v="31"/>
    <n v="20"/>
    <n v="25"/>
    <n v="366"/>
    <n v="31"/>
    <n v="0.95"/>
    <n v="16483516"/>
    <n v="12362637"/>
    <n v="5036630"/>
    <n v="11904761"/>
  </r>
  <r>
    <x v="6"/>
    <x v="265"/>
    <n v="20848646"/>
    <n v="5264283"/>
    <n v="2189941"/>
    <n v="1518724"/>
    <n v="1220447"/>
    <n v="5.8538429785799997E-2"/>
    <n v="5.0505650425083815E-2"/>
    <n v="1.0526296401619062E-2"/>
    <n v="3.9562903178103515E-2"/>
    <n v="0.25249999448405425"/>
    <n v="0.41599986170956232"/>
    <n v="0.69349996187111895"/>
    <n v="0.80360025916493061"/>
    <n v="405567"/>
    <n v="0.19"/>
    <n v="35"/>
    <n v="22"/>
    <n v="27"/>
    <n v="359"/>
    <n v="31"/>
    <n v="0.91"/>
    <n v="7505512"/>
    <n v="5629134"/>
    <n v="2293351"/>
    <n v="5420648"/>
  </r>
  <r>
    <x v="0"/>
    <x v="266"/>
    <n v="21934513"/>
    <n v="5702973"/>
    <n v="2235565"/>
    <n v="1615643"/>
    <n v="1338075"/>
    <n v="6.1003177959775085E-2"/>
    <n v="-1.7540111192366314E-2"/>
    <n v="-1.9417484842768062E-2"/>
    <n v="1.9145493840471151E-3"/>
    <n v="0.25999998267570379"/>
    <n v="0.39199992705559011"/>
    <n v="0.7227000780563303"/>
    <n v="0.82819967034796671"/>
    <n v="388298"/>
    <n v="0.19"/>
    <n v="38"/>
    <n v="17"/>
    <n v="30"/>
    <n v="398"/>
    <n v="35"/>
    <n v="0.95"/>
    <n v="7896424"/>
    <n v="5922318"/>
    <n v="2412796"/>
    <n v="5702973"/>
  </r>
  <r>
    <x v="1"/>
    <x v="267"/>
    <n v="21282993"/>
    <n v="5586785"/>
    <n v="2279408"/>
    <n v="1747166"/>
    <n v="1404023"/>
    <n v="6.5969245960847703E-2"/>
    <n v="0.17446451485539427"/>
    <n v="-1.0101037819845726E-2"/>
    <n v="0.18644887986219594"/>
    <n v="0.26249996887185933"/>
    <n v="0.40799994988172983"/>
    <n v="0.76649989821918674"/>
    <n v="0.80360023031583716"/>
    <n v="391681"/>
    <n v="0.17"/>
    <n v="32"/>
    <n v="21"/>
    <n v="28"/>
    <n v="388"/>
    <n v="37"/>
    <n v="0.91"/>
    <n v="7661877"/>
    <n v="5746408"/>
    <n v="2341129"/>
    <n v="5533578"/>
  </r>
  <r>
    <x v="2"/>
    <x v="268"/>
    <n v="22368860"/>
    <n v="5424448"/>
    <n v="2213175"/>
    <n v="1647930"/>
    <n v="1337789"/>
    <n v="5.9805864044926743E-2"/>
    <n v="6.2415223682413146E-2"/>
    <n v="5.1020408642713067E-2"/>
    <n v="1.0841668673604143E-2"/>
    <n v="0.24249997541224722"/>
    <n v="0.40800003981971988"/>
    <n v="0.74459995255684708"/>
    <n v="0.81179965168423418"/>
    <n v="400929"/>
    <n v="0.19"/>
    <n v="30"/>
    <n v="18"/>
    <n v="28"/>
    <n v="394"/>
    <n v="35"/>
    <n v="0.91"/>
    <n v="8052789"/>
    <n v="6039592"/>
    <n v="2460574"/>
    <n v="5815903"/>
  </r>
  <r>
    <x v="3"/>
    <x v="269"/>
    <n v="20848646"/>
    <n v="5055796"/>
    <n v="1961649"/>
    <n v="1474964"/>
    <n v="1197375"/>
    <n v="5.7431787176970631E-2"/>
    <n v="-3.0677503703643749E-2"/>
    <n v="-2.0408172854259776E-2"/>
    <n v="-1.0483275344697396E-2"/>
    <n v="0.24249996858309167"/>
    <n v="0.38800003006450418"/>
    <n v="0.75190005959272022"/>
    <n v="0.81179947442785039"/>
    <n v="400010"/>
    <n v="0.19"/>
    <n v="37"/>
    <n v="21"/>
    <n v="29"/>
    <n v="393"/>
    <n v="38"/>
    <n v="0.92"/>
    <n v="7505512"/>
    <n v="5629134"/>
    <n v="2293351"/>
    <n v="5420648"/>
  </r>
  <r>
    <x v="4"/>
    <x v="270"/>
    <n v="43991955"/>
    <n v="9238310"/>
    <n v="3141025"/>
    <n v="2135897"/>
    <n v="1582700"/>
    <n v="3.5977032618804958E-2"/>
    <n v="7.4326534989770598E-2"/>
    <n v="0"/>
    <n v="7.4326534989770598E-2"/>
    <n v="0.20999998749771406"/>
    <n v="0.33999995670203748"/>
    <n v="0.68"/>
    <n v="0.74100015122452068"/>
    <n v="406277"/>
    <n v="0.19"/>
    <n v="38"/>
    <n v="17"/>
    <n v="30"/>
    <n v="397"/>
    <n v="36"/>
    <n v="0.94"/>
    <n v="15837104"/>
    <n v="11877828"/>
    <n v="4839115"/>
    <n v="11437908"/>
  </r>
  <r>
    <x v="5"/>
    <x v="271"/>
    <n v="42645263"/>
    <n v="8865950"/>
    <n v="2984278"/>
    <n v="1948137"/>
    <n v="1565133"/>
    <n v="3.6701215795057938E-2"/>
    <n v="-0.17286542104971103"/>
    <n v="-6.8627440060392009E-2"/>
    <n v="-0.11191867301316905"/>
    <n v="0.20789999583306593"/>
    <n v="0.33659991315087495"/>
    <n v="0.65280010776475916"/>
    <n v="0.80339986356195692"/>
    <n v="400829"/>
    <n v="0.18"/>
    <n v="30"/>
    <n v="22"/>
    <n v="28"/>
    <n v="360"/>
    <n v="39"/>
    <n v="0.91"/>
    <n v="15352294"/>
    <n v="11514221"/>
    <n v="4690978"/>
    <n v="11087768"/>
  </r>
  <r>
    <x v="6"/>
    <x v="272"/>
    <n v="21717340"/>
    <n v="5375041"/>
    <n v="2150016"/>
    <n v="1553817"/>
    <n v="1235906"/>
    <n v="5.6908719023600493E-2"/>
    <n v="1.2666670490402376E-2"/>
    <n v="4.1666686651977258E-2"/>
    <n v="-2.7840014980976324E-2"/>
    <n v="0.24749997006999935"/>
    <n v="0.39999992558196301"/>
    <n v="0.72270020316127881"/>
    <n v="0.79539997309850519"/>
    <n v="392169"/>
    <n v="0.18"/>
    <n v="32"/>
    <n v="18"/>
    <n v="28"/>
    <n v="359"/>
    <n v="34"/>
    <n v="0.91"/>
    <n v="7818242"/>
    <n v="5863681"/>
    <n v="2388907"/>
    <n v="5646508"/>
  </r>
  <r>
    <x v="0"/>
    <x v="273"/>
    <n v="21934513"/>
    <n v="5319119"/>
    <n v="2085094"/>
    <n v="1476455"/>
    <n v="1174372"/>
    <n v="5.3539916751285978E-2"/>
    <n v="-0.12234217065560604"/>
    <n v="0"/>
    <n v="-0.12234217065560604"/>
    <n v="0.24249998164992312"/>
    <n v="0.3919998781753144"/>
    <n v="0.70809997055288632"/>
    <n v="0.79539979206951783"/>
    <n v="383376"/>
    <n v="0.17"/>
    <n v="30"/>
    <n v="21"/>
    <n v="25"/>
    <n v="394"/>
    <n v="35"/>
    <n v="0.92"/>
    <n v="7896424"/>
    <n v="5922318"/>
    <n v="2412796"/>
    <n v="5702973"/>
  </r>
  <r>
    <x v="1"/>
    <x v="274"/>
    <n v="21500167"/>
    <n v="5267540"/>
    <n v="2085946"/>
    <n v="1461831"/>
    <n v="1150753"/>
    <n v="5.3522979612204875E-2"/>
    <n v="-0.18038878280484005"/>
    <n v="1.0204109920066262E-2"/>
    <n v="-0.18866770670729816"/>
    <n v="0.24499995744219102"/>
    <n v="0.39600003037471004"/>
    <n v="0.700800020710028"/>
    <n v="0.7871997515444672"/>
    <n v="384903"/>
    <n v="0.19"/>
    <n v="34"/>
    <n v="19"/>
    <n v="26"/>
    <n v="380"/>
    <n v="30"/>
    <n v="0.94"/>
    <n v="7740060"/>
    <n v="5805045"/>
    <n v="2365018"/>
    <n v="5590043"/>
  </r>
  <r>
    <x v="2"/>
    <x v="275"/>
    <n v="21282993"/>
    <n v="5480370"/>
    <n v="2126383"/>
    <n v="1567782"/>
    <n v="1311293"/>
    <n v="6.161224598438763E-2"/>
    <n v="-1.9805813921328408E-2"/>
    <n v="-4.8543689754417474E-2"/>
    <n v="3.0204094001616832E-2"/>
    <n v="0.2574999672273538"/>
    <n v="0.38799989781711819"/>
    <n v="0.73729991257454564"/>
    <n v="0.83640008623647932"/>
    <n v="381179"/>
    <n v="0.17"/>
    <n v="37"/>
    <n v="18"/>
    <n v="28"/>
    <n v="387"/>
    <n v="33"/>
    <n v="0.93"/>
    <n v="7661877"/>
    <n v="5746408"/>
    <n v="2341129"/>
    <n v="5533578"/>
  </r>
  <r>
    <x v="3"/>
    <x v="276"/>
    <n v="21065820"/>
    <n v="5213790"/>
    <n v="2064661"/>
    <n v="1431842"/>
    <n v="1127146"/>
    <n v="5.3505916218784741E-2"/>
    <n v="-5.8652468942478331E-2"/>
    <n v="1.0416695645367069E-2"/>
    <n v="-6.835710938419326E-2"/>
    <n v="0.247499978638382"/>
    <n v="0.39600003068784895"/>
    <n v="0.69349980456840132"/>
    <n v="0.78719998435581584"/>
    <n v="389368"/>
    <n v="0.19"/>
    <n v="34"/>
    <n v="22"/>
    <n v="29"/>
    <n v="357"/>
    <n v="40"/>
    <n v="0.94"/>
    <n v="7583695"/>
    <n v="5687771"/>
    <n v="2317240"/>
    <n v="5477113"/>
  </r>
  <r>
    <x v="4"/>
    <x v="277"/>
    <n v="46236443"/>
    <n v="9612556"/>
    <n v="3235586"/>
    <n v="2178196"/>
    <n v="1648023"/>
    <n v="3.5643377670726097E-2"/>
    <n v="4.1273140835281552E-2"/>
    <n v="5.1020419528979843E-2"/>
    <n v="-9.2741097247820425E-3"/>
    <n v="0.20789998919250774"/>
    <n v="0.33659996363090111"/>
    <n v="0.67319984695198953"/>
    <n v="0.75659995702866045"/>
    <n v="409180"/>
    <n v="0.19"/>
    <n v="32"/>
    <n v="21"/>
    <n v="29"/>
    <n v="382"/>
    <n v="39"/>
    <n v="0.95"/>
    <n v="16645119"/>
    <n v="12483839"/>
    <n v="5086008"/>
    <n v="12021475"/>
  </r>
  <r>
    <x v="5"/>
    <x v="278"/>
    <n v="43543058"/>
    <n v="9144042"/>
    <n v="3140064"/>
    <n v="2135243"/>
    <n v="1698799"/>
    <n v="3.9014232762430233E-2"/>
    <n v="8.5402326831010456E-2"/>
    <n v="2.1052631332113103E-2"/>
    <n v="6.3022897668794764E-2"/>
    <n v="0.2099999958661608"/>
    <n v="0.34339999750657313"/>
    <n v="0.67999983439827982"/>
    <n v="0.79559984507618098"/>
    <n v="382705"/>
    <n v="0.17"/>
    <n v="31"/>
    <n v="19"/>
    <n v="30"/>
    <n v="372"/>
    <n v="31"/>
    <n v="0.94"/>
    <n v="15675500"/>
    <n v="11756625"/>
    <n v="4789736"/>
    <n v="11321195"/>
  </r>
  <r>
    <x v="6"/>
    <x v="279"/>
    <n v="21500167"/>
    <n v="5643793"/>
    <n v="2234942"/>
    <n v="1631507"/>
    <n v="1377971"/>
    <n v="6.4091176594116686E-2"/>
    <n v="0.11494806239309452"/>
    <n v="-9.9999815815380311E-3"/>
    <n v="0.12621014308084444"/>
    <n v="0.26249996104681417"/>
    <n v="0.39599999503879751"/>
    <n v="0.72999970469032305"/>
    <n v="0.84460011510830169"/>
    <n v="402657"/>
    <n v="0.18"/>
    <n v="30"/>
    <n v="19"/>
    <n v="26"/>
    <n v="388"/>
    <n v="32"/>
    <n v="0.91"/>
    <n v="7740060"/>
    <n v="5805045"/>
    <n v="2365018"/>
    <n v="5590043"/>
  </r>
  <r>
    <x v="0"/>
    <x v="280"/>
    <n v="22368860"/>
    <n v="5536293"/>
    <n v="2303097"/>
    <n v="1630823"/>
    <n v="1270411"/>
    <n v="5.6793730212447123E-2"/>
    <n v="8.1779027429128126E-2"/>
    <n v="1.9801989677181275E-2"/>
    <n v="6.077359956079853E-2"/>
    <n v="0.24750000670575076"/>
    <n v="0.41599983960386488"/>
    <n v="0.70810000620903069"/>
    <n v="0.77899992825708242"/>
    <n v="386505"/>
    <n v="0.19"/>
    <n v="38"/>
    <n v="18"/>
    <n v="29"/>
    <n v="387"/>
    <n v="39"/>
    <n v="0.95"/>
    <n v="8052789"/>
    <n v="6039592"/>
    <n v="2460574"/>
    <n v="5815903"/>
  </r>
  <r>
    <x v="1"/>
    <x v="281"/>
    <n v="20631473"/>
    <n v="5415761"/>
    <n v="2166304"/>
    <n v="1660472"/>
    <n v="1402435"/>
    <n v="6.7975514884468013E-2"/>
    <n v="0.21871070507745793"/>
    <n v="-4.0404058256849784E-2"/>
    <n v="0.27002486365627365"/>
    <n v="0.2624999678888657"/>
    <n v="0.39999992614149699"/>
    <n v="0.76649999261414836"/>
    <n v="0.84460021006075381"/>
    <n v="382253"/>
    <n v="0.19"/>
    <n v="34"/>
    <n v="19"/>
    <n v="29"/>
    <n v="366"/>
    <n v="34"/>
    <n v="0.91"/>
    <n v="7427330"/>
    <n v="5570497"/>
    <n v="2269462"/>
    <n v="5364183"/>
  </r>
  <r>
    <x v="2"/>
    <x v="282"/>
    <n v="21282993"/>
    <n v="5267540"/>
    <n v="2022735"/>
    <n v="1402767"/>
    <n v="1127263"/>
    <n v="5.2965435829443727E-2"/>
    <n v="-0.14034239487284683"/>
    <n v="0"/>
    <n v="-0.14034239487284683"/>
    <n v="0.2474999639383427"/>
    <n v="0.38399993165690244"/>
    <n v="0.69350013719048709"/>
    <n v="0.80359959993355989"/>
    <n v="408424"/>
    <n v="0.17"/>
    <n v="33"/>
    <n v="22"/>
    <n v="29"/>
    <n v="368"/>
    <n v="30"/>
    <n v="0.93"/>
    <n v="7661877"/>
    <n v="5746408"/>
    <n v="2341129"/>
    <n v="5533578"/>
  </r>
  <r>
    <x v="3"/>
    <x v="283"/>
    <n v="21282993"/>
    <n v="5267540"/>
    <n v="2043805"/>
    <n v="1536737"/>
    <n v="1234922"/>
    <n v="5.8023887899601341E-2"/>
    <n v="9.5618491304586994E-2"/>
    <n v="1.0309259264533743E-2"/>
    <n v="8.443873126744883E-2"/>
    <n v="0.2474999639383427"/>
    <n v="0.38799990128219247"/>
    <n v="0.75190001003031115"/>
    <n v="0.80360009552708112"/>
    <n v="388464"/>
    <n v="0.18"/>
    <n v="31"/>
    <n v="19"/>
    <n v="25"/>
    <n v="384"/>
    <n v="30"/>
    <n v="0.95"/>
    <n v="7661877"/>
    <n v="5746408"/>
    <n v="2341129"/>
    <n v="5533578"/>
  </r>
  <r>
    <x v="4"/>
    <x v="284"/>
    <n v="45338648"/>
    <n v="9045060"/>
    <n v="2983060"/>
    <n v="2028481"/>
    <n v="1645504"/>
    <n v="3.6293627458851445E-2"/>
    <n v="-1.5284980852815488E-3"/>
    <n v="-1.9417475518175187E-2"/>
    <n v="1.824321460587619E-2"/>
    <n v="0.19949999391247838"/>
    <n v="0.3297999128806221"/>
    <n v="0.68000006704524885"/>
    <n v="0.81120010490608485"/>
    <n v="387248"/>
    <n v="0.17"/>
    <n v="33"/>
    <n v="17"/>
    <n v="27"/>
    <n v="360"/>
    <n v="39"/>
    <n v="0.95"/>
    <n v="16321913"/>
    <n v="12241435"/>
    <n v="4987251"/>
    <n v="11788048"/>
  </r>
  <r>
    <x v="5"/>
    <x v="285"/>
    <n v="43543058"/>
    <n v="9509803"/>
    <n v="3104000"/>
    <n v="2089612"/>
    <n v="1678794"/>
    <n v="3.8554802467020116E-2"/>
    <n v="-1.1775966432756357E-2"/>
    <n v="0"/>
    <n v="-1.1775966432756246E-2"/>
    <n v="0.21839998008408137"/>
    <n v="0.32640003163051851"/>
    <n v="0.67319974226804125"/>
    <n v="0.80339986562098609"/>
    <n v="404505"/>
    <n v="0.19"/>
    <n v="32"/>
    <n v="21"/>
    <n v="27"/>
    <n v="387"/>
    <n v="36"/>
    <n v="0.95"/>
    <n v="15675500"/>
    <n v="11756625"/>
    <n v="4789736"/>
    <n v="11321195"/>
  </r>
  <r>
    <x v="6"/>
    <x v="286"/>
    <n v="20848646"/>
    <n v="5107918"/>
    <n v="1981872"/>
    <n v="1403363"/>
    <n v="1104728"/>
    <n v="5.2987997398008482E-2"/>
    <n v="-0.19829372316253391"/>
    <n v="-3.0303066948270674E-2"/>
    <n v="-0.17324037076778254"/>
    <n v="0.2449999870495187"/>
    <n v="0.38799996397749531"/>
    <n v="0.70809971582423081"/>
    <n v="0.78720046060783988"/>
    <n v="401477"/>
    <n v="0.18"/>
    <n v="31"/>
    <n v="21"/>
    <n v="25"/>
    <n v="362"/>
    <n v="36"/>
    <n v="0.93"/>
    <n v="7505512"/>
    <n v="5629134"/>
    <n v="2293351"/>
    <n v="5420648"/>
  </r>
  <r>
    <x v="0"/>
    <x v="287"/>
    <n v="21934513"/>
    <n v="5209447"/>
    <n v="2000427"/>
    <n v="1416502"/>
    <n v="1126686"/>
    <n v="5.1365899940427215E-2"/>
    <n v="-0.11313267910935909"/>
    <n v="-1.9417484842768062E-2"/>
    <n v="-9.557094157605317E-2"/>
    <n v="0.23750000740841615"/>
    <n v="0.38399987561059745"/>
    <n v="0.70809982068828303"/>
    <n v="0.79540021828419583"/>
    <n v="402669"/>
    <n v="0.19"/>
    <n v="35"/>
    <n v="17"/>
    <n v="25"/>
    <n v="394"/>
    <n v="32"/>
    <n v="0.91"/>
    <n v="7896424"/>
    <n v="5922318"/>
    <n v="2412796"/>
    <n v="5702973"/>
  </r>
  <r>
    <x v="1"/>
    <x v="288"/>
    <n v="20631473"/>
    <n v="5364183"/>
    <n v="2252956"/>
    <n v="1644658"/>
    <n v="1308161"/>
    <n v="6.3406088358305773E-2"/>
    <n v="-6.7221653766484701E-2"/>
    <n v="0"/>
    <n v="-6.7221653766484812E-2"/>
    <n v="0.26000000096939274"/>
    <n v="0.41999983967735627"/>
    <n v="0.73000005326335715"/>
    <n v="0.79540001629518109"/>
    <n v="401441"/>
    <n v="0.19"/>
    <n v="38"/>
    <n v="22"/>
    <n v="26"/>
    <n v="371"/>
    <n v="31"/>
    <n v="0.95"/>
    <n v="7427330"/>
    <n v="5570497"/>
    <n v="2269462"/>
    <n v="5364183"/>
  </r>
  <r>
    <x v="2"/>
    <x v="289"/>
    <n v="22151687"/>
    <n v="5648680"/>
    <n v="2146498"/>
    <n v="1504266"/>
    <n v="1196493"/>
    <n v="5.4013628849125576E-2"/>
    <n v="6.1414239622874067E-2"/>
    <n v="4.0816345708519552E-2"/>
    <n v="1.9790133004043975E-2"/>
    <n v="0.25499999164849158"/>
    <n v="0.37999992918699588"/>
    <n v="0.70080009392042297"/>
    <n v="0.79539988273350593"/>
    <n v="404247"/>
    <n v="0.17"/>
    <n v="37"/>
    <n v="18"/>
    <n v="27"/>
    <n v="365"/>
    <n v="34"/>
    <n v="0.92"/>
    <n v="7974607"/>
    <n v="5980955"/>
    <n v="2436685"/>
    <n v="5759438"/>
  </r>
  <r>
    <x v="3"/>
    <x v="290"/>
    <n v="20848646"/>
    <n v="5316404"/>
    <n v="2190358"/>
    <n v="1566982"/>
    <n v="1323473"/>
    <n v="6.3480045658600562E-2"/>
    <n v="7.1705743358689844E-2"/>
    <n v="-2.0408172854259776E-2"/>
    <n v="9.4032957054515309E-2"/>
    <n v="0.25499996498573574"/>
    <n v="0.41199991573251393"/>
    <n v="0.7153999483189506"/>
    <n v="0.84460000178687433"/>
    <n v="384464"/>
    <n v="0.18"/>
    <n v="35"/>
    <n v="20"/>
    <n v="30"/>
    <n v="383"/>
    <n v="39"/>
    <n v="0.94"/>
    <n v="7505512"/>
    <n v="5629134"/>
    <n v="2293351"/>
    <n v="5420648"/>
  </r>
  <r>
    <x v="4"/>
    <x v="291"/>
    <n v="46236443"/>
    <n v="9418363"/>
    <n v="3202243"/>
    <n v="2221076"/>
    <n v="1697790"/>
    <n v="3.671973642090072E-2"/>
    <n v="3.177506709190614E-2"/>
    <n v="1.9801979979641171E-2"/>
    <n v="1.1740599986385547E-2"/>
    <n v="0.2036999905031622"/>
    <n v="0.33999995540626327"/>
    <n v="0.69360007969413939"/>
    <n v="0.76439977740518561"/>
    <n v="383538"/>
    <n v="0.19"/>
    <n v="34"/>
    <n v="19"/>
    <n v="27"/>
    <n v="386"/>
    <n v="35"/>
    <n v="0.92"/>
    <n v="16645119"/>
    <n v="12483839"/>
    <n v="5086008"/>
    <n v="12021475"/>
  </r>
  <r>
    <x v="5"/>
    <x v="292"/>
    <n v="43094160"/>
    <n v="9140271"/>
    <n v="3169846"/>
    <n v="2069275"/>
    <n v="1694736"/>
    <n v="3.9326349556413211E-2"/>
    <n v="9.4961025593371939E-3"/>
    <n v="-1.0309289715021874E-2"/>
    <n v="2.0011698673675582E-2"/>
    <n v="0.21209999220311987"/>
    <n v="0.34680000188178228"/>
    <n v="0.65279985210637992"/>
    <n v="0.81899989126626471"/>
    <n v="392178"/>
    <n v="0.19"/>
    <n v="38"/>
    <n v="22"/>
    <n v="25"/>
    <n v="361"/>
    <n v="33"/>
    <n v="0.94"/>
    <n v="15513897"/>
    <n v="11635423"/>
    <n v="4740357"/>
    <n v="11204481"/>
  </r>
  <r>
    <x v="6"/>
    <x v="293"/>
    <n v="22803207"/>
    <n v="5700801"/>
    <n v="2371533"/>
    <n v="1748531"/>
    <n v="1462471"/>
    <n v="6.4134443896422116E-2"/>
    <n v="0.32382903302894461"/>
    <n v="9.3750020984576077E-2"/>
    <n v="0.21035794983323086"/>
    <n v="0.24999996710988942"/>
    <n v="0.4159999621105876"/>
    <n v="0.73729988155340875"/>
    <n v="0.83639981218519999"/>
    <n v="383369"/>
    <n v="0.19"/>
    <n v="31"/>
    <n v="22"/>
    <n v="30"/>
    <n v="368"/>
    <n v="36"/>
    <n v="0.92"/>
    <n v="8209154"/>
    <n v="6156866"/>
    <n v="2508352"/>
    <n v="5928833"/>
  </r>
  <r>
    <x v="0"/>
    <x v="294"/>
    <n v="21717340"/>
    <n v="5429335"/>
    <n v="2106582"/>
    <n v="1568560"/>
    <n v="1350531"/>
    <n v="6.2186759520272743E-2"/>
    <n v="0.19867558485682779"/>
    <n v="-9.9009720434640736E-3"/>
    <n v="0.21066231862763574"/>
    <n v="0.25"/>
    <n v="0.38800000368369236"/>
    <n v="0.74459954561464969"/>
    <n v="0.86100053552302747"/>
    <n v="399709"/>
    <n v="0.18"/>
    <n v="37"/>
    <n v="19"/>
    <n v="29"/>
    <n v="376"/>
    <n v="32"/>
    <n v="0.94"/>
    <n v="7818242"/>
    <n v="5863681"/>
    <n v="2388907"/>
    <n v="5646508"/>
  </r>
  <r>
    <x v="1"/>
    <x v="295"/>
    <n v="21717340"/>
    <n v="5320748"/>
    <n v="2085733"/>
    <n v="1568262"/>
    <n v="1324554"/>
    <n v="6.0990618556416208E-2"/>
    <n v="1.2531332152540875E-2"/>
    <n v="5.2631578947368363E-2"/>
    <n v="-3.8095234455086113E-2"/>
    <n v="0.24499998618615354"/>
    <n v="0.39199995940420407"/>
    <n v="0.75189969185892924"/>
    <n v="0.84459994567234298"/>
    <n v="394443"/>
    <n v="0.18"/>
    <n v="37"/>
    <n v="18"/>
    <n v="30"/>
    <n v="369"/>
    <n v="33"/>
    <n v="0.95"/>
    <n v="7818242"/>
    <n v="5863681"/>
    <n v="2388907"/>
    <n v="5646508"/>
  </r>
  <r>
    <x v="2"/>
    <x v="296"/>
    <n v="21065820"/>
    <n v="5319119"/>
    <n v="2234030"/>
    <n v="1663458"/>
    <n v="1309474"/>
    <n v="6.2161074195070498E-2"/>
    <n v="9.4426795643601791E-2"/>
    <n v="-4.9019607400555998E-2"/>
    <n v="0.15084054746076969"/>
    <n v="0.25249997389135576"/>
    <n v="0.42000000376002117"/>
    <n v="0.74459966965528668"/>
    <n v="0.7871999172807489"/>
    <n v="389066"/>
    <n v="0.18"/>
    <n v="38"/>
    <n v="21"/>
    <n v="27"/>
    <n v="398"/>
    <n v="31"/>
    <n v="0.91"/>
    <n v="7583695"/>
    <n v="5687771"/>
    <n v="2317240"/>
    <n v="5477113"/>
  </r>
  <r>
    <x v="3"/>
    <x v="297"/>
    <n v="21500167"/>
    <n v="5321291"/>
    <n v="2107231"/>
    <n v="1507513"/>
    <n v="1186714"/>
    <n v="5.5195571271609192E-2"/>
    <n v="-0.10333342652249045"/>
    <n v="3.1250038971355698E-2"/>
    <n v="-0.13050517372885584"/>
    <n v="0.24749998453500385"/>
    <n v="0.39599995564986018"/>
    <n v="0.71539997276046152"/>
    <n v="0.78719984504279561"/>
    <n v="393573"/>
    <n v="0.19"/>
    <n v="37"/>
    <n v="20"/>
    <n v="28"/>
    <n v="375"/>
    <n v="39"/>
    <n v="0.93"/>
    <n v="7740060"/>
    <n v="5805045"/>
    <n v="2365018"/>
    <n v="5590043"/>
  </r>
  <r>
    <x v="4"/>
    <x v="298"/>
    <n v="43991955"/>
    <n v="9330693"/>
    <n v="3204160"/>
    <n v="2069887"/>
    <n v="1582222"/>
    <n v="3.5966166995760933E-2"/>
    <n v="-6.8069667037737314E-2"/>
    <n v="-4.8543699609418511E-2"/>
    <n v="-2.0522190478220792E-2"/>
    <n v="0.2120999850995483"/>
    <n v="0.34340000255072156"/>
    <n v="0.64599988764606009"/>
    <n v="0.76440018223217021"/>
    <n v="382825"/>
    <n v="0.17"/>
    <n v="36"/>
    <n v="20"/>
    <n v="28"/>
    <n v="359"/>
    <n v="40"/>
    <n v="0.92"/>
    <n v="15837104"/>
    <n v="11877828"/>
    <n v="4839115"/>
    <n v="11437908"/>
  </r>
  <r>
    <x v="5"/>
    <x v="299"/>
    <n v="43094160"/>
    <n v="9321266"/>
    <n v="3137538"/>
    <n v="2154861"/>
    <n v="1613560"/>
    <n v="3.7442660444013759E-2"/>
    <n v="-4.7898905788276158E-2"/>
    <n v="0"/>
    <n v="-4.7898905788276158E-2"/>
    <n v="0.21629998125035968"/>
    <n v="0.33659998545261982"/>
    <n v="0.68679996863782999"/>
    <n v="0.74880003861037903"/>
    <n v="382944"/>
    <n v="0.18"/>
    <n v="33"/>
    <n v="17"/>
    <n v="27"/>
    <n v="366"/>
    <n v="35"/>
    <n v="0.95"/>
    <n v="15513897"/>
    <n v="11635423"/>
    <n v="4740357"/>
    <n v="11204481"/>
  </r>
  <r>
    <x v="6"/>
    <x v="300"/>
    <n v="21065820"/>
    <n v="5424448"/>
    <n v="2104686"/>
    <n v="1490328"/>
    <n v="1222069"/>
    <n v="5.8011935922741197E-2"/>
    <n v="-0.16438069541208"/>
    <n v="-7.6190467419780084E-2"/>
    <n v="-9.5463647951307462E-2"/>
    <n v="0.25749996914432954"/>
    <n v="0.3880000324456977"/>
    <n v="0.70809992559460178"/>
    <n v="0.82000002683972928"/>
    <n v="403354"/>
    <n v="0.19"/>
    <n v="31"/>
    <n v="20"/>
    <n v="28"/>
    <n v="395"/>
    <n v="31"/>
    <n v="0.94"/>
    <n v="7583695"/>
    <n v="5687771"/>
    <n v="2317240"/>
    <n v="5477113"/>
  </r>
  <r>
    <x v="0"/>
    <x v="301"/>
    <n v="22151687"/>
    <n v="5261025"/>
    <n v="2020233"/>
    <n v="1430527"/>
    <n v="1173032"/>
    <n v="5.2954522154452614E-2"/>
    <n v="-0.13142904531624966"/>
    <n v="2.0000009209230951E-2"/>
    <n v="-0.14845985603752898"/>
    <n v="0.23749997009257129"/>
    <n v="0.38399988595378276"/>
    <n v="0.70810000628640357"/>
    <n v="0.81999990213396878"/>
    <n v="396314"/>
    <n v="0.18"/>
    <n v="32"/>
    <n v="22"/>
    <n v="26"/>
    <n v="382"/>
    <n v="30"/>
    <n v="0.93"/>
    <n v="7974607"/>
    <n v="5980955"/>
    <n v="2436685"/>
    <n v="5759438"/>
  </r>
  <r>
    <x v="1"/>
    <x v="302"/>
    <n v="21500167"/>
    <n v="5643793"/>
    <n v="2325243"/>
    <n v="1629530"/>
    <n v="1376301"/>
    <n v="6.4013502778838882E-2"/>
    <n v="3.906748988716191E-2"/>
    <n v="-9.9999815815380311E-3"/>
    <n v="4.9563101571539425E-2"/>
    <n v="0.26249996104681417"/>
    <n v="0.41200005032076831"/>
    <n v="0.70079987338957694"/>
    <n v="0.84459997668039255"/>
    <n v="396097"/>
    <n v="0.17"/>
    <n v="34"/>
    <n v="21"/>
    <n v="30"/>
    <n v="394"/>
    <n v="37"/>
    <n v="0.91"/>
    <n v="7740060"/>
    <n v="5805045"/>
    <n v="2365018"/>
    <n v="5590043"/>
  </r>
  <r>
    <x v="2"/>
    <x v="303"/>
    <n v="20631473"/>
    <n v="5003132"/>
    <n v="1921202"/>
    <n v="1332354"/>
    <n v="1070679"/>
    <n v="5.1895422105828315E-2"/>
    <n v="-0.18235948174610572"/>
    <n v="-2.0618565999329763E-2"/>
    <n v="-0.16514598922513912"/>
    <n v="0.24249999018489857"/>
    <n v="0.38399986248613871"/>
    <n v="0.6935002149695868"/>
    <n v="0.80359949382821683"/>
    <n v="392878"/>
    <n v="0.17"/>
    <n v="40"/>
    <n v="22"/>
    <n v="29"/>
    <n v="363"/>
    <n v="34"/>
    <n v="0.95"/>
    <n v="7427330"/>
    <n v="5570497"/>
    <n v="2269462"/>
    <n v="5364183"/>
  </r>
  <r>
    <x v="3"/>
    <x v="304"/>
    <n v="21065820"/>
    <n v="5055796"/>
    <n v="2103211"/>
    <n v="1581404"/>
    <n v="1270816"/>
    <n v="6.0325968796847214E-2"/>
    <n v="7.0869645087190403E-2"/>
    <n v="-2.0202029128424948E-2"/>
    <n v="9.2949441541099409E-2"/>
    <n v="0.2399999620237902"/>
    <n v="0.41599997310018044"/>
    <n v="0.75189983315986841"/>
    <n v="0.80359983913029187"/>
    <n v="404865"/>
    <n v="0.19"/>
    <n v="33"/>
    <n v="20"/>
    <n v="26"/>
    <n v="355"/>
    <n v="31"/>
    <n v="0.91"/>
    <n v="7583695"/>
    <n v="5687771"/>
    <n v="2317240"/>
    <n v="5477113"/>
  </r>
  <r>
    <x v="4"/>
    <x v="305"/>
    <n v="42645263"/>
    <n v="9134615"/>
    <n v="2981538"/>
    <n v="1926073"/>
    <n v="1457267"/>
    <n v="3.4171837561419192E-2"/>
    <n v="-7.8974379069435274E-2"/>
    <n v="-3.0612233532244737E-2"/>
    <n v="-4.9889370600798899E-2"/>
    <n v="0.2141999921538765"/>
    <n v="0.32639996321684056"/>
    <n v="0.64599981620224189"/>
    <n v="0.75660008732794659"/>
    <n v="404425"/>
    <n v="0.18"/>
    <n v="33"/>
    <n v="19"/>
    <n v="30"/>
    <n v="399"/>
    <n v="36"/>
    <n v="0.91"/>
    <n v="15352294"/>
    <n v="11514221"/>
    <n v="4690978"/>
    <n v="11087768"/>
  </r>
  <r>
    <x v="5"/>
    <x v="306"/>
    <n v="45787545"/>
    <n v="9711538"/>
    <n v="3268903"/>
    <n v="2156168"/>
    <n v="1648175"/>
    <n v="3.5996142619133656E-2"/>
    <n v="2.14525645157293E-2"/>
    <n v="6.25E-2"/>
    <n v="-3.8632880455784169E-2"/>
    <n v="0.2120999935681199"/>
    <n v="0.33659992886811541"/>
    <n v="0.65959987188362579"/>
    <n v="0.76440008385246416"/>
    <n v="404029"/>
    <n v="0.19"/>
    <n v="32"/>
    <n v="19"/>
    <n v="26"/>
    <n v="390"/>
    <n v="37"/>
    <n v="0.94"/>
    <n v="16483516"/>
    <n v="12362637"/>
    <n v="5036630"/>
    <n v="11904761"/>
  </r>
  <r>
    <x v="6"/>
    <x v="307"/>
    <n v="21282993"/>
    <n v="5107918"/>
    <n v="1941009"/>
    <n v="1360259"/>
    <n v="1070795"/>
    <n v="5.0312237569217828E-2"/>
    <n v="-0.12378515452073491"/>
    <n v="1.0309259264533743E-2"/>
    <n v="-0.13272610594787992"/>
    <n v="0.23999998496452074"/>
    <n v="0.38000003132391708"/>
    <n v="0.70079994477099283"/>
    <n v="0.78719934953563986"/>
    <n v="382779"/>
    <n v="0.19"/>
    <n v="34"/>
    <n v="22"/>
    <n v="27"/>
    <n v="396"/>
    <n v="34"/>
    <n v="0.92"/>
    <n v="7661877"/>
    <n v="5746408"/>
    <n v="2341129"/>
    <n v="5533578"/>
  </r>
  <r>
    <x v="0"/>
    <x v="308"/>
    <n v="20848646"/>
    <n v="5420648"/>
    <n v="2168259"/>
    <n v="1567000"/>
    <n v="1259241"/>
    <n v="6.0399174123825596E-2"/>
    <n v="7.3492453743802422E-2"/>
    <n v="-5.8823555966640351E-2"/>
    <n v="0.14058576428391034"/>
    <n v="0.2600000019185898"/>
    <n v="0.39999996310404218"/>
    <n v="0.7226996405872177"/>
    <n v="0.80359987236758135"/>
    <n v="394015"/>
    <n v="0.17"/>
    <n v="31"/>
    <n v="22"/>
    <n v="25"/>
    <n v="398"/>
    <n v="39"/>
    <n v="0.91"/>
    <n v="7505512"/>
    <n v="5629134"/>
    <n v="2293351"/>
    <n v="5420648"/>
  </r>
  <r>
    <x v="1"/>
    <x v="309"/>
    <n v="21500167"/>
    <n v="5106289"/>
    <n v="2022090"/>
    <n v="1461364"/>
    <n v="1162369"/>
    <n v="5.4063254485418648E-2"/>
    <n v="-0.15543983474545175"/>
    <n v="0"/>
    <n v="-0.15543983474545175"/>
    <n v="0.23749996918628585"/>
    <n v="0.39599991304839971"/>
    <n v="0.72269978091974141"/>
    <n v="0.79540005091134036"/>
    <n v="384987"/>
    <n v="0.18"/>
    <n v="34"/>
    <n v="19"/>
    <n v="25"/>
    <n v="394"/>
    <n v="33"/>
    <n v="0.94"/>
    <n v="7740060"/>
    <n v="5805045"/>
    <n v="2365018"/>
    <n v="5590043"/>
  </r>
  <r>
    <x v="2"/>
    <x v="310"/>
    <n v="20848646"/>
    <n v="5264283"/>
    <n v="2000427"/>
    <n v="1489518"/>
    <n v="1209191"/>
    <n v="5.7998538610133245E-2"/>
    <n v="0.1293683727802637"/>
    <n v="1.0526296401619062E-2"/>
    <n v="0.11760414033937483"/>
    <n v="0.25249999448405425"/>
    <n v="0.37999989742192813"/>
    <n v="0.74460002789404467"/>
    <n v="0.81180019308259455"/>
    <n v="405410"/>
    <n v="0.18"/>
    <n v="36"/>
    <n v="21"/>
    <n v="30"/>
    <n v="361"/>
    <n v="37"/>
    <n v="0.93"/>
    <n v="7505512"/>
    <n v="5629134"/>
    <n v="2293351"/>
    <n v="5420648"/>
  </r>
  <r>
    <x v="3"/>
    <x v="311"/>
    <n v="21065820"/>
    <n v="5108461"/>
    <n v="2084252"/>
    <n v="1445428"/>
    <n v="1232661"/>
    <n v="5.8514740940537803E-2"/>
    <n v="-3.0024016065268277E-2"/>
    <n v="0"/>
    <n v="-3.0024016065268277E-2"/>
    <n v="0.24249998338540821"/>
    <n v="0.40799998277367683"/>
    <n v="0.69349963440121443"/>
    <n v="0.85280000110693854"/>
    <n v="403572"/>
    <n v="0.19"/>
    <n v="31"/>
    <n v="17"/>
    <n v="26"/>
    <n v="352"/>
    <n v="34"/>
    <n v="0.94"/>
    <n v="7583695"/>
    <n v="5687771"/>
    <n v="2317240"/>
    <n v="5477113"/>
  </r>
  <r>
    <x v="4"/>
    <x v="312"/>
    <n v="45787545"/>
    <n v="9711538"/>
    <n v="3367961"/>
    <n v="2290213"/>
    <n v="1839957"/>
    <n v="4.0184661571176179E-2"/>
    <n v="0.26260801898348074"/>
    <n v="7.3684197937763818E-2"/>
    <n v="0.17595846284092165"/>
    <n v="0.2120999935681199"/>
    <n v="0.34679996103603777"/>
    <n v="0.67999985748053493"/>
    <n v="0.80339994576923635"/>
    <n v="380487"/>
    <n v="0.19"/>
    <n v="40"/>
    <n v="21"/>
    <n v="27"/>
    <n v="368"/>
    <n v="32"/>
    <n v="0.93"/>
    <n v="16483516"/>
    <n v="12362637"/>
    <n v="5036630"/>
    <n v="11904761"/>
  </r>
  <r>
    <x v="5"/>
    <x v="313"/>
    <n v="47134238"/>
    <n v="10096153"/>
    <n v="3261057"/>
    <n v="2173168"/>
    <n v="1627268"/>
    <n v="3.4524118115582987E-2"/>
    <n v="-1.2684939402672679E-2"/>
    <n v="2.9411775625882486E-2"/>
    <n v="-4.0893951308222043E-2"/>
    <n v="0.21419998346000629"/>
    <n v="0.32299995849904412"/>
    <n v="0.66639988200144917"/>
    <n v="0.74879990870471125"/>
    <n v="397106"/>
    <n v="0.19"/>
    <n v="34"/>
    <n v="20"/>
    <n v="30"/>
    <n v="358"/>
    <n v="37"/>
    <n v="0.92"/>
    <n v="16968325"/>
    <n v="12726244"/>
    <n v="5184766"/>
    <n v="12254901"/>
  </r>
  <r>
    <x v="6"/>
    <x v="314"/>
    <n v="21500167"/>
    <n v="5482542"/>
    <n v="2083366"/>
    <n v="1566483"/>
    <n v="1245980"/>
    <n v="5.79521079999053E-2"/>
    <n v="0.16360274375580763"/>
    <n v="1.0204109920066262E-2"/>
    <n v="0.15184914843385378"/>
    <n v="0.25499997279090902"/>
    <n v="0.38000000729588573"/>
    <n v="0.75190005020721273"/>
    <n v="0.79539963089289833"/>
    <n v="387858"/>
    <n v="0.17"/>
    <n v="38"/>
    <n v="17"/>
    <n v="25"/>
    <n v="381"/>
    <n v="31"/>
    <n v="0.94"/>
    <n v="7740060"/>
    <n v="5805045"/>
    <n v="2365018"/>
    <n v="5590043"/>
  </r>
  <r>
    <x v="0"/>
    <x v="315"/>
    <n v="20631473"/>
    <n v="4899974"/>
    <n v="2018789"/>
    <n v="1547402"/>
    <n v="1230803"/>
    <n v="5.9656574205826214E-2"/>
    <n v="-2.2583445107012823E-2"/>
    <n v="-1.041664768062156E-2"/>
    <n v="-1.2294868742359966E-2"/>
    <n v="0.23749995940667931"/>
    <n v="0.41199994122417793"/>
    <n v="0.76650011467270729"/>
    <n v="0.79539964404854069"/>
    <n v="403207"/>
    <n v="0.18"/>
    <n v="32"/>
    <n v="19"/>
    <n v="30"/>
    <n v="387"/>
    <n v="39"/>
    <n v="0.93"/>
    <n v="7427330"/>
    <n v="5570497"/>
    <n v="2269462"/>
    <n v="5364183"/>
  </r>
  <r>
    <x v="1"/>
    <x v="316"/>
    <n v="21500167"/>
    <n v="5643793"/>
    <n v="2302667"/>
    <n v="1748185"/>
    <n v="1361836"/>
    <n v="6.3340717306986496E-2"/>
    <n v="0.17160385385363863"/>
    <n v="0"/>
    <n v="0.17160385385363841"/>
    <n v="0.26249996104681417"/>
    <n v="0.40799990361092264"/>
    <n v="0.75920009276200162"/>
    <n v="0.77899993421748848"/>
    <n v="380788"/>
    <n v="0.19"/>
    <n v="36"/>
    <n v="21"/>
    <n v="25"/>
    <n v="394"/>
    <n v="34"/>
    <n v="0.95"/>
    <n v="7740060"/>
    <n v="5805045"/>
    <n v="2365018"/>
    <n v="5590043"/>
  </r>
  <r>
    <x v="2"/>
    <x v="317"/>
    <n v="20848646"/>
    <n v="5160040"/>
    <n v="2125936"/>
    <n v="1629530"/>
    <n v="1349577"/>
    <n v="6.4732117375871798E-2"/>
    <n v="0.11609911089315084"/>
    <n v="0"/>
    <n v="0.11609911089315084"/>
    <n v="0.24750000551594573"/>
    <n v="0.4119999069774653"/>
    <n v="0.76650002634133863"/>
    <n v="0.82820015587316587"/>
    <n v="383044"/>
    <n v="0.19"/>
    <n v="34"/>
    <n v="20"/>
    <n v="25"/>
    <n v="378"/>
    <n v="33"/>
    <n v="0.92"/>
    <n v="7505512"/>
    <n v="5629134"/>
    <n v="2293351"/>
    <n v="5420648"/>
  </r>
  <r>
    <x v="3"/>
    <x v="318"/>
    <n v="21717340"/>
    <n v="5212161"/>
    <n v="2126561"/>
    <n v="1567914"/>
    <n v="1324260"/>
    <n v="6.0977080986898025E-2"/>
    <n v="7.4309968434143725E-2"/>
    <n v="3.0927825263863395E-2"/>
    <n v="4.2080679274687949E-2"/>
    <n v="0.23999997237230711"/>
    <n v="0.40799986800100763"/>
    <n v="0.73730027024853739"/>
    <n v="0.84459989514731038"/>
    <n v="396628"/>
    <n v="0.19"/>
    <n v="30"/>
    <n v="18"/>
    <n v="27"/>
    <n v="365"/>
    <n v="40"/>
    <n v="0.91"/>
    <n v="7818242"/>
    <n v="5863681"/>
    <n v="2388907"/>
    <n v="5646508"/>
  </r>
  <r>
    <x v="4"/>
    <x v="319"/>
    <n v="47134238"/>
    <n v="9403280"/>
    <n v="3037259"/>
    <n v="2003376"/>
    <n v="1547007"/>
    <n v="3.2821300728358017E-2"/>
    <n v="-0.15921567732289399"/>
    <n v="2.9411775625882486E-2"/>
    <n v="-0.18323809520645018"/>
    <n v="0.19949998979510394"/>
    <n v="0.32299995320781683"/>
    <n v="0.65959998801551001"/>
    <n v="0.77220002635551188"/>
    <n v="404564"/>
    <n v="0.18"/>
    <n v="40"/>
    <n v="21"/>
    <n v="30"/>
    <n v="392"/>
    <n v="39"/>
    <n v="0.92"/>
    <n v="16968325"/>
    <n v="12726244"/>
    <n v="5184766"/>
    <n v="12254901"/>
  </r>
  <r>
    <x v="5"/>
    <x v="320"/>
    <n v="43991955"/>
    <n v="9330693"/>
    <n v="1268974"/>
    <n v="906047"/>
    <n v="699650"/>
    <n v="1.5904044273549561E-2"/>
    <n v="-0.57004623700582813"/>
    <n v="-6.6666676567466721E-2"/>
    <n v="-0.53933524904808428"/>
    <n v="0.2120999850995483"/>
    <n v="0.13599997342105244"/>
    <n v="0.71399965641534024"/>
    <n v="0.77220055913214214"/>
    <n v="380987"/>
    <n v="0.19"/>
    <n v="112"/>
    <n v="22"/>
    <n v="27"/>
    <n v="353"/>
    <n v="38"/>
    <n v="0.95"/>
    <n v="15837104"/>
    <n v="11877828"/>
    <n v="4839115"/>
    <n v="11437908"/>
  </r>
  <r>
    <x v="6"/>
    <x v="321"/>
    <n v="22803207"/>
    <n v="5985841"/>
    <n v="2298563"/>
    <n v="1761848"/>
    <n v="1459163"/>
    <n v="6.3989376581986918E-2"/>
    <n v="0.17109664681616077"/>
    <n v="6.0606040874008116E-2"/>
    <n v="0.10417685896933171"/>
    <n v="0.26249996327270986"/>
    <n v="0.38400000935541057"/>
    <n v="0.76649976528813868"/>
    <n v="0.8282002760737589"/>
    <n v="398199"/>
    <n v="0.18"/>
    <n v="37"/>
    <n v="22"/>
    <n v="26"/>
    <n v="385"/>
    <n v="34"/>
    <n v="0.94"/>
    <n v="8209154"/>
    <n v="6156866"/>
    <n v="2508352"/>
    <n v="5928833"/>
  </r>
  <r>
    <x v="0"/>
    <x v="322"/>
    <n v="21282993"/>
    <n v="5373955"/>
    <n v="2149582"/>
    <n v="1537811"/>
    <n v="1197954"/>
    <n v="5.6286914157233428E-2"/>
    <n v="-2.6689080218361472E-2"/>
    <n v="3.1578937674493712E-2"/>
    <n v="-5.6484303590193408E-2"/>
    <n v="0.25249996558284826"/>
    <n v="0.4"/>
    <n v="0.71540001730569014"/>
    <n v="0.778999499938549"/>
    <n v="384779"/>
    <n v="0.19"/>
    <n v="33"/>
    <n v="22"/>
    <n v="27"/>
    <n v="369"/>
    <n v="33"/>
    <n v="0.92"/>
    <n v="7661877"/>
    <n v="5746408"/>
    <n v="2341129"/>
    <n v="5533578"/>
  </r>
  <r>
    <x v="1"/>
    <x v="323"/>
    <n v="22368860"/>
    <n v="5648137"/>
    <n v="2281847"/>
    <n v="1649091"/>
    <n v="1338732"/>
    <n v="5.9848020864719971E-2"/>
    <n v="-1.6965332095788321E-2"/>
    <n v="4.0404011745583279E-2"/>
    <n v="-5.5141409677109565E-2"/>
    <n v="0.25249999329424921"/>
    <n v="0.40399993838676362"/>
    <n v="0.72270007585959972"/>
    <n v="0.81179995524807302"/>
    <n v="410182"/>
    <n v="0.19"/>
    <n v="40"/>
    <n v="19"/>
    <n v="29"/>
    <n v="389"/>
    <n v="32"/>
    <n v="0.92"/>
    <n v="8052789"/>
    <n v="6039592"/>
    <n v="2460574"/>
    <n v="5815903"/>
  </r>
  <r>
    <x v="2"/>
    <x v="324"/>
    <n v="21282993"/>
    <n v="5054710"/>
    <n v="2102759"/>
    <n v="1550364"/>
    <n v="1220447"/>
    <n v="5.7343767392114449E-2"/>
    <n v="-9.5681832159261737E-2"/>
    <n v="2.0833343325988629E-2"/>
    <n v="-0.11413731364380297"/>
    <n v="0.2374999606493316"/>
    <n v="0.41599992877929692"/>
    <n v="0.73729989979831256"/>
    <n v="0.78720029618850795"/>
    <n v="393181"/>
    <n v="0.18"/>
    <n v="38"/>
    <n v="21"/>
    <n v="27"/>
    <n v="395"/>
    <n v="35"/>
    <n v="0.92"/>
    <n v="7661877"/>
    <n v="5746408"/>
    <n v="2341129"/>
    <n v="5533578"/>
  </r>
  <r>
    <x v="3"/>
    <x v="325"/>
    <n v="22803207"/>
    <n v="5529777"/>
    <n v="2300387"/>
    <n v="1763247"/>
    <n v="1518155"/>
    <n v="6.6576381120427491E-2"/>
    <n v="0.14641762191714625"/>
    <n v="5.0000000000000044E-2"/>
    <n v="9.1826306587758255E-2"/>
    <n v="0.24249996941219715"/>
    <n v="0.41599995804532441"/>
    <n v="0.76650015845159969"/>
    <n v="0.86099962172060973"/>
    <n v="409499"/>
    <n v="0.18"/>
    <n v="35"/>
    <n v="19"/>
    <n v="25"/>
    <n v="360"/>
    <n v="37"/>
    <n v="0.95"/>
    <n v="8209154"/>
    <n v="6156866"/>
    <n v="2508352"/>
    <n v="5928833"/>
  </r>
  <r>
    <x v="4"/>
    <x v="326"/>
    <n v="45787545"/>
    <n v="9519230"/>
    <n v="3268903"/>
    <n v="2133940"/>
    <n v="1631184"/>
    <n v="3.5625059172751015E-2"/>
    <n v="5.4412811318888643E-2"/>
    <n v="-2.8571438876342947E-2"/>
    <n v="8.5424964342455612E-2"/>
    <n v="0.20789998677587979"/>
    <n v="0.34339993886060111"/>
    <n v="0.65280003719902369"/>
    <n v="0.76440012371481858"/>
    <n v="401426"/>
    <n v="0.18"/>
    <n v="37"/>
    <n v="18"/>
    <n v="28"/>
    <n v="393"/>
    <n v="39"/>
    <n v="0.95"/>
    <n v="16483516"/>
    <n v="12362637"/>
    <n v="5036630"/>
    <n v="11904761"/>
  </r>
  <r>
    <x v="5"/>
    <x v="327"/>
    <n v="46236443"/>
    <n v="9709653"/>
    <n v="3301282"/>
    <n v="2177525"/>
    <n v="1647515"/>
    <n v="3.5632390666384087E-2"/>
    <n v="1.3547702422639891"/>
    <n v="5.1020419528979843E-2"/>
    <n v="1.2404609829743283"/>
    <n v="0.20999999935116115"/>
    <n v="0.33999999794019414"/>
    <n v="0.65959981607145346"/>
    <n v="0.75659980941665428"/>
    <n v="388049"/>
    <n v="0.19"/>
    <n v="34"/>
    <n v="22"/>
    <n v="27"/>
    <n v="354"/>
    <n v="37"/>
    <n v="0.95"/>
    <n v="16645119"/>
    <n v="12483839"/>
    <n v="5086008"/>
    <n v="12021475"/>
  </r>
  <r>
    <x v="6"/>
    <x v="328"/>
    <n v="22151687"/>
    <n v="5593301"/>
    <n v="2237320"/>
    <n v="1698573"/>
    <n v="1364973"/>
    <n v="6.1619370118402267E-2"/>
    <n v="-6.4550704753341459E-2"/>
    <n v="-2.8571419800732412E-2"/>
    <n v="-3.7037498881522302E-2"/>
    <n v="0.2525000014671569"/>
    <n v="0.39999992848587979"/>
    <n v="0.75919984624461412"/>
    <n v="0.80359984528189254"/>
    <n v="408801"/>
    <n v="0.19"/>
    <n v="34"/>
    <n v="22"/>
    <n v="26"/>
    <n v="392"/>
    <n v="39"/>
    <n v="0.94"/>
    <n v="7974607"/>
    <n v="5980955"/>
    <n v="2436685"/>
    <n v="5759438"/>
  </r>
  <r>
    <x v="0"/>
    <x v="329"/>
    <n v="21065820"/>
    <n v="5424448"/>
    <n v="2191477"/>
    <n v="1519789"/>
    <n v="1258689"/>
    <n v="5.97502969264904E-2"/>
    <n v="5.0698941695590971E-2"/>
    <n v="-1.0204062934193514E-2"/>
    <n v="6.1530869494502038E-2"/>
    <n v="0.25749996914432954"/>
    <n v="0.40400000147480442"/>
    <n v="0.69349986333418057"/>
    <n v="0.82819983563507826"/>
    <n v="396857"/>
    <n v="0.17"/>
    <n v="35"/>
    <n v="17"/>
    <n v="25"/>
    <n v="368"/>
    <n v="39"/>
    <n v="0.95"/>
    <n v="7583695"/>
    <n v="5687771"/>
    <n v="2317240"/>
    <n v="5477113"/>
  </r>
  <r>
    <x v="1"/>
    <x v="330"/>
    <n v="22803207"/>
    <n v="5985841"/>
    <n v="2442223"/>
    <n v="1729338"/>
    <n v="1347154"/>
    <n v="5.9077392052793276E-2"/>
    <n v="6.2910276291296974E-3"/>
    <n v="1.9417484842767951E-2"/>
    <n v="-1.2876429342059903E-2"/>
    <n v="0.26249996327270986"/>
    <n v="0.40799997861620446"/>
    <n v="0.70809995647408119"/>
    <n v="0.77899982536670098"/>
    <n v="396457"/>
    <n v="0.19"/>
    <n v="35"/>
    <n v="22"/>
    <n v="28"/>
    <n v="369"/>
    <n v="34"/>
    <n v="0.91"/>
    <n v="8209154"/>
    <n v="6156866"/>
    <n v="2508352"/>
    <n v="5928833"/>
  </r>
  <r>
    <x v="2"/>
    <x v="331"/>
    <n v="22803207"/>
    <n v="5472769"/>
    <n v="2123434"/>
    <n v="1519105"/>
    <n v="1295492"/>
    <n v="5.6811833528503247E-2"/>
    <n v="6.1489765635050153E-2"/>
    <n v="7.1428581496972621E-2"/>
    <n v="-9.2762280506242245E-3"/>
    <n v="0.23999997017963307"/>
    <n v="0.38799993202709632"/>
    <n v="0.71540014900392479"/>
    <n v="0.8527995102379361"/>
    <n v="403521"/>
    <n v="0.18"/>
    <n v="33"/>
    <n v="21"/>
    <n v="28"/>
    <n v="380"/>
    <n v="32"/>
    <n v="0.94"/>
    <n v="8209154"/>
    <n v="6156866"/>
    <n v="2508352"/>
    <n v="5928833"/>
  </r>
  <r>
    <x v="3"/>
    <x v="332"/>
    <n v="21717340"/>
    <n v="5537921"/>
    <n v="2170865"/>
    <n v="1584731"/>
    <n v="1364454"/>
    <n v="6.2827860133883806E-2"/>
    <n v="-0.1012419680467409"/>
    <n v="-4.7619047619047672E-2"/>
    <n v="-5.6304066449077927E-2"/>
    <n v="0.25499996776769163"/>
    <n v="0.39199999422165827"/>
    <n v="0.72999979270935778"/>
    <n v="0.86100038429234993"/>
    <n v="403130"/>
    <n v="0.17"/>
    <n v="39"/>
    <n v="17"/>
    <n v="28"/>
    <n v="352"/>
    <n v="32"/>
    <n v="0.94"/>
    <n v="7818242"/>
    <n v="5863681"/>
    <n v="2388907"/>
    <n v="5646508"/>
  </r>
  <r>
    <x v="4"/>
    <x v="333"/>
    <n v="47134238"/>
    <n v="10195135"/>
    <n v="3327692"/>
    <n v="2308087"/>
    <n v="1728295"/>
    <n v="3.6667506961712205E-2"/>
    <n v="5.9534056243808253E-2"/>
    <n v="2.9411775625882486E-2"/>
    <n v="2.9261643718434538E-2"/>
    <n v="0.21629998558584951"/>
    <n v="0.32639999372249606"/>
    <n v="0.69359994855293094"/>
    <n v="0.74879976361376321"/>
    <n v="381333"/>
    <n v="0.19"/>
    <n v="40"/>
    <n v="18"/>
    <n v="29"/>
    <n v="369"/>
    <n v="36"/>
    <n v="0.93"/>
    <n v="16968325"/>
    <n v="12726244"/>
    <n v="5184766"/>
    <n v="12254901"/>
  </r>
  <r>
    <x v="5"/>
    <x v="334"/>
    <n v="46685340"/>
    <n v="10196078"/>
    <n v="3501333"/>
    <n v="2452333"/>
    <n v="1989333"/>
    <n v="4.2611513592918031E-2"/>
    <n v="0.20747489400703478"/>
    <n v="9.708726945106827E-3"/>
    <n v="0.19586457141979285"/>
    <n v="0.2183999945164799"/>
    <n v="0.34339998183615306"/>
    <n v="0.7003998191545906"/>
    <n v="0.81120019181734293"/>
    <n v="397690"/>
    <n v="0.18"/>
    <n v="40"/>
    <n v="18"/>
    <n v="27"/>
    <n v="388"/>
    <n v="39"/>
    <n v="0.92"/>
    <n v="16806722"/>
    <n v="12605042"/>
    <n v="5135387"/>
    <n v="12138188"/>
  </r>
  <r>
    <x v="6"/>
    <x v="335"/>
    <n v="21500167"/>
    <n v="5643793"/>
    <n v="2212367"/>
    <n v="1582727"/>
    <n v="1310814"/>
    <n v="6.0967619460816282E-2"/>
    <n v="-3.9677707910705906E-2"/>
    <n v="-2.9411755411675844E-2"/>
    <n v="-1.0577041867413484E-2"/>
    <n v="0.26249996104681417"/>
    <n v="0.39200002551475577"/>
    <n v="0.71539984098479137"/>
    <n v="0.82819968320499993"/>
    <n v="400613"/>
    <n v="0.17"/>
    <n v="37"/>
    <n v="22"/>
    <n v="26"/>
    <n v="394"/>
    <n v="37"/>
    <n v="0.91"/>
    <n v="7740060"/>
    <n v="5805045"/>
    <n v="2365018"/>
    <n v="5590043"/>
  </r>
  <r>
    <x v="0"/>
    <x v="336"/>
    <n v="20848646"/>
    <n v="5420648"/>
    <n v="2254989"/>
    <n v="1580296"/>
    <n v="1282884"/>
    <n v="6.1533204602351635E-2"/>
    <n v="1.9222381382533626E-2"/>
    <n v="-1.030930673479602E-2"/>
    <n v="2.9839310724341761E-2"/>
    <n v="0.2600000019185898"/>
    <n v="0.41599989521547975"/>
    <n v="0.7007998708641151"/>
    <n v="0.81179981471825535"/>
    <n v="393251"/>
    <n v="0.19"/>
    <n v="36"/>
    <n v="20"/>
    <n v="30"/>
    <n v="360"/>
    <n v="39"/>
    <n v="0.94"/>
    <n v="7505512"/>
    <n v="5629134"/>
    <n v="2293351"/>
    <n v="5420648"/>
  </r>
  <r>
    <x v="1"/>
    <x v="337"/>
    <n v="22368860"/>
    <n v="5759981"/>
    <n v="2280952"/>
    <n v="1581840"/>
    <n v="1336022"/>
    <n v="5.9726870300945152E-2"/>
    <n v="-8.263346284092199E-3"/>
    <n v="-1.9047627818315149E-2"/>
    <n v="1.0993685157453914E-2"/>
    <n v="0.2574999798827477"/>
    <n v="0.3959999173608385"/>
    <n v="0.69349990705635189"/>
    <n v="0.84459995954078793"/>
    <n v="385988"/>
    <n v="0.19"/>
    <n v="37"/>
    <n v="18"/>
    <n v="28"/>
    <n v="397"/>
    <n v="38"/>
    <n v="0.92"/>
    <n v="8052789"/>
    <n v="6039592"/>
    <n v="2460574"/>
    <n v="5815903"/>
  </r>
  <r>
    <x v="2"/>
    <x v="338"/>
    <n v="22586034"/>
    <n v="5815903"/>
    <n v="2419415"/>
    <n v="1783835"/>
    <n v="1418862"/>
    <n v="6.2820325162000548E-2"/>
    <n v="9.5230229133024258E-2"/>
    <n v="-9.5237919824172623E-3"/>
    <n v="0.10576126944543618"/>
    <n v="0.25749996657226321"/>
    <n v="0.41599988858136044"/>
    <n v="0.73730013247003923"/>
    <n v="0.79539979874820266"/>
    <n v="404457"/>
    <n v="0.18"/>
    <n v="30"/>
    <n v="22"/>
    <n v="30"/>
    <n v="370"/>
    <n v="39"/>
    <n v="0.91"/>
    <n v="8130972"/>
    <n v="6098229"/>
    <n v="2484463"/>
    <n v="5872368"/>
  </r>
  <r>
    <x v="3"/>
    <x v="339"/>
    <n v="21065820"/>
    <n v="5108461"/>
    <n v="2125119"/>
    <n v="1582364"/>
    <n v="1336464"/>
    <n v="6.3442296573311643E-2"/>
    <n v="-2.0513699985488687E-2"/>
    <n v="-2.9999990790768982E-2"/>
    <n v="9.7796811497079528E-3"/>
    <n v="0.24249998338540821"/>
    <n v="0.41599984809515039"/>
    <n v="0.74460018474259559"/>
    <n v="0.8445995990808689"/>
    <n v="386475"/>
    <n v="0.19"/>
    <n v="34"/>
    <n v="21"/>
    <n v="26"/>
    <n v="356"/>
    <n v="32"/>
    <n v="0.91"/>
    <n v="7583695"/>
    <n v="5687771"/>
    <n v="2317240"/>
    <n v="5477113"/>
  </r>
  <r>
    <x v="4"/>
    <x v="340"/>
    <n v="43991955"/>
    <n v="9145927"/>
    <n v="3140711"/>
    <n v="2157040"/>
    <n v="1665666"/>
    <n v="3.7862968354100197E-2"/>
    <n v="-3.623744788939387E-2"/>
    <n v="-6.6666676567466721E-2"/>
    <n v="3.2602745358070839E-2"/>
    <n v="0.20789998989587982"/>
    <n v="0.34339996372155607"/>
    <n v="0.68679989976791878"/>
    <n v="0.77219986648369987"/>
    <n v="401987"/>
    <n v="0.17"/>
    <n v="38"/>
    <n v="20"/>
    <n v="30"/>
    <n v="370"/>
    <n v="36"/>
    <n v="0.95"/>
    <n v="15837104"/>
    <n v="11877828"/>
    <n v="4839115"/>
    <n v="11437908"/>
  </r>
  <r>
    <x v="5"/>
    <x v="341"/>
    <n v="43991955"/>
    <n v="9238310"/>
    <n v="3078205"/>
    <n v="2093179"/>
    <n v="1632680"/>
    <n v="3.711314943834617E-2"/>
    <n v="-0.17928270430340221"/>
    <n v="-5.7692307692307709E-2"/>
    <n v="-0.12903470660769212"/>
    <n v="0.20999998749771406"/>
    <n v="0.33320001169044988"/>
    <n v="0.67999987005413864"/>
    <n v="0.78000018154204676"/>
    <n v="392420"/>
    <n v="0.19"/>
    <n v="30"/>
    <n v="18"/>
    <n v="25"/>
    <n v="394"/>
    <n v="36"/>
    <n v="0.93"/>
    <n v="15837104"/>
    <n v="11877828"/>
    <n v="4839115"/>
    <n v="11437908"/>
  </r>
  <r>
    <x v="6"/>
    <x v="342"/>
    <n v="22586034"/>
    <n v="5533578"/>
    <n v="2257699"/>
    <n v="1582196"/>
    <n v="1245504"/>
    <n v="5.5144874040302959E-2"/>
    <n v="-4.9824002490055808E-2"/>
    <n v="5.0505049565428894E-2"/>
    <n v="-9.5505540022857272E-2"/>
    <n v="0.24499998538920112"/>
    <n v="0.40799985109092163"/>
    <n v="0.70080023953591686"/>
    <n v="0.78719956313882733"/>
    <n v="397135"/>
    <n v="0.17"/>
    <n v="36"/>
    <n v="22"/>
    <n v="25"/>
    <n v="363"/>
    <n v="38"/>
    <n v="0.92"/>
    <n v="8130972"/>
    <n v="6098229"/>
    <n v="2484463"/>
    <n v="5872368"/>
  </r>
  <r>
    <x v="0"/>
    <x v="343"/>
    <n v="21500167"/>
    <n v="5213790"/>
    <n v="2106371"/>
    <n v="1522274"/>
    <n v="1235782"/>
    <n v="5.7477786102777713E-2"/>
    <n v="-3.671571241047511E-2"/>
    <n v="3.1250038971355698E-2"/>
    <n v="-6.5906180667517744E-2"/>
    <n v="0.24249997686064484"/>
    <n v="0.40399996931215104"/>
    <n v="0.72269984727286884"/>
    <n v="0.81179997819052285"/>
    <n v="408697"/>
    <n v="0.18"/>
    <n v="31"/>
    <n v="19"/>
    <n v="29"/>
    <n v="370"/>
    <n v="35"/>
    <n v="0.94"/>
    <n v="7740060"/>
    <n v="5805045"/>
    <n v="2365018"/>
    <n v="5590043"/>
  </r>
  <r>
    <x v="1"/>
    <x v="344"/>
    <n v="22586034"/>
    <n v="5477113"/>
    <n v="2212753"/>
    <n v="1566850"/>
    <n v="1246273"/>
    <n v="5.5178921629180228E-2"/>
    <n v="-6.7176289013204826E-2"/>
    <n v="9.7087647738864913E-3"/>
    <n v="-7.6145772394388356E-2"/>
    <n v="0.24249998915258872"/>
    <n v="0.40399988095918415"/>
    <n v="0.70809981954605872"/>
    <n v="0.79540032549382522"/>
    <n v="384623"/>
    <n v="0.18"/>
    <n v="36"/>
    <n v="20"/>
    <n v="27"/>
    <n v="397"/>
    <n v="37"/>
    <n v="0.94"/>
    <n v="8130972"/>
    <n v="6098229"/>
    <n v="2484463"/>
    <n v="5872368"/>
  </r>
  <r>
    <x v="2"/>
    <x v="345"/>
    <n v="21934513"/>
    <n v="5648137"/>
    <n v="2259254"/>
    <n v="1682241"/>
    <n v="1379437"/>
    <n v="6.2888882009826244E-2"/>
    <n v="-2.7786352724930241E-2"/>
    <n v="-2.8846188755405233E-2"/>
    <n v="1.0913163478365462E-3"/>
    <n v="0.25749999555495034"/>
    <n v="0.39999985836037616"/>
    <n v="0.74460020874146948"/>
    <n v="0.81999963144400834"/>
    <n v="385929"/>
    <n v="0.18"/>
    <n v="36"/>
    <n v="21"/>
    <n v="27"/>
    <n v="386"/>
    <n v="33"/>
    <n v="0.92"/>
    <n v="7896424"/>
    <n v="5922318"/>
    <n v="2412796"/>
    <n v="5702973"/>
  </r>
  <r>
    <x v="3"/>
    <x v="346"/>
    <n v="22803207"/>
    <n v="5928833"/>
    <n v="2276672"/>
    <n v="1661970"/>
    <n v="1308303"/>
    <n v="5.7373640470833771E-2"/>
    <n v="-2.1071274647128546E-2"/>
    <n v="8.2474216527056665E-2"/>
    <n v="-9.5656311802413296E-2"/>
    <n v="0.25999996404014575"/>
    <n v="0.38400002158940894"/>
    <n v="0.72999975402693051"/>
    <n v="0.78720012996624489"/>
    <n v="410246"/>
    <n v="0.17"/>
    <n v="32"/>
    <n v="20"/>
    <n v="25"/>
    <n v="371"/>
    <n v="33"/>
    <n v="0.92"/>
    <n v="8209154"/>
    <n v="6156866"/>
    <n v="2508352"/>
    <n v="5928833"/>
  </r>
  <r>
    <x v="4"/>
    <x v="347"/>
    <n v="45787545"/>
    <n v="9230769"/>
    <n v="3232615"/>
    <n v="2220160"/>
    <n v="1783676"/>
    <n v="3.8955484510034333E-2"/>
    <n v="7.0848537461892125E-2"/>
    <n v="4.081632653061229E-2"/>
    <n v="2.8854477169268922E-2"/>
    <n v="0.20159999842751997"/>
    <n v="0.35019996708833251"/>
    <n v="0.68680000556824738"/>
    <n v="0.80339975497261462"/>
    <n v="386399"/>
    <n v="0.17"/>
    <n v="38"/>
    <n v="19"/>
    <n v="26"/>
    <n v="391"/>
    <n v="40"/>
    <n v="0.92"/>
    <n v="16483516"/>
    <n v="12362637"/>
    <n v="5036630"/>
    <n v="11904761"/>
  </r>
  <r>
    <x v="5"/>
    <x v="348"/>
    <n v="43094160"/>
    <n v="8687782"/>
    <n v="2806153"/>
    <n v="1812775"/>
    <n v="1385685"/>
    <n v="3.2154820978062923E-2"/>
    <n v="-0.1512819413479678"/>
    <n v="-2.0408163265306145E-2"/>
    <n v="-0.13360031512605031"/>
    <n v="0.20159998477751973"/>
    <n v="0.3229999325489521"/>
    <n v="0.64600005773028057"/>
    <n v="0.76439988415550741"/>
    <n v="410008"/>
    <n v="0.18"/>
    <n v="30"/>
    <n v="21"/>
    <n v="27"/>
    <n v="355"/>
    <n v="32"/>
    <n v="0.91"/>
    <n v="15513897"/>
    <n v="11635423"/>
    <n v="4740357"/>
    <n v="11204481"/>
  </r>
  <r>
    <x v="6"/>
    <x v="349"/>
    <n v="21282993"/>
    <n v="5427163"/>
    <n v="2214282"/>
    <n v="1584097"/>
    <n v="1324939"/>
    <n v="6.2253415203397382E-2"/>
    <n v="6.3777394532654963E-2"/>
    <n v="-5.7692333235662363E-2"/>
    <n v="0.12890665337088447"/>
    <n v="0.25499998989803735"/>
    <n v="0.40799990713380085"/>
    <n v="0.71539984518683708"/>
    <n v="0.83640016993908828"/>
    <n v="390197"/>
    <n v="0.19"/>
    <n v="40"/>
    <n v="19"/>
    <n v="27"/>
    <n v="386"/>
    <n v="31"/>
    <n v="0.95"/>
    <n v="7661877"/>
    <n v="5746408"/>
    <n v="2341129"/>
    <n v="5533578"/>
  </r>
  <r>
    <x v="0"/>
    <x v="350"/>
    <n v="21065820"/>
    <n v="5108461"/>
    <n v="2022950"/>
    <n v="1402916"/>
    <n v="1104375"/>
    <n v="5.2424970876994104E-2"/>
    <n v="-0.10633509793798579"/>
    <n v="-2.0202029128424948E-2"/>
    <n v="-8.7909009173535724E-2"/>
    <n v="0.24249998338540821"/>
    <n v="0.39599989116095824"/>
    <n v="0.69350008650732842"/>
    <n v="0.7871996612769403"/>
    <n v="393364"/>
    <n v="0.17"/>
    <n v="40"/>
    <n v="20"/>
    <n v="27"/>
    <n v="356"/>
    <n v="33"/>
    <n v="0.92"/>
    <n v="7583695"/>
    <n v="5687771"/>
    <n v="2317240"/>
    <n v="5477113"/>
  </r>
  <r>
    <x v="1"/>
    <x v="351"/>
    <n v="22368860"/>
    <n v="5424448"/>
    <n v="2104686"/>
    <n v="1597877"/>
    <n v="1284054"/>
    <n v="5.7403640596793933E-2"/>
    <n v="3.0315187763836571E-2"/>
    <n v="-9.6154110101844825E-3"/>
    <n v="4.0318275564798389E-2"/>
    <n v="0.24249997541224722"/>
    <n v="0.3880000324456977"/>
    <n v="0.75919970960038696"/>
    <n v="0.8036000267855411"/>
    <n v="396256"/>
    <n v="0.19"/>
    <n v="40"/>
    <n v="22"/>
    <n v="27"/>
    <n v="362"/>
    <n v="38"/>
    <n v="0.93"/>
    <n v="8052789"/>
    <n v="6039592"/>
    <n v="2460574"/>
    <n v="5815903"/>
  </r>
  <r>
    <x v="2"/>
    <x v="352"/>
    <n v="21065820"/>
    <n v="5213790"/>
    <n v="2064661"/>
    <n v="1507202"/>
    <n v="1211187"/>
    <n v="5.7495364528890876E-2"/>
    <n v="-0.12197005010014961"/>
    <n v="-3.9603933764109533E-2"/>
    <n v="-8.5762654837664987E-2"/>
    <n v="0.247499978638382"/>
    <n v="0.39600003068784895"/>
    <n v="0.7299997432992632"/>
    <n v="0.80359965021277835"/>
    <n v="395679"/>
    <n v="0.17"/>
    <n v="34"/>
    <n v="19"/>
    <n v="30"/>
    <n v="354"/>
    <n v="32"/>
    <n v="0.92"/>
    <n v="7583695"/>
    <n v="5687771"/>
    <n v="2317240"/>
    <n v="5477113"/>
  </r>
  <r>
    <x v="3"/>
    <x v="353"/>
    <n v="22151687"/>
    <n v="5261025"/>
    <n v="2062322"/>
    <n v="1430220"/>
    <n v="1231419"/>
    <n v="5.5590303348002343E-2"/>
    <n v="-5.8766203241909509E-2"/>
    <n v="-2.8571419800732412E-2"/>
    <n v="-3.1082865026457518E-2"/>
    <n v="0.23749997009257129"/>
    <n v="0.39200003801540573"/>
    <n v="0.69349985113866797"/>
    <n v="0.8609997063388849"/>
    <n v="388480"/>
    <n v="0.18"/>
    <n v="34"/>
    <n v="20"/>
    <n v="27"/>
    <n v="362"/>
    <n v="39"/>
    <n v="0.95"/>
    <n v="7974607"/>
    <n v="5980955"/>
    <n v="2436685"/>
    <n v="5759438"/>
  </r>
  <r>
    <x v="4"/>
    <x v="354"/>
    <n v="46236443"/>
    <n v="9321266"/>
    <n v="3042461"/>
    <n v="1965430"/>
    <n v="1502374"/>
    <n v="3.2493286734881402E-2"/>
    <n v="-0.15770913551564303"/>
    <n v="9.8039324886276535E-3"/>
    <n v="-0.16588672574431385"/>
    <n v="0.20159998034450877"/>
    <n v="0.32639997614058003"/>
    <n v="0.64600006376416985"/>
    <n v="0.7643996479141969"/>
    <n v="399659"/>
    <n v="0.17"/>
    <n v="39"/>
    <n v="17"/>
    <n v="29"/>
    <n v="350"/>
    <n v="31"/>
    <n v="0.91"/>
    <n v="16645119"/>
    <n v="12483839"/>
    <n v="5086008"/>
    <n v="12021475"/>
  </r>
  <r>
    <x v="5"/>
    <x v="355"/>
    <n v="43094160"/>
    <n v="9140271"/>
    <n v="3263076"/>
    <n v="2107947"/>
    <n v="1677083"/>
    <n v="3.8916711684367444E-2"/>
    <n v="0.21029166080314066"/>
    <n v="0"/>
    <n v="0.21029166080314066"/>
    <n v="0.21209999220311987"/>
    <n v="0.35699991827375799"/>
    <n v="0.64599997057990677"/>
    <n v="0.79560017400817007"/>
    <n v="391668"/>
    <n v="0.18"/>
    <n v="30"/>
    <n v="18"/>
    <n v="25"/>
    <n v="397"/>
    <n v="39"/>
    <n v="0.92"/>
    <n v="15513897"/>
    <n v="11635423"/>
    <n v="4740357"/>
    <n v="11204481"/>
  </r>
  <r>
    <x v="6"/>
    <x v="356"/>
    <n v="21500167"/>
    <n v="5106289"/>
    <n v="1940390"/>
    <n v="1430649"/>
    <n v="1196595"/>
    <n v="5.5655149097213988E-2"/>
    <n v="-9.6867855803172809E-2"/>
    <n v="1.0204109920066262E-2"/>
    <n v="-0.10599042774802347"/>
    <n v="0.23749996918628585"/>
    <n v="0.38000003525064874"/>
    <n v="0.73729971809790817"/>
    <n v="0.83640012330068381"/>
    <n v="387294"/>
    <n v="0.17"/>
    <n v="34"/>
    <n v="18"/>
    <n v="29"/>
    <n v="357"/>
    <n v="30"/>
    <n v="0.92"/>
    <n v="7740060"/>
    <n v="5805045"/>
    <n v="2365018"/>
    <n v="5590043"/>
  </r>
  <r>
    <x v="0"/>
    <x v="357"/>
    <n v="21282993"/>
    <n v="5320748"/>
    <n v="2107016"/>
    <n v="1568884"/>
    <n v="1312214"/>
    <n v="6.1655519973154153E-2"/>
    <n v="0.18819603848330502"/>
    <n v="1.0309259264533743E-2"/>
    <n v="0.17607161132846216"/>
    <n v="0.24999998825353181"/>
    <n v="0.39599996090775208"/>
    <n v="0.74459994608488977"/>
    <n v="0.83639963184021249"/>
    <n v="385346"/>
    <n v="0.17"/>
    <n v="40"/>
    <n v="17"/>
    <n v="26"/>
    <n v="394"/>
    <n v="40"/>
    <n v="0.93"/>
    <n v="7661877"/>
    <n v="5746408"/>
    <n v="2341129"/>
    <n v="5533578"/>
  </r>
  <r>
    <x v="1"/>
    <x v="358"/>
    <n v="20631473"/>
    <n v="5261025"/>
    <n v="2167542"/>
    <n v="1582306"/>
    <n v="1258566"/>
    <n v="6.1002236728322792E-2"/>
    <n v="-1.9849632492091485E-2"/>
    <n v="-7.7669894666066996E-2"/>
    <n v="6.2689336322857558E-2"/>
    <n v="0.25499997019117343"/>
    <n v="0.41199994297689141"/>
    <n v="0.73000015685970565"/>
    <n v="0.79539987840531479"/>
    <n v="403674"/>
    <n v="0.19"/>
    <n v="38"/>
    <n v="20"/>
    <n v="27"/>
    <n v="366"/>
    <n v="35"/>
    <n v="0.93"/>
    <n v="7427330"/>
    <n v="5570497"/>
    <n v="2269462"/>
    <n v="5364183"/>
  </r>
  <r>
    <x v="2"/>
    <x v="359"/>
    <n v="20631473"/>
    <n v="5209447"/>
    <n v="2146292"/>
    <n v="1645132"/>
    <n v="1295048"/>
    <n v="6.2770506012828076E-2"/>
    <n v="6.9238688988570773E-2"/>
    <n v="-2.0618565999329763E-2"/>
    <n v="9.1748987542926042E-2"/>
    <n v="0.25250000327170047"/>
    <n v="0.41199996851873144"/>
    <n v="0.76649961887758045"/>
    <n v="0.78720005446371477"/>
    <n v="381035"/>
    <n v="0.18"/>
    <n v="39"/>
    <n v="21"/>
    <n v="29"/>
    <n v="380"/>
    <n v="36"/>
    <n v="0.95"/>
    <n v="7427330"/>
    <n v="5570497"/>
    <n v="2269462"/>
    <n v="5364183"/>
  </r>
  <r>
    <x v="3"/>
    <x v="360"/>
    <n v="22368860"/>
    <n v="5648137"/>
    <n v="2349625"/>
    <n v="1629465"/>
    <n v="1309438"/>
    <n v="5.8538432445819771E-2"/>
    <n v="6.335698896963593E-2"/>
    <n v="9.80390342279569E-3"/>
    <n v="5.3033153630440921E-2"/>
    <n v="0.25249999329424921"/>
    <n v="0.41600000141639626"/>
    <n v="0.69350002659998933"/>
    <n v="0.80359995458632127"/>
    <n v="409390"/>
    <n v="0.19"/>
    <n v="30"/>
    <n v="18"/>
    <n v="27"/>
    <n v="387"/>
    <n v="33"/>
    <n v="0.91"/>
    <n v="8052789"/>
    <n v="6039592"/>
    <n v="2460574"/>
    <n v="5815903"/>
  </r>
  <r>
    <x v="4"/>
    <x v="361"/>
    <n v="45338648"/>
    <n v="9521116"/>
    <n v="3269551"/>
    <n v="2201061"/>
    <n v="1768333"/>
    <n v="3.9002773086661079E-2"/>
    <n v="0.17702582712427128"/>
    <n v="-1.9417475518175187E-2"/>
    <n v="0.2003332689885069"/>
    <n v="0.20999999823550097"/>
    <n v="0.34339997538103728"/>
    <n v="0.6731997757490249"/>
    <n v="0.80340026923379226"/>
    <n v="383323"/>
    <n v="0.19"/>
    <n v="30"/>
    <n v="18"/>
    <n v="27"/>
    <n v="388"/>
    <n v="37"/>
    <n v="0.91"/>
    <n v="16321913"/>
    <n v="12241435"/>
    <n v="4987251"/>
    <n v="11788048"/>
  </r>
  <r>
    <x v="5"/>
    <x v="362"/>
    <n v="43543058"/>
    <n v="8778280"/>
    <n v="3133846"/>
    <n v="2109705"/>
    <n v="1596202"/>
    <n v="3.6658013316382146E-2"/>
    <n v="-4.8227189709752039E-2"/>
    <n v="1.0416678269166812E-2"/>
    <n v="-5.8039291353914724E-2"/>
    <n v="0.2015999886824669"/>
    <n v="0.35700000455670133"/>
    <n v="0.67319995941089639"/>
    <n v="0.75659961937806475"/>
    <n v="385433"/>
    <n v="0.17"/>
    <n v="38"/>
    <n v="17"/>
    <n v="25"/>
    <n v="350"/>
    <n v="31"/>
    <n v="0.94"/>
    <n v="15675500"/>
    <n v="11756625"/>
    <n v="4789736"/>
    <n v="11321195"/>
  </r>
  <r>
    <x v="6"/>
    <x v="363"/>
    <n v="22151687"/>
    <n v="5316404"/>
    <n v="2041499"/>
    <n v="1415779"/>
    <n v="1172548"/>
    <n v="5.2932672802753128E-2"/>
    <n v="-2.0096189604669967E-2"/>
    <n v="3.0303020437004058E-2"/>
    <n v="-4.8916880802986507E-2"/>
    <n v="0.23999996027390599"/>
    <n v="0.38399997441879885"/>
    <n v="0.69349972740618537"/>
    <n v="0.82819988147867707"/>
    <n v="382858"/>
    <n v="0.18"/>
    <n v="38"/>
    <n v="17"/>
    <n v="26"/>
    <n v="385"/>
    <n v="30"/>
    <n v="0.95"/>
    <n v="7974607"/>
    <n v="5980955"/>
    <n v="2436685"/>
    <n v="5759438"/>
  </r>
  <r>
    <x v="0"/>
    <x v="364"/>
    <n v="21934513"/>
    <n v="5319119"/>
    <n v="2106371"/>
    <n v="1491521"/>
    <n v="1284200"/>
    <n v="5.854700307228157E-2"/>
    <n v="-2.1348651972925126E-2"/>
    <n v="3.061223578845329E-2"/>
    <n v="-5.0417495501231424E-2"/>
    <n v="0.24249998164992312"/>
    <n v="0.39599997668786879"/>
    <n v="0.70809985515372176"/>
    <n v="0.86100028092128778"/>
    <n v="384453"/>
    <n v="0.19"/>
    <n v="33"/>
    <n v="18"/>
    <n v="26"/>
    <n v="357"/>
    <n v="36"/>
    <n v="0.91"/>
    <n v="7896424"/>
    <n v="5922318"/>
    <n v="2412796"/>
    <n v="57029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31E51A-3274-4AE0-AFD0-BBCA83062D96}" name="Delivery and packaging"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8">
  <location ref="A52:C64" firstHeaderRow="0" firstDataRow="1" firstDataCol="1"/>
  <pivotFields count="29">
    <pivotField showAll="0">
      <items count="15">
        <item x="5"/>
        <item m="1" x="10"/>
        <item m="1" x="13"/>
        <item m="1" x="12"/>
        <item m="1" x="11"/>
        <item m="1" x="9"/>
        <item m="1" x="8"/>
        <item m="1" x="7"/>
        <item x="6"/>
        <item x="0"/>
        <item x="1"/>
        <item x="2"/>
        <item x="3"/>
        <item x="4"/>
        <item t="default"/>
      </items>
    </pivotField>
    <pivotField axis="axisRow" numFmtId="14" showAll="0">
      <items count="15">
        <item x="0"/>
        <item x="1"/>
        <item x="2"/>
        <item x="3"/>
        <item x="4"/>
        <item x="5"/>
        <item x="6"/>
        <item x="7"/>
        <item x="8"/>
        <item x="9"/>
        <item x="10"/>
        <item x="11"/>
        <item x="12"/>
        <item x="13"/>
        <item t="default"/>
      </items>
    </pivotField>
    <pivotField numFmtId="164" showAll="0"/>
    <pivotField numFmtId="164" showAll="0"/>
    <pivotField numFmtId="164" showAll="0"/>
    <pivotField numFmtId="164" showAll="0"/>
    <pivotField numFmtId="164" showAll="0"/>
    <pivotField numFmtId="10" showAll="0"/>
    <pivotField showAll="0"/>
    <pivotField showAll="0"/>
    <pivotField showAll="0"/>
    <pivotField numFmtId="10" showAll="0"/>
    <pivotField numFmtId="10" showAll="0"/>
    <pivotField numFmtId="10" showAll="0"/>
    <pivotField numFmtId="10" showAll="0"/>
    <pivotField showAll="0"/>
    <pivotField numFmtId="10" showAll="0"/>
    <pivotField showAll="0"/>
    <pivotField dataField="1" showAll="0"/>
    <pivotField dataField="1" showAll="0"/>
    <pivotField showAll="0"/>
    <pivotField showAll="0"/>
    <pivotField numFmtId="10"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2">
    <i>
      <x v="1"/>
    </i>
    <i>
      <x v="2"/>
    </i>
    <i>
      <x v="3"/>
    </i>
    <i>
      <x v="4"/>
    </i>
    <i>
      <x v="5"/>
    </i>
    <i>
      <x v="6"/>
    </i>
    <i>
      <x v="7"/>
    </i>
    <i>
      <x v="8"/>
    </i>
    <i>
      <x v="9"/>
    </i>
    <i>
      <x v="10"/>
    </i>
    <i>
      <x v="11"/>
    </i>
    <i>
      <x v="12"/>
    </i>
  </rowItems>
  <colFields count="1">
    <field x="-2"/>
  </colFields>
  <colItems count="2">
    <i>
      <x/>
    </i>
    <i i="1">
      <x v="1"/>
    </i>
  </colItems>
  <dataFields count="2">
    <dataField name="Average Delivery Charges " fld="19" subtotal="average" baseField="28" baseItem="1"/>
    <dataField name="Avearge Packaging charges " fld="18" subtotal="average" baseField="28" baseItem="2"/>
  </dataFields>
  <formats count="5">
    <format dxfId="598">
      <pivotArea type="all" dataOnly="0" outline="0" fieldPosition="0"/>
    </format>
    <format dxfId="597">
      <pivotArea field="28" type="button" dataOnly="0" labelOnly="1" outline="0"/>
    </format>
    <format dxfId="596">
      <pivotArea dataOnly="0" labelOnly="1" grandRow="1" outline="0" fieldPosition="0"/>
    </format>
    <format dxfId="595">
      <pivotArea dataOnly="0" labelOnly="1" outline="0" axis="axisValues" fieldPosition="0"/>
    </format>
    <format dxfId="594">
      <pivotArea outline="0" collapsedLevelsAreSubtotals="1" fieldPosition="0"/>
    </format>
  </formats>
  <chartFormats count="2">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92898D-F967-46B8-A80F-1574774D4D63}" name="Success_rate"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7:C49" firstHeaderRow="0" firstDataRow="1" firstDataCol="1"/>
  <pivotFields count="29">
    <pivotField showAll="0">
      <items count="15">
        <item x="5"/>
        <item m="1" x="10"/>
        <item m="1" x="13"/>
        <item m="1" x="12"/>
        <item m="1" x="11"/>
        <item m="1" x="9"/>
        <item m="1" x="8"/>
        <item m="1" x="7"/>
        <item x="6"/>
        <item x="0"/>
        <item x="1"/>
        <item x="2"/>
        <item x="3"/>
        <item x="4"/>
        <item t="default"/>
      </items>
    </pivotField>
    <pivotField axis="axisRow" numFmtId="14" showAll="0">
      <items count="15">
        <item x="0"/>
        <item x="1"/>
        <item x="2"/>
        <item x="3"/>
        <item x="4"/>
        <item x="5"/>
        <item x="6"/>
        <item x="7"/>
        <item x="8"/>
        <item x="9"/>
        <item x="10"/>
        <item x="11"/>
        <item x="12"/>
        <item x="13"/>
        <item t="default"/>
      </items>
    </pivotField>
    <pivotField numFmtId="164" showAll="0"/>
    <pivotField numFmtId="164" showAll="0"/>
    <pivotField numFmtId="164" showAll="0"/>
    <pivotField numFmtId="164" showAll="0"/>
    <pivotField numFmtId="164" showAll="0"/>
    <pivotField numFmtId="10" showAll="0"/>
    <pivotField showAll="0"/>
    <pivotField showAll="0"/>
    <pivotField showAll="0"/>
    <pivotField numFmtId="10" showAll="0"/>
    <pivotField numFmtId="10" showAll="0"/>
    <pivotField numFmtId="10" showAll="0"/>
    <pivotField numFmtId="10" showAll="0"/>
    <pivotField showAll="0"/>
    <pivotField numFmtId="10" showAll="0"/>
    <pivotField showAll="0"/>
    <pivotField showAll="0"/>
    <pivotField showAll="0"/>
    <pivotField showAll="0"/>
    <pivotField showAll="0"/>
    <pivotField dataField="1" numFmtId="10"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2">
    <i>
      <x v="1"/>
    </i>
    <i>
      <x v="2"/>
    </i>
    <i>
      <x v="3"/>
    </i>
    <i>
      <x v="4"/>
    </i>
    <i>
      <x v="5"/>
    </i>
    <i>
      <x v="6"/>
    </i>
    <i>
      <x v="7"/>
    </i>
    <i>
      <x v="8"/>
    </i>
    <i>
      <x v="9"/>
    </i>
    <i>
      <x v="10"/>
    </i>
    <i>
      <x v="11"/>
    </i>
    <i>
      <x v="12"/>
    </i>
  </rowItems>
  <colFields count="1">
    <field x="-2"/>
  </colFields>
  <colItems count="2">
    <i>
      <x/>
    </i>
    <i i="1">
      <x v="1"/>
    </i>
  </colItems>
  <dataFields count="2">
    <dataField name="Lowest" fld="22" subtotal="min" baseField="1" baseItem="1"/>
    <dataField name="Highest" fld="22" subtotal="max" baseField="1" baseItem="1"/>
  </dataFields>
  <formats count="5">
    <format dxfId="603">
      <pivotArea type="all" dataOnly="0" outline="0" fieldPosition="0"/>
    </format>
    <format dxfId="602">
      <pivotArea field="28" type="button" dataOnly="0" labelOnly="1" outline="0"/>
    </format>
    <format dxfId="601">
      <pivotArea dataOnly="0" labelOnly="1" grandRow="1" outline="0" fieldPosition="0"/>
    </format>
    <format dxfId="600">
      <pivotArea dataOnly="0" labelOnly="1" outline="0" axis="axisValues" fieldPosition="0"/>
    </format>
    <format dxfId="599">
      <pivotArea outline="0" collapsedLevelsAreSubtotals="1" fieldPosition="0"/>
    </format>
  </formats>
  <chartFormats count="2">
    <chartFormat chart="4" format="7"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4C9227-C547-4F7C-A741-8F0FE3E659BA}" name="Source on datelevel"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8">
  <location ref="F52:J64" firstHeaderRow="0" firstDataRow="1" firstDataCol="1"/>
  <pivotFields count="29">
    <pivotField showAll="0">
      <items count="15">
        <item x="5"/>
        <item m="1" x="10"/>
        <item m="1" x="13"/>
        <item m="1" x="12"/>
        <item m="1" x="11"/>
        <item m="1" x="9"/>
        <item m="1" x="8"/>
        <item m="1" x="7"/>
        <item x="6"/>
        <item x="0"/>
        <item x="1"/>
        <item x="2"/>
        <item x="3"/>
        <item x="4"/>
        <item t="default"/>
      </items>
    </pivotField>
    <pivotField axis="axisRow" numFmtId="14" showAll="0">
      <items count="15">
        <item x="0"/>
        <item x="1"/>
        <item x="2"/>
        <item x="3"/>
        <item x="4"/>
        <item x="5"/>
        <item x="6"/>
        <item x="7"/>
        <item x="8"/>
        <item x="9"/>
        <item x="10"/>
        <item x="11"/>
        <item x="12"/>
        <item x="13"/>
        <item t="default"/>
      </items>
    </pivotField>
    <pivotField numFmtId="164" showAll="0"/>
    <pivotField numFmtId="164" showAll="0"/>
    <pivotField numFmtId="164" showAll="0"/>
    <pivotField numFmtId="164" showAll="0"/>
    <pivotField numFmtId="164" showAll="0"/>
    <pivotField numFmtId="10" showAll="0"/>
    <pivotField showAll="0"/>
    <pivotField showAll="0"/>
    <pivotField showAll="0"/>
    <pivotField numFmtId="10" showAll="0"/>
    <pivotField numFmtId="10" showAll="0"/>
    <pivotField numFmtId="10" showAll="0"/>
    <pivotField numFmtId="10" showAll="0"/>
    <pivotField showAll="0"/>
    <pivotField numFmtId="10" showAll="0"/>
    <pivotField showAll="0"/>
    <pivotField showAll="0"/>
    <pivotField showAll="0"/>
    <pivotField showAll="0"/>
    <pivotField showAll="0"/>
    <pivotField numFmtId="10" showAll="0"/>
    <pivotField dataField="1" showAll="0"/>
    <pivotField dataField="1" showAll="0"/>
    <pivotField dataField="1"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2">
    <i>
      <x v="1"/>
    </i>
    <i>
      <x v="2"/>
    </i>
    <i>
      <x v="3"/>
    </i>
    <i>
      <x v="4"/>
    </i>
    <i>
      <x v="5"/>
    </i>
    <i>
      <x v="6"/>
    </i>
    <i>
      <x v="7"/>
    </i>
    <i>
      <x v="8"/>
    </i>
    <i>
      <x v="9"/>
    </i>
    <i>
      <x v="10"/>
    </i>
    <i>
      <x v="11"/>
    </i>
    <i>
      <x v="12"/>
    </i>
  </rowItems>
  <colFields count="1">
    <field x="-2"/>
  </colFields>
  <colItems count="4">
    <i>
      <x/>
    </i>
    <i i="1">
      <x v="1"/>
    </i>
    <i i="2">
      <x v="2"/>
    </i>
    <i i="3">
      <x v="3"/>
    </i>
  </colItems>
  <dataFields count="4">
    <dataField name="Facebook " fld="23" baseField="0" baseItem="0"/>
    <dataField name="Youtube " fld="24" baseField="0" baseItem="0"/>
    <dataField name="Twitter " fld="25" baseField="0" baseItem="0"/>
    <dataField name="Others " fld="26" baseField="0" baseItem="0"/>
  </dataFields>
  <chartFormats count="4">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2E796A-52B5-46D0-8BF0-14066AB49CD7}" name="Out of stock"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9">
  <location ref="A67:B74" firstHeaderRow="1" firstDataRow="1" firstDataCol="1"/>
  <pivotFields count="29">
    <pivotField axis="axisRow" showAll="0">
      <items count="15">
        <item x="5"/>
        <item x="6"/>
        <item x="0"/>
        <item x="1"/>
        <item x="2"/>
        <item x="3"/>
        <item x="4"/>
        <item m="1" x="12"/>
        <item m="1" x="11"/>
        <item m="1" x="9"/>
        <item m="1" x="8"/>
        <item m="1" x="7"/>
        <item m="1" x="10"/>
        <item m="1" x="13"/>
        <item t="default"/>
      </items>
    </pivotField>
    <pivotField numFmtId="14" showAll="0">
      <items count="15">
        <item x="0"/>
        <item x="1"/>
        <item x="2"/>
        <item x="3"/>
        <item x="4"/>
        <item x="5"/>
        <item x="6"/>
        <item x="7"/>
        <item x="8"/>
        <item x="9"/>
        <item x="10"/>
        <item x="11"/>
        <item x="12"/>
        <item x="13"/>
        <item t="default"/>
      </items>
    </pivotField>
    <pivotField numFmtId="164" showAll="0"/>
    <pivotField numFmtId="164" showAll="0"/>
    <pivotField numFmtId="164" showAll="0"/>
    <pivotField numFmtId="164" showAll="0"/>
    <pivotField numFmtId="164" showAll="0"/>
    <pivotField numFmtId="10" showAll="0"/>
    <pivotField showAll="0"/>
    <pivotField showAll="0"/>
    <pivotField showAll="0"/>
    <pivotField numFmtId="10" showAll="0"/>
    <pivotField numFmtId="10" showAll="0"/>
    <pivotField numFmtId="10" showAll="0"/>
    <pivotField numFmtId="10" showAll="0"/>
    <pivotField showAll="0"/>
    <pivotField numFmtId="10" showAll="0"/>
    <pivotField dataField="1" showAll="0"/>
    <pivotField showAll="0"/>
    <pivotField showAll="0"/>
    <pivotField showAll="0"/>
    <pivotField showAll="0"/>
    <pivotField numFmtId="10"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7">
    <i>
      <x/>
    </i>
    <i>
      <x v="1"/>
    </i>
    <i>
      <x v="2"/>
    </i>
    <i>
      <x v="3"/>
    </i>
    <i>
      <x v="4"/>
    </i>
    <i>
      <x v="5"/>
    </i>
    <i>
      <x v="6"/>
    </i>
  </rowItems>
  <colItems count="1">
    <i/>
  </colItems>
  <dataFields count="1">
    <dataField name="Out of stock items" fld="17" baseField="0" baseItem="0"/>
  </dataFields>
  <formats count="5">
    <format dxfId="608">
      <pivotArea type="all" dataOnly="0" outline="0" fieldPosition="0"/>
    </format>
    <format dxfId="607">
      <pivotArea field="28" type="button" dataOnly="0" labelOnly="1" outline="0"/>
    </format>
    <format dxfId="606">
      <pivotArea dataOnly="0" labelOnly="1" grandRow="1" outline="0" fieldPosition="0"/>
    </format>
    <format dxfId="605">
      <pivotArea dataOnly="0" labelOnly="1" outline="0" axis="axisValues" fieldPosition="0"/>
    </format>
    <format dxfId="604">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0B52A5-8CA1-4AD6-91F8-9AD787B56442}" name="Avg_discou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6">
  <location ref="F22:G29" firstHeaderRow="1" firstDataRow="1" firstDataCol="1"/>
  <pivotFields count="29">
    <pivotField axis="axisRow" showAll="0">
      <items count="15">
        <item x="5"/>
        <item x="6"/>
        <item x="0"/>
        <item m="1" x="10"/>
        <item x="1"/>
        <item x="2"/>
        <item x="3"/>
        <item x="4"/>
        <item m="1" x="13"/>
        <item m="1" x="12"/>
        <item m="1" x="11"/>
        <item m="1" x="9"/>
        <item m="1" x="8"/>
        <item m="1" x="7"/>
        <item t="default"/>
      </items>
    </pivotField>
    <pivotField numFmtId="14" showAll="0">
      <items count="15">
        <item x="0"/>
        <item x="1"/>
        <item x="2"/>
        <item x="3"/>
        <item x="4"/>
        <item x="5"/>
        <item x="6"/>
        <item x="7"/>
        <item x="8"/>
        <item x="9"/>
        <item x="10"/>
        <item x="11"/>
        <item x="12"/>
        <item x="13"/>
        <item t="default"/>
      </items>
    </pivotField>
    <pivotField numFmtId="164" showAll="0"/>
    <pivotField numFmtId="164" showAll="0"/>
    <pivotField numFmtId="164" showAll="0"/>
    <pivotField numFmtId="164" showAll="0"/>
    <pivotField numFmtId="164" showAll="0"/>
    <pivotField numFmtId="10" showAll="0"/>
    <pivotField showAll="0"/>
    <pivotField showAll="0"/>
    <pivotField showAll="0"/>
    <pivotField numFmtId="10" showAll="0"/>
    <pivotField numFmtId="10" showAll="0"/>
    <pivotField numFmtId="10" showAll="0"/>
    <pivotField numFmtId="10" showAll="0"/>
    <pivotField showAll="0"/>
    <pivotField dataField="1" numFmtId="10" showAll="0"/>
    <pivotField showAll="0"/>
    <pivotField showAll="0"/>
    <pivotField showAll="0"/>
    <pivotField showAll="0"/>
    <pivotField showAll="0"/>
    <pivotField numFmtId="10" showAll="0"/>
    <pivotField showAll="0"/>
    <pivotField showAll="0"/>
    <pivotField showAll="0"/>
    <pivotField showAll="0"/>
    <pivotField showAll="0">
      <items count="7">
        <item sd="0" x="0"/>
        <item sd="0" x="1"/>
        <item sd="0" x="2"/>
        <item sd="0" x="3"/>
        <item sd="0" x="4"/>
        <item x="5"/>
        <item t="default"/>
      </items>
    </pivotField>
    <pivotField showAll="0">
      <items count="5">
        <item sd="0" x="0"/>
        <item sd="0" x="1"/>
        <item sd="0" x="2"/>
        <item x="3"/>
        <item t="default"/>
      </items>
    </pivotField>
  </pivotFields>
  <rowFields count="1">
    <field x="0"/>
  </rowFields>
  <rowItems count="7">
    <i>
      <x/>
    </i>
    <i>
      <x v="1"/>
    </i>
    <i>
      <x v="2"/>
    </i>
    <i>
      <x v="4"/>
    </i>
    <i>
      <x v="5"/>
    </i>
    <i>
      <x v="6"/>
    </i>
    <i>
      <x v="7"/>
    </i>
  </rowItems>
  <colItems count="1">
    <i/>
  </colItems>
  <dataFields count="1">
    <dataField name="Average of Average Discount" fld="16" subtotal="average" baseField="1" baseItem="1"/>
  </dataFields>
  <formats count="5">
    <format dxfId="613">
      <pivotArea type="all" dataOnly="0" outline="0" fieldPosition="0"/>
    </format>
    <format dxfId="612">
      <pivotArea outline="0" collapsedLevelsAreSubtotals="1" fieldPosition="0"/>
    </format>
    <format dxfId="611">
      <pivotArea field="28" type="button" dataOnly="0" labelOnly="1" outline="0"/>
    </format>
    <format dxfId="610">
      <pivotArea dataOnly="0" labelOnly="1" grandRow="1" outline="0" fieldPosition="0"/>
    </format>
    <format dxfId="609">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01F8BC-5604-44AB-85BF-15EC8B679186}" name="Orders and listing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18">
  <location ref="A22:D34" firstHeaderRow="0" firstDataRow="1" firstDataCol="1"/>
  <pivotFields count="29">
    <pivotField showAll="0">
      <items count="15">
        <item x="5"/>
        <item m="1" x="10"/>
        <item m="1" x="13"/>
        <item m="1" x="12"/>
        <item m="1" x="11"/>
        <item m="1" x="9"/>
        <item m="1" x="8"/>
        <item m="1" x="7"/>
        <item x="6"/>
        <item x="0"/>
        <item x="1"/>
        <item x="2"/>
        <item x="3"/>
        <item x="4"/>
        <item t="default"/>
      </items>
    </pivotField>
    <pivotField axis="axisRow" numFmtId="14" showAll="0">
      <items count="15">
        <item x="0"/>
        <item x="1"/>
        <item x="2"/>
        <item x="3"/>
        <item x="4"/>
        <item x="5"/>
        <item x="6"/>
        <item x="7"/>
        <item x="8"/>
        <item x="9"/>
        <item x="10"/>
        <item x="11"/>
        <item x="12"/>
        <item x="13"/>
        <item t="default"/>
      </items>
    </pivotField>
    <pivotField dataField="1" numFmtId="164" showAll="0"/>
    <pivotField numFmtId="164" showAll="0"/>
    <pivotField numFmtId="164" showAll="0"/>
    <pivotField numFmtId="164" showAll="0"/>
    <pivotField dataField="1" numFmtId="164" showAll="0"/>
    <pivotField dataField="1" numFmtId="10" showAll="0"/>
    <pivotField showAll="0"/>
    <pivotField showAll="0"/>
    <pivotField showAll="0"/>
    <pivotField numFmtId="10" showAll="0"/>
    <pivotField numFmtId="10" showAll="0"/>
    <pivotField numFmtId="10" showAll="0"/>
    <pivotField numFmtId="10" showAll="0"/>
    <pivotField showAll="0"/>
    <pivotField numFmtId="10" showAll="0"/>
    <pivotField showAll="0"/>
    <pivotField showAll="0"/>
    <pivotField showAll="0"/>
    <pivotField showAll="0"/>
    <pivotField showAll="0"/>
    <pivotField numFmtId="10"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2">
    <i>
      <x v="1"/>
    </i>
    <i>
      <x v="2"/>
    </i>
    <i>
      <x v="3"/>
    </i>
    <i>
      <x v="4"/>
    </i>
    <i>
      <x v="5"/>
    </i>
    <i>
      <x v="6"/>
    </i>
    <i>
      <x v="7"/>
    </i>
    <i>
      <x v="8"/>
    </i>
    <i>
      <x v="9"/>
    </i>
    <i>
      <x v="10"/>
    </i>
    <i>
      <x v="11"/>
    </i>
    <i>
      <x v="12"/>
    </i>
  </rowItems>
  <colFields count="1">
    <field x="-2"/>
  </colFields>
  <colItems count="3">
    <i>
      <x/>
    </i>
    <i i="1">
      <x v="1"/>
    </i>
    <i i="2">
      <x v="2"/>
    </i>
  </colItems>
  <dataFields count="3">
    <dataField name="Orders  " fld="6" baseField="0" baseItem="0"/>
    <dataField name="Overall Conversion " fld="7" subtotal="average" baseField="1" baseItem="12" numFmtId="10"/>
    <dataField name="Listings" fld="2" baseField="0" baseItem="0"/>
  </dataFields>
  <formats count="2">
    <format dxfId="615">
      <pivotArea collapsedLevelsAreSubtotals="1" fieldPosition="0">
        <references count="2">
          <reference field="4294967294" count="1" selected="0">
            <x v="0"/>
          </reference>
          <reference field="1" count="1">
            <x v="1"/>
          </reference>
        </references>
      </pivotArea>
    </format>
    <format dxfId="614">
      <pivotArea outline="0" collapsedLevelsAreSubtotals="1" fieldPosition="0">
        <references count="1">
          <reference field="4294967294" count="1" selected="0">
            <x v="1"/>
          </reference>
        </references>
      </pivotArea>
    </format>
  </formats>
  <chartFormats count="3">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2"/>
          </reference>
        </references>
      </pivotArea>
    </chartFormat>
    <chartFormat chart="17"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E692EA-5E6C-466A-AD20-D9E249F1214D}" nam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D2:G3" firstHeaderRow="0" firstDataRow="1" firstDataCol="0"/>
  <pivotFields count="29">
    <pivotField showAll="0">
      <items count="15">
        <item x="5"/>
        <item m="1" x="10"/>
        <item m="1" x="13"/>
        <item m="1" x="12"/>
        <item m="1" x="11"/>
        <item m="1" x="9"/>
        <item m="1" x="8"/>
        <item m="1" x="7"/>
        <item x="6"/>
        <item x="0"/>
        <item x="1"/>
        <item x="2"/>
        <item x="3"/>
        <item x="4"/>
        <item t="default"/>
      </items>
    </pivotField>
    <pivotField numFmtId="14" showAll="0">
      <items count="15">
        <item x="0"/>
        <item x="1"/>
        <item x="2"/>
        <item x="3"/>
        <item x="4"/>
        <item x="5"/>
        <item x="6"/>
        <item x="7"/>
        <item x="8"/>
        <item x="9"/>
        <item x="10"/>
        <item x="11"/>
        <item x="12"/>
        <item x="13"/>
        <item t="default"/>
      </items>
    </pivotField>
    <pivotField numFmtId="164" showAll="0"/>
    <pivotField numFmtId="164" showAll="0"/>
    <pivotField numFmtId="164" showAll="0"/>
    <pivotField numFmtId="164" showAll="0"/>
    <pivotField numFmtId="164" showAll="0"/>
    <pivotField numFmtId="10" showAll="0"/>
    <pivotField showAll="0"/>
    <pivotField showAll="0"/>
    <pivotField showAll="0"/>
    <pivotField numFmtId="10" showAll="0"/>
    <pivotField numFmtId="10" showAll="0"/>
    <pivotField numFmtId="10" showAll="0"/>
    <pivotField numFmtId="10" showAll="0"/>
    <pivotField showAll="0"/>
    <pivotField numFmtId="10" showAll="0"/>
    <pivotField showAll="0"/>
    <pivotField showAll="0"/>
    <pivotField showAll="0"/>
    <pivotField showAll="0"/>
    <pivotField showAll="0"/>
    <pivotField numFmtId="10" showAll="0"/>
    <pivotField dataField="1" showAll="0"/>
    <pivotField dataField="1" showAll="0"/>
    <pivotField dataField="1" showAll="0"/>
    <pivotField dataField="1" showAll="0"/>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4">
    <i>
      <x/>
    </i>
    <i i="1">
      <x v="1"/>
    </i>
    <i i="2">
      <x v="2"/>
    </i>
    <i i="3">
      <x v="3"/>
    </i>
  </colItems>
  <dataFields count="4">
    <dataField name="Facebook " fld="23" baseField="0" baseItem="0"/>
    <dataField name="Youtube " fld="24" baseField="0" baseItem="0"/>
    <dataField name="Twitter " fld="25" baseField="0" baseItem="0"/>
    <dataField name="Others " fld="2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B880DC79-D506-43D1-96C3-F2128B9693C1}" sourceName="Day">
  <pivotTables>
    <pivotTable tabId="5" name="Success_rate"/>
    <pivotTable tabId="5" name="--"/>
    <pivotTable tabId="5" name="Avg_discount"/>
    <pivotTable tabId="5" name="Delivery and packaging"/>
    <pivotTable tabId="5" name="Orders and listings"/>
    <pivotTable tabId="5" name="Out of stock"/>
    <pivotTable tabId="5" name="Source on datelevel"/>
  </pivotTables>
  <data>
    <tabular pivotCacheId="1969832180">
      <items count="14">
        <i x="5" s="1"/>
        <i x="6" s="1"/>
        <i x="0" s="1"/>
        <i x="1" s="1"/>
        <i x="2" s="1"/>
        <i x="3" s="1"/>
        <i x="4" s="1"/>
        <i x="13" s="1" nd="1"/>
        <i x="10" s="1" nd="1"/>
        <i x="12" s="1" nd="1"/>
        <i x="11" s="1" nd="1"/>
        <i x="9" s="1" nd="1"/>
        <i x="8"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3EA41E13-FF91-46E7-A69B-4A51A78CE267}" cache="Slicer_Day" caption="Day" columnCount="7" style="SlicerStyleLight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8C27596-C0FF-47E7-AD7E-489F488E734D}" sourceName="Date">
  <pivotTables>
    <pivotTable tabId="5" name="Orders and listings"/>
    <pivotTable tabId="5" name="Avg_discount"/>
    <pivotTable tabId="5" name="Delivery and packaging"/>
    <pivotTable tabId="5" name="Out of stock"/>
    <pivotTable tabId="5" name="Source on datelevel"/>
    <pivotTable tabId="5" name="--"/>
  </pivotTables>
  <state minimalRefreshVersion="6" lastRefreshVersion="6" pivotCacheId="1969832180"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7FA4148-6C61-439B-B2FF-16A9FD128434}" cache="NativeTimeline_Date" caption="Date" level="2" selectionLevel="2" scrollPosition="2019-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A1:AA366"/>
  <sheetViews>
    <sheetView workbookViewId="0"/>
  </sheetViews>
  <sheetFormatPr defaultColWidth="11.19921875" defaultRowHeight="15.6" x14ac:dyDescent="0.3"/>
  <cols>
    <col min="1" max="1" width="10.69921875" bestFit="1" customWidth="1"/>
    <col min="2" max="2" width="10.5" bestFit="1" customWidth="1"/>
    <col min="3" max="4" width="8.8984375" bestFit="1" customWidth="1"/>
    <col min="5" max="7" width="7.8984375" bestFit="1" customWidth="1"/>
    <col min="8" max="8" width="5.796875" bestFit="1" customWidth="1"/>
    <col min="9" max="11" width="7.796875" bestFit="1" customWidth="1"/>
    <col min="12" max="15" width="6.796875" bestFit="1" customWidth="1"/>
    <col min="16" max="16" width="18.5" bestFit="1" customWidth="1"/>
    <col min="17" max="17" width="15.5" bestFit="1" customWidth="1"/>
    <col min="18" max="18" width="29.09765625" bestFit="1" customWidth="1"/>
    <col min="19" max="19" width="23.296875" bestFit="1" customWidth="1"/>
    <col min="20" max="20" width="22.19921875" bestFit="1" customWidth="1"/>
    <col min="21" max="21" width="14.796875" bestFit="1" customWidth="1"/>
    <col min="22" max="22" width="29.19921875" bestFit="1" customWidth="1"/>
    <col min="23" max="23" width="22.59765625" bestFit="1" customWidth="1"/>
  </cols>
  <sheetData>
    <row r="1" spans="1:27" x14ac:dyDescent="0.3">
      <c r="A1" s="6" t="s">
        <v>26</v>
      </c>
      <c r="B1" s="6" t="s">
        <v>0</v>
      </c>
      <c r="C1" s="2" t="s">
        <v>1</v>
      </c>
      <c r="D1" s="2" t="s">
        <v>2</v>
      </c>
      <c r="E1" s="2" t="s">
        <v>3</v>
      </c>
      <c r="F1" s="2" t="s">
        <v>4</v>
      </c>
      <c r="G1" s="2" t="s">
        <v>5</v>
      </c>
      <c r="H1" s="7" t="s">
        <v>18</v>
      </c>
      <c r="I1" s="7" t="s">
        <v>23</v>
      </c>
      <c r="J1" s="7" t="s">
        <v>24</v>
      </c>
      <c r="K1" s="7" t="s">
        <v>25</v>
      </c>
      <c r="L1" s="7" t="s">
        <v>19</v>
      </c>
      <c r="M1" s="7" t="s">
        <v>20</v>
      </c>
      <c r="N1" s="7" t="s">
        <v>21</v>
      </c>
      <c r="O1" s="7" t="s">
        <v>22</v>
      </c>
      <c r="P1" s="7" t="str">
        <f>VLOOKUP($B1,'Supporting Data'!$B$2:$J$367,COLUMN('Supporting Data'!C2)-1,FALSE)</f>
        <v>Count of restaurants</v>
      </c>
      <c r="Q1" s="7" t="str">
        <f>VLOOKUP($B1,'Supporting Data'!$B$2:$J$367,COLUMN('Supporting Data'!D2)-1,FALSE)</f>
        <v>Average Discount</v>
      </c>
      <c r="R1" s="7" t="str">
        <f>VLOOKUP($B1,'Supporting Data'!$B$2:$J$367,COLUMN('Supporting Data'!E2)-1,FALSE)</f>
        <v>Out of stock Items per restaurant</v>
      </c>
      <c r="S1" s="7" t="str">
        <f>VLOOKUP($B1,'Supporting Data'!$B$2:$J$367,COLUMN('Supporting Data'!F2)-1,FALSE)</f>
        <v>Avearge Packaging charges</v>
      </c>
      <c r="T1" s="7" t="str">
        <f>VLOOKUP($B1,'Supporting Data'!$B$2:$J$367,COLUMN('Supporting Data'!G2)-1,FALSE)</f>
        <v>Average Delivery Charges</v>
      </c>
      <c r="U1" s="7" t="str">
        <f>VLOOKUP($B1,'Supporting Data'!$B$2:$J$367,COLUMN('Supporting Data'!H2)-1,FALSE)</f>
        <v>Avg Cost for two</v>
      </c>
      <c r="V1" s="7" t="str">
        <f>VLOOKUP($B1,'Supporting Data'!$B$2:$J$367,COLUMN('Supporting Data'!I2)-1,FALSE)</f>
        <v>Number of images per restaurant</v>
      </c>
      <c r="W1" s="7" t="str">
        <f>VLOOKUP($B1,'Supporting Data'!$B$2:$J$367,COLUMN('Supporting Data'!J2)-1,FALSE)</f>
        <v>Success Rate of payments</v>
      </c>
      <c r="X1" s="7" t="str">
        <f>VLOOKUP($B1,'Channel wise traffic'!$B$2:$F$367,COLUMN('Channel wise traffic'!C2)-1,FALSE)</f>
        <v>Facebook</v>
      </c>
      <c r="Y1" s="7" t="str">
        <f>VLOOKUP($B1,'Channel wise traffic'!$B$2:$F$367,COLUMN('Channel wise traffic'!D2)-1,FALSE)</f>
        <v>Youtube</v>
      </c>
      <c r="Z1" s="7" t="str">
        <f>VLOOKUP($B1,'Channel wise traffic'!$B$2:$F$367,COLUMN('Channel wise traffic'!E2)-1,FALSE)</f>
        <v>Twitter</v>
      </c>
      <c r="AA1" s="7" t="str">
        <f>VLOOKUP($B1,'Channel wise traffic'!$B$2:$F$367,COLUMN('Channel wise traffic'!F2)-1,FALSE)</f>
        <v>Others</v>
      </c>
    </row>
    <row r="2" spans="1:27" x14ac:dyDescent="0.3">
      <c r="A2" s="4" t="str">
        <f>TEXT(WEEKDAY(B2,1),"DDDD")</f>
        <v>Tuesday</v>
      </c>
      <c r="B2" s="3">
        <v>43466</v>
      </c>
      <c r="C2" s="10">
        <v>20848646</v>
      </c>
      <c r="D2" s="10">
        <v>5107918</v>
      </c>
      <c r="E2" s="10">
        <v>2104462</v>
      </c>
      <c r="F2" s="10">
        <v>1505532</v>
      </c>
      <c r="G2" s="10">
        <v>1271572.67328</v>
      </c>
      <c r="H2" s="8">
        <f t="shared" ref="H2:H65" si="0">G2/C2</f>
        <v>6.0990659694639161E-2</v>
      </c>
      <c r="I2" s="9"/>
      <c r="J2" s="9"/>
      <c r="K2" s="9"/>
      <c r="L2" s="8">
        <f t="shared" ref="L2:L65" si="1">D2/C2</f>
        <v>0.2449999870495187</v>
      </c>
      <c r="M2" s="8">
        <f t="shared" ref="M2:M65" si="2">E2/D2</f>
        <v>0.41199995771271192</v>
      </c>
      <c r="N2" s="8">
        <f t="shared" ref="N2:N65" si="3">F2/E2</f>
        <v>0.71539994544924068</v>
      </c>
      <c r="O2" s="8">
        <f t="shared" ref="O2:O65" si="4">G2/F2</f>
        <v>0.84460022987223116</v>
      </c>
      <c r="P2">
        <f>VLOOKUP($B2,'Supporting Data'!$B$2:$J$367,COLUMN('Supporting Data'!C3)-1,FALSE)</f>
        <v>385075</v>
      </c>
      <c r="Q2" s="8">
        <f>VLOOKUP($B2,'Supporting Data'!$B$2:$J$367,COLUMN('Supporting Data'!D3)-1,FALSE)</f>
        <v>0.17</v>
      </c>
      <c r="R2">
        <f>VLOOKUP($B2,'Supporting Data'!$B$2:$J$367,COLUMN('Supporting Data'!E3)-1,FALSE)</f>
        <v>37</v>
      </c>
      <c r="S2">
        <f>VLOOKUP($B2,'Supporting Data'!$B$2:$J$367,COLUMN('Supporting Data'!F3)-1,FALSE)</f>
        <v>22</v>
      </c>
      <c r="T2">
        <f>VLOOKUP($B2,'Supporting Data'!$B$2:$J$367,COLUMN('Supporting Data'!G3)-1,FALSE)</f>
        <v>26</v>
      </c>
      <c r="U2">
        <f>VLOOKUP($B2,'Supporting Data'!$B$2:$J$367,COLUMN('Supporting Data'!H3)-1,FALSE)</f>
        <v>364</v>
      </c>
      <c r="V2">
        <f>VLOOKUP($B2,'Supporting Data'!$B$2:$J$367,COLUMN('Supporting Data'!I3)-1,FALSE)</f>
        <v>32</v>
      </c>
      <c r="W2" s="8">
        <f>VLOOKUP($B2,'Supporting Data'!$B$2:$J$367,COLUMN('Supporting Data'!J3)-1,FALSE)</f>
        <v>0.95</v>
      </c>
      <c r="X2">
        <f>VLOOKUP($B2,'Channel wise traffic'!$B$2:$F$367,COLUMN('Channel wise traffic'!C3)-1,FALSE)</f>
        <v>7505512</v>
      </c>
      <c r="Y2">
        <f>VLOOKUP($B2,'Channel wise traffic'!$B$2:$F$367,COLUMN('Channel wise traffic'!D3)-1,FALSE)</f>
        <v>5629134</v>
      </c>
      <c r="Z2">
        <f>VLOOKUP($B2,'Channel wise traffic'!$B$2:$F$367,COLUMN('Channel wise traffic'!E3)-1,FALSE)</f>
        <v>2293351</v>
      </c>
      <c r="AA2">
        <f>VLOOKUP($B2,'Channel wise traffic'!$B$2:$F$367,COLUMN('Channel wise traffic'!F3)-1,FALSE)</f>
        <v>5420648</v>
      </c>
    </row>
    <row r="3" spans="1:27" x14ac:dyDescent="0.3">
      <c r="A3" s="4" t="str">
        <f t="shared" ref="A3:A66" si="5">TEXT(WEEKDAY(B3,1),"DDDD")</f>
        <v>Wednesday</v>
      </c>
      <c r="B3" s="3">
        <v>43467</v>
      </c>
      <c r="C3" s="10">
        <v>21934513</v>
      </c>
      <c r="D3" s="10">
        <v>5428792</v>
      </c>
      <c r="E3" s="10">
        <v>2171516</v>
      </c>
      <c r="F3" s="10">
        <v>1569355</v>
      </c>
      <c r="G3" s="10">
        <v>1261133</v>
      </c>
      <c r="H3" s="8">
        <f t="shared" si="0"/>
        <v>5.749537270328272E-2</v>
      </c>
      <c r="I3" s="9"/>
      <c r="J3" s="9"/>
      <c r="K3" s="9"/>
      <c r="L3" s="8">
        <f t="shared" si="1"/>
        <v>0.24750000148168322</v>
      </c>
      <c r="M3" s="8">
        <f t="shared" si="2"/>
        <v>0.39999985263756649</v>
      </c>
      <c r="N3" s="8">
        <f t="shared" si="3"/>
        <v>0.72270017812440712</v>
      </c>
      <c r="O3" s="8">
        <f t="shared" si="4"/>
        <v>0.80359956797537846</v>
      </c>
      <c r="P3">
        <f>VLOOKUP($B3,'Supporting Data'!$B$2:$J$367,COLUMN('Supporting Data'!C4)-1,FALSE)</f>
        <v>388232</v>
      </c>
      <c r="Q3" s="8">
        <f>VLOOKUP($B3,'Supporting Data'!$B$2:$J$367,COLUMN('Supporting Data'!D4)-1,FALSE)</f>
        <v>0.19</v>
      </c>
      <c r="R3">
        <f>VLOOKUP($B3,'Supporting Data'!$B$2:$J$367,COLUMN('Supporting Data'!E4)-1,FALSE)</f>
        <v>31</v>
      </c>
      <c r="S3">
        <f>VLOOKUP($B3,'Supporting Data'!$B$2:$J$367,COLUMN('Supporting Data'!F4)-1,FALSE)</f>
        <v>17</v>
      </c>
      <c r="T3">
        <f>VLOOKUP($B3,'Supporting Data'!$B$2:$J$367,COLUMN('Supporting Data'!G4)-1,FALSE)</f>
        <v>28</v>
      </c>
      <c r="U3">
        <f>VLOOKUP($B3,'Supporting Data'!$B$2:$J$367,COLUMN('Supporting Data'!H4)-1,FALSE)</f>
        <v>360</v>
      </c>
      <c r="V3">
        <f>VLOOKUP($B3,'Supporting Data'!$B$2:$J$367,COLUMN('Supporting Data'!I4)-1,FALSE)</f>
        <v>35</v>
      </c>
      <c r="W3" s="8">
        <f>VLOOKUP($B3,'Supporting Data'!$B$2:$J$367,COLUMN('Supporting Data'!J4)-1,FALSE)</f>
        <v>0.95</v>
      </c>
      <c r="X3">
        <f>VLOOKUP($B3,'Channel wise traffic'!$B$2:$F$367,COLUMN('Channel wise traffic'!C4)-1,FALSE)</f>
        <v>7896424</v>
      </c>
      <c r="Y3">
        <f>VLOOKUP($B3,'Channel wise traffic'!$B$2:$F$367,COLUMN('Channel wise traffic'!D4)-1,FALSE)</f>
        <v>5922318</v>
      </c>
      <c r="Z3">
        <f>VLOOKUP($B3,'Channel wise traffic'!$B$2:$F$367,COLUMN('Channel wise traffic'!E4)-1,FALSE)</f>
        <v>2412796</v>
      </c>
      <c r="AA3">
        <f>VLOOKUP($B3,'Channel wise traffic'!$B$2:$F$367,COLUMN('Channel wise traffic'!F4)-1,FALSE)</f>
        <v>5702973</v>
      </c>
    </row>
    <row r="4" spans="1:27" x14ac:dyDescent="0.3">
      <c r="A4" s="4" t="str">
        <f t="shared" si="5"/>
        <v>Thursday</v>
      </c>
      <c r="B4" s="3">
        <v>43468</v>
      </c>
      <c r="C4" s="10">
        <v>20848646</v>
      </c>
      <c r="D4" s="10">
        <v>5212161</v>
      </c>
      <c r="E4" s="10">
        <v>2001470</v>
      </c>
      <c r="F4" s="10">
        <v>1402630</v>
      </c>
      <c r="G4" s="10">
        <v>1138655</v>
      </c>
      <c r="H4" s="8">
        <f t="shared" si="0"/>
        <v>5.4615297319547756E-2</v>
      </c>
      <c r="I4" s="9"/>
      <c r="J4" s="9"/>
      <c r="K4" s="9"/>
      <c r="L4" s="8">
        <f t="shared" si="1"/>
        <v>0.24999997601762725</v>
      </c>
      <c r="M4" s="8">
        <f t="shared" si="2"/>
        <v>0.38400003376718411</v>
      </c>
      <c r="N4" s="8">
        <f t="shared" si="3"/>
        <v>0.70079991206463255</v>
      </c>
      <c r="O4" s="8">
        <f t="shared" si="4"/>
        <v>0.81179997575982266</v>
      </c>
      <c r="P4">
        <f>VLOOKUP($B4,'Supporting Data'!$B$2:$J$367,COLUMN('Supporting Data'!C5)-1,FALSE)</f>
        <v>399964</v>
      </c>
      <c r="Q4" s="8">
        <f>VLOOKUP($B4,'Supporting Data'!$B$2:$J$367,COLUMN('Supporting Data'!D5)-1,FALSE)</f>
        <v>0.18</v>
      </c>
      <c r="R4">
        <f>VLOOKUP($B4,'Supporting Data'!$B$2:$J$367,COLUMN('Supporting Data'!E5)-1,FALSE)</f>
        <v>30</v>
      </c>
      <c r="S4">
        <f>VLOOKUP($B4,'Supporting Data'!$B$2:$J$367,COLUMN('Supporting Data'!F5)-1,FALSE)</f>
        <v>22</v>
      </c>
      <c r="T4">
        <f>VLOOKUP($B4,'Supporting Data'!$B$2:$J$367,COLUMN('Supporting Data'!G5)-1,FALSE)</f>
        <v>29</v>
      </c>
      <c r="U4">
        <f>VLOOKUP($B4,'Supporting Data'!$B$2:$J$367,COLUMN('Supporting Data'!H5)-1,FALSE)</f>
        <v>370</v>
      </c>
      <c r="V4">
        <f>VLOOKUP($B4,'Supporting Data'!$B$2:$J$367,COLUMN('Supporting Data'!I5)-1,FALSE)</f>
        <v>31</v>
      </c>
      <c r="W4" s="8">
        <f>VLOOKUP($B4,'Supporting Data'!$B$2:$J$367,COLUMN('Supporting Data'!J5)-1,FALSE)</f>
        <v>0.94</v>
      </c>
      <c r="X4">
        <f>VLOOKUP($B4,'Channel wise traffic'!$B$2:$F$367,COLUMN('Channel wise traffic'!C5)-1,FALSE)</f>
        <v>7505512</v>
      </c>
      <c r="Y4">
        <f>VLOOKUP($B4,'Channel wise traffic'!$B$2:$F$367,COLUMN('Channel wise traffic'!D5)-1,FALSE)</f>
        <v>5629134</v>
      </c>
      <c r="Z4">
        <f>VLOOKUP($B4,'Channel wise traffic'!$B$2:$F$367,COLUMN('Channel wise traffic'!E5)-1,FALSE)</f>
        <v>2293351</v>
      </c>
      <c r="AA4">
        <f>VLOOKUP($B4,'Channel wise traffic'!$B$2:$F$367,COLUMN('Channel wise traffic'!F5)-1,FALSE)</f>
        <v>5420648</v>
      </c>
    </row>
    <row r="5" spans="1:27" x14ac:dyDescent="0.3">
      <c r="A5" s="4" t="str">
        <f t="shared" si="5"/>
        <v>Friday</v>
      </c>
      <c r="B5" s="3">
        <v>43469</v>
      </c>
      <c r="C5" s="10">
        <v>21717340</v>
      </c>
      <c r="D5" s="10">
        <v>5700801</v>
      </c>
      <c r="E5" s="10">
        <v>2303123</v>
      </c>
      <c r="F5" s="10">
        <v>1597216</v>
      </c>
      <c r="G5" s="10">
        <v>1296620</v>
      </c>
      <c r="H5" s="8">
        <f t="shared" si="0"/>
        <v>5.9704365267569601E-2</v>
      </c>
      <c r="I5" s="9"/>
      <c r="J5" s="9"/>
      <c r="K5" s="9"/>
      <c r="L5" s="8">
        <f t="shared" si="1"/>
        <v>0.2624999654653839</v>
      </c>
      <c r="M5" s="8">
        <f t="shared" si="2"/>
        <v>0.40399989404997649</v>
      </c>
      <c r="N5" s="8">
        <f t="shared" si="3"/>
        <v>0.69350008662151352</v>
      </c>
      <c r="O5" s="8">
        <f t="shared" si="4"/>
        <v>0.811800032055777</v>
      </c>
      <c r="P5">
        <f>VLOOKUP($B5,'Supporting Data'!$B$2:$J$367,COLUMN('Supporting Data'!C6)-1,FALSE)</f>
        <v>408471</v>
      </c>
      <c r="Q5" s="8">
        <f>VLOOKUP($B5,'Supporting Data'!$B$2:$J$367,COLUMN('Supporting Data'!D6)-1,FALSE)</f>
        <v>0.17</v>
      </c>
      <c r="R5">
        <f>VLOOKUP($B5,'Supporting Data'!$B$2:$J$367,COLUMN('Supporting Data'!E6)-1,FALSE)</f>
        <v>30</v>
      </c>
      <c r="S5">
        <f>VLOOKUP($B5,'Supporting Data'!$B$2:$J$367,COLUMN('Supporting Data'!F6)-1,FALSE)</f>
        <v>19</v>
      </c>
      <c r="T5">
        <f>VLOOKUP($B5,'Supporting Data'!$B$2:$J$367,COLUMN('Supporting Data'!G6)-1,FALSE)</f>
        <v>26</v>
      </c>
      <c r="U5">
        <f>VLOOKUP($B5,'Supporting Data'!$B$2:$J$367,COLUMN('Supporting Data'!H6)-1,FALSE)</f>
        <v>386</v>
      </c>
      <c r="V5">
        <f>VLOOKUP($B5,'Supporting Data'!$B$2:$J$367,COLUMN('Supporting Data'!I6)-1,FALSE)</f>
        <v>40</v>
      </c>
      <c r="W5" s="8">
        <f>VLOOKUP($B5,'Supporting Data'!$B$2:$J$367,COLUMN('Supporting Data'!J6)-1,FALSE)</f>
        <v>0.94</v>
      </c>
      <c r="X5">
        <f>VLOOKUP($B5,'Channel wise traffic'!$B$2:$F$367,COLUMN('Channel wise traffic'!C6)-1,FALSE)</f>
        <v>7818242</v>
      </c>
      <c r="Y5">
        <f>VLOOKUP($B5,'Channel wise traffic'!$B$2:$F$367,COLUMN('Channel wise traffic'!D6)-1,FALSE)</f>
        <v>5863681</v>
      </c>
      <c r="Z5">
        <f>VLOOKUP($B5,'Channel wise traffic'!$B$2:$F$367,COLUMN('Channel wise traffic'!E6)-1,FALSE)</f>
        <v>2388907</v>
      </c>
      <c r="AA5">
        <f>VLOOKUP($B5,'Channel wise traffic'!$B$2:$F$367,COLUMN('Channel wise traffic'!F6)-1,FALSE)</f>
        <v>5646508</v>
      </c>
    </row>
    <row r="6" spans="1:27" x14ac:dyDescent="0.3">
      <c r="A6" s="4" t="str">
        <f t="shared" si="5"/>
        <v>Saturday</v>
      </c>
      <c r="B6" s="3">
        <v>43470</v>
      </c>
      <c r="C6" s="10">
        <v>42645263</v>
      </c>
      <c r="D6" s="10">
        <v>8776395</v>
      </c>
      <c r="E6" s="10">
        <v>2924294</v>
      </c>
      <c r="F6" s="10">
        <v>2087946</v>
      </c>
      <c r="G6" s="10">
        <v>1596026</v>
      </c>
      <c r="H6" s="8">
        <f t="shared" si="0"/>
        <v>3.7425633885761242E-2</v>
      </c>
      <c r="I6" s="9"/>
      <c r="J6" s="9"/>
      <c r="K6" s="9"/>
      <c r="L6" s="8">
        <f t="shared" si="1"/>
        <v>0.20579999705946239</v>
      </c>
      <c r="M6" s="8">
        <f t="shared" si="2"/>
        <v>0.3331999072512119</v>
      </c>
      <c r="N6" s="8">
        <f t="shared" si="3"/>
        <v>0.714000028724882</v>
      </c>
      <c r="O6" s="8">
        <f t="shared" si="4"/>
        <v>0.76440003716571214</v>
      </c>
      <c r="P6">
        <f>VLOOKUP($B6,'Supporting Data'!$B$2:$J$367,COLUMN('Supporting Data'!C7)-1,FALSE)</f>
        <v>384771</v>
      </c>
      <c r="Q6" s="8">
        <f>VLOOKUP($B6,'Supporting Data'!$B$2:$J$367,COLUMN('Supporting Data'!D7)-1,FALSE)</f>
        <v>0.19</v>
      </c>
      <c r="R6">
        <f>VLOOKUP($B6,'Supporting Data'!$B$2:$J$367,COLUMN('Supporting Data'!E7)-1,FALSE)</f>
        <v>31</v>
      </c>
      <c r="S6">
        <f>VLOOKUP($B6,'Supporting Data'!$B$2:$J$367,COLUMN('Supporting Data'!F7)-1,FALSE)</f>
        <v>22</v>
      </c>
      <c r="T6">
        <f>VLOOKUP($B6,'Supporting Data'!$B$2:$J$367,COLUMN('Supporting Data'!G7)-1,FALSE)</f>
        <v>27</v>
      </c>
      <c r="U6">
        <f>VLOOKUP($B6,'Supporting Data'!$B$2:$J$367,COLUMN('Supporting Data'!H7)-1,FALSE)</f>
        <v>390</v>
      </c>
      <c r="V6">
        <f>VLOOKUP($B6,'Supporting Data'!$B$2:$J$367,COLUMN('Supporting Data'!I7)-1,FALSE)</f>
        <v>33</v>
      </c>
      <c r="W6" s="8">
        <f>VLOOKUP($B6,'Supporting Data'!$B$2:$J$367,COLUMN('Supporting Data'!J7)-1,FALSE)</f>
        <v>0.92</v>
      </c>
      <c r="X6">
        <f>VLOOKUP($B6,'Channel wise traffic'!$B$2:$F$367,COLUMN('Channel wise traffic'!C7)-1,FALSE)</f>
        <v>15352294</v>
      </c>
      <c r="Y6">
        <f>VLOOKUP($B6,'Channel wise traffic'!$B$2:$F$367,COLUMN('Channel wise traffic'!D7)-1,FALSE)</f>
        <v>11514221</v>
      </c>
      <c r="Z6">
        <f>VLOOKUP($B6,'Channel wise traffic'!$B$2:$F$367,COLUMN('Channel wise traffic'!E7)-1,FALSE)</f>
        <v>4690978</v>
      </c>
      <c r="AA6">
        <f>VLOOKUP($B6,'Channel wise traffic'!$B$2:$F$367,COLUMN('Channel wise traffic'!F7)-1,FALSE)</f>
        <v>11087768</v>
      </c>
    </row>
    <row r="7" spans="1:27" x14ac:dyDescent="0.3">
      <c r="A7" s="4" t="str">
        <f t="shared" si="5"/>
        <v>Sunday</v>
      </c>
      <c r="B7" s="3">
        <v>43471</v>
      </c>
      <c r="C7" s="10">
        <v>43543058</v>
      </c>
      <c r="D7" s="10">
        <v>8778280</v>
      </c>
      <c r="E7" s="10">
        <v>3014461</v>
      </c>
      <c r="F7" s="10">
        <v>2049833</v>
      </c>
      <c r="G7" s="10">
        <v>1582881</v>
      </c>
      <c r="H7" s="8">
        <f t="shared" si="0"/>
        <v>3.6352086249890857E-2</v>
      </c>
      <c r="I7" s="9"/>
      <c r="J7" s="9"/>
      <c r="K7" s="9"/>
      <c r="L7" s="8">
        <f t="shared" si="1"/>
        <v>0.2015999886824669</v>
      </c>
      <c r="M7" s="8">
        <f t="shared" si="2"/>
        <v>0.34339995990102845</v>
      </c>
      <c r="N7" s="8">
        <f t="shared" si="3"/>
        <v>0.67999984076755349</v>
      </c>
      <c r="O7" s="8">
        <f t="shared" si="4"/>
        <v>0.77219997921781924</v>
      </c>
      <c r="P7">
        <f>VLOOKUP($B7,'Supporting Data'!$B$2:$J$367,COLUMN('Supporting Data'!C8)-1,FALSE)</f>
        <v>390787</v>
      </c>
      <c r="Q7" s="8">
        <f>VLOOKUP($B7,'Supporting Data'!$B$2:$J$367,COLUMN('Supporting Data'!D8)-1,FALSE)</f>
        <v>0.19</v>
      </c>
      <c r="R7">
        <f>VLOOKUP($B7,'Supporting Data'!$B$2:$J$367,COLUMN('Supporting Data'!E8)-1,FALSE)</f>
        <v>33</v>
      </c>
      <c r="S7">
        <f>VLOOKUP($B7,'Supporting Data'!$B$2:$J$367,COLUMN('Supporting Data'!F8)-1,FALSE)</f>
        <v>18</v>
      </c>
      <c r="T7">
        <f>VLOOKUP($B7,'Supporting Data'!$B$2:$J$367,COLUMN('Supporting Data'!G8)-1,FALSE)</f>
        <v>26</v>
      </c>
      <c r="U7">
        <f>VLOOKUP($B7,'Supporting Data'!$B$2:$J$367,COLUMN('Supporting Data'!H8)-1,FALSE)</f>
        <v>360</v>
      </c>
      <c r="V7">
        <f>VLOOKUP($B7,'Supporting Data'!$B$2:$J$367,COLUMN('Supporting Data'!I8)-1,FALSE)</f>
        <v>36</v>
      </c>
      <c r="W7" s="8">
        <f>VLOOKUP($B7,'Supporting Data'!$B$2:$J$367,COLUMN('Supporting Data'!J8)-1,FALSE)</f>
        <v>0.93</v>
      </c>
      <c r="X7">
        <f>VLOOKUP($B7,'Channel wise traffic'!$B$2:$F$367,COLUMN('Channel wise traffic'!C8)-1,FALSE)</f>
        <v>15675500</v>
      </c>
      <c r="Y7">
        <f>VLOOKUP($B7,'Channel wise traffic'!$B$2:$F$367,COLUMN('Channel wise traffic'!D8)-1,FALSE)</f>
        <v>11756625</v>
      </c>
      <c r="Z7">
        <f>VLOOKUP($B7,'Channel wise traffic'!$B$2:$F$367,COLUMN('Channel wise traffic'!E8)-1,FALSE)</f>
        <v>4789736</v>
      </c>
      <c r="AA7">
        <f>VLOOKUP($B7,'Channel wise traffic'!$B$2:$F$367,COLUMN('Channel wise traffic'!F8)-1,FALSE)</f>
        <v>11321195</v>
      </c>
    </row>
    <row r="8" spans="1:27" x14ac:dyDescent="0.3">
      <c r="A8" s="4" t="str">
        <f t="shared" si="5"/>
        <v>Monday</v>
      </c>
      <c r="B8" s="3">
        <v>43472</v>
      </c>
      <c r="C8" s="10">
        <v>22803207</v>
      </c>
      <c r="D8" s="10">
        <v>5415761</v>
      </c>
      <c r="E8" s="10">
        <v>2079652</v>
      </c>
      <c r="F8" s="10">
        <v>1442239</v>
      </c>
      <c r="G8" s="10">
        <v>1123504</v>
      </c>
      <c r="H8" s="8">
        <f t="shared" si="0"/>
        <v>4.9269561075334707E-2</v>
      </c>
      <c r="I8" s="9"/>
      <c r="J8" s="9"/>
      <c r="K8" s="9"/>
      <c r="L8" s="8">
        <f t="shared" si="1"/>
        <v>0.23749997094706898</v>
      </c>
      <c r="M8" s="8">
        <f t="shared" si="2"/>
        <v>0.3839999586392383</v>
      </c>
      <c r="N8" s="8">
        <f t="shared" si="3"/>
        <v>0.69350016252719204</v>
      </c>
      <c r="O8" s="8">
        <f t="shared" si="4"/>
        <v>0.77899987450068953</v>
      </c>
      <c r="P8">
        <f>VLOOKUP($B8,'Supporting Data'!$B$2:$J$367,COLUMN('Supporting Data'!C9)-1,FALSE)</f>
        <v>388351</v>
      </c>
      <c r="Q8" s="8">
        <f>VLOOKUP($B8,'Supporting Data'!$B$2:$J$367,COLUMN('Supporting Data'!D9)-1,FALSE)</f>
        <v>0.18</v>
      </c>
      <c r="R8">
        <f>VLOOKUP($B8,'Supporting Data'!$B$2:$J$367,COLUMN('Supporting Data'!E9)-1,FALSE)</f>
        <v>36</v>
      </c>
      <c r="S8">
        <f>VLOOKUP($B8,'Supporting Data'!$B$2:$J$367,COLUMN('Supporting Data'!F9)-1,FALSE)</f>
        <v>19</v>
      </c>
      <c r="T8">
        <f>VLOOKUP($B8,'Supporting Data'!$B$2:$J$367,COLUMN('Supporting Data'!G9)-1,FALSE)</f>
        <v>30</v>
      </c>
      <c r="U8">
        <f>VLOOKUP($B8,'Supporting Data'!$B$2:$J$367,COLUMN('Supporting Data'!H9)-1,FALSE)</f>
        <v>381</v>
      </c>
      <c r="V8">
        <f>VLOOKUP($B8,'Supporting Data'!$B$2:$J$367,COLUMN('Supporting Data'!I9)-1,FALSE)</f>
        <v>34</v>
      </c>
      <c r="W8" s="8">
        <f>VLOOKUP($B8,'Supporting Data'!$B$2:$J$367,COLUMN('Supporting Data'!J9)-1,FALSE)</f>
        <v>0.93</v>
      </c>
      <c r="X8">
        <f>VLOOKUP($B8,'Channel wise traffic'!$B$2:$F$367,COLUMN('Channel wise traffic'!C9)-1,FALSE)</f>
        <v>8209154</v>
      </c>
      <c r="Y8">
        <f>VLOOKUP($B8,'Channel wise traffic'!$B$2:$F$367,COLUMN('Channel wise traffic'!D9)-1,FALSE)</f>
        <v>6156866</v>
      </c>
      <c r="Z8">
        <f>VLOOKUP($B8,'Channel wise traffic'!$B$2:$F$367,COLUMN('Channel wise traffic'!E9)-1,FALSE)</f>
        <v>2508352</v>
      </c>
      <c r="AA8">
        <f>VLOOKUP($B8,'Channel wise traffic'!$B$2:$F$367,COLUMN('Channel wise traffic'!F9)-1,FALSE)</f>
        <v>5928833</v>
      </c>
    </row>
    <row r="9" spans="1:27" x14ac:dyDescent="0.3">
      <c r="A9" s="4" t="str">
        <f t="shared" si="5"/>
        <v>Tuesday</v>
      </c>
      <c r="B9" s="3">
        <v>43473</v>
      </c>
      <c r="C9" s="10">
        <v>21717340</v>
      </c>
      <c r="D9" s="10">
        <v>5320748</v>
      </c>
      <c r="E9" s="10">
        <v>2085733</v>
      </c>
      <c r="F9" s="10">
        <v>1583488</v>
      </c>
      <c r="G9" s="10">
        <v>1311445</v>
      </c>
      <c r="H9" s="8">
        <f t="shared" si="0"/>
        <v>6.0386999512831684E-2</v>
      </c>
      <c r="I9" s="8">
        <f>G9/G2-1</f>
        <v>3.1356703048005974E-2</v>
      </c>
      <c r="J9" s="8">
        <f>C9/C2-1</f>
        <v>4.1666686651977258E-2</v>
      </c>
      <c r="K9" s="8">
        <f t="shared" ref="K9" si="6">H9/H2-1</f>
        <v>-9.8975840699184747E-3</v>
      </c>
      <c r="L9" s="8">
        <f t="shared" si="1"/>
        <v>0.24499998618615354</v>
      </c>
      <c r="M9" s="8">
        <f t="shared" si="2"/>
        <v>0.39199995940420407</v>
      </c>
      <c r="N9" s="8">
        <f t="shared" si="3"/>
        <v>0.75919976334458916</v>
      </c>
      <c r="O9" s="8">
        <f t="shared" si="4"/>
        <v>0.82820015055371432</v>
      </c>
      <c r="P9">
        <f>VLOOKUP($B9,'Supporting Data'!$B$2:$J$367,COLUMN('Supporting Data'!C10)-1,FALSE)</f>
        <v>387624</v>
      </c>
      <c r="Q9" s="8">
        <f>VLOOKUP($B9,'Supporting Data'!$B$2:$J$367,COLUMN('Supporting Data'!D10)-1,FALSE)</f>
        <v>0.17</v>
      </c>
      <c r="R9">
        <f>VLOOKUP($B9,'Supporting Data'!$B$2:$J$367,COLUMN('Supporting Data'!E10)-1,FALSE)</f>
        <v>39</v>
      </c>
      <c r="S9">
        <f>VLOOKUP($B9,'Supporting Data'!$B$2:$J$367,COLUMN('Supporting Data'!F10)-1,FALSE)</f>
        <v>22</v>
      </c>
      <c r="T9">
        <f>VLOOKUP($B9,'Supporting Data'!$B$2:$J$367,COLUMN('Supporting Data'!G10)-1,FALSE)</f>
        <v>25</v>
      </c>
      <c r="U9">
        <f>VLOOKUP($B9,'Supporting Data'!$B$2:$J$367,COLUMN('Supporting Data'!H10)-1,FALSE)</f>
        <v>359</v>
      </c>
      <c r="V9">
        <f>VLOOKUP($B9,'Supporting Data'!$B$2:$J$367,COLUMN('Supporting Data'!I10)-1,FALSE)</f>
        <v>37</v>
      </c>
      <c r="W9" s="8">
        <f>VLOOKUP($B9,'Supporting Data'!$B$2:$J$367,COLUMN('Supporting Data'!J10)-1,FALSE)</f>
        <v>0.95</v>
      </c>
      <c r="X9">
        <f>VLOOKUP($B9,'Channel wise traffic'!$B$2:$F$367,COLUMN('Channel wise traffic'!C10)-1,FALSE)</f>
        <v>7818242</v>
      </c>
      <c r="Y9">
        <f>VLOOKUP($B9,'Channel wise traffic'!$B$2:$F$367,COLUMN('Channel wise traffic'!D10)-1,FALSE)</f>
        <v>5863681</v>
      </c>
      <c r="Z9">
        <f>VLOOKUP($B9,'Channel wise traffic'!$B$2:$F$367,COLUMN('Channel wise traffic'!E10)-1,FALSE)</f>
        <v>2388907</v>
      </c>
      <c r="AA9">
        <f>VLOOKUP($B9,'Channel wise traffic'!$B$2:$F$367,COLUMN('Channel wise traffic'!F10)-1,FALSE)</f>
        <v>5646508</v>
      </c>
    </row>
    <row r="10" spans="1:27" x14ac:dyDescent="0.3">
      <c r="A10" s="4" t="str">
        <f t="shared" si="5"/>
        <v>Wednesday</v>
      </c>
      <c r="B10" s="3">
        <v>43474</v>
      </c>
      <c r="C10" s="10">
        <v>22586034</v>
      </c>
      <c r="D10" s="10">
        <v>5872368</v>
      </c>
      <c r="E10" s="10">
        <v>2372437</v>
      </c>
      <c r="F10" s="10">
        <v>1766516</v>
      </c>
      <c r="G10" s="10">
        <v>1506485</v>
      </c>
      <c r="H10" s="8">
        <f t="shared" si="0"/>
        <v>6.6699846462641474E-2</v>
      </c>
      <c r="I10" s="8">
        <f t="shared" ref="I10:I73" si="7">G10/G3-1</f>
        <v>0.1945488699447242</v>
      </c>
      <c r="J10" s="8">
        <f t="shared" ref="J10:J73" si="8">C10/C3-1</f>
        <v>2.9703007310898588E-2</v>
      </c>
      <c r="K10" s="8">
        <f t="shared" ref="K10:K73" si="9">H10/H3-1</f>
        <v>0.16009068776474278</v>
      </c>
      <c r="L10" s="8">
        <f t="shared" si="1"/>
        <v>0.25999996280887561</v>
      </c>
      <c r="M10" s="8">
        <f t="shared" si="2"/>
        <v>0.40400005585481019</v>
      </c>
      <c r="N10" s="8">
        <f t="shared" si="3"/>
        <v>0.74459975122627076</v>
      </c>
      <c r="O10" s="8">
        <f t="shared" si="4"/>
        <v>0.85280008785654926</v>
      </c>
      <c r="P10">
        <f>VLOOKUP($B10,'Supporting Data'!$B$2:$J$367,COLUMN('Supporting Data'!C11)-1,FALSE)</f>
        <v>399127</v>
      </c>
      <c r="Q10" s="8">
        <f>VLOOKUP($B10,'Supporting Data'!$B$2:$J$367,COLUMN('Supporting Data'!D11)-1,FALSE)</f>
        <v>0.18</v>
      </c>
      <c r="R10">
        <f>VLOOKUP($B10,'Supporting Data'!$B$2:$J$367,COLUMN('Supporting Data'!E11)-1,FALSE)</f>
        <v>40</v>
      </c>
      <c r="S10">
        <f>VLOOKUP($B10,'Supporting Data'!$B$2:$J$367,COLUMN('Supporting Data'!F11)-1,FALSE)</f>
        <v>22</v>
      </c>
      <c r="T10">
        <f>VLOOKUP($B10,'Supporting Data'!$B$2:$J$367,COLUMN('Supporting Data'!G11)-1,FALSE)</f>
        <v>30</v>
      </c>
      <c r="U10">
        <f>VLOOKUP($B10,'Supporting Data'!$B$2:$J$367,COLUMN('Supporting Data'!H11)-1,FALSE)</f>
        <v>359</v>
      </c>
      <c r="V10">
        <f>VLOOKUP($B10,'Supporting Data'!$B$2:$J$367,COLUMN('Supporting Data'!I11)-1,FALSE)</f>
        <v>38</v>
      </c>
      <c r="W10" s="8">
        <f>VLOOKUP($B10,'Supporting Data'!$B$2:$J$367,COLUMN('Supporting Data'!J11)-1,FALSE)</f>
        <v>0.93</v>
      </c>
      <c r="X10">
        <f>VLOOKUP($B10,'Channel wise traffic'!$B$2:$F$367,COLUMN('Channel wise traffic'!C11)-1,FALSE)</f>
        <v>8130972</v>
      </c>
      <c r="Y10">
        <f>VLOOKUP($B10,'Channel wise traffic'!$B$2:$F$367,COLUMN('Channel wise traffic'!D11)-1,FALSE)</f>
        <v>6098229</v>
      </c>
      <c r="Z10">
        <f>VLOOKUP($B10,'Channel wise traffic'!$B$2:$F$367,COLUMN('Channel wise traffic'!E11)-1,FALSE)</f>
        <v>2484463</v>
      </c>
      <c r="AA10">
        <f>VLOOKUP($B10,'Channel wise traffic'!$B$2:$F$367,COLUMN('Channel wise traffic'!F11)-1,FALSE)</f>
        <v>5872368</v>
      </c>
    </row>
    <row r="11" spans="1:27" x14ac:dyDescent="0.3">
      <c r="A11" s="4" t="str">
        <f t="shared" si="5"/>
        <v>Thursday</v>
      </c>
      <c r="B11" s="3">
        <v>43475</v>
      </c>
      <c r="C11" s="10">
        <v>10641496</v>
      </c>
      <c r="D11" s="10">
        <v>2740185</v>
      </c>
      <c r="E11" s="10">
        <v>1063191</v>
      </c>
      <c r="F11" s="10">
        <v>760607</v>
      </c>
      <c r="G11" s="10">
        <v>623698</v>
      </c>
      <c r="H11" s="8">
        <f t="shared" si="0"/>
        <v>5.8609992429635833E-2</v>
      </c>
      <c r="I11" s="8">
        <f t="shared" si="7"/>
        <v>-0.4522502426107996</v>
      </c>
      <c r="J11" s="8">
        <f t="shared" si="8"/>
        <v>-0.48958335231937844</v>
      </c>
      <c r="K11" s="8">
        <f t="shared" si="9"/>
        <v>7.3142421741578811E-2</v>
      </c>
      <c r="L11" s="8">
        <f t="shared" si="1"/>
        <v>0.25749997932621504</v>
      </c>
      <c r="M11" s="8">
        <f t="shared" si="2"/>
        <v>0.3879997153476864</v>
      </c>
      <c r="N11" s="8">
        <f t="shared" si="3"/>
        <v>0.71540014917357275</v>
      </c>
      <c r="O11" s="8">
        <f t="shared" si="4"/>
        <v>0.82000034183224713</v>
      </c>
      <c r="P11">
        <f>VLOOKUP($B11,'Supporting Data'!$B$2:$J$367,COLUMN('Supporting Data'!C12)-1,FALSE)</f>
        <v>400812</v>
      </c>
      <c r="Q11" s="8">
        <f>VLOOKUP($B11,'Supporting Data'!$B$2:$J$367,COLUMN('Supporting Data'!D12)-1,FALSE)</f>
        <v>0.19</v>
      </c>
      <c r="R11">
        <f>VLOOKUP($B11,'Supporting Data'!$B$2:$J$367,COLUMN('Supporting Data'!E12)-1,FALSE)</f>
        <v>32</v>
      </c>
      <c r="S11">
        <f>VLOOKUP($B11,'Supporting Data'!$B$2:$J$367,COLUMN('Supporting Data'!F12)-1,FALSE)</f>
        <v>22</v>
      </c>
      <c r="T11">
        <f>VLOOKUP($B11,'Supporting Data'!$B$2:$J$367,COLUMN('Supporting Data'!G12)-1,FALSE)</f>
        <v>27</v>
      </c>
      <c r="U11">
        <f>VLOOKUP($B11,'Supporting Data'!$B$2:$J$367,COLUMN('Supporting Data'!H12)-1,FALSE)</f>
        <v>399</v>
      </c>
      <c r="V11">
        <f>VLOOKUP($B11,'Supporting Data'!$B$2:$J$367,COLUMN('Supporting Data'!I12)-1,FALSE)</f>
        <v>34</v>
      </c>
      <c r="W11" s="8">
        <f>VLOOKUP($B11,'Supporting Data'!$B$2:$J$367,COLUMN('Supporting Data'!J12)-1,FALSE)</f>
        <v>0.92</v>
      </c>
      <c r="X11">
        <f>VLOOKUP($B11,'Channel wise traffic'!$B$2:$F$367,COLUMN('Channel wise traffic'!C12)-1,FALSE)</f>
        <v>387156</v>
      </c>
      <c r="Y11">
        <f>VLOOKUP($B11,'Channel wise traffic'!$B$2:$F$367,COLUMN('Channel wise traffic'!D12)-1,FALSE)</f>
        <v>2873204</v>
      </c>
      <c r="Z11">
        <f>VLOOKUP($B11,'Channel wise traffic'!$B$2:$F$367,COLUMN('Channel wise traffic'!E12)-1,FALSE)</f>
        <v>1170564</v>
      </c>
      <c r="AA11">
        <f>VLOOKUP($B11,'Channel wise traffic'!$B$2:$F$367,COLUMN('Channel wise traffic'!F12)-1,FALSE)</f>
        <v>6210572</v>
      </c>
    </row>
    <row r="12" spans="1:27" x14ac:dyDescent="0.3">
      <c r="A12" s="4" t="str">
        <f t="shared" si="5"/>
        <v>Friday</v>
      </c>
      <c r="B12" s="3">
        <v>43476</v>
      </c>
      <c r="C12" s="10">
        <v>20631473</v>
      </c>
      <c r="D12" s="10">
        <v>4951553</v>
      </c>
      <c r="E12" s="10">
        <v>2000427</v>
      </c>
      <c r="F12" s="10">
        <v>1431105</v>
      </c>
      <c r="G12" s="10">
        <v>1126566</v>
      </c>
      <c r="H12" s="8">
        <f t="shared" si="0"/>
        <v>5.4604244689654489E-2</v>
      </c>
      <c r="I12" s="8">
        <f t="shared" si="7"/>
        <v>-0.13115176381669258</v>
      </c>
      <c r="J12" s="8">
        <f t="shared" si="8"/>
        <v>-5.0000000000000044E-2</v>
      </c>
      <c r="K12" s="8">
        <f t="shared" si="9"/>
        <v>-8.5422909280729042E-2</v>
      </c>
      <c r="L12" s="8">
        <f t="shared" si="1"/>
        <v>0.23999997479578894</v>
      </c>
      <c r="M12" s="8">
        <f t="shared" si="2"/>
        <v>0.40399991679378167</v>
      </c>
      <c r="N12" s="8">
        <f t="shared" si="3"/>
        <v>0.71539976215078083</v>
      </c>
      <c r="O12" s="8">
        <f t="shared" si="4"/>
        <v>0.78720010062154766</v>
      </c>
      <c r="P12">
        <f>VLOOKUP($B12,'Supporting Data'!$B$2:$J$367,COLUMN('Supporting Data'!C13)-1,FALSE)</f>
        <v>382806</v>
      </c>
      <c r="Q12" s="8">
        <f>VLOOKUP($B12,'Supporting Data'!$B$2:$J$367,COLUMN('Supporting Data'!D13)-1,FALSE)</f>
        <v>0.19</v>
      </c>
      <c r="R12">
        <f>VLOOKUP($B12,'Supporting Data'!$B$2:$J$367,COLUMN('Supporting Data'!E13)-1,FALSE)</f>
        <v>36</v>
      </c>
      <c r="S12">
        <f>VLOOKUP($B12,'Supporting Data'!$B$2:$J$367,COLUMN('Supporting Data'!F13)-1,FALSE)</f>
        <v>17</v>
      </c>
      <c r="T12">
        <f>VLOOKUP($B12,'Supporting Data'!$B$2:$J$367,COLUMN('Supporting Data'!G13)-1,FALSE)</f>
        <v>26</v>
      </c>
      <c r="U12">
        <f>VLOOKUP($B12,'Supporting Data'!$B$2:$J$367,COLUMN('Supporting Data'!H13)-1,FALSE)</f>
        <v>392</v>
      </c>
      <c r="V12">
        <f>VLOOKUP($B12,'Supporting Data'!$B$2:$J$367,COLUMN('Supporting Data'!I13)-1,FALSE)</f>
        <v>38</v>
      </c>
      <c r="W12" s="8">
        <f>VLOOKUP($B12,'Supporting Data'!$B$2:$J$367,COLUMN('Supporting Data'!J13)-1,FALSE)</f>
        <v>0.91</v>
      </c>
      <c r="X12">
        <f>VLOOKUP($B12,'Channel wise traffic'!$B$2:$F$367,COLUMN('Channel wise traffic'!C13)-1,FALSE)</f>
        <v>7427330</v>
      </c>
      <c r="Y12">
        <f>VLOOKUP($B12,'Channel wise traffic'!$B$2:$F$367,COLUMN('Channel wise traffic'!D13)-1,FALSE)</f>
        <v>5570497</v>
      </c>
      <c r="Z12">
        <f>VLOOKUP($B12,'Channel wise traffic'!$B$2:$F$367,COLUMN('Channel wise traffic'!E13)-1,FALSE)</f>
        <v>2269462</v>
      </c>
      <c r="AA12">
        <f>VLOOKUP($B12,'Channel wise traffic'!$B$2:$F$367,COLUMN('Channel wise traffic'!F13)-1,FALSE)</f>
        <v>5364183</v>
      </c>
    </row>
    <row r="13" spans="1:27" x14ac:dyDescent="0.3">
      <c r="A13" s="4" t="str">
        <f t="shared" si="5"/>
        <v>Saturday</v>
      </c>
      <c r="B13" s="3">
        <v>43477</v>
      </c>
      <c r="C13" s="10">
        <v>42645263</v>
      </c>
      <c r="D13" s="10">
        <v>9045060</v>
      </c>
      <c r="E13" s="10">
        <v>3075320</v>
      </c>
      <c r="F13" s="10">
        <v>2133042</v>
      </c>
      <c r="G13" s="10">
        <v>1680410</v>
      </c>
      <c r="H13" s="8">
        <f t="shared" si="0"/>
        <v>3.9404376518911377E-2</v>
      </c>
      <c r="I13" s="8">
        <f t="shared" si="7"/>
        <v>5.2871319138911188E-2</v>
      </c>
      <c r="J13" s="8">
        <f t="shared" si="8"/>
        <v>0</v>
      </c>
      <c r="K13" s="8">
        <f t="shared" si="9"/>
        <v>5.2871319138911188E-2</v>
      </c>
      <c r="L13" s="8">
        <f t="shared" si="1"/>
        <v>0.21209999338027297</v>
      </c>
      <c r="M13" s="8">
        <f t="shared" si="2"/>
        <v>0.33999995577696557</v>
      </c>
      <c r="N13" s="8">
        <f t="shared" si="3"/>
        <v>0.69360001560813178</v>
      </c>
      <c r="O13" s="8">
        <f t="shared" si="4"/>
        <v>0.78779977140628266</v>
      </c>
      <c r="P13">
        <f>VLOOKUP($B13,'Supporting Data'!$B$2:$J$367,COLUMN('Supporting Data'!C14)-1,FALSE)</f>
        <v>406488</v>
      </c>
      <c r="Q13" s="8">
        <f>VLOOKUP($B13,'Supporting Data'!$B$2:$J$367,COLUMN('Supporting Data'!D14)-1,FALSE)</f>
        <v>0.18</v>
      </c>
      <c r="R13">
        <f>VLOOKUP($B13,'Supporting Data'!$B$2:$J$367,COLUMN('Supporting Data'!E14)-1,FALSE)</f>
        <v>37</v>
      </c>
      <c r="S13">
        <f>VLOOKUP($B13,'Supporting Data'!$B$2:$J$367,COLUMN('Supporting Data'!F14)-1,FALSE)</f>
        <v>21</v>
      </c>
      <c r="T13">
        <f>VLOOKUP($B13,'Supporting Data'!$B$2:$J$367,COLUMN('Supporting Data'!G14)-1,FALSE)</f>
        <v>30</v>
      </c>
      <c r="U13">
        <f>VLOOKUP($B13,'Supporting Data'!$B$2:$J$367,COLUMN('Supporting Data'!H14)-1,FALSE)</f>
        <v>363</v>
      </c>
      <c r="V13">
        <f>VLOOKUP($B13,'Supporting Data'!$B$2:$J$367,COLUMN('Supporting Data'!I14)-1,FALSE)</f>
        <v>33</v>
      </c>
      <c r="W13" s="8">
        <f>VLOOKUP($B13,'Supporting Data'!$B$2:$J$367,COLUMN('Supporting Data'!J14)-1,FALSE)</f>
        <v>0.95</v>
      </c>
      <c r="X13">
        <f>VLOOKUP($B13,'Channel wise traffic'!$B$2:$F$367,COLUMN('Channel wise traffic'!C14)-1,FALSE)</f>
        <v>15352294</v>
      </c>
      <c r="Y13">
        <f>VLOOKUP($B13,'Channel wise traffic'!$B$2:$F$367,COLUMN('Channel wise traffic'!D14)-1,FALSE)</f>
        <v>11514221</v>
      </c>
      <c r="Z13">
        <f>VLOOKUP($B13,'Channel wise traffic'!$B$2:$F$367,COLUMN('Channel wise traffic'!E14)-1,FALSE)</f>
        <v>4690978</v>
      </c>
      <c r="AA13">
        <f>VLOOKUP($B13,'Channel wise traffic'!$B$2:$F$367,COLUMN('Channel wise traffic'!F14)-1,FALSE)</f>
        <v>11087768</v>
      </c>
    </row>
    <row r="14" spans="1:27" x14ac:dyDescent="0.3">
      <c r="A14" s="4" t="str">
        <f t="shared" si="5"/>
        <v>Sunday</v>
      </c>
      <c r="B14" s="3">
        <v>43478</v>
      </c>
      <c r="C14" s="10">
        <v>46236443</v>
      </c>
      <c r="D14" s="10">
        <v>9806749</v>
      </c>
      <c r="E14" s="10">
        <v>3300951</v>
      </c>
      <c r="F14" s="10">
        <v>2199754</v>
      </c>
      <c r="G14" s="10">
        <v>1630017</v>
      </c>
      <c r="H14" s="8">
        <f t="shared" si="0"/>
        <v>3.5253944599501305E-2</v>
      </c>
      <c r="I14" s="8">
        <f t="shared" si="7"/>
        <v>2.9778612542572747E-2</v>
      </c>
      <c r="J14" s="8">
        <f t="shared" si="8"/>
        <v>6.1855669392811174E-2</v>
      </c>
      <c r="K14" s="8">
        <f t="shared" si="9"/>
        <v>-3.0208490451984704E-2</v>
      </c>
      <c r="L14" s="8">
        <f t="shared" si="1"/>
        <v>0.21209998788185327</v>
      </c>
      <c r="M14" s="8">
        <f t="shared" si="2"/>
        <v>0.33659992725417975</v>
      </c>
      <c r="N14" s="8">
        <f t="shared" si="3"/>
        <v>0.66640007682634494</v>
      </c>
      <c r="O14" s="8">
        <f t="shared" si="4"/>
        <v>0.74099967541825129</v>
      </c>
      <c r="P14">
        <f>VLOOKUP($B14,'Supporting Data'!$B$2:$J$367,COLUMN('Supporting Data'!C15)-1,FALSE)</f>
        <v>402450</v>
      </c>
      <c r="Q14" s="8">
        <f>VLOOKUP($B14,'Supporting Data'!$B$2:$J$367,COLUMN('Supporting Data'!D15)-1,FALSE)</f>
        <v>0.17</v>
      </c>
      <c r="R14">
        <f>VLOOKUP($B14,'Supporting Data'!$B$2:$J$367,COLUMN('Supporting Data'!E15)-1,FALSE)</f>
        <v>34</v>
      </c>
      <c r="S14">
        <f>VLOOKUP($B14,'Supporting Data'!$B$2:$J$367,COLUMN('Supporting Data'!F15)-1,FALSE)</f>
        <v>20</v>
      </c>
      <c r="T14">
        <f>VLOOKUP($B14,'Supporting Data'!$B$2:$J$367,COLUMN('Supporting Data'!G15)-1,FALSE)</f>
        <v>28</v>
      </c>
      <c r="U14">
        <f>VLOOKUP($B14,'Supporting Data'!$B$2:$J$367,COLUMN('Supporting Data'!H15)-1,FALSE)</f>
        <v>390</v>
      </c>
      <c r="V14">
        <f>VLOOKUP($B14,'Supporting Data'!$B$2:$J$367,COLUMN('Supporting Data'!I15)-1,FALSE)</f>
        <v>37</v>
      </c>
      <c r="W14" s="8">
        <f>VLOOKUP($B14,'Supporting Data'!$B$2:$J$367,COLUMN('Supporting Data'!J15)-1,FALSE)</f>
        <v>0.92</v>
      </c>
      <c r="X14">
        <f>VLOOKUP($B14,'Channel wise traffic'!$B$2:$F$367,COLUMN('Channel wise traffic'!C15)-1,FALSE)</f>
        <v>16645119</v>
      </c>
      <c r="Y14">
        <f>VLOOKUP($B14,'Channel wise traffic'!$B$2:$F$367,COLUMN('Channel wise traffic'!D15)-1,FALSE)</f>
        <v>12483839</v>
      </c>
      <c r="Z14">
        <f>VLOOKUP($B14,'Channel wise traffic'!$B$2:$F$367,COLUMN('Channel wise traffic'!E15)-1,FALSE)</f>
        <v>5086008</v>
      </c>
      <c r="AA14">
        <f>VLOOKUP($B14,'Channel wise traffic'!$B$2:$F$367,COLUMN('Channel wise traffic'!F15)-1,FALSE)</f>
        <v>12021475</v>
      </c>
    </row>
    <row r="15" spans="1:27" x14ac:dyDescent="0.3">
      <c r="A15" s="4" t="str">
        <f t="shared" si="5"/>
        <v>Monday</v>
      </c>
      <c r="B15" s="3">
        <v>43479</v>
      </c>
      <c r="C15" s="10">
        <v>21065820</v>
      </c>
      <c r="D15" s="10">
        <v>5371784</v>
      </c>
      <c r="E15" s="10">
        <v>2084252</v>
      </c>
      <c r="F15" s="10">
        <v>1445428</v>
      </c>
      <c r="G15" s="10">
        <v>1197104</v>
      </c>
      <c r="H15" s="8">
        <f t="shared" si="0"/>
        <v>5.6826840825564828E-2</v>
      </c>
      <c r="I15" s="8">
        <f t="shared" si="7"/>
        <v>6.550933508024892E-2</v>
      </c>
      <c r="J15" s="8">
        <f t="shared" si="8"/>
        <v>-7.6190467419780084E-2</v>
      </c>
      <c r="K15" s="8">
        <f t="shared" si="9"/>
        <v>0.15338638269325777</v>
      </c>
      <c r="L15" s="8">
        <f t="shared" si="1"/>
        <v>0.25499999525297379</v>
      </c>
      <c r="M15" s="8">
        <f t="shared" si="2"/>
        <v>0.38799996425768424</v>
      </c>
      <c r="N15" s="8">
        <f t="shared" si="3"/>
        <v>0.69349963440121443</v>
      </c>
      <c r="O15" s="8">
        <f t="shared" si="4"/>
        <v>0.82820036695013521</v>
      </c>
      <c r="P15">
        <f>VLOOKUP($B15,'Supporting Data'!$B$2:$J$367,COLUMN('Supporting Data'!C16)-1,FALSE)</f>
        <v>392554</v>
      </c>
      <c r="Q15" s="8">
        <f>VLOOKUP($B15,'Supporting Data'!$B$2:$J$367,COLUMN('Supporting Data'!D16)-1,FALSE)</f>
        <v>0.19</v>
      </c>
      <c r="R15">
        <f>VLOOKUP($B15,'Supporting Data'!$B$2:$J$367,COLUMN('Supporting Data'!E16)-1,FALSE)</f>
        <v>36</v>
      </c>
      <c r="S15">
        <f>VLOOKUP($B15,'Supporting Data'!$B$2:$J$367,COLUMN('Supporting Data'!F16)-1,FALSE)</f>
        <v>21</v>
      </c>
      <c r="T15">
        <f>VLOOKUP($B15,'Supporting Data'!$B$2:$J$367,COLUMN('Supporting Data'!G16)-1,FALSE)</f>
        <v>27</v>
      </c>
      <c r="U15">
        <f>VLOOKUP($B15,'Supporting Data'!$B$2:$J$367,COLUMN('Supporting Data'!H16)-1,FALSE)</f>
        <v>395</v>
      </c>
      <c r="V15">
        <f>VLOOKUP($B15,'Supporting Data'!$B$2:$J$367,COLUMN('Supporting Data'!I16)-1,FALSE)</f>
        <v>31</v>
      </c>
      <c r="W15" s="8">
        <f>VLOOKUP($B15,'Supporting Data'!$B$2:$J$367,COLUMN('Supporting Data'!J16)-1,FALSE)</f>
        <v>0.94</v>
      </c>
      <c r="X15">
        <f>VLOOKUP($B15,'Channel wise traffic'!$B$2:$F$367,COLUMN('Channel wise traffic'!C16)-1,FALSE)</f>
        <v>7583695</v>
      </c>
      <c r="Y15">
        <f>VLOOKUP($B15,'Channel wise traffic'!$B$2:$F$367,COLUMN('Channel wise traffic'!D16)-1,FALSE)</f>
        <v>5687771</v>
      </c>
      <c r="Z15">
        <f>VLOOKUP($B15,'Channel wise traffic'!$B$2:$F$367,COLUMN('Channel wise traffic'!E16)-1,FALSE)</f>
        <v>2317240</v>
      </c>
      <c r="AA15">
        <f>VLOOKUP($B15,'Channel wise traffic'!$B$2:$F$367,COLUMN('Channel wise traffic'!F16)-1,FALSE)</f>
        <v>5477113</v>
      </c>
    </row>
    <row r="16" spans="1:27" x14ac:dyDescent="0.3">
      <c r="A16" s="4" t="str">
        <f t="shared" si="5"/>
        <v>Tuesday</v>
      </c>
      <c r="B16" s="3">
        <v>43480</v>
      </c>
      <c r="C16" s="10">
        <v>21282993</v>
      </c>
      <c r="D16" s="10">
        <v>5054710</v>
      </c>
      <c r="E16" s="10">
        <v>2042103</v>
      </c>
      <c r="F16" s="10">
        <v>1475828</v>
      </c>
      <c r="G16" s="10">
        <v>1198077</v>
      </c>
      <c r="H16" s="8">
        <f t="shared" si="0"/>
        <v>5.6292693419576843E-2</v>
      </c>
      <c r="I16" s="8">
        <f t="shared" si="7"/>
        <v>-8.6445104445859289E-2</v>
      </c>
      <c r="J16" s="8">
        <f t="shared" si="8"/>
        <v>-2.0000009209230951E-2</v>
      </c>
      <c r="K16" s="8">
        <f t="shared" si="9"/>
        <v>-6.7801118225535251E-2</v>
      </c>
      <c r="L16" s="8">
        <f t="shared" si="1"/>
        <v>0.2374999606493316</v>
      </c>
      <c r="M16" s="8">
        <f t="shared" si="2"/>
        <v>0.40400003165364579</v>
      </c>
      <c r="N16" s="8">
        <f t="shared" si="3"/>
        <v>0.72270007928101565</v>
      </c>
      <c r="O16" s="8">
        <f t="shared" si="4"/>
        <v>0.81179988453939078</v>
      </c>
      <c r="P16">
        <f>VLOOKUP($B16,'Supporting Data'!$B$2:$J$367,COLUMN('Supporting Data'!C17)-1,FALSE)</f>
        <v>407211</v>
      </c>
      <c r="Q16" s="8">
        <f>VLOOKUP($B16,'Supporting Data'!$B$2:$J$367,COLUMN('Supporting Data'!D17)-1,FALSE)</f>
        <v>0.17</v>
      </c>
      <c r="R16">
        <f>VLOOKUP($B16,'Supporting Data'!$B$2:$J$367,COLUMN('Supporting Data'!E17)-1,FALSE)</f>
        <v>36</v>
      </c>
      <c r="S16">
        <f>VLOOKUP($B16,'Supporting Data'!$B$2:$J$367,COLUMN('Supporting Data'!F17)-1,FALSE)</f>
        <v>19</v>
      </c>
      <c r="T16">
        <f>VLOOKUP($B16,'Supporting Data'!$B$2:$J$367,COLUMN('Supporting Data'!G17)-1,FALSE)</f>
        <v>29</v>
      </c>
      <c r="U16">
        <f>VLOOKUP($B16,'Supporting Data'!$B$2:$J$367,COLUMN('Supporting Data'!H17)-1,FALSE)</f>
        <v>362</v>
      </c>
      <c r="V16">
        <f>VLOOKUP($B16,'Supporting Data'!$B$2:$J$367,COLUMN('Supporting Data'!I17)-1,FALSE)</f>
        <v>32</v>
      </c>
      <c r="W16" s="8">
        <f>VLOOKUP($B16,'Supporting Data'!$B$2:$J$367,COLUMN('Supporting Data'!J17)-1,FALSE)</f>
        <v>0.91</v>
      </c>
      <c r="X16">
        <f>VLOOKUP($B16,'Channel wise traffic'!$B$2:$F$367,COLUMN('Channel wise traffic'!C17)-1,FALSE)</f>
        <v>7661877</v>
      </c>
      <c r="Y16">
        <f>VLOOKUP($B16,'Channel wise traffic'!$B$2:$F$367,COLUMN('Channel wise traffic'!D17)-1,FALSE)</f>
        <v>5746408</v>
      </c>
      <c r="Z16">
        <f>VLOOKUP($B16,'Channel wise traffic'!$B$2:$F$367,COLUMN('Channel wise traffic'!E17)-1,FALSE)</f>
        <v>2341129</v>
      </c>
      <c r="AA16">
        <f>VLOOKUP($B16,'Channel wise traffic'!$B$2:$F$367,COLUMN('Channel wise traffic'!F17)-1,FALSE)</f>
        <v>5533578</v>
      </c>
    </row>
    <row r="17" spans="1:27" x14ac:dyDescent="0.3">
      <c r="A17" s="4" t="str">
        <f t="shared" si="5"/>
        <v>Wednesday</v>
      </c>
      <c r="B17" s="3">
        <v>43481</v>
      </c>
      <c r="C17" s="10">
        <v>21065820</v>
      </c>
      <c r="D17" s="10">
        <v>5529777</v>
      </c>
      <c r="E17" s="10">
        <v>2278268</v>
      </c>
      <c r="F17" s="10">
        <v>1663135</v>
      </c>
      <c r="G17" s="10">
        <v>1391046</v>
      </c>
      <c r="H17" s="8">
        <f t="shared" si="0"/>
        <v>6.6033318427670989E-2</v>
      </c>
      <c r="I17" s="8">
        <f t="shared" si="7"/>
        <v>-7.6628044753183744E-2</v>
      </c>
      <c r="J17" s="8">
        <f t="shared" si="8"/>
        <v>-6.7307699970698742E-2</v>
      </c>
      <c r="K17" s="8">
        <f t="shared" si="9"/>
        <v>-9.992947065385005E-3</v>
      </c>
      <c r="L17" s="8">
        <f t="shared" si="1"/>
        <v>0.26249996439730333</v>
      </c>
      <c r="M17" s="8">
        <f t="shared" si="2"/>
        <v>0.41199997757594925</v>
      </c>
      <c r="N17" s="8">
        <f t="shared" si="3"/>
        <v>0.72999971908484862</v>
      </c>
      <c r="O17" s="8">
        <f t="shared" si="4"/>
        <v>0.83639993145475267</v>
      </c>
      <c r="P17">
        <f>VLOOKUP($B17,'Supporting Data'!$B$2:$J$367,COLUMN('Supporting Data'!C18)-1,FALSE)</f>
        <v>404264</v>
      </c>
      <c r="Q17" s="8">
        <f>VLOOKUP($B17,'Supporting Data'!$B$2:$J$367,COLUMN('Supporting Data'!D18)-1,FALSE)</f>
        <v>0.18</v>
      </c>
      <c r="R17">
        <f>VLOOKUP($B17,'Supporting Data'!$B$2:$J$367,COLUMN('Supporting Data'!E18)-1,FALSE)</f>
        <v>30</v>
      </c>
      <c r="S17">
        <f>VLOOKUP($B17,'Supporting Data'!$B$2:$J$367,COLUMN('Supporting Data'!F18)-1,FALSE)</f>
        <v>18</v>
      </c>
      <c r="T17">
        <f>VLOOKUP($B17,'Supporting Data'!$B$2:$J$367,COLUMN('Supporting Data'!G18)-1,FALSE)</f>
        <v>25</v>
      </c>
      <c r="U17">
        <f>VLOOKUP($B17,'Supporting Data'!$B$2:$J$367,COLUMN('Supporting Data'!H18)-1,FALSE)</f>
        <v>382</v>
      </c>
      <c r="V17">
        <f>VLOOKUP($B17,'Supporting Data'!$B$2:$J$367,COLUMN('Supporting Data'!I18)-1,FALSE)</f>
        <v>31</v>
      </c>
      <c r="W17" s="8">
        <f>VLOOKUP($B17,'Supporting Data'!$B$2:$J$367,COLUMN('Supporting Data'!J18)-1,FALSE)</f>
        <v>0.91</v>
      </c>
      <c r="X17">
        <f>VLOOKUP($B17,'Channel wise traffic'!$B$2:$F$367,COLUMN('Channel wise traffic'!C18)-1,FALSE)</f>
        <v>7583695</v>
      </c>
      <c r="Y17">
        <f>VLOOKUP($B17,'Channel wise traffic'!$B$2:$F$367,COLUMN('Channel wise traffic'!D18)-1,FALSE)</f>
        <v>5687771</v>
      </c>
      <c r="Z17">
        <f>VLOOKUP($B17,'Channel wise traffic'!$B$2:$F$367,COLUMN('Channel wise traffic'!E18)-1,FALSE)</f>
        <v>2317240</v>
      </c>
      <c r="AA17">
        <f>VLOOKUP($B17,'Channel wise traffic'!$B$2:$F$367,COLUMN('Channel wise traffic'!F18)-1,FALSE)</f>
        <v>5477113</v>
      </c>
    </row>
    <row r="18" spans="1:27" x14ac:dyDescent="0.3">
      <c r="A18" s="4" t="str">
        <f t="shared" si="5"/>
        <v>Thursday</v>
      </c>
      <c r="B18" s="3">
        <v>43482</v>
      </c>
      <c r="C18" s="10">
        <v>22368860</v>
      </c>
      <c r="D18" s="10">
        <v>5648137</v>
      </c>
      <c r="E18" s="10">
        <v>2168884</v>
      </c>
      <c r="F18" s="10">
        <v>1535787</v>
      </c>
      <c r="G18" s="10">
        <v>1284532</v>
      </c>
      <c r="H18" s="8">
        <f t="shared" si="0"/>
        <v>5.7425009589223593E-2</v>
      </c>
      <c r="I18" s="8">
        <f t="shared" si="7"/>
        <v>1.0595416371384867</v>
      </c>
      <c r="J18" s="8">
        <f t="shared" si="8"/>
        <v>1.1020409160516529</v>
      </c>
      <c r="K18" s="8">
        <f t="shared" si="9"/>
        <v>-2.0218102601444077E-2</v>
      </c>
      <c r="L18" s="8">
        <f t="shared" si="1"/>
        <v>0.25249999329424921</v>
      </c>
      <c r="M18" s="8">
        <f t="shared" si="2"/>
        <v>0.38399989235388587</v>
      </c>
      <c r="N18" s="8">
        <f t="shared" si="3"/>
        <v>0.70810011047156052</v>
      </c>
      <c r="O18" s="8">
        <f t="shared" si="4"/>
        <v>0.83639983930063222</v>
      </c>
      <c r="P18">
        <f>VLOOKUP($B18,'Supporting Data'!$B$2:$J$367,COLUMN('Supporting Data'!C19)-1,FALSE)</f>
        <v>404417</v>
      </c>
      <c r="Q18" s="8">
        <f>VLOOKUP($B18,'Supporting Data'!$B$2:$J$367,COLUMN('Supporting Data'!D19)-1,FALSE)</f>
        <v>0.17</v>
      </c>
      <c r="R18">
        <f>VLOOKUP($B18,'Supporting Data'!$B$2:$J$367,COLUMN('Supporting Data'!E19)-1,FALSE)</f>
        <v>36</v>
      </c>
      <c r="S18">
        <f>VLOOKUP($B18,'Supporting Data'!$B$2:$J$367,COLUMN('Supporting Data'!F19)-1,FALSE)</f>
        <v>19</v>
      </c>
      <c r="T18">
        <f>VLOOKUP($B18,'Supporting Data'!$B$2:$J$367,COLUMN('Supporting Data'!G19)-1,FALSE)</f>
        <v>26</v>
      </c>
      <c r="U18">
        <f>VLOOKUP($B18,'Supporting Data'!$B$2:$J$367,COLUMN('Supporting Data'!H19)-1,FALSE)</f>
        <v>365</v>
      </c>
      <c r="V18">
        <f>VLOOKUP($B18,'Supporting Data'!$B$2:$J$367,COLUMN('Supporting Data'!I19)-1,FALSE)</f>
        <v>31</v>
      </c>
      <c r="W18" s="8">
        <f>VLOOKUP($B18,'Supporting Data'!$B$2:$J$367,COLUMN('Supporting Data'!J19)-1,FALSE)</f>
        <v>0.95</v>
      </c>
      <c r="X18">
        <f>VLOOKUP($B18,'Channel wise traffic'!$B$2:$F$367,COLUMN('Channel wise traffic'!C19)-1,FALSE)</f>
        <v>8052789</v>
      </c>
      <c r="Y18">
        <f>VLOOKUP($B18,'Channel wise traffic'!$B$2:$F$367,COLUMN('Channel wise traffic'!D19)-1,FALSE)</f>
        <v>6039592</v>
      </c>
      <c r="Z18">
        <f>VLOOKUP($B18,'Channel wise traffic'!$B$2:$F$367,COLUMN('Channel wise traffic'!E19)-1,FALSE)</f>
        <v>2460574</v>
      </c>
      <c r="AA18">
        <f>VLOOKUP($B18,'Channel wise traffic'!$B$2:$F$367,COLUMN('Channel wise traffic'!F19)-1,FALSE)</f>
        <v>5815903</v>
      </c>
    </row>
    <row r="19" spans="1:27" x14ac:dyDescent="0.3">
      <c r="A19" s="4" t="str">
        <f t="shared" si="5"/>
        <v>Friday</v>
      </c>
      <c r="B19" s="3">
        <v>43483</v>
      </c>
      <c r="C19" s="10">
        <v>22151687</v>
      </c>
      <c r="D19" s="10">
        <v>5759438</v>
      </c>
      <c r="E19" s="10">
        <v>2395926</v>
      </c>
      <c r="F19" s="10">
        <v>1661575</v>
      </c>
      <c r="G19" s="10">
        <v>1307991</v>
      </c>
      <c r="H19" s="8">
        <f t="shared" si="0"/>
        <v>5.9047015245385151E-2</v>
      </c>
      <c r="I19" s="8">
        <f t="shared" si="7"/>
        <v>0.16104249551291261</v>
      </c>
      <c r="J19" s="8">
        <f t="shared" si="8"/>
        <v>7.3684220220243013E-2</v>
      </c>
      <c r="K19" s="8">
        <f t="shared" si="9"/>
        <v>8.136309880269077E-2</v>
      </c>
      <c r="L19" s="8">
        <f t="shared" si="1"/>
        <v>0.25999997201116104</v>
      </c>
      <c r="M19" s="8">
        <f t="shared" si="2"/>
        <v>0.4159999638853652</v>
      </c>
      <c r="N19" s="8">
        <f t="shared" si="3"/>
        <v>0.69350013314267633</v>
      </c>
      <c r="O19" s="8">
        <f t="shared" si="4"/>
        <v>0.7871994944555617</v>
      </c>
      <c r="P19">
        <f>VLOOKUP($B19,'Supporting Data'!$B$2:$J$367,COLUMN('Supporting Data'!C20)-1,FALSE)</f>
        <v>404715</v>
      </c>
      <c r="Q19" s="8">
        <f>VLOOKUP($B19,'Supporting Data'!$B$2:$J$367,COLUMN('Supporting Data'!D20)-1,FALSE)</f>
        <v>0.18</v>
      </c>
      <c r="R19">
        <f>VLOOKUP($B19,'Supporting Data'!$B$2:$J$367,COLUMN('Supporting Data'!E20)-1,FALSE)</f>
        <v>31</v>
      </c>
      <c r="S19">
        <f>VLOOKUP($B19,'Supporting Data'!$B$2:$J$367,COLUMN('Supporting Data'!F20)-1,FALSE)</f>
        <v>20</v>
      </c>
      <c r="T19">
        <f>VLOOKUP($B19,'Supporting Data'!$B$2:$J$367,COLUMN('Supporting Data'!G20)-1,FALSE)</f>
        <v>25</v>
      </c>
      <c r="U19">
        <f>VLOOKUP($B19,'Supporting Data'!$B$2:$J$367,COLUMN('Supporting Data'!H20)-1,FALSE)</f>
        <v>374</v>
      </c>
      <c r="V19">
        <f>VLOOKUP($B19,'Supporting Data'!$B$2:$J$367,COLUMN('Supporting Data'!I20)-1,FALSE)</f>
        <v>33</v>
      </c>
      <c r="W19" s="8">
        <f>VLOOKUP($B19,'Supporting Data'!$B$2:$J$367,COLUMN('Supporting Data'!J20)-1,FALSE)</f>
        <v>0.91</v>
      </c>
      <c r="X19">
        <f>VLOOKUP($B19,'Channel wise traffic'!$B$2:$F$367,COLUMN('Channel wise traffic'!C20)-1,FALSE)</f>
        <v>7974607</v>
      </c>
      <c r="Y19">
        <f>VLOOKUP($B19,'Channel wise traffic'!$B$2:$F$367,COLUMN('Channel wise traffic'!D20)-1,FALSE)</f>
        <v>5980955</v>
      </c>
      <c r="Z19">
        <f>VLOOKUP($B19,'Channel wise traffic'!$B$2:$F$367,COLUMN('Channel wise traffic'!E20)-1,FALSE)</f>
        <v>2436685</v>
      </c>
      <c r="AA19">
        <f>VLOOKUP($B19,'Channel wise traffic'!$B$2:$F$367,COLUMN('Channel wise traffic'!F20)-1,FALSE)</f>
        <v>5759438</v>
      </c>
    </row>
    <row r="20" spans="1:27" x14ac:dyDescent="0.3">
      <c r="A20" s="4" t="str">
        <f t="shared" si="5"/>
        <v>Saturday</v>
      </c>
      <c r="B20" s="3">
        <v>43484</v>
      </c>
      <c r="C20" s="10">
        <v>42645263</v>
      </c>
      <c r="D20" s="10">
        <v>8686840</v>
      </c>
      <c r="E20" s="10">
        <v>2894455</v>
      </c>
      <c r="F20" s="10">
        <v>2046958</v>
      </c>
      <c r="G20" s="10">
        <v>1612594</v>
      </c>
      <c r="H20" s="8">
        <f t="shared" si="0"/>
        <v>3.7814141279888462E-2</v>
      </c>
      <c r="I20" s="8">
        <f t="shared" si="7"/>
        <v>-4.0356817681399204E-2</v>
      </c>
      <c r="J20" s="8">
        <f t="shared" si="8"/>
        <v>0</v>
      </c>
      <c r="K20" s="8">
        <f t="shared" si="9"/>
        <v>-4.0356817681399204E-2</v>
      </c>
      <c r="L20" s="8">
        <f t="shared" si="1"/>
        <v>0.20369999828585886</v>
      </c>
      <c r="M20" s="8">
        <f t="shared" si="2"/>
        <v>0.33319998986973398</v>
      </c>
      <c r="N20" s="8">
        <f t="shared" si="3"/>
        <v>0.7071998009988063</v>
      </c>
      <c r="O20" s="8">
        <f t="shared" si="4"/>
        <v>0.78780023820713474</v>
      </c>
      <c r="P20">
        <f>VLOOKUP($B20,'Supporting Data'!$B$2:$J$367,COLUMN('Supporting Data'!C21)-1,FALSE)</f>
        <v>409719</v>
      </c>
      <c r="Q20" s="8">
        <f>VLOOKUP($B20,'Supporting Data'!$B$2:$J$367,COLUMN('Supporting Data'!D21)-1,FALSE)</f>
        <v>0.17</v>
      </c>
      <c r="R20">
        <f>VLOOKUP($B20,'Supporting Data'!$B$2:$J$367,COLUMN('Supporting Data'!E21)-1,FALSE)</f>
        <v>37</v>
      </c>
      <c r="S20">
        <f>VLOOKUP($B20,'Supporting Data'!$B$2:$J$367,COLUMN('Supporting Data'!F21)-1,FALSE)</f>
        <v>19</v>
      </c>
      <c r="T20">
        <f>VLOOKUP($B20,'Supporting Data'!$B$2:$J$367,COLUMN('Supporting Data'!G21)-1,FALSE)</f>
        <v>27</v>
      </c>
      <c r="U20">
        <f>VLOOKUP($B20,'Supporting Data'!$B$2:$J$367,COLUMN('Supporting Data'!H21)-1,FALSE)</f>
        <v>384</v>
      </c>
      <c r="V20">
        <f>VLOOKUP($B20,'Supporting Data'!$B$2:$J$367,COLUMN('Supporting Data'!I21)-1,FALSE)</f>
        <v>39</v>
      </c>
      <c r="W20" s="8">
        <f>VLOOKUP($B20,'Supporting Data'!$B$2:$J$367,COLUMN('Supporting Data'!J21)-1,FALSE)</f>
        <v>0.95</v>
      </c>
      <c r="X20">
        <f>VLOOKUP($B20,'Channel wise traffic'!$B$2:$F$367,COLUMN('Channel wise traffic'!C21)-1,FALSE)</f>
        <v>15352294</v>
      </c>
      <c r="Y20">
        <f>VLOOKUP($B20,'Channel wise traffic'!$B$2:$F$367,COLUMN('Channel wise traffic'!D21)-1,FALSE)</f>
        <v>11514221</v>
      </c>
      <c r="Z20">
        <f>VLOOKUP($B20,'Channel wise traffic'!$B$2:$F$367,COLUMN('Channel wise traffic'!E21)-1,FALSE)</f>
        <v>4690978</v>
      </c>
      <c r="AA20">
        <f>VLOOKUP($B20,'Channel wise traffic'!$B$2:$F$367,COLUMN('Channel wise traffic'!F21)-1,FALSE)</f>
        <v>11087768</v>
      </c>
    </row>
    <row r="21" spans="1:27" x14ac:dyDescent="0.3">
      <c r="A21" s="4" t="str">
        <f t="shared" si="5"/>
        <v>Sunday</v>
      </c>
      <c r="B21" s="3">
        <v>43485</v>
      </c>
      <c r="C21" s="10">
        <v>44440853</v>
      </c>
      <c r="D21" s="10">
        <v>9239253</v>
      </c>
      <c r="E21" s="10">
        <v>3267000</v>
      </c>
      <c r="F21" s="10">
        <v>2310422</v>
      </c>
      <c r="G21" s="10">
        <v>1820150</v>
      </c>
      <c r="H21" s="8">
        <f t="shared" si="0"/>
        <v>4.0956684607291405E-2</v>
      </c>
      <c r="I21" s="8">
        <f t="shared" si="7"/>
        <v>0.11664479572912434</v>
      </c>
      <c r="J21" s="8">
        <f t="shared" si="8"/>
        <v>-3.8834951036350263E-2</v>
      </c>
      <c r="K21" s="8">
        <f t="shared" si="9"/>
        <v>0.16176175666511861</v>
      </c>
      <c r="L21" s="8">
        <f t="shared" si="1"/>
        <v>0.20789999237863413</v>
      </c>
      <c r="M21" s="8">
        <f t="shared" si="2"/>
        <v>0.35360001506615307</v>
      </c>
      <c r="N21" s="8">
        <f t="shared" si="3"/>
        <v>0.70719987756351388</v>
      </c>
      <c r="O21" s="8">
        <f t="shared" si="4"/>
        <v>0.78779980453787235</v>
      </c>
      <c r="P21">
        <f>VLOOKUP($B21,'Supporting Data'!$B$2:$J$367,COLUMN('Supporting Data'!C22)-1,FALSE)</f>
        <v>389363</v>
      </c>
      <c r="Q21" s="8">
        <f>VLOOKUP($B21,'Supporting Data'!$B$2:$J$367,COLUMN('Supporting Data'!D22)-1,FALSE)</f>
        <v>0.17</v>
      </c>
      <c r="R21">
        <f>VLOOKUP($B21,'Supporting Data'!$B$2:$J$367,COLUMN('Supporting Data'!E22)-1,FALSE)</f>
        <v>40</v>
      </c>
      <c r="S21">
        <f>VLOOKUP($B21,'Supporting Data'!$B$2:$J$367,COLUMN('Supporting Data'!F22)-1,FALSE)</f>
        <v>22</v>
      </c>
      <c r="T21">
        <f>VLOOKUP($B21,'Supporting Data'!$B$2:$J$367,COLUMN('Supporting Data'!G22)-1,FALSE)</f>
        <v>29</v>
      </c>
      <c r="U21">
        <f>VLOOKUP($B21,'Supporting Data'!$B$2:$J$367,COLUMN('Supporting Data'!H22)-1,FALSE)</f>
        <v>364</v>
      </c>
      <c r="V21">
        <f>VLOOKUP($B21,'Supporting Data'!$B$2:$J$367,COLUMN('Supporting Data'!I22)-1,FALSE)</f>
        <v>32</v>
      </c>
      <c r="W21" s="8">
        <f>VLOOKUP($B21,'Supporting Data'!$B$2:$J$367,COLUMN('Supporting Data'!J22)-1,FALSE)</f>
        <v>0.91</v>
      </c>
      <c r="X21">
        <f>VLOOKUP($B21,'Channel wise traffic'!$B$2:$F$367,COLUMN('Channel wise traffic'!C22)-1,FALSE)</f>
        <v>15998707</v>
      </c>
      <c r="Y21">
        <f>VLOOKUP($B21,'Channel wise traffic'!$B$2:$F$367,COLUMN('Channel wise traffic'!D22)-1,FALSE)</f>
        <v>11999030</v>
      </c>
      <c r="Z21">
        <f>VLOOKUP($B21,'Channel wise traffic'!$B$2:$F$367,COLUMN('Channel wise traffic'!E22)-1,FALSE)</f>
        <v>4888493</v>
      </c>
      <c r="AA21">
        <f>VLOOKUP($B21,'Channel wise traffic'!$B$2:$F$367,COLUMN('Channel wise traffic'!F22)-1,FALSE)</f>
        <v>11554621</v>
      </c>
    </row>
    <row r="22" spans="1:27" x14ac:dyDescent="0.3">
      <c r="A22" s="4" t="str">
        <f t="shared" si="5"/>
        <v>Monday</v>
      </c>
      <c r="B22" s="3">
        <v>43486</v>
      </c>
      <c r="C22" s="10">
        <v>22151687</v>
      </c>
      <c r="D22" s="10">
        <v>5759438</v>
      </c>
      <c r="E22" s="10">
        <v>2395926</v>
      </c>
      <c r="F22" s="10">
        <v>1818987</v>
      </c>
      <c r="G22" s="10">
        <v>1476653</v>
      </c>
      <c r="H22" s="8">
        <f t="shared" si="0"/>
        <v>6.6660972593193465E-2</v>
      </c>
      <c r="I22" s="8">
        <f t="shared" si="7"/>
        <v>0.23352106416819263</v>
      </c>
      <c r="J22" s="8">
        <f t="shared" si="8"/>
        <v>5.154639126319327E-2</v>
      </c>
      <c r="K22" s="8">
        <f t="shared" si="9"/>
        <v>0.17305434588235169</v>
      </c>
      <c r="L22" s="8">
        <f t="shared" si="1"/>
        <v>0.25999997201116104</v>
      </c>
      <c r="M22" s="8">
        <f t="shared" si="2"/>
        <v>0.4159999638853652</v>
      </c>
      <c r="N22" s="8">
        <f t="shared" si="3"/>
        <v>0.75919999198639687</v>
      </c>
      <c r="O22" s="8">
        <f t="shared" si="4"/>
        <v>0.81179964452742104</v>
      </c>
      <c r="P22">
        <f>VLOOKUP($B22,'Supporting Data'!$B$2:$J$367,COLUMN('Supporting Data'!C23)-1,FALSE)</f>
        <v>388430</v>
      </c>
      <c r="Q22" s="8">
        <f>VLOOKUP($B22,'Supporting Data'!$B$2:$J$367,COLUMN('Supporting Data'!D23)-1,FALSE)</f>
        <v>0.19</v>
      </c>
      <c r="R22">
        <f>VLOOKUP($B22,'Supporting Data'!$B$2:$J$367,COLUMN('Supporting Data'!E23)-1,FALSE)</f>
        <v>39</v>
      </c>
      <c r="S22">
        <f>VLOOKUP($B22,'Supporting Data'!$B$2:$J$367,COLUMN('Supporting Data'!F23)-1,FALSE)</f>
        <v>21</v>
      </c>
      <c r="T22">
        <f>VLOOKUP($B22,'Supporting Data'!$B$2:$J$367,COLUMN('Supporting Data'!G23)-1,FALSE)</f>
        <v>30</v>
      </c>
      <c r="U22">
        <f>VLOOKUP($B22,'Supporting Data'!$B$2:$J$367,COLUMN('Supporting Data'!H23)-1,FALSE)</f>
        <v>389</v>
      </c>
      <c r="V22">
        <f>VLOOKUP($B22,'Supporting Data'!$B$2:$J$367,COLUMN('Supporting Data'!I23)-1,FALSE)</f>
        <v>37</v>
      </c>
      <c r="W22" s="8">
        <f>VLOOKUP($B22,'Supporting Data'!$B$2:$J$367,COLUMN('Supporting Data'!J23)-1,FALSE)</f>
        <v>0.92</v>
      </c>
      <c r="X22">
        <f>VLOOKUP($B22,'Channel wise traffic'!$B$2:$F$367,COLUMN('Channel wise traffic'!C23)-1,FALSE)</f>
        <v>7974607</v>
      </c>
      <c r="Y22">
        <f>VLOOKUP($B22,'Channel wise traffic'!$B$2:$F$367,COLUMN('Channel wise traffic'!D23)-1,FALSE)</f>
        <v>5980955</v>
      </c>
      <c r="Z22">
        <f>VLOOKUP($B22,'Channel wise traffic'!$B$2:$F$367,COLUMN('Channel wise traffic'!E23)-1,FALSE)</f>
        <v>2436685</v>
      </c>
      <c r="AA22">
        <f>VLOOKUP($B22,'Channel wise traffic'!$B$2:$F$367,COLUMN('Channel wise traffic'!F23)-1,FALSE)</f>
        <v>5759438</v>
      </c>
    </row>
    <row r="23" spans="1:27" x14ac:dyDescent="0.3">
      <c r="A23" s="4" t="str">
        <f t="shared" si="5"/>
        <v>Tuesday</v>
      </c>
      <c r="B23" s="3">
        <v>43487</v>
      </c>
      <c r="C23" s="10">
        <v>37570998</v>
      </c>
      <c r="D23" s="10">
        <v>9768459</v>
      </c>
      <c r="E23" s="10">
        <v>3751088</v>
      </c>
      <c r="F23" s="10">
        <v>2656145</v>
      </c>
      <c r="G23" s="10">
        <v>2221600</v>
      </c>
      <c r="H23" s="8">
        <f t="shared" si="0"/>
        <v>5.9130715665311848E-2</v>
      </c>
      <c r="I23" s="8">
        <f t="shared" si="7"/>
        <v>0.85430485686646174</v>
      </c>
      <c r="J23" s="8">
        <f t="shared" si="8"/>
        <v>0.76530612964069489</v>
      </c>
      <c r="K23" s="8">
        <f t="shared" si="9"/>
        <v>5.041546377221362E-2</v>
      </c>
      <c r="L23" s="8">
        <f t="shared" si="1"/>
        <v>0.25999998722418821</v>
      </c>
      <c r="M23" s="8">
        <f t="shared" si="2"/>
        <v>0.38399997379320527</v>
      </c>
      <c r="N23" s="8">
        <f t="shared" si="3"/>
        <v>0.70809988995192863</v>
      </c>
      <c r="O23" s="8">
        <f t="shared" si="4"/>
        <v>0.83640012122832152</v>
      </c>
      <c r="P23">
        <f>VLOOKUP($B23,'Supporting Data'!$B$2:$J$367,COLUMN('Supporting Data'!C24)-1,FALSE)</f>
        <v>383015</v>
      </c>
      <c r="Q23" s="8">
        <f>VLOOKUP($B23,'Supporting Data'!$B$2:$J$367,COLUMN('Supporting Data'!D24)-1,FALSE)</f>
        <v>0.18</v>
      </c>
      <c r="R23">
        <f>VLOOKUP($B23,'Supporting Data'!$B$2:$J$367,COLUMN('Supporting Data'!E24)-1,FALSE)</f>
        <v>35</v>
      </c>
      <c r="S23">
        <f>VLOOKUP($B23,'Supporting Data'!$B$2:$J$367,COLUMN('Supporting Data'!F24)-1,FALSE)</f>
        <v>17</v>
      </c>
      <c r="T23">
        <f>VLOOKUP($B23,'Supporting Data'!$B$2:$J$367,COLUMN('Supporting Data'!G24)-1,FALSE)</f>
        <v>28</v>
      </c>
      <c r="U23">
        <f>VLOOKUP($B23,'Supporting Data'!$B$2:$J$367,COLUMN('Supporting Data'!H24)-1,FALSE)</f>
        <v>379</v>
      </c>
      <c r="V23">
        <f>VLOOKUP($B23,'Supporting Data'!$B$2:$J$367,COLUMN('Supporting Data'!I24)-1,FALSE)</f>
        <v>33</v>
      </c>
      <c r="W23" s="8">
        <f>VLOOKUP($B23,'Supporting Data'!$B$2:$J$367,COLUMN('Supporting Data'!J24)-1,FALSE)</f>
        <v>0.94</v>
      </c>
      <c r="X23">
        <f>VLOOKUP($B23,'Channel wise traffic'!$B$2:$F$367,COLUMN('Channel wise traffic'!C24)-1,FALSE)</f>
        <v>13525559</v>
      </c>
      <c r="Y23">
        <f>VLOOKUP($B23,'Channel wise traffic'!$B$2:$F$367,COLUMN('Channel wise traffic'!D24)-1,FALSE)</f>
        <v>2028833</v>
      </c>
      <c r="Z23">
        <f>VLOOKUP($B23,'Channel wise traffic'!$B$2:$F$367,COLUMN('Channel wise traffic'!E24)-1,FALSE)</f>
        <v>19827367</v>
      </c>
      <c r="AA23">
        <f>VLOOKUP($B23,'Channel wise traffic'!$B$2:$F$367,COLUMN('Channel wise traffic'!F24)-1,FALSE)</f>
        <v>2189238</v>
      </c>
    </row>
    <row r="24" spans="1:27" x14ac:dyDescent="0.3">
      <c r="A24" s="4" t="str">
        <f t="shared" si="5"/>
        <v>Wednesday</v>
      </c>
      <c r="B24" s="3">
        <v>43488</v>
      </c>
      <c r="C24" s="10">
        <v>21500167</v>
      </c>
      <c r="D24" s="10">
        <v>5428792</v>
      </c>
      <c r="E24" s="10">
        <v>2258377</v>
      </c>
      <c r="F24" s="10">
        <v>1648615</v>
      </c>
      <c r="G24" s="10">
        <v>1392420</v>
      </c>
      <c r="H24" s="8">
        <f t="shared" si="0"/>
        <v>6.4763217885702939E-2</v>
      </c>
      <c r="I24" s="8">
        <f t="shared" si="7"/>
        <v>9.8774591206907125E-4</v>
      </c>
      <c r="J24" s="8">
        <f t="shared" si="8"/>
        <v>2.0618565999329652E-2</v>
      </c>
      <c r="K24" s="8">
        <f t="shared" si="9"/>
        <v>-1.9234237688042999E-2</v>
      </c>
      <c r="L24" s="8">
        <f t="shared" si="1"/>
        <v>0.25249999220936281</v>
      </c>
      <c r="M24" s="8">
        <f t="shared" si="2"/>
        <v>0.41599991305616424</v>
      </c>
      <c r="N24" s="8">
        <f t="shared" si="3"/>
        <v>0.7299999070128681</v>
      </c>
      <c r="O24" s="8">
        <f t="shared" si="4"/>
        <v>0.84459986109552565</v>
      </c>
      <c r="P24">
        <f>VLOOKUP($B24,'Supporting Data'!$B$2:$J$367,COLUMN('Supporting Data'!C25)-1,FALSE)</f>
        <v>394426</v>
      </c>
      <c r="Q24" s="8">
        <f>VLOOKUP($B24,'Supporting Data'!$B$2:$J$367,COLUMN('Supporting Data'!D25)-1,FALSE)</f>
        <v>0.18</v>
      </c>
      <c r="R24">
        <f>VLOOKUP($B24,'Supporting Data'!$B$2:$J$367,COLUMN('Supporting Data'!E25)-1,FALSE)</f>
        <v>36</v>
      </c>
      <c r="S24">
        <f>VLOOKUP($B24,'Supporting Data'!$B$2:$J$367,COLUMN('Supporting Data'!F25)-1,FALSE)</f>
        <v>20</v>
      </c>
      <c r="T24">
        <f>VLOOKUP($B24,'Supporting Data'!$B$2:$J$367,COLUMN('Supporting Data'!G25)-1,FALSE)</f>
        <v>25</v>
      </c>
      <c r="U24">
        <f>VLOOKUP($B24,'Supporting Data'!$B$2:$J$367,COLUMN('Supporting Data'!H25)-1,FALSE)</f>
        <v>395</v>
      </c>
      <c r="V24">
        <f>VLOOKUP($B24,'Supporting Data'!$B$2:$J$367,COLUMN('Supporting Data'!I25)-1,FALSE)</f>
        <v>32</v>
      </c>
      <c r="W24" s="8">
        <f>VLOOKUP($B24,'Supporting Data'!$B$2:$J$367,COLUMN('Supporting Data'!J25)-1,FALSE)</f>
        <v>0.95</v>
      </c>
      <c r="X24">
        <f>VLOOKUP($B24,'Channel wise traffic'!$B$2:$F$367,COLUMN('Channel wise traffic'!C25)-1,FALSE)</f>
        <v>7740060</v>
      </c>
      <c r="Y24">
        <f>VLOOKUP($B24,'Channel wise traffic'!$B$2:$F$367,COLUMN('Channel wise traffic'!D25)-1,FALSE)</f>
        <v>5805045</v>
      </c>
      <c r="Z24">
        <f>VLOOKUP($B24,'Channel wise traffic'!$B$2:$F$367,COLUMN('Channel wise traffic'!E25)-1,FALSE)</f>
        <v>2365018</v>
      </c>
      <c r="AA24">
        <f>VLOOKUP($B24,'Channel wise traffic'!$B$2:$F$367,COLUMN('Channel wise traffic'!F25)-1,FALSE)</f>
        <v>5590043</v>
      </c>
    </row>
    <row r="25" spans="1:27" x14ac:dyDescent="0.3">
      <c r="A25" s="4" t="str">
        <f t="shared" si="5"/>
        <v>Thursday</v>
      </c>
      <c r="B25" s="3">
        <v>43489</v>
      </c>
      <c r="C25" s="10">
        <v>20631473</v>
      </c>
      <c r="D25" s="10">
        <v>4899974</v>
      </c>
      <c r="E25" s="10">
        <v>1861990</v>
      </c>
      <c r="F25" s="10">
        <v>1332067</v>
      </c>
      <c r="G25" s="10">
        <v>1059526</v>
      </c>
      <c r="H25" s="8">
        <f t="shared" si="0"/>
        <v>5.1354840248197496E-2</v>
      </c>
      <c r="I25" s="8">
        <f t="shared" si="7"/>
        <v>-0.17516574129721951</v>
      </c>
      <c r="J25" s="8">
        <f t="shared" si="8"/>
        <v>-7.7669894666066996E-2</v>
      </c>
      <c r="K25" s="8">
        <f t="shared" si="9"/>
        <v>-0.10570602224444781</v>
      </c>
      <c r="L25" s="8">
        <f t="shared" si="1"/>
        <v>0.23749995940667931</v>
      </c>
      <c r="M25" s="8">
        <f t="shared" si="2"/>
        <v>0.37999997551007414</v>
      </c>
      <c r="N25" s="8">
        <f t="shared" si="3"/>
        <v>0.71539965305936126</v>
      </c>
      <c r="O25" s="8">
        <f t="shared" si="4"/>
        <v>0.79539993108454754</v>
      </c>
      <c r="P25">
        <f>VLOOKUP($B25,'Supporting Data'!$B$2:$J$367,COLUMN('Supporting Data'!C26)-1,FALSE)</f>
        <v>404477</v>
      </c>
      <c r="Q25" s="8">
        <f>VLOOKUP($B25,'Supporting Data'!$B$2:$J$367,COLUMN('Supporting Data'!D26)-1,FALSE)</f>
        <v>0.17</v>
      </c>
      <c r="R25">
        <f>VLOOKUP($B25,'Supporting Data'!$B$2:$J$367,COLUMN('Supporting Data'!E26)-1,FALSE)</f>
        <v>33</v>
      </c>
      <c r="S25">
        <f>VLOOKUP($B25,'Supporting Data'!$B$2:$J$367,COLUMN('Supporting Data'!F26)-1,FALSE)</f>
        <v>19</v>
      </c>
      <c r="T25">
        <f>VLOOKUP($B25,'Supporting Data'!$B$2:$J$367,COLUMN('Supporting Data'!G26)-1,FALSE)</f>
        <v>30</v>
      </c>
      <c r="U25">
        <f>VLOOKUP($B25,'Supporting Data'!$B$2:$J$367,COLUMN('Supporting Data'!H26)-1,FALSE)</f>
        <v>383</v>
      </c>
      <c r="V25">
        <f>VLOOKUP($B25,'Supporting Data'!$B$2:$J$367,COLUMN('Supporting Data'!I26)-1,FALSE)</f>
        <v>37</v>
      </c>
      <c r="W25" s="8">
        <f>VLOOKUP($B25,'Supporting Data'!$B$2:$J$367,COLUMN('Supporting Data'!J26)-1,FALSE)</f>
        <v>0.94</v>
      </c>
      <c r="X25">
        <f>VLOOKUP($B25,'Channel wise traffic'!$B$2:$F$367,COLUMN('Channel wise traffic'!C26)-1,FALSE)</f>
        <v>7427330</v>
      </c>
      <c r="Y25">
        <f>VLOOKUP($B25,'Channel wise traffic'!$B$2:$F$367,COLUMN('Channel wise traffic'!D26)-1,FALSE)</f>
        <v>5570497</v>
      </c>
      <c r="Z25">
        <f>VLOOKUP($B25,'Channel wise traffic'!$B$2:$F$367,COLUMN('Channel wise traffic'!E26)-1,FALSE)</f>
        <v>2269462</v>
      </c>
      <c r="AA25">
        <f>VLOOKUP($B25,'Channel wise traffic'!$B$2:$F$367,COLUMN('Channel wise traffic'!F26)-1,FALSE)</f>
        <v>5364183</v>
      </c>
    </row>
    <row r="26" spans="1:27" x14ac:dyDescent="0.3">
      <c r="A26" s="4" t="str">
        <f t="shared" si="5"/>
        <v>Friday</v>
      </c>
      <c r="B26" s="3">
        <v>43490</v>
      </c>
      <c r="C26" s="10">
        <v>20631473</v>
      </c>
      <c r="D26" s="10">
        <v>5054710</v>
      </c>
      <c r="E26" s="10">
        <v>2021884</v>
      </c>
      <c r="F26" s="10">
        <v>1520254</v>
      </c>
      <c r="G26" s="10">
        <v>1234142</v>
      </c>
      <c r="H26" s="8">
        <f t="shared" si="0"/>
        <v>5.9818414322622526E-2</v>
      </c>
      <c r="I26" s="8">
        <f t="shared" si="7"/>
        <v>-5.6459868607658614E-2</v>
      </c>
      <c r="J26" s="8">
        <f t="shared" si="8"/>
        <v>-6.8627459389436152E-2</v>
      </c>
      <c r="K26" s="8">
        <f t="shared" si="9"/>
        <v>1.3064150220491788E-2</v>
      </c>
      <c r="L26" s="8">
        <f t="shared" si="1"/>
        <v>0.24499995710437156</v>
      </c>
      <c r="M26" s="8">
        <f t="shared" si="2"/>
        <v>0.4</v>
      </c>
      <c r="N26" s="8">
        <f t="shared" si="3"/>
        <v>0.75189971333667016</v>
      </c>
      <c r="O26" s="8">
        <f t="shared" si="4"/>
        <v>0.81179987028483402</v>
      </c>
      <c r="P26">
        <f>VLOOKUP($B26,'Supporting Data'!$B$2:$J$367,COLUMN('Supporting Data'!C27)-1,FALSE)</f>
        <v>395903</v>
      </c>
      <c r="Q26" s="8">
        <f>VLOOKUP($B26,'Supporting Data'!$B$2:$J$367,COLUMN('Supporting Data'!D27)-1,FALSE)</f>
        <v>0.17</v>
      </c>
      <c r="R26">
        <f>VLOOKUP($B26,'Supporting Data'!$B$2:$J$367,COLUMN('Supporting Data'!E27)-1,FALSE)</f>
        <v>32</v>
      </c>
      <c r="S26">
        <f>VLOOKUP($B26,'Supporting Data'!$B$2:$J$367,COLUMN('Supporting Data'!F27)-1,FALSE)</f>
        <v>19</v>
      </c>
      <c r="T26">
        <f>VLOOKUP($B26,'Supporting Data'!$B$2:$J$367,COLUMN('Supporting Data'!G27)-1,FALSE)</f>
        <v>28</v>
      </c>
      <c r="U26">
        <f>VLOOKUP($B26,'Supporting Data'!$B$2:$J$367,COLUMN('Supporting Data'!H27)-1,FALSE)</f>
        <v>365</v>
      </c>
      <c r="V26">
        <f>VLOOKUP($B26,'Supporting Data'!$B$2:$J$367,COLUMN('Supporting Data'!I27)-1,FALSE)</f>
        <v>30</v>
      </c>
      <c r="W26" s="8">
        <f>VLOOKUP($B26,'Supporting Data'!$B$2:$J$367,COLUMN('Supporting Data'!J27)-1,FALSE)</f>
        <v>0.94</v>
      </c>
      <c r="X26">
        <f>VLOOKUP($B26,'Channel wise traffic'!$B$2:$F$367,COLUMN('Channel wise traffic'!C27)-1,FALSE)</f>
        <v>7427330</v>
      </c>
      <c r="Y26">
        <f>VLOOKUP($B26,'Channel wise traffic'!$B$2:$F$367,COLUMN('Channel wise traffic'!D27)-1,FALSE)</f>
        <v>5570497</v>
      </c>
      <c r="Z26">
        <f>VLOOKUP($B26,'Channel wise traffic'!$B$2:$F$367,COLUMN('Channel wise traffic'!E27)-1,FALSE)</f>
        <v>2269462</v>
      </c>
      <c r="AA26">
        <f>VLOOKUP($B26,'Channel wise traffic'!$B$2:$F$367,COLUMN('Channel wise traffic'!F27)-1,FALSE)</f>
        <v>5364183</v>
      </c>
    </row>
    <row r="27" spans="1:27" x14ac:dyDescent="0.3">
      <c r="A27" s="4" t="str">
        <f t="shared" si="5"/>
        <v>Saturday</v>
      </c>
      <c r="B27" s="3">
        <v>43491</v>
      </c>
      <c r="C27" s="10">
        <v>47134238</v>
      </c>
      <c r="D27" s="10">
        <v>9997171</v>
      </c>
      <c r="E27" s="10">
        <v>3568990</v>
      </c>
      <c r="F27" s="10">
        <v>2378375</v>
      </c>
      <c r="G27" s="10">
        <v>1762376</v>
      </c>
      <c r="H27" s="8">
        <f t="shared" si="0"/>
        <v>3.7390569462478637E-2</v>
      </c>
      <c r="I27" s="8">
        <f t="shared" si="7"/>
        <v>9.2882647461171253E-2</v>
      </c>
      <c r="J27" s="8">
        <f t="shared" si="8"/>
        <v>0.10526315666056507</v>
      </c>
      <c r="K27" s="8">
        <f t="shared" si="9"/>
        <v>-1.120141309767364E-2</v>
      </c>
      <c r="L27" s="8">
        <f t="shared" si="1"/>
        <v>0.21209998133416308</v>
      </c>
      <c r="M27" s="8">
        <f t="shared" si="2"/>
        <v>0.35699999529866999</v>
      </c>
      <c r="N27" s="8">
        <f t="shared" si="3"/>
        <v>0.66640001793224413</v>
      </c>
      <c r="O27" s="8">
        <f t="shared" si="4"/>
        <v>0.74100005255689283</v>
      </c>
      <c r="P27">
        <f>VLOOKUP($B27,'Supporting Data'!$B$2:$J$367,COLUMN('Supporting Data'!C28)-1,FALSE)</f>
        <v>392190</v>
      </c>
      <c r="Q27" s="8">
        <f>VLOOKUP($B27,'Supporting Data'!$B$2:$J$367,COLUMN('Supporting Data'!D28)-1,FALSE)</f>
        <v>0.17</v>
      </c>
      <c r="R27">
        <f>VLOOKUP($B27,'Supporting Data'!$B$2:$J$367,COLUMN('Supporting Data'!E28)-1,FALSE)</f>
        <v>37</v>
      </c>
      <c r="S27">
        <f>VLOOKUP($B27,'Supporting Data'!$B$2:$J$367,COLUMN('Supporting Data'!F28)-1,FALSE)</f>
        <v>19</v>
      </c>
      <c r="T27">
        <f>VLOOKUP($B27,'Supporting Data'!$B$2:$J$367,COLUMN('Supporting Data'!G28)-1,FALSE)</f>
        <v>30</v>
      </c>
      <c r="U27">
        <f>VLOOKUP($B27,'Supporting Data'!$B$2:$J$367,COLUMN('Supporting Data'!H28)-1,FALSE)</f>
        <v>352</v>
      </c>
      <c r="V27">
        <f>VLOOKUP($B27,'Supporting Data'!$B$2:$J$367,COLUMN('Supporting Data'!I28)-1,FALSE)</f>
        <v>34</v>
      </c>
      <c r="W27" s="8">
        <f>VLOOKUP($B27,'Supporting Data'!$B$2:$J$367,COLUMN('Supporting Data'!J28)-1,FALSE)</f>
        <v>0.92</v>
      </c>
      <c r="X27">
        <f>VLOOKUP($B27,'Channel wise traffic'!$B$2:$F$367,COLUMN('Channel wise traffic'!C28)-1,FALSE)</f>
        <v>16968325</v>
      </c>
      <c r="Y27">
        <f>VLOOKUP($B27,'Channel wise traffic'!$B$2:$F$367,COLUMN('Channel wise traffic'!D28)-1,FALSE)</f>
        <v>12726244</v>
      </c>
      <c r="Z27">
        <f>VLOOKUP($B27,'Channel wise traffic'!$B$2:$F$367,COLUMN('Channel wise traffic'!E28)-1,FALSE)</f>
        <v>5184766</v>
      </c>
      <c r="AA27">
        <f>VLOOKUP($B27,'Channel wise traffic'!$B$2:$F$367,COLUMN('Channel wise traffic'!F28)-1,FALSE)</f>
        <v>12254901</v>
      </c>
    </row>
    <row r="28" spans="1:27" x14ac:dyDescent="0.3">
      <c r="A28" s="4" t="str">
        <f t="shared" si="5"/>
        <v>Sunday</v>
      </c>
      <c r="B28" s="3">
        <v>43492</v>
      </c>
      <c r="C28" s="10">
        <v>45338648</v>
      </c>
      <c r="D28" s="10">
        <v>9616327</v>
      </c>
      <c r="E28" s="10">
        <v>3400333</v>
      </c>
      <c r="F28" s="10">
        <v>2358471</v>
      </c>
      <c r="G28" s="10">
        <v>1784419</v>
      </c>
      <c r="H28" s="8">
        <f t="shared" si="0"/>
        <v>3.9357569727266679E-2</v>
      </c>
      <c r="I28" s="8">
        <f t="shared" si="7"/>
        <v>-1.9630799659368758E-2</v>
      </c>
      <c r="J28" s="8">
        <f t="shared" si="8"/>
        <v>2.0202019974729035E-2</v>
      </c>
      <c r="K28" s="8">
        <f t="shared" si="9"/>
        <v>-3.9044050937170782E-2</v>
      </c>
      <c r="L28" s="8">
        <f t="shared" si="1"/>
        <v>0.21209999468885796</v>
      </c>
      <c r="M28" s="8">
        <f t="shared" si="2"/>
        <v>0.35359997637351559</v>
      </c>
      <c r="N28" s="8">
        <f t="shared" si="3"/>
        <v>0.69360000917557196</v>
      </c>
      <c r="O28" s="8">
        <f t="shared" si="4"/>
        <v>0.75659993275304216</v>
      </c>
      <c r="P28">
        <f>VLOOKUP($B28,'Supporting Data'!$B$2:$J$367,COLUMN('Supporting Data'!C29)-1,FALSE)</f>
        <v>393831</v>
      </c>
      <c r="Q28" s="8">
        <f>VLOOKUP($B28,'Supporting Data'!$B$2:$J$367,COLUMN('Supporting Data'!D29)-1,FALSE)</f>
        <v>0.19</v>
      </c>
      <c r="R28">
        <f>VLOOKUP($B28,'Supporting Data'!$B$2:$J$367,COLUMN('Supporting Data'!E29)-1,FALSE)</f>
        <v>30</v>
      </c>
      <c r="S28">
        <f>VLOOKUP($B28,'Supporting Data'!$B$2:$J$367,COLUMN('Supporting Data'!F29)-1,FALSE)</f>
        <v>21</v>
      </c>
      <c r="T28">
        <f>VLOOKUP($B28,'Supporting Data'!$B$2:$J$367,COLUMN('Supporting Data'!G29)-1,FALSE)</f>
        <v>30</v>
      </c>
      <c r="U28">
        <f>VLOOKUP($B28,'Supporting Data'!$B$2:$J$367,COLUMN('Supporting Data'!H29)-1,FALSE)</f>
        <v>390</v>
      </c>
      <c r="V28">
        <f>VLOOKUP($B28,'Supporting Data'!$B$2:$J$367,COLUMN('Supporting Data'!I29)-1,FALSE)</f>
        <v>35</v>
      </c>
      <c r="W28" s="8">
        <f>VLOOKUP($B28,'Supporting Data'!$B$2:$J$367,COLUMN('Supporting Data'!J29)-1,FALSE)</f>
        <v>0.91</v>
      </c>
      <c r="X28">
        <f>VLOOKUP($B28,'Channel wise traffic'!$B$2:$F$367,COLUMN('Channel wise traffic'!C29)-1,FALSE)</f>
        <v>16321913</v>
      </c>
      <c r="Y28">
        <f>VLOOKUP($B28,'Channel wise traffic'!$B$2:$F$367,COLUMN('Channel wise traffic'!D29)-1,FALSE)</f>
        <v>12241435</v>
      </c>
      <c r="Z28">
        <f>VLOOKUP($B28,'Channel wise traffic'!$B$2:$F$367,COLUMN('Channel wise traffic'!E29)-1,FALSE)</f>
        <v>4987251</v>
      </c>
      <c r="AA28">
        <f>VLOOKUP($B28,'Channel wise traffic'!$B$2:$F$367,COLUMN('Channel wise traffic'!F29)-1,FALSE)</f>
        <v>11788048</v>
      </c>
    </row>
    <row r="29" spans="1:27" x14ac:dyDescent="0.3">
      <c r="A29" s="4" t="str">
        <f t="shared" si="5"/>
        <v>Monday</v>
      </c>
      <c r="B29" s="3">
        <v>43493</v>
      </c>
      <c r="C29" s="10">
        <v>21282993</v>
      </c>
      <c r="D29" s="10">
        <v>5267540</v>
      </c>
      <c r="E29" s="10">
        <v>2043805</v>
      </c>
      <c r="F29" s="10">
        <v>1536737</v>
      </c>
      <c r="G29" s="10">
        <v>1310529</v>
      </c>
      <c r="H29" s="8">
        <f t="shared" si="0"/>
        <v>6.157634877763668E-2</v>
      </c>
      <c r="I29" s="8">
        <f t="shared" si="7"/>
        <v>-0.11250036399885421</v>
      </c>
      <c r="J29" s="8">
        <f t="shared" si="8"/>
        <v>-3.9215703977760197E-2</v>
      </c>
      <c r="K29" s="8">
        <f t="shared" si="9"/>
        <v>-7.6275872039646142E-2</v>
      </c>
      <c r="L29" s="8">
        <f t="shared" si="1"/>
        <v>0.2474999639383427</v>
      </c>
      <c r="M29" s="8">
        <f t="shared" si="2"/>
        <v>0.38799990128219247</v>
      </c>
      <c r="N29" s="8">
        <f t="shared" si="3"/>
        <v>0.75190001003031115</v>
      </c>
      <c r="O29" s="8">
        <f t="shared" si="4"/>
        <v>0.8527997959312491</v>
      </c>
      <c r="P29">
        <f>VLOOKUP($B29,'Supporting Data'!$B$2:$J$367,COLUMN('Supporting Data'!C30)-1,FALSE)</f>
        <v>399983</v>
      </c>
      <c r="Q29" s="8">
        <f>VLOOKUP($B29,'Supporting Data'!$B$2:$J$367,COLUMN('Supporting Data'!D30)-1,FALSE)</f>
        <v>0.19</v>
      </c>
      <c r="R29">
        <f>VLOOKUP($B29,'Supporting Data'!$B$2:$J$367,COLUMN('Supporting Data'!E30)-1,FALSE)</f>
        <v>40</v>
      </c>
      <c r="S29">
        <f>VLOOKUP($B29,'Supporting Data'!$B$2:$J$367,COLUMN('Supporting Data'!F30)-1,FALSE)</f>
        <v>19</v>
      </c>
      <c r="T29">
        <f>VLOOKUP($B29,'Supporting Data'!$B$2:$J$367,COLUMN('Supporting Data'!G30)-1,FALSE)</f>
        <v>26</v>
      </c>
      <c r="U29">
        <f>VLOOKUP($B29,'Supporting Data'!$B$2:$J$367,COLUMN('Supporting Data'!H30)-1,FALSE)</f>
        <v>370</v>
      </c>
      <c r="V29">
        <f>VLOOKUP($B29,'Supporting Data'!$B$2:$J$367,COLUMN('Supporting Data'!I30)-1,FALSE)</f>
        <v>34</v>
      </c>
      <c r="W29" s="8">
        <f>VLOOKUP($B29,'Supporting Data'!$B$2:$J$367,COLUMN('Supporting Data'!J30)-1,FALSE)</f>
        <v>0.91</v>
      </c>
      <c r="X29">
        <f>VLOOKUP($B29,'Channel wise traffic'!$B$2:$F$367,COLUMN('Channel wise traffic'!C30)-1,FALSE)</f>
        <v>7661877</v>
      </c>
      <c r="Y29">
        <f>VLOOKUP($B29,'Channel wise traffic'!$B$2:$F$367,COLUMN('Channel wise traffic'!D30)-1,FALSE)</f>
        <v>5746408</v>
      </c>
      <c r="Z29">
        <f>VLOOKUP($B29,'Channel wise traffic'!$B$2:$F$367,COLUMN('Channel wise traffic'!E30)-1,FALSE)</f>
        <v>2341129</v>
      </c>
      <c r="AA29">
        <f>VLOOKUP($B29,'Channel wise traffic'!$B$2:$F$367,COLUMN('Channel wise traffic'!F30)-1,FALSE)</f>
        <v>5533578</v>
      </c>
    </row>
    <row r="30" spans="1:27" x14ac:dyDescent="0.3">
      <c r="A30" s="4" t="str">
        <f t="shared" si="5"/>
        <v>Tuesday</v>
      </c>
      <c r="B30" s="3">
        <v>43494</v>
      </c>
      <c r="C30" s="10">
        <v>22368860</v>
      </c>
      <c r="D30" s="10">
        <v>2628341</v>
      </c>
      <c r="E30" s="10">
        <v>1093389</v>
      </c>
      <c r="F30" s="10">
        <v>790192</v>
      </c>
      <c r="G30" s="10">
        <v>628519</v>
      </c>
      <c r="H30" s="8">
        <f t="shared" si="0"/>
        <v>2.8097945089736356E-2</v>
      </c>
      <c r="I30" s="8">
        <f t="shared" si="7"/>
        <v>-0.71708723442563915</v>
      </c>
      <c r="J30" s="8">
        <f t="shared" si="8"/>
        <v>-0.40462427961056557</v>
      </c>
      <c r="K30" s="8">
        <f t="shared" si="9"/>
        <v>-0.52481642115115479</v>
      </c>
      <c r="L30" s="8">
        <f t="shared" si="1"/>
        <v>0.11749999776474974</v>
      </c>
      <c r="M30" s="8">
        <f t="shared" si="2"/>
        <v>0.41599967431927592</v>
      </c>
      <c r="N30" s="8">
        <f t="shared" si="3"/>
        <v>0.72269978937048018</v>
      </c>
      <c r="O30" s="8">
        <f t="shared" si="4"/>
        <v>0.79540035839390932</v>
      </c>
      <c r="P30">
        <f>VLOOKUP($B30,'Supporting Data'!$B$2:$J$367,COLUMN('Supporting Data'!C31)-1,FALSE)</f>
        <v>274777</v>
      </c>
      <c r="Q30" s="8">
        <f>VLOOKUP($B30,'Supporting Data'!$B$2:$J$367,COLUMN('Supporting Data'!D31)-1,FALSE)</f>
        <v>0.17</v>
      </c>
      <c r="R30">
        <f>VLOOKUP($B30,'Supporting Data'!$B$2:$J$367,COLUMN('Supporting Data'!E31)-1,FALSE)</f>
        <v>31</v>
      </c>
      <c r="S30">
        <f>VLOOKUP($B30,'Supporting Data'!$B$2:$J$367,COLUMN('Supporting Data'!F31)-1,FALSE)</f>
        <v>22</v>
      </c>
      <c r="T30">
        <f>VLOOKUP($B30,'Supporting Data'!$B$2:$J$367,COLUMN('Supporting Data'!G31)-1,FALSE)</f>
        <v>25</v>
      </c>
      <c r="U30">
        <f>VLOOKUP($B30,'Supporting Data'!$B$2:$J$367,COLUMN('Supporting Data'!H31)-1,FALSE)</f>
        <v>376</v>
      </c>
      <c r="V30">
        <f>VLOOKUP($B30,'Supporting Data'!$B$2:$J$367,COLUMN('Supporting Data'!I31)-1,FALSE)</f>
        <v>37</v>
      </c>
      <c r="W30" s="8">
        <f>VLOOKUP($B30,'Supporting Data'!$B$2:$J$367,COLUMN('Supporting Data'!J31)-1,FALSE)</f>
        <v>0.94</v>
      </c>
      <c r="X30">
        <f>VLOOKUP($B30,'Channel wise traffic'!$B$2:$F$367,COLUMN('Channel wise traffic'!C31)-1,FALSE)</f>
        <v>8052789</v>
      </c>
      <c r="Y30">
        <f>VLOOKUP($B30,'Channel wise traffic'!$B$2:$F$367,COLUMN('Channel wise traffic'!D31)-1,FALSE)</f>
        <v>6039592</v>
      </c>
      <c r="Z30">
        <f>VLOOKUP($B30,'Channel wise traffic'!$B$2:$F$367,COLUMN('Channel wise traffic'!E31)-1,FALSE)</f>
        <v>2460574</v>
      </c>
      <c r="AA30">
        <f>VLOOKUP($B30,'Channel wise traffic'!$B$2:$F$367,COLUMN('Channel wise traffic'!F31)-1,FALSE)</f>
        <v>5815903</v>
      </c>
    </row>
    <row r="31" spans="1:27" x14ac:dyDescent="0.3">
      <c r="A31" s="4" t="str">
        <f t="shared" si="5"/>
        <v>Wednesday</v>
      </c>
      <c r="B31" s="3">
        <v>43495</v>
      </c>
      <c r="C31" s="10">
        <v>22368860</v>
      </c>
      <c r="D31" s="10">
        <v>5536293</v>
      </c>
      <c r="E31" s="10">
        <v>2303097</v>
      </c>
      <c r="F31" s="10">
        <v>1614011</v>
      </c>
      <c r="G31" s="10">
        <v>1283784</v>
      </c>
      <c r="H31" s="8">
        <f t="shared" si="0"/>
        <v>5.739157024542154E-2</v>
      </c>
      <c r="I31" s="8">
        <f t="shared" si="7"/>
        <v>-7.8019563062868946E-2</v>
      </c>
      <c r="J31" s="8">
        <f t="shared" si="8"/>
        <v>4.0404011745583279E-2</v>
      </c>
      <c r="K31" s="8">
        <f t="shared" si="9"/>
        <v>-0.11382460416483964</v>
      </c>
      <c r="L31" s="8">
        <f t="shared" si="1"/>
        <v>0.24750000670575076</v>
      </c>
      <c r="M31" s="8">
        <f t="shared" si="2"/>
        <v>0.41599983960386488</v>
      </c>
      <c r="N31" s="8">
        <f t="shared" si="3"/>
        <v>0.70080027024480518</v>
      </c>
      <c r="O31" s="8">
        <f t="shared" si="4"/>
        <v>0.7953997835206823</v>
      </c>
      <c r="P31">
        <f>VLOOKUP($B31,'Supporting Data'!$B$2:$J$367,COLUMN('Supporting Data'!C32)-1,FALSE)</f>
        <v>390375</v>
      </c>
      <c r="Q31" s="8">
        <f>VLOOKUP($B31,'Supporting Data'!$B$2:$J$367,COLUMN('Supporting Data'!D32)-1,FALSE)</f>
        <v>0.18</v>
      </c>
      <c r="R31">
        <f>VLOOKUP($B31,'Supporting Data'!$B$2:$J$367,COLUMN('Supporting Data'!E32)-1,FALSE)</f>
        <v>37</v>
      </c>
      <c r="S31">
        <f>VLOOKUP($B31,'Supporting Data'!$B$2:$J$367,COLUMN('Supporting Data'!F32)-1,FALSE)</f>
        <v>18</v>
      </c>
      <c r="T31">
        <f>VLOOKUP($B31,'Supporting Data'!$B$2:$J$367,COLUMN('Supporting Data'!G32)-1,FALSE)</f>
        <v>26</v>
      </c>
      <c r="U31">
        <f>VLOOKUP($B31,'Supporting Data'!$B$2:$J$367,COLUMN('Supporting Data'!H32)-1,FALSE)</f>
        <v>366</v>
      </c>
      <c r="V31">
        <f>VLOOKUP($B31,'Supporting Data'!$B$2:$J$367,COLUMN('Supporting Data'!I32)-1,FALSE)</f>
        <v>37</v>
      </c>
      <c r="W31" s="8">
        <f>VLOOKUP($B31,'Supporting Data'!$B$2:$J$367,COLUMN('Supporting Data'!J32)-1,FALSE)</f>
        <v>0.93</v>
      </c>
      <c r="X31">
        <f>VLOOKUP($B31,'Channel wise traffic'!$B$2:$F$367,COLUMN('Channel wise traffic'!C32)-1,FALSE)</f>
        <v>8052789</v>
      </c>
      <c r="Y31">
        <f>VLOOKUP($B31,'Channel wise traffic'!$B$2:$F$367,COLUMN('Channel wise traffic'!D32)-1,FALSE)</f>
        <v>6039592</v>
      </c>
      <c r="Z31">
        <f>VLOOKUP($B31,'Channel wise traffic'!$B$2:$F$367,COLUMN('Channel wise traffic'!E32)-1,FALSE)</f>
        <v>2460574</v>
      </c>
      <c r="AA31">
        <f>VLOOKUP($B31,'Channel wise traffic'!$B$2:$F$367,COLUMN('Channel wise traffic'!F32)-1,FALSE)</f>
        <v>5815903</v>
      </c>
    </row>
    <row r="32" spans="1:27" x14ac:dyDescent="0.3">
      <c r="A32" s="4" t="str">
        <f t="shared" si="5"/>
        <v>Thursday</v>
      </c>
      <c r="B32" s="3">
        <v>43496</v>
      </c>
      <c r="C32" s="10">
        <v>20848646</v>
      </c>
      <c r="D32" s="10">
        <v>5316404</v>
      </c>
      <c r="E32" s="10">
        <v>2147827</v>
      </c>
      <c r="F32" s="10">
        <v>1520876</v>
      </c>
      <c r="G32" s="10">
        <v>1272061</v>
      </c>
      <c r="H32" s="8">
        <f t="shared" si="0"/>
        <v>6.1014082161498638E-2</v>
      </c>
      <c r="I32" s="8">
        <f t="shared" si="7"/>
        <v>0.20059441674862155</v>
      </c>
      <c r="J32" s="8">
        <f t="shared" si="8"/>
        <v>1.0526296401619062E-2</v>
      </c>
      <c r="K32" s="8">
        <f t="shared" si="9"/>
        <v>0.18808824770202981</v>
      </c>
      <c r="L32" s="8">
        <f t="shared" si="1"/>
        <v>0.25499996498573574</v>
      </c>
      <c r="M32" s="8">
        <f t="shared" si="2"/>
        <v>0.4039999593710335</v>
      </c>
      <c r="N32" s="8">
        <f t="shared" si="3"/>
        <v>0.70809986092920896</v>
      </c>
      <c r="O32" s="8">
        <f t="shared" si="4"/>
        <v>0.83640020619695488</v>
      </c>
      <c r="P32">
        <f>VLOOKUP($B32,'Supporting Data'!$B$2:$J$367,COLUMN('Supporting Data'!C33)-1,FALSE)</f>
        <v>393482</v>
      </c>
      <c r="Q32" s="8">
        <f>VLOOKUP($B32,'Supporting Data'!$B$2:$J$367,COLUMN('Supporting Data'!D33)-1,FALSE)</f>
        <v>0.18</v>
      </c>
      <c r="R32">
        <f>VLOOKUP($B32,'Supporting Data'!$B$2:$J$367,COLUMN('Supporting Data'!E33)-1,FALSE)</f>
        <v>38</v>
      </c>
      <c r="S32">
        <f>VLOOKUP($B32,'Supporting Data'!$B$2:$J$367,COLUMN('Supporting Data'!F33)-1,FALSE)</f>
        <v>18</v>
      </c>
      <c r="T32">
        <f>VLOOKUP($B32,'Supporting Data'!$B$2:$J$367,COLUMN('Supporting Data'!G33)-1,FALSE)</f>
        <v>25</v>
      </c>
      <c r="U32">
        <f>VLOOKUP($B32,'Supporting Data'!$B$2:$J$367,COLUMN('Supporting Data'!H33)-1,FALSE)</f>
        <v>354</v>
      </c>
      <c r="V32">
        <f>VLOOKUP($B32,'Supporting Data'!$B$2:$J$367,COLUMN('Supporting Data'!I33)-1,FALSE)</f>
        <v>33</v>
      </c>
      <c r="W32" s="8">
        <f>VLOOKUP($B32,'Supporting Data'!$B$2:$J$367,COLUMN('Supporting Data'!J33)-1,FALSE)</f>
        <v>0.94</v>
      </c>
      <c r="X32">
        <f>VLOOKUP($B32,'Channel wise traffic'!$B$2:$F$367,COLUMN('Channel wise traffic'!C33)-1,FALSE)</f>
        <v>7505512</v>
      </c>
      <c r="Y32">
        <f>VLOOKUP($B32,'Channel wise traffic'!$B$2:$F$367,COLUMN('Channel wise traffic'!D33)-1,FALSE)</f>
        <v>5629134</v>
      </c>
      <c r="Z32">
        <f>VLOOKUP($B32,'Channel wise traffic'!$B$2:$F$367,COLUMN('Channel wise traffic'!E33)-1,FALSE)</f>
        <v>2293351</v>
      </c>
      <c r="AA32">
        <f>VLOOKUP($B32,'Channel wise traffic'!$B$2:$F$367,COLUMN('Channel wise traffic'!F33)-1,FALSE)</f>
        <v>5420648</v>
      </c>
    </row>
    <row r="33" spans="1:27" x14ac:dyDescent="0.3">
      <c r="A33" s="4" t="str">
        <f t="shared" si="5"/>
        <v>Friday</v>
      </c>
      <c r="B33" s="3">
        <v>43497</v>
      </c>
      <c r="C33" s="10">
        <v>20631473</v>
      </c>
      <c r="D33" s="10">
        <v>5054710</v>
      </c>
      <c r="E33" s="10">
        <v>2082540</v>
      </c>
      <c r="F33" s="10">
        <v>1565862</v>
      </c>
      <c r="G33" s="10">
        <v>1322527</v>
      </c>
      <c r="H33" s="8">
        <f t="shared" si="0"/>
        <v>6.4102403158514176E-2</v>
      </c>
      <c r="I33" s="8">
        <f t="shared" si="7"/>
        <v>7.1616556279585408E-2</v>
      </c>
      <c r="J33" s="8">
        <f t="shared" si="8"/>
        <v>0</v>
      </c>
      <c r="K33" s="8">
        <f t="shared" si="9"/>
        <v>7.1616556279585408E-2</v>
      </c>
      <c r="L33" s="8">
        <f t="shared" si="1"/>
        <v>0.24499995710437156</v>
      </c>
      <c r="M33" s="8">
        <f t="shared" si="2"/>
        <v>0.4119998971256511</v>
      </c>
      <c r="N33" s="8">
        <f t="shared" si="3"/>
        <v>0.75190008355181648</v>
      </c>
      <c r="O33" s="8">
        <f t="shared" si="4"/>
        <v>0.84459997113411012</v>
      </c>
      <c r="P33">
        <f>VLOOKUP($B33,'Supporting Data'!$B$2:$J$367,COLUMN('Supporting Data'!C34)-1,FALSE)</f>
        <v>393763</v>
      </c>
      <c r="Q33" s="8">
        <f>VLOOKUP($B33,'Supporting Data'!$B$2:$J$367,COLUMN('Supporting Data'!D34)-1,FALSE)</f>
        <v>0.18</v>
      </c>
      <c r="R33">
        <f>VLOOKUP($B33,'Supporting Data'!$B$2:$J$367,COLUMN('Supporting Data'!E34)-1,FALSE)</f>
        <v>34</v>
      </c>
      <c r="S33">
        <f>VLOOKUP($B33,'Supporting Data'!$B$2:$J$367,COLUMN('Supporting Data'!F34)-1,FALSE)</f>
        <v>17</v>
      </c>
      <c r="T33">
        <f>VLOOKUP($B33,'Supporting Data'!$B$2:$J$367,COLUMN('Supporting Data'!G34)-1,FALSE)</f>
        <v>28</v>
      </c>
      <c r="U33">
        <f>VLOOKUP($B33,'Supporting Data'!$B$2:$J$367,COLUMN('Supporting Data'!H34)-1,FALSE)</f>
        <v>394</v>
      </c>
      <c r="V33">
        <f>VLOOKUP($B33,'Supporting Data'!$B$2:$J$367,COLUMN('Supporting Data'!I34)-1,FALSE)</f>
        <v>38</v>
      </c>
      <c r="W33" s="8">
        <f>VLOOKUP($B33,'Supporting Data'!$B$2:$J$367,COLUMN('Supporting Data'!J34)-1,FALSE)</f>
        <v>0.94</v>
      </c>
      <c r="X33">
        <f>VLOOKUP($B33,'Channel wise traffic'!$B$2:$F$367,COLUMN('Channel wise traffic'!C34)-1,FALSE)</f>
        <v>7427330</v>
      </c>
      <c r="Y33">
        <f>VLOOKUP($B33,'Channel wise traffic'!$B$2:$F$367,COLUMN('Channel wise traffic'!D34)-1,FALSE)</f>
        <v>5570497</v>
      </c>
      <c r="Z33">
        <f>VLOOKUP($B33,'Channel wise traffic'!$B$2:$F$367,COLUMN('Channel wise traffic'!E34)-1,FALSE)</f>
        <v>2269462</v>
      </c>
      <c r="AA33">
        <f>VLOOKUP($B33,'Channel wise traffic'!$B$2:$F$367,COLUMN('Channel wise traffic'!F34)-1,FALSE)</f>
        <v>5364183</v>
      </c>
    </row>
    <row r="34" spans="1:27" x14ac:dyDescent="0.3">
      <c r="A34" s="4" t="str">
        <f t="shared" si="5"/>
        <v>Saturday</v>
      </c>
      <c r="B34" s="3">
        <v>43498</v>
      </c>
      <c r="C34" s="10">
        <v>43543058</v>
      </c>
      <c r="D34" s="10">
        <v>9052601</v>
      </c>
      <c r="E34" s="10">
        <v>2985548</v>
      </c>
      <c r="F34" s="10">
        <v>2070776</v>
      </c>
      <c r="G34" s="10">
        <v>1566749</v>
      </c>
      <c r="H34" s="8">
        <f t="shared" si="0"/>
        <v>3.598160239457688E-2</v>
      </c>
      <c r="I34" s="8">
        <f t="shared" si="7"/>
        <v>-0.11100185204519353</v>
      </c>
      <c r="J34" s="8">
        <f t="shared" si="8"/>
        <v>-7.6190475382247658E-2</v>
      </c>
      <c r="K34" s="8">
        <f t="shared" si="9"/>
        <v>-3.7682418004241769E-2</v>
      </c>
      <c r="L34" s="8">
        <f t="shared" si="1"/>
        <v>0.20789998258735065</v>
      </c>
      <c r="M34" s="8">
        <f t="shared" si="2"/>
        <v>0.32980002101053607</v>
      </c>
      <c r="N34" s="8">
        <f t="shared" si="3"/>
        <v>0.6935999689169291</v>
      </c>
      <c r="O34" s="8">
        <f t="shared" si="4"/>
        <v>0.7565999412780523</v>
      </c>
      <c r="P34">
        <f>VLOOKUP($B34,'Supporting Data'!$B$2:$J$367,COLUMN('Supporting Data'!C35)-1,FALSE)</f>
        <v>391275</v>
      </c>
      <c r="Q34" s="8">
        <f>VLOOKUP($B34,'Supporting Data'!$B$2:$J$367,COLUMN('Supporting Data'!D35)-1,FALSE)</f>
        <v>0.18</v>
      </c>
      <c r="R34">
        <f>VLOOKUP($B34,'Supporting Data'!$B$2:$J$367,COLUMN('Supporting Data'!E35)-1,FALSE)</f>
        <v>33</v>
      </c>
      <c r="S34">
        <f>VLOOKUP($B34,'Supporting Data'!$B$2:$J$367,COLUMN('Supporting Data'!F35)-1,FALSE)</f>
        <v>20</v>
      </c>
      <c r="T34">
        <f>VLOOKUP($B34,'Supporting Data'!$B$2:$J$367,COLUMN('Supporting Data'!G35)-1,FALSE)</f>
        <v>27</v>
      </c>
      <c r="U34">
        <f>VLOOKUP($B34,'Supporting Data'!$B$2:$J$367,COLUMN('Supporting Data'!H35)-1,FALSE)</f>
        <v>350</v>
      </c>
      <c r="V34">
        <f>VLOOKUP($B34,'Supporting Data'!$B$2:$J$367,COLUMN('Supporting Data'!I35)-1,FALSE)</f>
        <v>34</v>
      </c>
      <c r="W34" s="8">
        <f>VLOOKUP($B34,'Supporting Data'!$B$2:$J$367,COLUMN('Supporting Data'!J35)-1,FALSE)</f>
        <v>0.95</v>
      </c>
      <c r="X34">
        <f>VLOOKUP($B34,'Channel wise traffic'!$B$2:$F$367,COLUMN('Channel wise traffic'!C35)-1,FALSE)</f>
        <v>15675500</v>
      </c>
      <c r="Y34">
        <f>VLOOKUP($B34,'Channel wise traffic'!$B$2:$F$367,COLUMN('Channel wise traffic'!D35)-1,FALSE)</f>
        <v>11756625</v>
      </c>
      <c r="Z34">
        <f>VLOOKUP($B34,'Channel wise traffic'!$B$2:$F$367,COLUMN('Channel wise traffic'!E35)-1,FALSE)</f>
        <v>4789736</v>
      </c>
      <c r="AA34">
        <f>VLOOKUP($B34,'Channel wise traffic'!$B$2:$F$367,COLUMN('Channel wise traffic'!F35)-1,FALSE)</f>
        <v>11321195</v>
      </c>
    </row>
    <row r="35" spans="1:27" x14ac:dyDescent="0.3">
      <c r="A35" s="4" t="str">
        <f t="shared" si="5"/>
        <v>Sunday</v>
      </c>
      <c r="B35" s="3">
        <v>43499</v>
      </c>
      <c r="C35" s="10">
        <v>44889750</v>
      </c>
      <c r="D35" s="10">
        <v>9709653</v>
      </c>
      <c r="E35" s="10">
        <v>3268269</v>
      </c>
      <c r="F35" s="10">
        <v>2333544</v>
      </c>
      <c r="G35" s="10">
        <v>1892971</v>
      </c>
      <c r="H35" s="8">
        <f t="shared" si="0"/>
        <v>4.2169337098112596E-2</v>
      </c>
      <c r="I35" s="8">
        <f t="shared" si="7"/>
        <v>6.0833246003320962E-2</v>
      </c>
      <c r="J35" s="8">
        <f t="shared" si="8"/>
        <v>-9.9010010179394481E-3</v>
      </c>
      <c r="K35" s="8">
        <f t="shared" si="9"/>
        <v>7.1441590279339273E-2</v>
      </c>
      <c r="L35" s="8">
        <f t="shared" si="1"/>
        <v>0.21630000167076002</v>
      </c>
      <c r="M35" s="8">
        <f t="shared" si="2"/>
        <v>0.33659997942253961</v>
      </c>
      <c r="N35" s="8">
        <f t="shared" si="3"/>
        <v>0.71399997980582386</v>
      </c>
      <c r="O35" s="8">
        <f t="shared" si="4"/>
        <v>0.81120004593870954</v>
      </c>
      <c r="P35">
        <f>VLOOKUP($B35,'Supporting Data'!$B$2:$J$367,COLUMN('Supporting Data'!C36)-1,FALSE)</f>
        <v>402690</v>
      </c>
      <c r="Q35" s="8">
        <f>VLOOKUP($B35,'Supporting Data'!$B$2:$J$367,COLUMN('Supporting Data'!D36)-1,FALSE)</f>
        <v>0.18</v>
      </c>
      <c r="R35">
        <f>VLOOKUP($B35,'Supporting Data'!$B$2:$J$367,COLUMN('Supporting Data'!E36)-1,FALSE)</f>
        <v>30</v>
      </c>
      <c r="S35">
        <f>VLOOKUP($B35,'Supporting Data'!$B$2:$J$367,COLUMN('Supporting Data'!F36)-1,FALSE)</f>
        <v>20</v>
      </c>
      <c r="T35">
        <f>VLOOKUP($B35,'Supporting Data'!$B$2:$J$367,COLUMN('Supporting Data'!G36)-1,FALSE)</f>
        <v>30</v>
      </c>
      <c r="U35">
        <f>VLOOKUP($B35,'Supporting Data'!$B$2:$J$367,COLUMN('Supporting Data'!H36)-1,FALSE)</f>
        <v>357</v>
      </c>
      <c r="V35">
        <f>VLOOKUP($B35,'Supporting Data'!$B$2:$J$367,COLUMN('Supporting Data'!I36)-1,FALSE)</f>
        <v>38</v>
      </c>
      <c r="W35" s="8">
        <f>VLOOKUP($B35,'Supporting Data'!$B$2:$J$367,COLUMN('Supporting Data'!J36)-1,FALSE)</f>
        <v>0.91</v>
      </c>
      <c r="X35">
        <f>VLOOKUP($B35,'Channel wise traffic'!$B$2:$F$367,COLUMN('Channel wise traffic'!C36)-1,FALSE)</f>
        <v>16160310</v>
      </c>
      <c r="Y35">
        <f>VLOOKUP($B35,'Channel wise traffic'!$B$2:$F$367,COLUMN('Channel wise traffic'!D36)-1,FALSE)</f>
        <v>12120232</v>
      </c>
      <c r="Z35">
        <f>VLOOKUP($B35,'Channel wise traffic'!$B$2:$F$367,COLUMN('Channel wise traffic'!E36)-1,FALSE)</f>
        <v>4937872</v>
      </c>
      <c r="AA35">
        <f>VLOOKUP($B35,'Channel wise traffic'!$B$2:$F$367,COLUMN('Channel wise traffic'!F36)-1,FALSE)</f>
        <v>11671335</v>
      </c>
    </row>
    <row r="36" spans="1:27" x14ac:dyDescent="0.3">
      <c r="A36" s="4" t="str">
        <f t="shared" si="5"/>
        <v>Monday</v>
      </c>
      <c r="B36" s="3">
        <v>43500</v>
      </c>
      <c r="C36" s="10">
        <v>21282993</v>
      </c>
      <c r="D36" s="10">
        <v>5054710</v>
      </c>
      <c r="E36" s="10">
        <v>2001665</v>
      </c>
      <c r="F36" s="10">
        <v>1475828</v>
      </c>
      <c r="G36" s="10">
        <v>1198077</v>
      </c>
      <c r="H36" s="8">
        <f t="shared" si="0"/>
        <v>5.6292693419576843E-2</v>
      </c>
      <c r="I36" s="8">
        <f t="shared" si="7"/>
        <v>-8.5806571239552931E-2</v>
      </c>
      <c r="J36" s="8">
        <f t="shared" si="8"/>
        <v>0</v>
      </c>
      <c r="K36" s="8">
        <f t="shared" si="9"/>
        <v>-8.5806571239552931E-2</v>
      </c>
      <c r="L36" s="8">
        <f t="shared" si="1"/>
        <v>0.2374999606493316</v>
      </c>
      <c r="M36" s="8">
        <f t="shared" si="2"/>
        <v>0.3959999683463542</v>
      </c>
      <c r="N36" s="8">
        <f t="shared" si="3"/>
        <v>0.73730019758551002</v>
      </c>
      <c r="O36" s="8">
        <f t="shared" si="4"/>
        <v>0.81179988453939078</v>
      </c>
      <c r="P36">
        <f>VLOOKUP($B36,'Supporting Data'!$B$2:$J$367,COLUMN('Supporting Data'!C37)-1,FALSE)</f>
        <v>407158</v>
      </c>
      <c r="Q36" s="8">
        <f>VLOOKUP($B36,'Supporting Data'!$B$2:$J$367,COLUMN('Supporting Data'!D37)-1,FALSE)</f>
        <v>0.17</v>
      </c>
      <c r="R36">
        <f>VLOOKUP($B36,'Supporting Data'!$B$2:$J$367,COLUMN('Supporting Data'!E37)-1,FALSE)</f>
        <v>39</v>
      </c>
      <c r="S36">
        <f>VLOOKUP($B36,'Supporting Data'!$B$2:$J$367,COLUMN('Supporting Data'!F37)-1,FALSE)</f>
        <v>17</v>
      </c>
      <c r="T36">
        <f>VLOOKUP($B36,'Supporting Data'!$B$2:$J$367,COLUMN('Supporting Data'!G37)-1,FALSE)</f>
        <v>26</v>
      </c>
      <c r="U36">
        <f>VLOOKUP($B36,'Supporting Data'!$B$2:$J$367,COLUMN('Supporting Data'!H37)-1,FALSE)</f>
        <v>370</v>
      </c>
      <c r="V36">
        <f>VLOOKUP($B36,'Supporting Data'!$B$2:$J$367,COLUMN('Supporting Data'!I37)-1,FALSE)</f>
        <v>37</v>
      </c>
      <c r="W36" s="8">
        <f>VLOOKUP($B36,'Supporting Data'!$B$2:$J$367,COLUMN('Supporting Data'!J37)-1,FALSE)</f>
        <v>0.93</v>
      </c>
      <c r="X36">
        <f>VLOOKUP($B36,'Channel wise traffic'!$B$2:$F$367,COLUMN('Channel wise traffic'!C37)-1,FALSE)</f>
        <v>7661877</v>
      </c>
      <c r="Y36">
        <f>VLOOKUP($B36,'Channel wise traffic'!$B$2:$F$367,COLUMN('Channel wise traffic'!D37)-1,FALSE)</f>
        <v>5746408</v>
      </c>
      <c r="Z36">
        <f>VLOOKUP($B36,'Channel wise traffic'!$B$2:$F$367,COLUMN('Channel wise traffic'!E37)-1,FALSE)</f>
        <v>2341129</v>
      </c>
      <c r="AA36">
        <f>VLOOKUP($B36,'Channel wise traffic'!$B$2:$F$367,COLUMN('Channel wise traffic'!F37)-1,FALSE)</f>
        <v>5533578</v>
      </c>
    </row>
    <row r="37" spans="1:27" x14ac:dyDescent="0.3">
      <c r="A37" s="4" t="str">
        <f t="shared" si="5"/>
        <v>Tuesday</v>
      </c>
      <c r="B37" s="3">
        <v>43501</v>
      </c>
      <c r="C37" s="10">
        <v>22368860</v>
      </c>
      <c r="D37" s="10">
        <v>5871825</v>
      </c>
      <c r="E37" s="10">
        <v>2372217</v>
      </c>
      <c r="F37" s="10">
        <v>1679767</v>
      </c>
      <c r="G37" s="10">
        <v>1349861</v>
      </c>
      <c r="H37" s="8">
        <f t="shared" si="0"/>
        <v>6.0345542866288224E-2</v>
      </c>
      <c r="I37" s="8">
        <f t="shared" si="7"/>
        <v>1.1476852728398028</v>
      </c>
      <c r="J37" s="8">
        <f t="shared" si="8"/>
        <v>0</v>
      </c>
      <c r="K37" s="8">
        <f t="shared" si="9"/>
        <v>1.1476852728398028</v>
      </c>
      <c r="L37" s="8">
        <f t="shared" si="1"/>
        <v>0.26249996647124618</v>
      </c>
      <c r="M37" s="8">
        <f t="shared" si="2"/>
        <v>0.40399994890855911</v>
      </c>
      <c r="N37" s="8">
        <f t="shared" si="3"/>
        <v>0.7081000599860805</v>
      </c>
      <c r="O37" s="8">
        <f t="shared" si="4"/>
        <v>0.80360014216257369</v>
      </c>
      <c r="P37">
        <f>VLOOKUP($B37,'Supporting Data'!$B$2:$J$367,COLUMN('Supporting Data'!C38)-1,FALSE)</f>
        <v>408982</v>
      </c>
      <c r="Q37" s="8">
        <f>VLOOKUP($B37,'Supporting Data'!$B$2:$J$367,COLUMN('Supporting Data'!D38)-1,FALSE)</f>
        <v>0.18</v>
      </c>
      <c r="R37">
        <f>VLOOKUP($B37,'Supporting Data'!$B$2:$J$367,COLUMN('Supporting Data'!E38)-1,FALSE)</f>
        <v>30</v>
      </c>
      <c r="S37">
        <f>VLOOKUP($B37,'Supporting Data'!$B$2:$J$367,COLUMN('Supporting Data'!F38)-1,FALSE)</f>
        <v>21</v>
      </c>
      <c r="T37">
        <f>VLOOKUP($B37,'Supporting Data'!$B$2:$J$367,COLUMN('Supporting Data'!G38)-1,FALSE)</f>
        <v>28</v>
      </c>
      <c r="U37">
        <f>VLOOKUP($B37,'Supporting Data'!$B$2:$J$367,COLUMN('Supporting Data'!H38)-1,FALSE)</f>
        <v>371</v>
      </c>
      <c r="V37">
        <f>VLOOKUP($B37,'Supporting Data'!$B$2:$J$367,COLUMN('Supporting Data'!I38)-1,FALSE)</f>
        <v>39</v>
      </c>
      <c r="W37" s="8">
        <f>VLOOKUP($B37,'Supporting Data'!$B$2:$J$367,COLUMN('Supporting Data'!J38)-1,FALSE)</f>
        <v>0.91</v>
      </c>
      <c r="X37">
        <f>VLOOKUP($B37,'Channel wise traffic'!$B$2:$F$367,COLUMN('Channel wise traffic'!C38)-1,FALSE)</f>
        <v>8052789</v>
      </c>
      <c r="Y37">
        <f>VLOOKUP($B37,'Channel wise traffic'!$B$2:$F$367,COLUMN('Channel wise traffic'!D38)-1,FALSE)</f>
        <v>6039592</v>
      </c>
      <c r="Z37">
        <f>VLOOKUP($B37,'Channel wise traffic'!$B$2:$F$367,COLUMN('Channel wise traffic'!E38)-1,FALSE)</f>
        <v>2460574</v>
      </c>
      <c r="AA37">
        <f>VLOOKUP($B37,'Channel wise traffic'!$B$2:$F$367,COLUMN('Channel wise traffic'!F38)-1,FALSE)</f>
        <v>5815903</v>
      </c>
    </row>
    <row r="38" spans="1:27" x14ac:dyDescent="0.3">
      <c r="A38" s="4" t="str">
        <f t="shared" si="5"/>
        <v>Wednesday</v>
      </c>
      <c r="B38" s="3">
        <v>43502</v>
      </c>
      <c r="C38" s="10">
        <v>20631473</v>
      </c>
      <c r="D38" s="10">
        <v>5364183</v>
      </c>
      <c r="E38" s="10">
        <v>2145673</v>
      </c>
      <c r="F38" s="10">
        <v>1488024</v>
      </c>
      <c r="G38" s="10">
        <v>1281189</v>
      </c>
      <c r="H38" s="8">
        <f t="shared" si="0"/>
        <v>6.2098765318404553E-2</v>
      </c>
      <c r="I38" s="8">
        <f t="shared" si="7"/>
        <v>-2.0213680806117074E-3</v>
      </c>
      <c r="J38" s="8">
        <f t="shared" si="8"/>
        <v>-7.7669894666066996E-2</v>
      </c>
      <c r="K38" s="8">
        <f t="shared" si="9"/>
        <v>8.2018928090899168E-2</v>
      </c>
      <c r="L38" s="8">
        <f t="shared" si="1"/>
        <v>0.26000000096939274</v>
      </c>
      <c r="M38" s="8">
        <f t="shared" si="2"/>
        <v>0.39999996271566424</v>
      </c>
      <c r="N38" s="8">
        <f t="shared" si="3"/>
        <v>0.69349989490476882</v>
      </c>
      <c r="O38" s="8">
        <f t="shared" si="4"/>
        <v>0.86100022580280966</v>
      </c>
      <c r="P38">
        <f>VLOOKUP($B38,'Supporting Data'!$B$2:$J$367,COLUMN('Supporting Data'!C39)-1,FALSE)</f>
        <v>404349</v>
      </c>
      <c r="Q38" s="8">
        <f>VLOOKUP($B38,'Supporting Data'!$B$2:$J$367,COLUMN('Supporting Data'!D39)-1,FALSE)</f>
        <v>0.18</v>
      </c>
      <c r="R38">
        <f>VLOOKUP($B38,'Supporting Data'!$B$2:$J$367,COLUMN('Supporting Data'!E39)-1,FALSE)</f>
        <v>40</v>
      </c>
      <c r="S38">
        <f>VLOOKUP($B38,'Supporting Data'!$B$2:$J$367,COLUMN('Supporting Data'!F39)-1,FALSE)</f>
        <v>21</v>
      </c>
      <c r="T38">
        <f>VLOOKUP($B38,'Supporting Data'!$B$2:$J$367,COLUMN('Supporting Data'!G39)-1,FALSE)</f>
        <v>28</v>
      </c>
      <c r="U38">
        <f>VLOOKUP($B38,'Supporting Data'!$B$2:$J$367,COLUMN('Supporting Data'!H39)-1,FALSE)</f>
        <v>350</v>
      </c>
      <c r="V38">
        <f>VLOOKUP($B38,'Supporting Data'!$B$2:$J$367,COLUMN('Supporting Data'!I39)-1,FALSE)</f>
        <v>34</v>
      </c>
      <c r="W38" s="8">
        <f>VLOOKUP($B38,'Supporting Data'!$B$2:$J$367,COLUMN('Supporting Data'!J39)-1,FALSE)</f>
        <v>0.93</v>
      </c>
      <c r="X38">
        <f>VLOOKUP($B38,'Channel wise traffic'!$B$2:$F$367,COLUMN('Channel wise traffic'!C39)-1,FALSE)</f>
        <v>7427330</v>
      </c>
      <c r="Y38">
        <f>VLOOKUP($B38,'Channel wise traffic'!$B$2:$F$367,COLUMN('Channel wise traffic'!D39)-1,FALSE)</f>
        <v>5570497</v>
      </c>
      <c r="Z38">
        <f>VLOOKUP($B38,'Channel wise traffic'!$B$2:$F$367,COLUMN('Channel wise traffic'!E39)-1,FALSE)</f>
        <v>2269462</v>
      </c>
      <c r="AA38">
        <f>VLOOKUP($B38,'Channel wise traffic'!$B$2:$F$367,COLUMN('Channel wise traffic'!F39)-1,FALSE)</f>
        <v>5364183</v>
      </c>
    </row>
    <row r="39" spans="1:27" x14ac:dyDescent="0.3">
      <c r="A39" s="4" t="str">
        <f t="shared" si="5"/>
        <v>Thursday</v>
      </c>
      <c r="B39" s="3">
        <v>43503</v>
      </c>
      <c r="C39" s="10">
        <v>22151687</v>
      </c>
      <c r="D39" s="10">
        <v>5482542</v>
      </c>
      <c r="E39" s="10">
        <v>2193017</v>
      </c>
      <c r="F39" s="10">
        <v>1616911</v>
      </c>
      <c r="G39" s="10">
        <v>1378902</v>
      </c>
      <c r="H39" s="8">
        <f t="shared" si="0"/>
        <v>6.2248170985803472E-2</v>
      </c>
      <c r="I39" s="8">
        <f t="shared" si="7"/>
        <v>8.3990469010527091E-2</v>
      </c>
      <c r="J39" s="8">
        <f t="shared" si="8"/>
        <v>6.2500029977965887E-2</v>
      </c>
      <c r="K39" s="8">
        <f t="shared" si="9"/>
        <v>2.0226294989381444E-2</v>
      </c>
      <c r="L39" s="8">
        <f t="shared" si="1"/>
        <v>0.2474999759611988</v>
      </c>
      <c r="M39" s="8">
        <f t="shared" si="2"/>
        <v>0.40000003647942872</v>
      </c>
      <c r="N39" s="8">
        <f t="shared" si="3"/>
        <v>0.73729980205351808</v>
      </c>
      <c r="O39" s="8">
        <f t="shared" si="4"/>
        <v>0.85280018504419852</v>
      </c>
      <c r="P39">
        <f>VLOOKUP($B39,'Supporting Data'!$B$2:$J$367,COLUMN('Supporting Data'!C40)-1,FALSE)</f>
        <v>406748</v>
      </c>
      <c r="Q39" s="8">
        <f>VLOOKUP($B39,'Supporting Data'!$B$2:$J$367,COLUMN('Supporting Data'!D40)-1,FALSE)</f>
        <v>0.17</v>
      </c>
      <c r="R39">
        <f>VLOOKUP($B39,'Supporting Data'!$B$2:$J$367,COLUMN('Supporting Data'!E40)-1,FALSE)</f>
        <v>30</v>
      </c>
      <c r="S39">
        <f>VLOOKUP($B39,'Supporting Data'!$B$2:$J$367,COLUMN('Supporting Data'!F40)-1,FALSE)</f>
        <v>20</v>
      </c>
      <c r="T39">
        <f>VLOOKUP($B39,'Supporting Data'!$B$2:$J$367,COLUMN('Supporting Data'!G40)-1,FALSE)</f>
        <v>29</v>
      </c>
      <c r="U39">
        <f>VLOOKUP($B39,'Supporting Data'!$B$2:$J$367,COLUMN('Supporting Data'!H40)-1,FALSE)</f>
        <v>359</v>
      </c>
      <c r="V39">
        <f>VLOOKUP($B39,'Supporting Data'!$B$2:$J$367,COLUMN('Supporting Data'!I40)-1,FALSE)</f>
        <v>34</v>
      </c>
      <c r="W39" s="8">
        <f>VLOOKUP($B39,'Supporting Data'!$B$2:$J$367,COLUMN('Supporting Data'!J40)-1,FALSE)</f>
        <v>0.94</v>
      </c>
      <c r="X39">
        <f>VLOOKUP($B39,'Channel wise traffic'!$B$2:$F$367,COLUMN('Channel wise traffic'!C40)-1,FALSE)</f>
        <v>7974607</v>
      </c>
      <c r="Y39">
        <f>VLOOKUP($B39,'Channel wise traffic'!$B$2:$F$367,COLUMN('Channel wise traffic'!D40)-1,FALSE)</f>
        <v>5980955</v>
      </c>
      <c r="Z39">
        <f>VLOOKUP($B39,'Channel wise traffic'!$B$2:$F$367,COLUMN('Channel wise traffic'!E40)-1,FALSE)</f>
        <v>2436685</v>
      </c>
      <c r="AA39">
        <f>VLOOKUP($B39,'Channel wise traffic'!$B$2:$F$367,COLUMN('Channel wise traffic'!F40)-1,FALSE)</f>
        <v>5759438</v>
      </c>
    </row>
    <row r="40" spans="1:27" x14ac:dyDescent="0.3">
      <c r="A40" s="4" t="str">
        <f t="shared" si="5"/>
        <v>Friday</v>
      </c>
      <c r="B40" s="3">
        <v>43504</v>
      </c>
      <c r="C40" s="10">
        <v>21934513</v>
      </c>
      <c r="D40" s="10">
        <v>5209447</v>
      </c>
      <c r="E40" s="10">
        <v>2104616</v>
      </c>
      <c r="F40" s="10">
        <v>1490279</v>
      </c>
      <c r="G40" s="10">
        <v>1246469</v>
      </c>
      <c r="H40" s="8">
        <f t="shared" si="0"/>
        <v>5.6826837231353164E-2</v>
      </c>
      <c r="I40" s="8">
        <f t="shared" si="7"/>
        <v>-5.7509600938203898E-2</v>
      </c>
      <c r="J40" s="8">
        <f t="shared" si="8"/>
        <v>6.3157875348987425E-2</v>
      </c>
      <c r="K40" s="8">
        <f t="shared" si="9"/>
        <v>-0.11349911342902064</v>
      </c>
      <c r="L40" s="8">
        <f t="shared" si="1"/>
        <v>0.23750000740841615</v>
      </c>
      <c r="M40" s="8">
        <f t="shared" si="2"/>
        <v>0.40399988712813473</v>
      </c>
      <c r="N40" s="8">
        <f t="shared" si="3"/>
        <v>0.70810019499994303</v>
      </c>
      <c r="O40" s="8">
        <f t="shared" si="4"/>
        <v>0.83639976138696182</v>
      </c>
      <c r="P40">
        <f>VLOOKUP($B40,'Supporting Data'!$B$2:$J$367,COLUMN('Supporting Data'!C41)-1,FALSE)</f>
        <v>398421</v>
      </c>
      <c r="Q40" s="8">
        <f>VLOOKUP($B40,'Supporting Data'!$B$2:$J$367,COLUMN('Supporting Data'!D41)-1,FALSE)</f>
        <v>0.19</v>
      </c>
      <c r="R40">
        <f>VLOOKUP($B40,'Supporting Data'!$B$2:$J$367,COLUMN('Supporting Data'!E41)-1,FALSE)</f>
        <v>37</v>
      </c>
      <c r="S40">
        <f>VLOOKUP($B40,'Supporting Data'!$B$2:$J$367,COLUMN('Supporting Data'!F41)-1,FALSE)</f>
        <v>22</v>
      </c>
      <c r="T40">
        <f>VLOOKUP($B40,'Supporting Data'!$B$2:$J$367,COLUMN('Supporting Data'!G41)-1,FALSE)</f>
        <v>26</v>
      </c>
      <c r="U40">
        <f>VLOOKUP($B40,'Supporting Data'!$B$2:$J$367,COLUMN('Supporting Data'!H41)-1,FALSE)</f>
        <v>378</v>
      </c>
      <c r="V40">
        <f>VLOOKUP($B40,'Supporting Data'!$B$2:$J$367,COLUMN('Supporting Data'!I41)-1,FALSE)</f>
        <v>37</v>
      </c>
      <c r="W40" s="8">
        <f>VLOOKUP($B40,'Supporting Data'!$B$2:$J$367,COLUMN('Supporting Data'!J41)-1,FALSE)</f>
        <v>0.92</v>
      </c>
      <c r="X40">
        <f>VLOOKUP($B40,'Channel wise traffic'!$B$2:$F$367,COLUMN('Channel wise traffic'!C41)-1,FALSE)</f>
        <v>7896424</v>
      </c>
      <c r="Y40">
        <f>VLOOKUP($B40,'Channel wise traffic'!$B$2:$F$367,COLUMN('Channel wise traffic'!D41)-1,FALSE)</f>
        <v>5922318</v>
      </c>
      <c r="Z40">
        <f>VLOOKUP($B40,'Channel wise traffic'!$B$2:$F$367,COLUMN('Channel wise traffic'!E41)-1,FALSE)</f>
        <v>2412796</v>
      </c>
      <c r="AA40">
        <f>VLOOKUP($B40,'Channel wise traffic'!$B$2:$F$367,COLUMN('Channel wise traffic'!F41)-1,FALSE)</f>
        <v>5702973</v>
      </c>
    </row>
    <row r="41" spans="1:27" x14ac:dyDescent="0.3">
      <c r="A41" s="4" t="str">
        <f t="shared" si="5"/>
        <v>Saturday</v>
      </c>
      <c r="B41" s="3">
        <v>43505</v>
      </c>
      <c r="C41" s="10">
        <v>43991955</v>
      </c>
      <c r="D41" s="10">
        <v>9145927</v>
      </c>
      <c r="E41" s="10">
        <v>3265096</v>
      </c>
      <c r="F41" s="10">
        <v>2286873</v>
      </c>
      <c r="G41" s="10">
        <v>1855111</v>
      </c>
      <c r="H41" s="8">
        <f t="shared" si="0"/>
        <v>4.2169323913883797E-2</v>
      </c>
      <c r="I41" s="8">
        <f t="shared" si="7"/>
        <v>0.1840511785869976</v>
      </c>
      <c r="J41" s="8">
        <f t="shared" si="8"/>
        <v>1.0309266749248591E-2</v>
      </c>
      <c r="K41" s="8">
        <f t="shared" si="9"/>
        <v>0.1719690371610445</v>
      </c>
      <c r="L41" s="8">
        <f t="shared" si="1"/>
        <v>0.20789998989587982</v>
      </c>
      <c r="M41" s="8">
        <f t="shared" si="2"/>
        <v>0.35700000666963555</v>
      </c>
      <c r="N41" s="8">
        <f t="shared" si="3"/>
        <v>0.70039992698530151</v>
      </c>
      <c r="O41" s="8">
        <f t="shared" si="4"/>
        <v>0.81119983488370362</v>
      </c>
      <c r="P41">
        <f>VLOOKUP($B41,'Supporting Data'!$B$2:$J$367,COLUMN('Supporting Data'!C42)-1,FALSE)</f>
        <v>382738</v>
      </c>
      <c r="Q41" s="8">
        <f>VLOOKUP($B41,'Supporting Data'!$B$2:$J$367,COLUMN('Supporting Data'!D42)-1,FALSE)</f>
        <v>0.18</v>
      </c>
      <c r="R41">
        <f>VLOOKUP($B41,'Supporting Data'!$B$2:$J$367,COLUMN('Supporting Data'!E42)-1,FALSE)</f>
        <v>34</v>
      </c>
      <c r="S41">
        <f>VLOOKUP($B41,'Supporting Data'!$B$2:$J$367,COLUMN('Supporting Data'!F42)-1,FALSE)</f>
        <v>22</v>
      </c>
      <c r="T41">
        <f>VLOOKUP($B41,'Supporting Data'!$B$2:$J$367,COLUMN('Supporting Data'!G42)-1,FALSE)</f>
        <v>26</v>
      </c>
      <c r="U41">
        <f>VLOOKUP($B41,'Supporting Data'!$B$2:$J$367,COLUMN('Supporting Data'!H42)-1,FALSE)</f>
        <v>353</v>
      </c>
      <c r="V41">
        <f>VLOOKUP($B41,'Supporting Data'!$B$2:$J$367,COLUMN('Supporting Data'!I42)-1,FALSE)</f>
        <v>31</v>
      </c>
      <c r="W41" s="8">
        <f>VLOOKUP($B41,'Supporting Data'!$B$2:$J$367,COLUMN('Supporting Data'!J42)-1,FALSE)</f>
        <v>0.95</v>
      </c>
      <c r="X41">
        <f>VLOOKUP($B41,'Channel wise traffic'!$B$2:$F$367,COLUMN('Channel wise traffic'!C42)-1,FALSE)</f>
        <v>15837104</v>
      </c>
      <c r="Y41">
        <f>VLOOKUP($B41,'Channel wise traffic'!$B$2:$F$367,COLUMN('Channel wise traffic'!D42)-1,FALSE)</f>
        <v>11877828</v>
      </c>
      <c r="Z41">
        <f>VLOOKUP($B41,'Channel wise traffic'!$B$2:$F$367,COLUMN('Channel wise traffic'!E42)-1,FALSE)</f>
        <v>4839115</v>
      </c>
      <c r="AA41">
        <f>VLOOKUP($B41,'Channel wise traffic'!$B$2:$F$367,COLUMN('Channel wise traffic'!F42)-1,FALSE)</f>
        <v>11437908</v>
      </c>
    </row>
    <row r="42" spans="1:27" x14ac:dyDescent="0.3">
      <c r="A42" s="4" t="str">
        <f t="shared" si="5"/>
        <v>Sunday</v>
      </c>
      <c r="B42" s="3">
        <v>43506</v>
      </c>
      <c r="C42" s="10">
        <v>46236443</v>
      </c>
      <c r="D42" s="10">
        <v>10000942</v>
      </c>
      <c r="E42" s="10">
        <v>3366317</v>
      </c>
      <c r="F42" s="10">
        <v>2197531</v>
      </c>
      <c r="G42" s="10">
        <v>1799778</v>
      </c>
      <c r="H42" s="8">
        <f t="shared" si="0"/>
        <v>3.892552893828792E-2</v>
      </c>
      <c r="I42" s="8">
        <f t="shared" si="7"/>
        <v>-4.9231076440156785E-2</v>
      </c>
      <c r="J42" s="8">
        <f t="shared" si="8"/>
        <v>3.0000011138400229E-2</v>
      </c>
      <c r="K42" s="8">
        <f t="shared" si="9"/>
        <v>-7.6923385166750902E-2</v>
      </c>
      <c r="L42" s="8">
        <f t="shared" si="1"/>
        <v>0.21629998657119884</v>
      </c>
      <c r="M42" s="8">
        <f t="shared" si="2"/>
        <v>0.33659999228072718</v>
      </c>
      <c r="N42" s="8">
        <f t="shared" si="3"/>
        <v>0.65279978088813384</v>
      </c>
      <c r="O42" s="8">
        <f t="shared" si="4"/>
        <v>0.81900005051123281</v>
      </c>
      <c r="P42">
        <f>VLOOKUP($B42,'Supporting Data'!$B$2:$J$367,COLUMN('Supporting Data'!C43)-1,FALSE)</f>
        <v>391506</v>
      </c>
      <c r="Q42" s="8">
        <f>VLOOKUP($B42,'Supporting Data'!$B$2:$J$367,COLUMN('Supporting Data'!D43)-1,FALSE)</f>
        <v>0.18</v>
      </c>
      <c r="R42">
        <f>VLOOKUP($B42,'Supporting Data'!$B$2:$J$367,COLUMN('Supporting Data'!E43)-1,FALSE)</f>
        <v>38</v>
      </c>
      <c r="S42">
        <f>VLOOKUP($B42,'Supporting Data'!$B$2:$J$367,COLUMN('Supporting Data'!F43)-1,FALSE)</f>
        <v>19</v>
      </c>
      <c r="T42">
        <f>VLOOKUP($B42,'Supporting Data'!$B$2:$J$367,COLUMN('Supporting Data'!G43)-1,FALSE)</f>
        <v>26</v>
      </c>
      <c r="U42">
        <f>VLOOKUP($B42,'Supporting Data'!$B$2:$J$367,COLUMN('Supporting Data'!H43)-1,FALSE)</f>
        <v>387</v>
      </c>
      <c r="V42">
        <f>VLOOKUP($B42,'Supporting Data'!$B$2:$J$367,COLUMN('Supporting Data'!I43)-1,FALSE)</f>
        <v>15</v>
      </c>
      <c r="W42" s="8">
        <f>VLOOKUP($B42,'Supporting Data'!$B$2:$J$367,COLUMN('Supporting Data'!J43)-1,FALSE)</f>
        <v>0.95</v>
      </c>
      <c r="X42">
        <f>VLOOKUP($B42,'Channel wise traffic'!$B$2:$F$367,COLUMN('Channel wise traffic'!C43)-1,FALSE)</f>
        <v>16645119</v>
      </c>
      <c r="Y42">
        <f>VLOOKUP($B42,'Channel wise traffic'!$B$2:$F$367,COLUMN('Channel wise traffic'!D43)-1,FALSE)</f>
        <v>12483839</v>
      </c>
      <c r="Z42">
        <f>VLOOKUP($B42,'Channel wise traffic'!$B$2:$F$367,COLUMN('Channel wise traffic'!E43)-1,FALSE)</f>
        <v>5086008</v>
      </c>
      <c r="AA42">
        <f>VLOOKUP($B42,'Channel wise traffic'!$B$2:$F$367,COLUMN('Channel wise traffic'!F43)-1,FALSE)</f>
        <v>12021475</v>
      </c>
    </row>
    <row r="43" spans="1:27" x14ac:dyDescent="0.3">
      <c r="A43" s="4" t="str">
        <f t="shared" si="5"/>
        <v>Monday</v>
      </c>
      <c r="B43" s="3">
        <v>43507</v>
      </c>
      <c r="C43" s="10">
        <v>22368860</v>
      </c>
      <c r="D43" s="10">
        <v>5312604</v>
      </c>
      <c r="E43" s="10">
        <v>2125041</v>
      </c>
      <c r="F43" s="10">
        <v>1582306</v>
      </c>
      <c r="G43" s="10">
        <v>1297491</v>
      </c>
      <c r="H43" s="8">
        <f t="shared" si="0"/>
        <v>5.8004341750093655E-2</v>
      </c>
      <c r="I43" s="8">
        <f t="shared" si="7"/>
        <v>8.2977972200451333E-2</v>
      </c>
      <c r="J43" s="8">
        <f t="shared" si="8"/>
        <v>5.1020408642713067E-2</v>
      </c>
      <c r="K43" s="8">
        <f t="shared" si="9"/>
        <v>3.0406225507084272E-2</v>
      </c>
      <c r="L43" s="8">
        <f t="shared" si="1"/>
        <v>0.23749998882374873</v>
      </c>
      <c r="M43" s="8">
        <f t="shared" si="2"/>
        <v>0.39999988706103445</v>
      </c>
      <c r="N43" s="8">
        <f t="shared" si="3"/>
        <v>0.74460022183101404</v>
      </c>
      <c r="O43" s="8">
        <f t="shared" si="4"/>
        <v>0.82000005055912073</v>
      </c>
      <c r="P43">
        <f>VLOOKUP($B43,'Supporting Data'!$B$2:$J$367,COLUMN('Supporting Data'!C44)-1,FALSE)</f>
        <v>393294</v>
      </c>
      <c r="Q43" s="8">
        <f>VLOOKUP($B43,'Supporting Data'!$B$2:$J$367,COLUMN('Supporting Data'!D44)-1,FALSE)</f>
        <v>0.17</v>
      </c>
      <c r="R43">
        <f>VLOOKUP($B43,'Supporting Data'!$B$2:$J$367,COLUMN('Supporting Data'!E44)-1,FALSE)</f>
        <v>33</v>
      </c>
      <c r="S43">
        <f>VLOOKUP($B43,'Supporting Data'!$B$2:$J$367,COLUMN('Supporting Data'!F44)-1,FALSE)</f>
        <v>20</v>
      </c>
      <c r="T43">
        <f>VLOOKUP($B43,'Supporting Data'!$B$2:$J$367,COLUMN('Supporting Data'!G44)-1,FALSE)</f>
        <v>25</v>
      </c>
      <c r="U43">
        <f>VLOOKUP($B43,'Supporting Data'!$B$2:$J$367,COLUMN('Supporting Data'!H44)-1,FALSE)</f>
        <v>375</v>
      </c>
      <c r="V43">
        <f>VLOOKUP($B43,'Supporting Data'!$B$2:$J$367,COLUMN('Supporting Data'!I44)-1,FALSE)</f>
        <v>34</v>
      </c>
      <c r="W43" s="8">
        <f>VLOOKUP($B43,'Supporting Data'!$B$2:$J$367,COLUMN('Supporting Data'!J44)-1,FALSE)</f>
        <v>0.94</v>
      </c>
      <c r="X43">
        <f>VLOOKUP($B43,'Channel wise traffic'!$B$2:$F$367,COLUMN('Channel wise traffic'!C44)-1,FALSE)</f>
        <v>8052789</v>
      </c>
      <c r="Y43">
        <f>VLOOKUP($B43,'Channel wise traffic'!$B$2:$F$367,COLUMN('Channel wise traffic'!D44)-1,FALSE)</f>
        <v>6039592</v>
      </c>
      <c r="Z43">
        <f>VLOOKUP($B43,'Channel wise traffic'!$B$2:$F$367,COLUMN('Channel wise traffic'!E44)-1,FALSE)</f>
        <v>2460574</v>
      </c>
      <c r="AA43">
        <f>VLOOKUP($B43,'Channel wise traffic'!$B$2:$F$367,COLUMN('Channel wise traffic'!F44)-1,FALSE)</f>
        <v>5815903</v>
      </c>
    </row>
    <row r="44" spans="1:27" x14ac:dyDescent="0.3">
      <c r="A44" s="4" t="str">
        <f t="shared" si="5"/>
        <v>Tuesday</v>
      </c>
      <c r="B44" s="3">
        <v>43508</v>
      </c>
      <c r="C44" s="10">
        <v>22803207</v>
      </c>
      <c r="D44" s="10">
        <v>5814817</v>
      </c>
      <c r="E44" s="10">
        <v>2256149</v>
      </c>
      <c r="F44" s="10">
        <v>1712868</v>
      </c>
      <c r="G44" s="10">
        <v>1404552</v>
      </c>
      <c r="H44" s="8">
        <f t="shared" si="0"/>
        <v>6.1594494142863325E-2</v>
      </c>
      <c r="I44" s="8">
        <f t="shared" si="7"/>
        <v>4.0516023501679044E-2</v>
      </c>
      <c r="J44" s="8">
        <f t="shared" si="8"/>
        <v>1.9417484842767951E-2</v>
      </c>
      <c r="K44" s="8">
        <f t="shared" si="9"/>
        <v>2.0696661547025652E-2</v>
      </c>
      <c r="L44" s="8">
        <f t="shared" si="1"/>
        <v>0.25499996557501758</v>
      </c>
      <c r="M44" s="8">
        <f t="shared" si="2"/>
        <v>0.38800000068789781</v>
      </c>
      <c r="N44" s="8">
        <f t="shared" si="3"/>
        <v>0.75919985781080945</v>
      </c>
      <c r="O44" s="8">
        <f t="shared" si="4"/>
        <v>0.82000014011587585</v>
      </c>
      <c r="P44">
        <f>VLOOKUP($B44,'Supporting Data'!$B$2:$J$367,COLUMN('Supporting Data'!C45)-1,FALSE)</f>
        <v>389714</v>
      </c>
      <c r="Q44" s="8">
        <f>VLOOKUP($B44,'Supporting Data'!$B$2:$J$367,COLUMN('Supporting Data'!D45)-1,FALSE)</f>
        <v>0.17</v>
      </c>
      <c r="R44">
        <f>VLOOKUP($B44,'Supporting Data'!$B$2:$J$367,COLUMN('Supporting Data'!E45)-1,FALSE)</f>
        <v>39</v>
      </c>
      <c r="S44">
        <f>VLOOKUP($B44,'Supporting Data'!$B$2:$J$367,COLUMN('Supporting Data'!F45)-1,FALSE)</f>
        <v>17</v>
      </c>
      <c r="T44">
        <f>VLOOKUP($B44,'Supporting Data'!$B$2:$J$367,COLUMN('Supporting Data'!G45)-1,FALSE)</f>
        <v>25</v>
      </c>
      <c r="U44">
        <f>VLOOKUP($B44,'Supporting Data'!$B$2:$J$367,COLUMN('Supporting Data'!H45)-1,FALSE)</f>
        <v>354</v>
      </c>
      <c r="V44">
        <f>VLOOKUP($B44,'Supporting Data'!$B$2:$J$367,COLUMN('Supporting Data'!I45)-1,FALSE)</f>
        <v>30</v>
      </c>
      <c r="W44" s="8">
        <f>VLOOKUP($B44,'Supporting Data'!$B$2:$J$367,COLUMN('Supporting Data'!J45)-1,FALSE)</f>
        <v>0.92</v>
      </c>
      <c r="X44">
        <f>VLOOKUP($B44,'Channel wise traffic'!$B$2:$F$367,COLUMN('Channel wise traffic'!C45)-1,FALSE)</f>
        <v>8209154</v>
      </c>
      <c r="Y44">
        <f>VLOOKUP($B44,'Channel wise traffic'!$B$2:$F$367,COLUMN('Channel wise traffic'!D45)-1,FALSE)</f>
        <v>6156866</v>
      </c>
      <c r="Z44">
        <f>VLOOKUP($B44,'Channel wise traffic'!$B$2:$F$367,COLUMN('Channel wise traffic'!E45)-1,FALSE)</f>
        <v>2508352</v>
      </c>
      <c r="AA44">
        <f>VLOOKUP($B44,'Channel wise traffic'!$B$2:$F$367,COLUMN('Channel wise traffic'!F45)-1,FALSE)</f>
        <v>5928833</v>
      </c>
    </row>
    <row r="45" spans="1:27" x14ac:dyDescent="0.3">
      <c r="A45" s="4" t="str">
        <f t="shared" si="5"/>
        <v>Wednesday</v>
      </c>
      <c r="B45" s="3">
        <v>43509</v>
      </c>
      <c r="C45" s="10">
        <v>21717340</v>
      </c>
      <c r="D45" s="10">
        <v>5483628</v>
      </c>
      <c r="E45" s="10">
        <v>2259254</v>
      </c>
      <c r="F45" s="10">
        <v>1682241</v>
      </c>
      <c r="G45" s="10">
        <v>1393232</v>
      </c>
      <c r="H45" s="8">
        <f t="shared" si="0"/>
        <v>6.4152976377401652E-2</v>
      </c>
      <c r="I45" s="8">
        <f t="shared" si="7"/>
        <v>8.7452358707419409E-2</v>
      </c>
      <c r="J45" s="8">
        <f t="shared" si="8"/>
        <v>5.2631578947368363E-2</v>
      </c>
      <c r="K45" s="8">
        <f t="shared" si="9"/>
        <v>3.3079740772048449E-2</v>
      </c>
      <c r="L45" s="8">
        <f t="shared" si="1"/>
        <v>0.25249998388384581</v>
      </c>
      <c r="M45" s="8">
        <f t="shared" si="2"/>
        <v>0.41199986578228864</v>
      </c>
      <c r="N45" s="8">
        <f t="shared" si="3"/>
        <v>0.74460020874146948</v>
      </c>
      <c r="O45" s="8">
        <f t="shared" si="4"/>
        <v>0.82820000225889157</v>
      </c>
      <c r="P45">
        <f>VLOOKUP($B45,'Supporting Data'!$B$2:$J$367,COLUMN('Supporting Data'!C46)-1,FALSE)</f>
        <v>401381</v>
      </c>
      <c r="Q45" s="8">
        <f>VLOOKUP($B45,'Supporting Data'!$B$2:$J$367,COLUMN('Supporting Data'!D46)-1,FALSE)</f>
        <v>0.17</v>
      </c>
      <c r="R45">
        <f>VLOOKUP($B45,'Supporting Data'!$B$2:$J$367,COLUMN('Supporting Data'!E46)-1,FALSE)</f>
        <v>32</v>
      </c>
      <c r="S45">
        <f>VLOOKUP($B45,'Supporting Data'!$B$2:$J$367,COLUMN('Supporting Data'!F46)-1,FALSE)</f>
        <v>17</v>
      </c>
      <c r="T45">
        <f>VLOOKUP($B45,'Supporting Data'!$B$2:$J$367,COLUMN('Supporting Data'!G46)-1,FALSE)</f>
        <v>30</v>
      </c>
      <c r="U45">
        <f>VLOOKUP($B45,'Supporting Data'!$B$2:$J$367,COLUMN('Supporting Data'!H46)-1,FALSE)</f>
        <v>357</v>
      </c>
      <c r="V45">
        <f>VLOOKUP($B45,'Supporting Data'!$B$2:$J$367,COLUMN('Supporting Data'!I46)-1,FALSE)</f>
        <v>35</v>
      </c>
      <c r="W45" s="8">
        <f>VLOOKUP($B45,'Supporting Data'!$B$2:$J$367,COLUMN('Supporting Data'!J46)-1,FALSE)</f>
        <v>0.94</v>
      </c>
      <c r="X45">
        <f>VLOOKUP($B45,'Channel wise traffic'!$B$2:$F$367,COLUMN('Channel wise traffic'!C46)-1,FALSE)</f>
        <v>7818242</v>
      </c>
      <c r="Y45">
        <f>VLOOKUP($B45,'Channel wise traffic'!$B$2:$F$367,COLUMN('Channel wise traffic'!D46)-1,FALSE)</f>
        <v>5863681</v>
      </c>
      <c r="Z45">
        <f>VLOOKUP($B45,'Channel wise traffic'!$B$2:$F$367,COLUMN('Channel wise traffic'!E46)-1,FALSE)</f>
        <v>2388907</v>
      </c>
      <c r="AA45">
        <f>VLOOKUP($B45,'Channel wise traffic'!$B$2:$F$367,COLUMN('Channel wise traffic'!F46)-1,FALSE)</f>
        <v>5646508</v>
      </c>
    </row>
    <row r="46" spans="1:27" x14ac:dyDescent="0.3">
      <c r="A46" s="4" t="str">
        <f t="shared" si="5"/>
        <v>Thursday</v>
      </c>
      <c r="B46" s="3">
        <v>43510</v>
      </c>
      <c r="C46" s="10">
        <v>21500167</v>
      </c>
      <c r="D46" s="10">
        <v>5213790</v>
      </c>
      <c r="E46" s="10">
        <v>1981240</v>
      </c>
      <c r="F46" s="10">
        <v>1402916</v>
      </c>
      <c r="G46" s="10">
        <v>1184903</v>
      </c>
      <c r="H46" s="8">
        <f t="shared" si="0"/>
        <v>5.5111339367736073E-2</v>
      </c>
      <c r="I46" s="8">
        <f t="shared" si="7"/>
        <v>-0.14069092654880477</v>
      </c>
      <c r="J46" s="8">
        <f t="shared" si="8"/>
        <v>-2.9411755411675844E-2</v>
      </c>
      <c r="K46" s="8">
        <f t="shared" si="9"/>
        <v>-0.1146512661343102</v>
      </c>
      <c r="L46" s="8">
        <f t="shared" si="1"/>
        <v>0.24249997686064484</v>
      </c>
      <c r="M46" s="8">
        <f t="shared" si="2"/>
        <v>0.37999996164018879</v>
      </c>
      <c r="N46" s="8">
        <f t="shared" si="3"/>
        <v>0.70809997779168599</v>
      </c>
      <c r="O46" s="8">
        <f t="shared" si="4"/>
        <v>0.84460010435407396</v>
      </c>
      <c r="P46">
        <f>VLOOKUP($B46,'Supporting Data'!$B$2:$J$367,COLUMN('Supporting Data'!C47)-1,FALSE)</f>
        <v>406712</v>
      </c>
      <c r="Q46" s="8">
        <f>VLOOKUP($B46,'Supporting Data'!$B$2:$J$367,COLUMN('Supporting Data'!D47)-1,FALSE)</f>
        <v>0.18</v>
      </c>
      <c r="R46">
        <f>VLOOKUP($B46,'Supporting Data'!$B$2:$J$367,COLUMN('Supporting Data'!E47)-1,FALSE)</f>
        <v>40</v>
      </c>
      <c r="S46">
        <f>VLOOKUP($B46,'Supporting Data'!$B$2:$J$367,COLUMN('Supporting Data'!F47)-1,FALSE)</f>
        <v>22</v>
      </c>
      <c r="T46">
        <f>VLOOKUP($B46,'Supporting Data'!$B$2:$J$367,COLUMN('Supporting Data'!G47)-1,FALSE)</f>
        <v>29</v>
      </c>
      <c r="U46">
        <f>VLOOKUP($B46,'Supporting Data'!$B$2:$J$367,COLUMN('Supporting Data'!H47)-1,FALSE)</f>
        <v>359</v>
      </c>
      <c r="V46">
        <f>VLOOKUP($B46,'Supporting Data'!$B$2:$J$367,COLUMN('Supporting Data'!I47)-1,FALSE)</f>
        <v>30</v>
      </c>
      <c r="W46" s="8">
        <f>VLOOKUP($B46,'Supporting Data'!$B$2:$J$367,COLUMN('Supporting Data'!J47)-1,FALSE)</f>
        <v>0.91</v>
      </c>
      <c r="X46">
        <f>VLOOKUP($B46,'Channel wise traffic'!$B$2:$F$367,COLUMN('Channel wise traffic'!C47)-1,FALSE)</f>
        <v>7740060</v>
      </c>
      <c r="Y46">
        <f>VLOOKUP($B46,'Channel wise traffic'!$B$2:$F$367,COLUMN('Channel wise traffic'!D47)-1,FALSE)</f>
        <v>5805045</v>
      </c>
      <c r="Z46">
        <f>VLOOKUP($B46,'Channel wise traffic'!$B$2:$F$367,COLUMN('Channel wise traffic'!E47)-1,FALSE)</f>
        <v>2365018</v>
      </c>
      <c r="AA46">
        <f>VLOOKUP($B46,'Channel wise traffic'!$B$2:$F$367,COLUMN('Channel wise traffic'!F47)-1,FALSE)</f>
        <v>5590043</v>
      </c>
    </row>
    <row r="47" spans="1:27" x14ac:dyDescent="0.3">
      <c r="A47" s="4" t="str">
        <f t="shared" si="5"/>
        <v>Friday</v>
      </c>
      <c r="B47" s="3">
        <v>43511</v>
      </c>
      <c r="C47" s="10">
        <v>21500167</v>
      </c>
      <c r="D47" s="10">
        <v>5482542</v>
      </c>
      <c r="E47" s="10">
        <v>2214947</v>
      </c>
      <c r="F47" s="10">
        <v>1633080</v>
      </c>
      <c r="G47" s="10">
        <v>1285561</v>
      </c>
      <c r="H47" s="8">
        <f t="shared" si="0"/>
        <v>5.9793070444522596E-2</v>
      </c>
      <c r="I47" s="8">
        <f t="shared" si="7"/>
        <v>3.1362191919734883E-2</v>
      </c>
      <c r="J47" s="8">
        <f t="shared" si="8"/>
        <v>-1.9801944086928258E-2</v>
      </c>
      <c r="K47" s="8">
        <f t="shared" si="9"/>
        <v>5.2197752992891644E-2</v>
      </c>
      <c r="L47" s="8">
        <f t="shared" si="1"/>
        <v>0.25499997279090902</v>
      </c>
      <c r="M47" s="8">
        <f t="shared" si="2"/>
        <v>0.40400000583670859</v>
      </c>
      <c r="N47" s="8">
        <f t="shared" si="3"/>
        <v>0.73729980897962799</v>
      </c>
      <c r="O47" s="8">
        <f t="shared" si="4"/>
        <v>0.78720025963210616</v>
      </c>
      <c r="P47">
        <f>VLOOKUP($B47,'Supporting Data'!$B$2:$J$367,COLUMN('Supporting Data'!C48)-1,FALSE)</f>
        <v>397282</v>
      </c>
      <c r="Q47" s="8">
        <f>VLOOKUP($B47,'Supporting Data'!$B$2:$J$367,COLUMN('Supporting Data'!D48)-1,FALSE)</f>
        <v>0.18</v>
      </c>
      <c r="R47">
        <f>VLOOKUP($B47,'Supporting Data'!$B$2:$J$367,COLUMN('Supporting Data'!E48)-1,FALSE)</f>
        <v>34</v>
      </c>
      <c r="S47">
        <f>VLOOKUP($B47,'Supporting Data'!$B$2:$J$367,COLUMN('Supporting Data'!F48)-1,FALSE)</f>
        <v>19</v>
      </c>
      <c r="T47">
        <f>VLOOKUP($B47,'Supporting Data'!$B$2:$J$367,COLUMN('Supporting Data'!G48)-1,FALSE)</f>
        <v>25</v>
      </c>
      <c r="U47">
        <f>VLOOKUP($B47,'Supporting Data'!$B$2:$J$367,COLUMN('Supporting Data'!H48)-1,FALSE)</f>
        <v>370</v>
      </c>
      <c r="V47">
        <f>VLOOKUP($B47,'Supporting Data'!$B$2:$J$367,COLUMN('Supporting Data'!I48)-1,FALSE)</f>
        <v>39</v>
      </c>
      <c r="W47" s="8">
        <f>VLOOKUP($B47,'Supporting Data'!$B$2:$J$367,COLUMN('Supporting Data'!J48)-1,FALSE)</f>
        <v>0.93</v>
      </c>
      <c r="X47">
        <f>VLOOKUP($B47,'Channel wise traffic'!$B$2:$F$367,COLUMN('Channel wise traffic'!C48)-1,FALSE)</f>
        <v>7740060</v>
      </c>
      <c r="Y47">
        <f>VLOOKUP($B47,'Channel wise traffic'!$B$2:$F$367,COLUMN('Channel wise traffic'!D48)-1,FALSE)</f>
        <v>5805045</v>
      </c>
      <c r="Z47">
        <f>VLOOKUP($B47,'Channel wise traffic'!$B$2:$F$367,COLUMN('Channel wise traffic'!E48)-1,FALSE)</f>
        <v>2365018</v>
      </c>
      <c r="AA47">
        <f>VLOOKUP($B47,'Channel wise traffic'!$B$2:$F$367,COLUMN('Channel wise traffic'!F48)-1,FALSE)</f>
        <v>5590043</v>
      </c>
    </row>
    <row r="48" spans="1:27" x14ac:dyDescent="0.3">
      <c r="A48" s="4" t="str">
        <f t="shared" si="5"/>
        <v>Saturday</v>
      </c>
      <c r="B48" s="3">
        <v>43512</v>
      </c>
      <c r="C48" s="10">
        <v>45787545</v>
      </c>
      <c r="D48" s="10">
        <v>9807692</v>
      </c>
      <c r="E48" s="10">
        <v>3334615</v>
      </c>
      <c r="F48" s="10">
        <v>2290213</v>
      </c>
      <c r="G48" s="10">
        <v>1768503</v>
      </c>
      <c r="H48" s="8">
        <f t="shared" si="0"/>
        <v>3.8624106184334629E-2</v>
      </c>
      <c r="I48" s="8">
        <f t="shared" si="7"/>
        <v>-4.6686155168073507E-2</v>
      </c>
      <c r="J48" s="8">
        <f t="shared" si="8"/>
        <v>4.081632653061229E-2</v>
      </c>
      <c r="K48" s="8">
        <f t="shared" si="9"/>
        <v>-8.4071011828148912E-2</v>
      </c>
      <c r="L48" s="8">
        <f t="shared" si="1"/>
        <v>0.21419999696423994</v>
      </c>
      <c r="M48" s="8">
        <f t="shared" si="2"/>
        <v>0.33999997145097949</v>
      </c>
      <c r="N48" s="8">
        <f t="shared" si="3"/>
        <v>0.68679982546710794</v>
      </c>
      <c r="O48" s="8">
        <f t="shared" si="4"/>
        <v>0.77220022766441376</v>
      </c>
      <c r="P48">
        <f>VLOOKUP($B48,'Supporting Data'!$B$2:$J$367,COLUMN('Supporting Data'!C49)-1,FALSE)</f>
        <v>382778</v>
      </c>
      <c r="Q48" s="8">
        <f>VLOOKUP($B48,'Supporting Data'!$B$2:$J$367,COLUMN('Supporting Data'!D49)-1,FALSE)</f>
        <v>0.19</v>
      </c>
      <c r="R48">
        <f>VLOOKUP($B48,'Supporting Data'!$B$2:$J$367,COLUMN('Supporting Data'!E49)-1,FALSE)</f>
        <v>33</v>
      </c>
      <c r="S48">
        <f>VLOOKUP($B48,'Supporting Data'!$B$2:$J$367,COLUMN('Supporting Data'!F49)-1,FALSE)</f>
        <v>18</v>
      </c>
      <c r="T48">
        <f>VLOOKUP($B48,'Supporting Data'!$B$2:$J$367,COLUMN('Supporting Data'!G49)-1,FALSE)</f>
        <v>26</v>
      </c>
      <c r="U48">
        <f>VLOOKUP($B48,'Supporting Data'!$B$2:$J$367,COLUMN('Supporting Data'!H49)-1,FALSE)</f>
        <v>361</v>
      </c>
      <c r="V48">
        <f>VLOOKUP($B48,'Supporting Data'!$B$2:$J$367,COLUMN('Supporting Data'!I49)-1,FALSE)</f>
        <v>30</v>
      </c>
      <c r="W48" s="8">
        <f>VLOOKUP($B48,'Supporting Data'!$B$2:$J$367,COLUMN('Supporting Data'!J49)-1,FALSE)</f>
        <v>0.91</v>
      </c>
      <c r="X48">
        <f>VLOOKUP($B48,'Channel wise traffic'!$B$2:$F$367,COLUMN('Channel wise traffic'!C49)-1,FALSE)</f>
        <v>16483516</v>
      </c>
      <c r="Y48">
        <f>VLOOKUP($B48,'Channel wise traffic'!$B$2:$F$367,COLUMN('Channel wise traffic'!D49)-1,FALSE)</f>
        <v>12362637</v>
      </c>
      <c r="Z48">
        <f>VLOOKUP($B48,'Channel wise traffic'!$B$2:$F$367,COLUMN('Channel wise traffic'!E49)-1,FALSE)</f>
        <v>5036630</v>
      </c>
      <c r="AA48">
        <f>VLOOKUP($B48,'Channel wise traffic'!$B$2:$F$367,COLUMN('Channel wise traffic'!F49)-1,FALSE)</f>
        <v>11904761</v>
      </c>
    </row>
    <row r="49" spans="1:27" x14ac:dyDescent="0.3">
      <c r="A49" s="4" t="str">
        <f t="shared" si="5"/>
        <v>Sunday</v>
      </c>
      <c r="B49" s="3">
        <v>43513</v>
      </c>
      <c r="C49" s="10">
        <v>45338648</v>
      </c>
      <c r="D49" s="10">
        <v>9901960</v>
      </c>
      <c r="E49" s="10">
        <v>3232000</v>
      </c>
      <c r="F49" s="10">
        <v>2087872</v>
      </c>
      <c r="G49" s="10">
        <v>1579683</v>
      </c>
      <c r="H49" s="8">
        <f t="shared" si="0"/>
        <v>3.4841863833257665E-2</v>
      </c>
      <c r="I49" s="8">
        <f t="shared" si="7"/>
        <v>-0.12229008244350137</v>
      </c>
      <c r="J49" s="8">
        <f t="shared" si="8"/>
        <v>-1.9417475518175187E-2</v>
      </c>
      <c r="K49" s="8">
        <f t="shared" si="9"/>
        <v>-0.10490968822811508</v>
      </c>
      <c r="L49" s="8">
        <f t="shared" si="1"/>
        <v>0.21839998404892885</v>
      </c>
      <c r="M49" s="8">
        <f t="shared" si="2"/>
        <v>0.32640002585346739</v>
      </c>
      <c r="N49" s="8">
        <f t="shared" si="3"/>
        <v>0.64600000000000002</v>
      </c>
      <c r="O49" s="8">
        <f t="shared" si="4"/>
        <v>0.75659954250068973</v>
      </c>
      <c r="P49">
        <f>VLOOKUP($B49,'Supporting Data'!$B$2:$J$367,COLUMN('Supporting Data'!C50)-1,FALSE)</f>
        <v>393504</v>
      </c>
      <c r="Q49" s="8">
        <f>VLOOKUP($B49,'Supporting Data'!$B$2:$J$367,COLUMN('Supporting Data'!D50)-1,FALSE)</f>
        <v>0.19</v>
      </c>
      <c r="R49">
        <f>VLOOKUP($B49,'Supporting Data'!$B$2:$J$367,COLUMN('Supporting Data'!E50)-1,FALSE)</f>
        <v>31</v>
      </c>
      <c r="S49">
        <f>VLOOKUP($B49,'Supporting Data'!$B$2:$J$367,COLUMN('Supporting Data'!F50)-1,FALSE)</f>
        <v>18</v>
      </c>
      <c r="T49">
        <f>VLOOKUP($B49,'Supporting Data'!$B$2:$J$367,COLUMN('Supporting Data'!G50)-1,FALSE)</f>
        <v>30</v>
      </c>
      <c r="U49">
        <f>VLOOKUP($B49,'Supporting Data'!$B$2:$J$367,COLUMN('Supporting Data'!H50)-1,FALSE)</f>
        <v>374</v>
      </c>
      <c r="V49">
        <f>VLOOKUP($B49,'Supporting Data'!$B$2:$J$367,COLUMN('Supporting Data'!I50)-1,FALSE)</f>
        <v>39</v>
      </c>
      <c r="W49" s="8">
        <f>VLOOKUP($B49,'Supporting Data'!$B$2:$J$367,COLUMN('Supporting Data'!J50)-1,FALSE)</f>
        <v>0.94</v>
      </c>
      <c r="X49">
        <f>VLOOKUP($B49,'Channel wise traffic'!$B$2:$F$367,COLUMN('Channel wise traffic'!C50)-1,FALSE)</f>
        <v>16321913</v>
      </c>
      <c r="Y49">
        <f>VLOOKUP($B49,'Channel wise traffic'!$B$2:$F$367,COLUMN('Channel wise traffic'!D50)-1,FALSE)</f>
        <v>12241435</v>
      </c>
      <c r="Z49">
        <f>VLOOKUP($B49,'Channel wise traffic'!$B$2:$F$367,COLUMN('Channel wise traffic'!E50)-1,FALSE)</f>
        <v>4987251</v>
      </c>
      <c r="AA49">
        <f>VLOOKUP($B49,'Channel wise traffic'!$B$2:$F$367,COLUMN('Channel wise traffic'!F50)-1,FALSE)</f>
        <v>11788048</v>
      </c>
    </row>
    <row r="50" spans="1:27" x14ac:dyDescent="0.3">
      <c r="A50" s="4" t="str">
        <f t="shared" si="5"/>
        <v>Monday</v>
      </c>
      <c r="B50" s="3">
        <v>43514</v>
      </c>
      <c r="C50" s="10">
        <v>21717340</v>
      </c>
      <c r="D50" s="10">
        <v>5592215</v>
      </c>
      <c r="E50" s="10">
        <v>2348730</v>
      </c>
      <c r="F50" s="10">
        <v>1800301</v>
      </c>
      <c r="G50" s="10">
        <v>1431960</v>
      </c>
      <c r="H50" s="8">
        <f t="shared" si="0"/>
        <v>6.5936251861415815E-2</v>
      </c>
      <c r="I50" s="8">
        <f t="shared" si="7"/>
        <v>0.10363771309396363</v>
      </c>
      <c r="J50" s="8">
        <f t="shared" si="8"/>
        <v>-2.9126204911649523E-2</v>
      </c>
      <c r="K50" s="8">
        <f t="shared" si="9"/>
        <v>0.13674683432312817</v>
      </c>
      <c r="L50" s="8">
        <f t="shared" si="1"/>
        <v>0.25749999769769227</v>
      </c>
      <c r="M50" s="8">
        <f t="shared" si="2"/>
        <v>0.4199999463539939</v>
      </c>
      <c r="N50" s="8">
        <f t="shared" si="3"/>
        <v>0.76649976795970587</v>
      </c>
      <c r="O50" s="8">
        <f t="shared" si="4"/>
        <v>0.79540032472347677</v>
      </c>
      <c r="P50">
        <f>VLOOKUP($B50,'Supporting Data'!$B$2:$J$367,COLUMN('Supporting Data'!C51)-1,FALSE)</f>
        <v>401252</v>
      </c>
      <c r="Q50" s="8">
        <f>VLOOKUP($B50,'Supporting Data'!$B$2:$J$367,COLUMN('Supporting Data'!D51)-1,FALSE)</f>
        <v>0.17</v>
      </c>
      <c r="R50">
        <f>VLOOKUP($B50,'Supporting Data'!$B$2:$J$367,COLUMN('Supporting Data'!E51)-1,FALSE)</f>
        <v>36</v>
      </c>
      <c r="S50">
        <f>VLOOKUP($B50,'Supporting Data'!$B$2:$J$367,COLUMN('Supporting Data'!F51)-1,FALSE)</f>
        <v>18</v>
      </c>
      <c r="T50">
        <f>VLOOKUP($B50,'Supporting Data'!$B$2:$J$367,COLUMN('Supporting Data'!G51)-1,FALSE)</f>
        <v>27</v>
      </c>
      <c r="U50">
        <f>VLOOKUP($B50,'Supporting Data'!$B$2:$J$367,COLUMN('Supporting Data'!H51)-1,FALSE)</f>
        <v>395</v>
      </c>
      <c r="V50">
        <f>VLOOKUP($B50,'Supporting Data'!$B$2:$J$367,COLUMN('Supporting Data'!I51)-1,FALSE)</f>
        <v>37</v>
      </c>
      <c r="W50" s="8">
        <f>VLOOKUP($B50,'Supporting Data'!$B$2:$J$367,COLUMN('Supporting Data'!J51)-1,FALSE)</f>
        <v>0.95</v>
      </c>
      <c r="X50">
        <f>VLOOKUP($B50,'Channel wise traffic'!$B$2:$F$367,COLUMN('Channel wise traffic'!C51)-1,FALSE)</f>
        <v>7818242</v>
      </c>
      <c r="Y50">
        <f>VLOOKUP($B50,'Channel wise traffic'!$B$2:$F$367,COLUMN('Channel wise traffic'!D51)-1,FALSE)</f>
        <v>5863681</v>
      </c>
      <c r="Z50">
        <f>VLOOKUP($B50,'Channel wise traffic'!$B$2:$F$367,COLUMN('Channel wise traffic'!E51)-1,FALSE)</f>
        <v>2388907</v>
      </c>
      <c r="AA50">
        <f>VLOOKUP($B50,'Channel wise traffic'!$B$2:$F$367,COLUMN('Channel wise traffic'!F51)-1,FALSE)</f>
        <v>5646508</v>
      </c>
    </row>
    <row r="51" spans="1:27" x14ac:dyDescent="0.3">
      <c r="A51" s="4" t="str">
        <f t="shared" si="5"/>
        <v>Tuesday</v>
      </c>
      <c r="B51" s="3">
        <v>43515</v>
      </c>
      <c r="C51" s="10">
        <v>21934513</v>
      </c>
      <c r="D51" s="10">
        <v>5648137</v>
      </c>
      <c r="E51" s="10">
        <v>948887</v>
      </c>
      <c r="F51" s="10">
        <v>727321</v>
      </c>
      <c r="G51" s="10">
        <v>620260</v>
      </c>
      <c r="H51" s="8">
        <f t="shared" si="0"/>
        <v>2.8277810407735061E-2</v>
      </c>
      <c r="I51" s="8">
        <f t="shared" si="7"/>
        <v>-0.55839299648571217</v>
      </c>
      <c r="J51" s="8">
        <f t="shared" si="8"/>
        <v>-3.809525563663041E-2</v>
      </c>
      <c r="K51" s="8">
        <f t="shared" si="9"/>
        <v>-0.54090360183579034</v>
      </c>
      <c r="L51" s="8">
        <f t="shared" si="1"/>
        <v>0.25749999555495034</v>
      </c>
      <c r="M51" s="8">
        <f t="shared" si="2"/>
        <v>0.16799999716720751</v>
      </c>
      <c r="N51" s="8">
        <f t="shared" si="3"/>
        <v>0.76649906680142099</v>
      </c>
      <c r="O51" s="8">
        <f t="shared" si="4"/>
        <v>0.8528008953405718</v>
      </c>
      <c r="P51">
        <f>VLOOKUP($B51,'Supporting Data'!$B$2:$J$367,COLUMN('Supporting Data'!C52)-1,FALSE)</f>
        <v>400903</v>
      </c>
      <c r="Q51" s="8">
        <f>VLOOKUP($B51,'Supporting Data'!$B$2:$J$367,COLUMN('Supporting Data'!D52)-1,FALSE)</f>
        <v>0.18</v>
      </c>
      <c r="R51">
        <f>VLOOKUP($B51,'Supporting Data'!$B$2:$J$367,COLUMN('Supporting Data'!E52)-1,FALSE)</f>
        <v>35</v>
      </c>
      <c r="S51">
        <f>VLOOKUP($B51,'Supporting Data'!$B$2:$J$367,COLUMN('Supporting Data'!F52)-1,FALSE)</f>
        <v>19</v>
      </c>
      <c r="T51">
        <f>VLOOKUP($B51,'Supporting Data'!$B$2:$J$367,COLUMN('Supporting Data'!G52)-1,FALSE)</f>
        <v>29</v>
      </c>
      <c r="U51">
        <f>VLOOKUP($B51,'Supporting Data'!$B$2:$J$367,COLUMN('Supporting Data'!H52)-1,FALSE)</f>
        <v>350</v>
      </c>
      <c r="V51">
        <f>VLOOKUP($B51,'Supporting Data'!$B$2:$J$367,COLUMN('Supporting Data'!I52)-1,FALSE)</f>
        <v>35</v>
      </c>
      <c r="W51" s="8">
        <f>VLOOKUP($B51,'Supporting Data'!$B$2:$J$367,COLUMN('Supporting Data'!J52)-1,FALSE)</f>
        <v>0.92</v>
      </c>
      <c r="X51">
        <f>VLOOKUP($B51,'Channel wise traffic'!$B$2:$F$367,COLUMN('Channel wise traffic'!C52)-1,FALSE)</f>
        <v>7896424</v>
      </c>
      <c r="Y51">
        <f>VLOOKUP($B51,'Channel wise traffic'!$B$2:$F$367,COLUMN('Channel wise traffic'!D52)-1,FALSE)</f>
        <v>5922318</v>
      </c>
      <c r="Z51">
        <f>VLOOKUP($B51,'Channel wise traffic'!$B$2:$F$367,COLUMN('Channel wise traffic'!E52)-1,FALSE)</f>
        <v>2412796</v>
      </c>
      <c r="AA51">
        <f>VLOOKUP($B51,'Channel wise traffic'!$B$2:$F$367,COLUMN('Channel wise traffic'!F52)-1,FALSE)</f>
        <v>5702973</v>
      </c>
    </row>
    <row r="52" spans="1:27" x14ac:dyDescent="0.3">
      <c r="A52" s="4" t="str">
        <f t="shared" si="5"/>
        <v>Wednesday</v>
      </c>
      <c r="B52" s="3">
        <v>43516</v>
      </c>
      <c r="C52" s="10">
        <v>22151687</v>
      </c>
      <c r="D52" s="10">
        <v>5427163</v>
      </c>
      <c r="E52" s="10">
        <v>2105739</v>
      </c>
      <c r="F52" s="10">
        <v>1537189</v>
      </c>
      <c r="G52" s="10">
        <v>1222680</v>
      </c>
      <c r="H52" s="8">
        <f t="shared" si="0"/>
        <v>5.5195796148618387E-2</v>
      </c>
      <c r="I52" s="8">
        <f t="shared" si="7"/>
        <v>-0.12241464451003137</v>
      </c>
      <c r="J52" s="8">
        <f t="shared" si="8"/>
        <v>2.0000009209230951E-2</v>
      </c>
      <c r="K52" s="8">
        <f t="shared" si="9"/>
        <v>-0.13962220826808736</v>
      </c>
      <c r="L52" s="8">
        <f t="shared" si="1"/>
        <v>0.24499998577986409</v>
      </c>
      <c r="M52" s="8">
        <f t="shared" si="2"/>
        <v>0.38799995504096707</v>
      </c>
      <c r="N52" s="8">
        <f t="shared" si="3"/>
        <v>0.7299997768004487</v>
      </c>
      <c r="O52" s="8">
        <f t="shared" si="4"/>
        <v>0.79539991503972507</v>
      </c>
      <c r="P52">
        <f>VLOOKUP($B52,'Supporting Data'!$B$2:$J$367,COLUMN('Supporting Data'!C53)-1,FALSE)</f>
        <v>392628</v>
      </c>
      <c r="Q52" s="8">
        <f>VLOOKUP($B52,'Supporting Data'!$B$2:$J$367,COLUMN('Supporting Data'!D53)-1,FALSE)</f>
        <v>0.18</v>
      </c>
      <c r="R52">
        <f>VLOOKUP($B52,'Supporting Data'!$B$2:$J$367,COLUMN('Supporting Data'!E53)-1,FALSE)</f>
        <v>32</v>
      </c>
      <c r="S52">
        <f>VLOOKUP($B52,'Supporting Data'!$B$2:$J$367,COLUMN('Supporting Data'!F53)-1,FALSE)</f>
        <v>18</v>
      </c>
      <c r="T52">
        <f>VLOOKUP($B52,'Supporting Data'!$B$2:$J$367,COLUMN('Supporting Data'!G53)-1,FALSE)</f>
        <v>25</v>
      </c>
      <c r="U52">
        <f>VLOOKUP($B52,'Supporting Data'!$B$2:$J$367,COLUMN('Supporting Data'!H53)-1,FALSE)</f>
        <v>378</v>
      </c>
      <c r="V52">
        <f>VLOOKUP($B52,'Supporting Data'!$B$2:$J$367,COLUMN('Supporting Data'!I53)-1,FALSE)</f>
        <v>40</v>
      </c>
      <c r="W52" s="8">
        <f>VLOOKUP($B52,'Supporting Data'!$B$2:$J$367,COLUMN('Supporting Data'!J53)-1,FALSE)</f>
        <v>0.91</v>
      </c>
      <c r="X52">
        <f>VLOOKUP($B52,'Channel wise traffic'!$B$2:$F$367,COLUMN('Channel wise traffic'!C53)-1,FALSE)</f>
        <v>7974607</v>
      </c>
      <c r="Y52">
        <f>VLOOKUP($B52,'Channel wise traffic'!$B$2:$F$367,COLUMN('Channel wise traffic'!D53)-1,FALSE)</f>
        <v>5980955</v>
      </c>
      <c r="Z52">
        <f>VLOOKUP($B52,'Channel wise traffic'!$B$2:$F$367,COLUMN('Channel wise traffic'!E53)-1,FALSE)</f>
        <v>2436685</v>
      </c>
      <c r="AA52">
        <f>VLOOKUP($B52,'Channel wise traffic'!$B$2:$F$367,COLUMN('Channel wise traffic'!F53)-1,FALSE)</f>
        <v>5759438</v>
      </c>
    </row>
    <row r="53" spans="1:27" x14ac:dyDescent="0.3">
      <c r="A53" s="4" t="str">
        <f t="shared" si="5"/>
        <v>Thursday</v>
      </c>
      <c r="B53" s="3">
        <v>43517</v>
      </c>
      <c r="C53" s="10">
        <v>20848646</v>
      </c>
      <c r="D53" s="10">
        <v>5003675</v>
      </c>
      <c r="E53" s="10">
        <v>1921411</v>
      </c>
      <c r="F53" s="10">
        <v>1444709</v>
      </c>
      <c r="G53" s="10">
        <v>1149121</v>
      </c>
      <c r="H53" s="8">
        <f t="shared" si="0"/>
        <v>5.5117296346247138E-2</v>
      </c>
      <c r="I53" s="8">
        <f t="shared" si="7"/>
        <v>-3.019825251518482E-2</v>
      </c>
      <c r="J53" s="8">
        <f t="shared" si="8"/>
        <v>-3.0303066948270674E-2</v>
      </c>
      <c r="K53" s="8">
        <f t="shared" si="9"/>
        <v>1.0808988820465437E-4</v>
      </c>
      <c r="L53" s="8">
        <f t="shared" si="1"/>
        <v>0.23999999808141018</v>
      </c>
      <c r="M53" s="8">
        <f t="shared" si="2"/>
        <v>0.38399996002937842</v>
      </c>
      <c r="N53" s="8">
        <f t="shared" si="3"/>
        <v>0.75190003596315413</v>
      </c>
      <c r="O53" s="8">
        <f t="shared" si="4"/>
        <v>0.79539962719135826</v>
      </c>
      <c r="P53">
        <f>VLOOKUP($B53,'Supporting Data'!$B$2:$J$367,COLUMN('Supporting Data'!C54)-1,FALSE)</f>
        <v>390285</v>
      </c>
      <c r="Q53" s="8">
        <f>VLOOKUP($B53,'Supporting Data'!$B$2:$J$367,COLUMN('Supporting Data'!D54)-1,FALSE)</f>
        <v>0.18</v>
      </c>
      <c r="R53">
        <f>VLOOKUP($B53,'Supporting Data'!$B$2:$J$367,COLUMN('Supporting Data'!E54)-1,FALSE)</f>
        <v>36</v>
      </c>
      <c r="S53">
        <f>VLOOKUP($B53,'Supporting Data'!$B$2:$J$367,COLUMN('Supporting Data'!F54)-1,FALSE)</f>
        <v>22</v>
      </c>
      <c r="T53">
        <f>VLOOKUP($B53,'Supporting Data'!$B$2:$J$367,COLUMN('Supporting Data'!G54)-1,FALSE)</f>
        <v>26</v>
      </c>
      <c r="U53">
        <f>VLOOKUP($B53,'Supporting Data'!$B$2:$J$367,COLUMN('Supporting Data'!H54)-1,FALSE)</f>
        <v>373</v>
      </c>
      <c r="V53">
        <f>VLOOKUP($B53,'Supporting Data'!$B$2:$J$367,COLUMN('Supporting Data'!I54)-1,FALSE)</f>
        <v>36</v>
      </c>
      <c r="W53" s="8">
        <f>VLOOKUP($B53,'Supporting Data'!$B$2:$J$367,COLUMN('Supporting Data'!J54)-1,FALSE)</f>
        <v>0.94</v>
      </c>
      <c r="X53">
        <f>VLOOKUP($B53,'Channel wise traffic'!$B$2:$F$367,COLUMN('Channel wise traffic'!C54)-1,FALSE)</f>
        <v>7505512</v>
      </c>
      <c r="Y53">
        <f>VLOOKUP($B53,'Channel wise traffic'!$B$2:$F$367,COLUMN('Channel wise traffic'!D54)-1,FALSE)</f>
        <v>5629134</v>
      </c>
      <c r="Z53">
        <f>VLOOKUP($B53,'Channel wise traffic'!$B$2:$F$367,COLUMN('Channel wise traffic'!E54)-1,FALSE)</f>
        <v>2293351</v>
      </c>
      <c r="AA53">
        <f>VLOOKUP($B53,'Channel wise traffic'!$B$2:$F$367,COLUMN('Channel wise traffic'!F54)-1,FALSE)</f>
        <v>5420648</v>
      </c>
    </row>
    <row r="54" spans="1:27" x14ac:dyDescent="0.3">
      <c r="A54" s="4" t="str">
        <f t="shared" si="5"/>
        <v>Friday</v>
      </c>
      <c r="B54" s="3">
        <v>43518</v>
      </c>
      <c r="C54" s="10">
        <v>22151687</v>
      </c>
      <c r="D54" s="10">
        <v>5704059</v>
      </c>
      <c r="E54" s="10">
        <v>2304440</v>
      </c>
      <c r="F54" s="10">
        <v>1749530</v>
      </c>
      <c r="G54" s="10">
        <v>1377230</v>
      </c>
      <c r="H54" s="8">
        <f t="shared" si="0"/>
        <v>6.2172691407205237E-2</v>
      </c>
      <c r="I54" s="8">
        <f t="shared" si="7"/>
        <v>7.1306612443905903E-2</v>
      </c>
      <c r="J54" s="8">
        <f t="shared" si="8"/>
        <v>3.0303020437004058E-2</v>
      </c>
      <c r="K54" s="8">
        <f t="shared" si="9"/>
        <v>3.9797604387794561E-2</v>
      </c>
      <c r="L54" s="8">
        <f t="shared" si="1"/>
        <v>0.25749998182982631</v>
      </c>
      <c r="M54" s="8">
        <f t="shared" si="2"/>
        <v>0.40400002875145574</v>
      </c>
      <c r="N54" s="8">
        <f t="shared" si="3"/>
        <v>0.75919963201471941</v>
      </c>
      <c r="O54" s="8">
        <f t="shared" si="4"/>
        <v>0.78719999085468673</v>
      </c>
      <c r="P54">
        <f>VLOOKUP($B54,'Supporting Data'!$B$2:$J$367,COLUMN('Supporting Data'!C55)-1,FALSE)</f>
        <v>407017</v>
      </c>
      <c r="Q54" s="8">
        <f>VLOOKUP($B54,'Supporting Data'!$B$2:$J$367,COLUMN('Supporting Data'!D55)-1,FALSE)</f>
        <v>0.17</v>
      </c>
      <c r="R54">
        <f>VLOOKUP($B54,'Supporting Data'!$B$2:$J$367,COLUMN('Supporting Data'!E55)-1,FALSE)</f>
        <v>30</v>
      </c>
      <c r="S54">
        <f>VLOOKUP($B54,'Supporting Data'!$B$2:$J$367,COLUMN('Supporting Data'!F55)-1,FALSE)</f>
        <v>19</v>
      </c>
      <c r="T54">
        <f>VLOOKUP($B54,'Supporting Data'!$B$2:$J$367,COLUMN('Supporting Data'!G55)-1,FALSE)</f>
        <v>28</v>
      </c>
      <c r="U54">
        <f>VLOOKUP($B54,'Supporting Data'!$B$2:$J$367,COLUMN('Supporting Data'!H55)-1,FALSE)</f>
        <v>395</v>
      </c>
      <c r="V54">
        <f>VLOOKUP($B54,'Supporting Data'!$B$2:$J$367,COLUMN('Supporting Data'!I55)-1,FALSE)</f>
        <v>40</v>
      </c>
      <c r="W54" s="8">
        <f>VLOOKUP($B54,'Supporting Data'!$B$2:$J$367,COLUMN('Supporting Data'!J55)-1,FALSE)</f>
        <v>0.94</v>
      </c>
      <c r="X54">
        <f>VLOOKUP($B54,'Channel wise traffic'!$B$2:$F$367,COLUMN('Channel wise traffic'!C55)-1,FALSE)</f>
        <v>7974607</v>
      </c>
      <c r="Y54">
        <f>VLOOKUP($B54,'Channel wise traffic'!$B$2:$F$367,COLUMN('Channel wise traffic'!D55)-1,FALSE)</f>
        <v>5980955</v>
      </c>
      <c r="Z54">
        <f>VLOOKUP($B54,'Channel wise traffic'!$B$2:$F$367,COLUMN('Channel wise traffic'!E55)-1,FALSE)</f>
        <v>2436685</v>
      </c>
      <c r="AA54">
        <f>VLOOKUP($B54,'Channel wise traffic'!$B$2:$F$367,COLUMN('Channel wise traffic'!F55)-1,FALSE)</f>
        <v>5759438</v>
      </c>
    </row>
    <row r="55" spans="1:27" x14ac:dyDescent="0.3">
      <c r="A55" s="4" t="str">
        <f t="shared" si="5"/>
        <v>Saturday</v>
      </c>
      <c r="B55" s="3">
        <v>43519</v>
      </c>
      <c r="C55" s="10">
        <v>43094160</v>
      </c>
      <c r="D55" s="10">
        <v>9049773</v>
      </c>
      <c r="E55" s="10">
        <v>2923076</v>
      </c>
      <c r="F55" s="10">
        <v>1908184</v>
      </c>
      <c r="G55" s="10">
        <v>1443732</v>
      </c>
      <c r="H55" s="8">
        <f t="shared" si="0"/>
        <v>3.3501801636230989E-2</v>
      </c>
      <c r="I55" s="8">
        <f t="shared" si="7"/>
        <v>-0.18364175802924843</v>
      </c>
      <c r="J55" s="8">
        <f t="shared" si="8"/>
        <v>-5.8823529411764719E-2</v>
      </c>
      <c r="K55" s="8">
        <f t="shared" si="9"/>
        <v>-0.13261936790607654</v>
      </c>
      <c r="L55" s="8">
        <f t="shared" si="1"/>
        <v>0.20999998607699977</v>
      </c>
      <c r="M55" s="8">
        <f t="shared" si="2"/>
        <v>0.32299992497049373</v>
      </c>
      <c r="N55" s="8">
        <f t="shared" si="3"/>
        <v>0.65279999562105129</v>
      </c>
      <c r="O55" s="8">
        <f t="shared" si="4"/>
        <v>0.75659999245355791</v>
      </c>
      <c r="P55">
        <f>VLOOKUP($B55,'Supporting Data'!$B$2:$J$367,COLUMN('Supporting Data'!C56)-1,FALSE)</f>
        <v>391896</v>
      </c>
      <c r="Q55" s="8">
        <f>VLOOKUP($B55,'Supporting Data'!$B$2:$J$367,COLUMN('Supporting Data'!D56)-1,FALSE)</f>
        <v>0.18</v>
      </c>
      <c r="R55">
        <f>VLOOKUP($B55,'Supporting Data'!$B$2:$J$367,COLUMN('Supporting Data'!E56)-1,FALSE)</f>
        <v>35</v>
      </c>
      <c r="S55">
        <f>VLOOKUP($B55,'Supporting Data'!$B$2:$J$367,COLUMN('Supporting Data'!F56)-1,FALSE)</f>
        <v>20</v>
      </c>
      <c r="T55">
        <f>VLOOKUP($B55,'Supporting Data'!$B$2:$J$367,COLUMN('Supporting Data'!G56)-1,FALSE)</f>
        <v>28</v>
      </c>
      <c r="U55">
        <f>VLOOKUP($B55,'Supporting Data'!$B$2:$J$367,COLUMN('Supporting Data'!H56)-1,FALSE)</f>
        <v>360</v>
      </c>
      <c r="V55">
        <f>VLOOKUP($B55,'Supporting Data'!$B$2:$J$367,COLUMN('Supporting Data'!I56)-1,FALSE)</f>
        <v>39</v>
      </c>
      <c r="W55" s="8">
        <f>VLOOKUP($B55,'Supporting Data'!$B$2:$J$367,COLUMN('Supporting Data'!J56)-1,FALSE)</f>
        <v>0.91</v>
      </c>
      <c r="X55">
        <f>VLOOKUP($B55,'Channel wise traffic'!$B$2:$F$367,COLUMN('Channel wise traffic'!C56)-1,FALSE)</f>
        <v>15513897</v>
      </c>
      <c r="Y55">
        <f>VLOOKUP($B55,'Channel wise traffic'!$B$2:$F$367,COLUMN('Channel wise traffic'!D56)-1,FALSE)</f>
        <v>11635423</v>
      </c>
      <c r="Z55">
        <f>VLOOKUP($B55,'Channel wise traffic'!$B$2:$F$367,COLUMN('Channel wise traffic'!E56)-1,FALSE)</f>
        <v>4740357</v>
      </c>
      <c r="AA55">
        <f>VLOOKUP($B55,'Channel wise traffic'!$B$2:$F$367,COLUMN('Channel wise traffic'!F56)-1,FALSE)</f>
        <v>11204481</v>
      </c>
    </row>
    <row r="56" spans="1:27" x14ac:dyDescent="0.3">
      <c r="A56" s="4" t="str">
        <f t="shared" si="5"/>
        <v>Sunday</v>
      </c>
      <c r="B56" s="3">
        <v>43520</v>
      </c>
      <c r="C56" s="10">
        <v>44440853</v>
      </c>
      <c r="D56" s="10">
        <v>8959276</v>
      </c>
      <c r="E56" s="10">
        <v>3168000</v>
      </c>
      <c r="F56" s="10">
        <v>2046528</v>
      </c>
      <c r="G56" s="10">
        <v>1644180</v>
      </c>
      <c r="H56" s="8">
        <f t="shared" si="0"/>
        <v>3.699703963828057E-2</v>
      </c>
      <c r="I56" s="8">
        <f t="shared" si="7"/>
        <v>4.0829077732684294E-2</v>
      </c>
      <c r="J56" s="8">
        <f t="shared" si="8"/>
        <v>-1.9801979979641171E-2</v>
      </c>
      <c r="K56" s="8">
        <f t="shared" si="9"/>
        <v>6.1855927551318857E-2</v>
      </c>
      <c r="L56" s="8">
        <f t="shared" si="1"/>
        <v>0.201600000792064</v>
      </c>
      <c r="M56" s="8">
        <f t="shared" si="2"/>
        <v>0.35360000071434344</v>
      </c>
      <c r="N56" s="8">
        <f t="shared" si="3"/>
        <v>0.64600000000000002</v>
      </c>
      <c r="O56" s="8">
        <f t="shared" si="4"/>
        <v>0.80339970916596304</v>
      </c>
      <c r="P56">
        <f>VLOOKUP($B56,'Supporting Data'!$B$2:$J$367,COLUMN('Supporting Data'!C57)-1,FALSE)</f>
        <v>401786</v>
      </c>
      <c r="Q56" s="8">
        <f>VLOOKUP($B56,'Supporting Data'!$B$2:$J$367,COLUMN('Supporting Data'!D57)-1,FALSE)</f>
        <v>0.17</v>
      </c>
      <c r="R56">
        <f>VLOOKUP($B56,'Supporting Data'!$B$2:$J$367,COLUMN('Supporting Data'!E57)-1,FALSE)</f>
        <v>38</v>
      </c>
      <c r="S56">
        <f>VLOOKUP($B56,'Supporting Data'!$B$2:$J$367,COLUMN('Supporting Data'!F57)-1,FALSE)</f>
        <v>19</v>
      </c>
      <c r="T56">
        <f>VLOOKUP($B56,'Supporting Data'!$B$2:$J$367,COLUMN('Supporting Data'!G57)-1,FALSE)</f>
        <v>29</v>
      </c>
      <c r="U56">
        <f>VLOOKUP($B56,'Supporting Data'!$B$2:$J$367,COLUMN('Supporting Data'!H57)-1,FALSE)</f>
        <v>389</v>
      </c>
      <c r="V56">
        <f>VLOOKUP($B56,'Supporting Data'!$B$2:$J$367,COLUMN('Supporting Data'!I57)-1,FALSE)</f>
        <v>40</v>
      </c>
      <c r="W56" s="8">
        <f>VLOOKUP($B56,'Supporting Data'!$B$2:$J$367,COLUMN('Supporting Data'!J57)-1,FALSE)</f>
        <v>0.91</v>
      </c>
      <c r="X56">
        <f>VLOOKUP($B56,'Channel wise traffic'!$B$2:$F$367,COLUMN('Channel wise traffic'!C57)-1,FALSE)</f>
        <v>15998707</v>
      </c>
      <c r="Y56">
        <f>VLOOKUP($B56,'Channel wise traffic'!$B$2:$F$367,COLUMN('Channel wise traffic'!D57)-1,FALSE)</f>
        <v>11999030</v>
      </c>
      <c r="Z56">
        <f>VLOOKUP($B56,'Channel wise traffic'!$B$2:$F$367,COLUMN('Channel wise traffic'!E57)-1,FALSE)</f>
        <v>4888493</v>
      </c>
      <c r="AA56">
        <f>VLOOKUP($B56,'Channel wise traffic'!$B$2:$F$367,COLUMN('Channel wise traffic'!F57)-1,FALSE)</f>
        <v>11554621</v>
      </c>
    </row>
    <row r="57" spans="1:27" x14ac:dyDescent="0.3">
      <c r="A57" s="4" t="str">
        <f t="shared" si="5"/>
        <v>Monday</v>
      </c>
      <c r="B57" s="3">
        <v>43521</v>
      </c>
      <c r="C57" s="10">
        <v>21065820</v>
      </c>
      <c r="D57" s="10">
        <v>5055796</v>
      </c>
      <c r="E57" s="10">
        <v>2042541</v>
      </c>
      <c r="F57" s="10">
        <v>1505966</v>
      </c>
      <c r="G57" s="10">
        <v>1271939</v>
      </c>
      <c r="H57" s="8">
        <f t="shared" si="0"/>
        <v>6.0379277901358691E-2</v>
      </c>
      <c r="I57" s="8">
        <f t="shared" si="7"/>
        <v>-0.11174962987792958</v>
      </c>
      <c r="J57" s="8">
        <f t="shared" si="8"/>
        <v>-2.9999990790768982E-2</v>
      </c>
      <c r="K57" s="8">
        <f t="shared" si="9"/>
        <v>-8.427797764023226E-2</v>
      </c>
      <c r="L57" s="8">
        <f t="shared" si="1"/>
        <v>0.2399999620237902</v>
      </c>
      <c r="M57" s="8">
        <f t="shared" si="2"/>
        <v>0.40399988448901025</v>
      </c>
      <c r="N57" s="8">
        <f t="shared" si="3"/>
        <v>0.73730025492756324</v>
      </c>
      <c r="O57" s="8">
        <f t="shared" si="4"/>
        <v>0.84460007729258169</v>
      </c>
      <c r="P57">
        <f>VLOOKUP($B57,'Supporting Data'!$B$2:$J$367,COLUMN('Supporting Data'!C58)-1,FALSE)</f>
        <v>404294</v>
      </c>
      <c r="Q57" s="8">
        <f>VLOOKUP($B57,'Supporting Data'!$B$2:$J$367,COLUMN('Supporting Data'!D58)-1,FALSE)</f>
        <v>0.19</v>
      </c>
      <c r="R57">
        <f>VLOOKUP($B57,'Supporting Data'!$B$2:$J$367,COLUMN('Supporting Data'!E58)-1,FALSE)</f>
        <v>34</v>
      </c>
      <c r="S57">
        <f>VLOOKUP($B57,'Supporting Data'!$B$2:$J$367,COLUMN('Supporting Data'!F58)-1,FALSE)</f>
        <v>22</v>
      </c>
      <c r="T57">
        <f>VLOOKUP($B57,'Supporting Data'!$B$2:$J$367,COLUMN('Supporting Data'!G58)-1,FALSE)</f>
        <v>26</v>
      </c>
      <c r="U57">
        <f>VLOOKUP($B57,'Supporting Data'!$B$2:$J$367,COLUMN('Supporting Data'!H58)-1,FALSE)</f>
        <v>397</v>
      </c>
      <c r="V57">
        <f>VLOOKUP($B57,'Supporting Data'!$B$2:$J$367,COLUMN('Supporting Data'!I58)-1,FALSE)</f>
        <v>30</v>
      </c>
      <c r="W57" s="8">
        <f>VLOOKUP($B57,'Supporting Data'!$B$2:$J$367,COLUMN('Supporting Data'!J58)-1,FALSE)</f>
        <v>0.93</v>
      </c>
      <c r="X57">
        <f>VLOOKUP($B57,'Channel wise traffic'!$B$2:$F$367,COLUMN('Channel wise traffic'!C58)-1,FALSE)</f>
        <v>7583695</v>
      </c>
      <c r="Y57">
        <f>VLOOKUP($B57,'Channel wise traffic'!$B$2:$F$367,COLUMN('Channel wise traffic'!D58)-1,FALSE)</f>
        <v>5687771</v>
      </c>
      <c r="Z57">
        <f>VLOOKUP($B57,'Channel wise traffic'!$B$2:$F$367,COLUMN('Channel wise traffic'!E58)-1,FALSE)</f>
        <v>2317240</v>
      </c>
      <c r="AA57">
        <f>VLOOKUP($B57,'Channel wise traffic'!$B$2:$F$367,COLUMN('Channel wise traffic'!F58)-1,FALSE)</f>
        <v>5477113</v>
      </c>
    </row>
    <row r="58" spans="1:27" x14ac:dyDescent="0.3">
      <c r="A58" s="4" t="str">
        <f t="shared" si="5"/>
        <v>Tuesday</v>
      </c>
      <c r="B58" s="3">
        <v>43522</v>
      </c>
      <c r="C58" s="10">
        <v>22368860</v>
      </c>
      <c r="D58" s="10">
        <v>5480370</v>
      </c>
      <c r="E58" s="10">
        <v>2257912</v>
      </c>
      <c r="F58" s="10">
        <v>1681241</v>
      </c>
      <c r="G58" s="10">
        <v>1364832</v>
      </c>
      <c r="H58" s="8">
        <f t="shared" si="0"/>
        <v>6.1014821497385206E-2</v>
      </c>
      <c r="I58" s="8">
        <f t="shared" si="7"/>
        <v>1.2004191790539451</v>
      </c>
      <c r="J58" s="8">
        <f t="shared" si="8"/>
        <v>1.9801989677181275E-2</v>
      </c>
      <c r="K58" s="8">
        <f t="shared" si="9"/>
        <v>1.157692572996929</v>
      </c>
      <c r="L58" s="8">
        <f t="shared" si="1"/>
        <v>0.24499996870649643</v>
      </c>
      <c r="M58" s="8">
        <f t="shared" si="2"/>
        <v>0.41199991971345001</v>
      </c>
      <c r="N58" s="8">
        <f t="shared" si="3"/>
        <v>0.74459987811748196</v>
      </c>
      <c r="O58" s="8">
        <f t="shared" si="4"/>
        <v>0.81180033082704983</v>
      </c>
      <c r="P58">
        <f>VLOOKUP($B58,'Supporting Data'!$B$2:$J$367,COLUMN('Supporting Data'!C59)-1,FALSE)</f>
        <v>400671</v>
      </c>
      <c r="Q58" s="8">
        <f>VLOOKUP($B58,'Supporting Data'!$B$2:$J$367,COLUMN('Supporting Data'!D59)-1,FALSE)</f>
        <v>0.18</v>
      </c>
      <c r="R58">
        <f>VLOOKUP($B58,'Supporting Data'!$B$2:$J$367,COLUMN('Supporting Data'!E59)-1,FALSE)</f>
        <v>33</v>
      </c>
      <c r="S58">
        <f>VLOOKUP($B58,'Supporting Data'!$B$2:$J$367,COLUMN('Supporting Data'!F59)-1,FALSE)</f>
        <v>17</v>
      </c>
      <c r="T58">
        <f>VLOOKUP($B58,'Supporting Data'!$B$2:$J$367,COLUMN('Supporting Data'!G59)-1,FALSE)</f>
        <v>28</v>
      </c>
      <c r="U58">
        <f>VLOOKUP($B58,'Supporting Data'!$B$2:$J$367,COLUMN('Supporting Data'!H59)-1,FALSE)</f>
        <v>369</v>
      </c>
      <c r="V58">
        <f>VLOOKUP($B58,'Supporting Data'!$B$2:$J$367,COLUMN('Supporting Data'!I59)-1,FALSE)</f>
        <v>40</v>
      </c>
      <c r="W58" s="8">
        <f>VLOOKUP($B58,'Supporting Data'!$B$2:$J$367,COLUMN('Supporting Data'!J59)-1,FALSE)</f>
        <v>0.95</v>
      </c>
      <c r="X58">
        <f>VLOOKUP($B58,'Channel wise traffic'!$B$2:$F$367,COLUMN('Channel wise traffic'!C59)-1,FALSE)</f>
        <v>8052789</v>
      </c>
      <c r="Y58">
        <f>VLOOKUP($B58,'Channel wise traffic'!$B$2:$F$367,COLUMN('Channel wise traffic'!D59)-1,FALSE)</f>
        <v>6039592</v>
      </c>
      <c r="Z58">
        <f>VLOOKUP($B58,'Channel wise traffic'!$B$2:$F$367,COLUMN('Channel wise traffic'!E59)-1,FALSE)</f>
        <v>2460574</v>
      </c>
      <c r="AA58">
        <f>VLOOKUP($B58,'Channel wise traffic'!$B$2:$F$367,COLUMN('Channel wise traffic'!F59)-1,FALSE)</f>
        <v>5815903</v>
      </c>
    </row>
    <row r="59" spans="1:27" x14ac:dyDescent="0.3">
      <c r="A59" s="4" t="str">
        <f t="shared" si="5"/>
        <v>Wednesday</v>
      </c>
      <c r="B59" s="3">
        <v>43523</v>
      </c>
      <c r="C59" s="10">
        <v>21500167</v>
      </c>
      <c r="D59" s="10">
        <v>5482542</v>
      </c>
      <c r="E59" s="10">
        <v>2105296</v>
      </c>
      <c r="F59" s="10">
        <v>1613709</v>
      </c>
      <c r="G59" s="10">
        <v>1323241</v>
      </c>
      <c r="H59" s="8">
        <f t="shared" si="0"/>
        <v>6.1545614971269758E-2</v>
      </c>
      <c r="I59" s="8">
        <f t="shared" si="7"/>
        <v>8.2246376811594191E-2</v>
      </c>
      <c r="J59" s="8">
        <f t="shared" si="8"/>
        <v>-2.9411755411675844E-2</v>
      </c>
      <c r="K59" s="8">
        <f t="shared" si="9"/>
        <v>0.11504171088598958</v>
      </c>
      <c r="L59" s="8">
        <f t="shared" si="1"/>
        <v>0.25499997279090902</v>
      </c>
      <c r="M59" s="8">
        <f t="shared" si="2"/>
        <v>0.38399997665316565</v>
      </c>
      <c r="N59" s="8">
        <f t="shared" si="3"/>
        <v>0.76649981760284536</v>
      </c>
      <c r="O59" s="8">
        <f t="shared" si="4"/>
        <v>0.81999976451764223</v>
      </c>
      <c r="P59">
        <f>VLOOKUP($B59,'Supporting Data'!$B$2:$J$367,COLUMN('Supporting Data'!C60)-1,FALSE)</f>
        <v>402996</v>
      </c>
      <c r="Q59" s="8">
        <f>VLOOKUP($B59,'Supporting Data'!$B$2:$J$367,COLUMN('Supporting Data'!D60)-1,FALSE)</f>
        <v>0.17</v>
      </c>
      <c r="R59">
        <f>VLOOKUP($B59,'Supporting Data'!$B$2:$J$367,COLUMN('Supporting Data'!E60)-1,FALSE)</f>
        <v>38</v>
      </c>
      <c r="S59">
        <f>VLOOKUP($B59,'Supporting Data'!$B$2:$J$367,COLUMN('Supporting Data'!F60)-1,FALSE)</f>
        <v>18</v>
      </c>
      <c r="T59">
        <f>VLOOKUP($B59,'Supporting Data'!$B$2:$J$367,COLUMN('Supporting Data'!G60)-1,FALSE)</f>
        <v>30</v>
      </c>
      <c r="U59">
        <f>VLOOKUP($B59,'Supporting Data'!$B$2:$J$367,COLUMN('Supporting Data'!H60)-1,FALSE)</f>
        <v>375</v>
      </c>
      <c r="V59">
        <f>VLOOKUP($B59,'Supporting Data'!$B$2:$J$367,COLUMN('Supporting Data'!I60)-1,FALSE)</f>
        <v>32</v>
      </c>
      <c r="W59" s="8">
        <f>VLOOKUP($B59,'Supporting Data'!$B$2:$J$367,COLUMN('Supporting Data'!J60)-1,FALSE)</f>
        <v>0.95</v>
      </c>
      <c r="X59">
        <f>VLOOKUP($B59,'Channel wise traffic'!$B$2:$F$367,COLUMN('Channel wise traffic'!C60)-1,FALSE)</f>
        <v>7740060</v>
      </c>
      <c r="Y59">
        <f>VLOOKUP($B59,'Channel wise traffic'!$B$2:$F$367,COLUMN('Channel wise traffic'!D60)-1,FALSE)</f>
        <v>5805045</v>
      </c>
      <c r="Z59">
        <f>VLOOKUP($B59,'Channel wise traffic'!$B$2:$F$367,COLUMN('Channel wise traffic'!E60)-1,FALSE)</f>
        <v>2365018</v>
      </c>
      <c r="AA59">
        <f>VLOOKUP($B59,'Channel wise traffic'!$B$2:$F$367,COLUMN('Channel wise traffic'!F60)-1,FALSE)</f>
        <v>5590043</v>
      </c>
    </row>
    <row r="60" spans="1:27" x14ac:dyDescent="0.3">
      <c r="A60" s="4" t="str">
        <f t="shared" si="5"/>
        <v>Thursday</v>
      </c>
      <c r="B60" s="3">
        <v>43524</v>
      </c>
      <c r="C60" s="10">
        <v>22586034</v>
      </c>
      <c r="D60" s="10">
        <v>5759438</v>
      </c>
      <c r="E60" s="10">
        <v>2280737</v>
      </c>
      <c r="F60" s="10">
        <v>1648289</v>
      </c>
      <c r="G60" s="10">
        <v>1405660</v>
      </c>
      <c r="H60" s="8">
        <f t="shared" si="0"/>
        <v>6.2235804656984049E-2</v>
      </c>
      <c r="I60" s="8">
        <f t="shared" si="7"/>
        <v>0.22324803045110131</v>
      </c>
      <c r="J60" s="8">
        <f t="shared" si="8"/>
        <v>8.3333373303954517E-2</v>
      </c>
      <c r="K60" s="8">
        <f t="shared" si="9"/>
        <v>0.12915198644756454</v>
      </c>
      <c r="L60" s="8">
        <f t="shared" si="1"/>
        <v>0.25499997033565081</v>
      </c>
      <c r="M60" s="8">
        <f t="shared" si="2"/>
        <v>0.39599992221463276</v>
      </c>
      <c r="N60" s="8">
        <f t="shared" si="3"/>
        <v>0.72270016227210765</v>
      </c>
      <c r="O60" s="8">
        <f t="shared" si="4"/>
        <v>0.85279947873218831</v>
      </c>
      <c r="P60">
        <f>VLOOKUP($B60,'Supporting Data'!$B$2:$J$367,COLUMN('Supporting Data'!C61)-1,FALSE)</f>
        <v>399552</v>
      </c>
      <c r="Q60" s="8">
        <f>VLOOKUP($B60,'Supporting Data'!$B$2:$J$367,COLUMN('Supporting Data'!D61)-1,FALSE)</f>
        <v>0.19</v>
      </c>
      <c r="R60">
        <f>VLOOKUP($B60,'Supporting Data'!$B$2:$J$367,COLUMN('Supporting Data'!E61)-1,FALSE)</f>
        <v>30</v>
      </c>
      <c r="S60">
        <f>VLOOKUP($B60,'Supporting Data'!$B$2:$J$367,COLUMN('Supporting Data'!F61)-1,FALSE)</f>
        <v>22</v>
      </c>
      <c r="T60">
        <f>VLOOKUP($B60,'Supporting Data'!$B$2:$J$367,COLUMN('Supporting Data'!G61)-1,FALSE)</f>
        <v>25</v>
      </c>
      <c r="U60">
        <f>VLOOKUP($B60,'Supporting Data'!$B$2:$J$367,COLUMN('Supporting Data'!H61)-1,FALSE)</f>
        <v>377</v>
      </c>
      <c r="V60">
        <f>VLOOKUP($B60,'Supporting Data'!$B$2:$J$367,COLUMN('Supporting Data'!I61)-1,FALSE)</f>
        <v>38</v>
      </c>
      <c r="W60" s="8">
        <f>VLOOKUP($B60,'Supporting Data'!$B$2:$J$367,COLUMN('Supporting Data'!J61)-1,FALSE)</f>
        <v>0.93</v>
      </c>
      <c r="X60">
        <f>VLOOKUP($B60,'Channel wise traffic'!$B$2:$F$367,COLUMN('Channel wise traffic'!C61)-1,FALSE)</f>
        <v>8130972</v>
      </c>
      <c r="Y60">
        <f>VLOOKUP($B60,'Channel wise traffic'!$B$2:$F$367,COLUMN('Channel wise traffic'!D61)-1,FALSE)</f>
        <v>6098229</v>
      </c>
      <c r="Z60">
        <f>VLOOKUP($B60,'Channel wise traffic'!$B$2:$F$367,COLUMN('Channel wise traffic'!E61)-1,FALSE)</f>
        <v>2484463</v>
      </c>
      <c r="AA60">
        <f>VLOOKUP($B60,'Channel wise traffic'!$B$2:$F$367,COLUMN('Channel wise traffic'!F61)-1,FALSE)</f>
        <v>5872368</v>
      </c>
    </row>
    <row r="61" spans="1:27" x14ac:dyDescent="0.3">
      <c r="A61" s="4" t="str">
        <f t="shared" si="5"/>
        <v>Friday</v>
      </c>
      <c r="B61" s="3">
        <v>43525</v>
      </c>
      <c r="C61" s="10">
        <v>22368860</v>
      </c>
      <c r="D61" s="10">
        <v>5815903</v>
      </c>
      <c r="E61" s="10">
        <v>2442679</v>
      </c>
      <c r="F61" s="10">
        <v>1872313</v>
      </c>
      <c r="G61" s="10">
        <v>1458532</v>
      </c>
      <c r="H61" s="8">
        <f t="shared" si="0"/>
        <v>6.5203680473658474E-2</v>
      </c>
      <c r="I61" s="8">
        <f t="shared" si="7"/>
        <v>5.9032986501891482E-2</v>
      </c>
      <c r="J61" s="8">
        <f t="shared" si="8"/>
        <v>9.80390342279569E-3</v>
      </c>
      <c r="K61" s="8">
        <f t="shared" si="9"/>
        <v>4.8751131692233107E-2</v>
      </c>
      <c r="L61" s="8">
        <f t="shared" si="1"/>
        <v>0.25999997317699697</v>
      </c>
      <c r="M61" s="8">
        <f t="shared" si="2"/>
        <v>0.41999995529499029</v>
      </c>
      <c r="N61" s="8">
        <f t="shared" si="3"/>
        <v>0.76649981434318626</v>
      </c>
      <c r="O61" s="8">
        <f t="shared" si="4"/>
        <v>0.77900009239908075</v>
      </c>
      <c r="P61">
        <f>VLOOKUP($B61,'Supporting Data'!$B$2:$J$367,COLUMN('Supporting Data'!C62)-1,FALSE)</f>
        <v>406631</v>
      </c>
      <c r="Q61" s="8">
        <f>VLOOKUP($B61,'Supporting Data'!$B$2:$J$367,COLUMN('Supporting Data'!D62)-1,FALSE)</f>
        <v>0.19</v>
      </c>
      <c r="R61">
        <f>VLOOKUP($B61,'Supporting Data'!$B$2:$J$367,COLUMN('Supporting Data'!E62)-1,FALSE)</f>
        <v>34</v>
      </c>
      <c r="S61">
        <f>VLOOKUP($B61,'Supporting Data'!$B$2:$J$367,COLUMN('Supporting Data'!F62)-1,FALSE)</f>
        <v>22</v>
      </c>
      <c r="T61">
        <f>VLOOKUP($B61,'Supporting Data'!$B$2:$J$367,COLUMN('Supporting Data'!G62)-1,FALSE)</f>
        <v>28</v>
      </c>
      <c r="U61">
        <f>VLOOKUP($B61,'Supporting Data'!$B$2:$J$367,COLUMN('Supporting Data'!H62)-1,FALSE)</f>
        <v>382</v>
      </c>
      <c r="V61">
        <f>VLOOKUP($B61,'Supporting Data'!$B$2:$J$367,COLUMN('Supporting Data'!I62)-1,FALSE)</f>
        <v>31</v>
      </c>
      <c r="W61" s="8">
        <f>VLOOKUP($B61,'Supporting Data'!$B$2:$J$367,COLUMN('Supporting Data'!J62)-1,FALSE)</f>
        <v>0.94</v>
      </c>
      <c r="X61">
        <f>VLOOKUP($B61,'Channel wise traffic'!$B$2:$F$367,COLUMN('Channel wise traffic'!C62)-1,FALSE)</f>
        <v>8052789</v>
      </c>
      <c r="Y61">
        <f>VLOOKUP($B61,'Channel wise traffic'!$B$2:$F$367,COLUMN('Channel wise traffic'!D62)-1,FALSE)</f>
        <v>6039592</v>
      </c>
      <c r="Z61">
        <f>VLOOKUP($B61,'Channel wise traffic'!$B$2:$F$367,COLUMN('Channel wise traffic'!E62)-1,FALSE)</f>
        <v>2460574</v>
      </c>
      <c r="AA61">
        <f>VLOOKUP($B61,'Channel wise traffic'!$B$2:$F$367,COLUMN('Channel wise traffic'!F62)-1,FALSE)</f>
        <v>5815903</v>
      </c>
    </row>
    <row r="62" spans="1:27" x14ac:dyDescent="0.3">
      <c r="A62" s="4" t="str">
        <f t="shared" si="5"/>
        <v>Saturday</v>
      </c>
      <c r="B62" s="3">
        <v>43526</v>
      </c>
      <c r="C62" s="10">
        <v>46685340</v>
      </c>
      <c r="D62" s="10">
        <v>9803921</v>
      </c>
      <c r="E62" s="10">
        <v>3333333</v>
      </c>
      <c r="F62" s="10">
        <v>1110666</v>
      </c>
      <c r="G62" s="10">
        <v>900972</v>
      </c>
      <c r="H62" s="8">
        <f t="shared" si="0"/>
        <v>1.9298820571939712E-2</v>
      </c>
      <c r="I62" s="8">
        <f t="shared" si="7"/>
        <v>-0.37594234941110949</v>
      </c>
      <c r="J62" s="8">
        <f t="shared" si="8"/>
        <v>8.3333333333333259E-2</v>
      </c>
      <c r="K62" s="8">
        <f t="shared" si="9"/>
        <v>-0.42394678407179354</v>
      </c>
      <c r="L62" s="8">
        <f t="shared" si="1"/>
        <v>0.20999999143199985</v>
      </c>
      <c r="M62" s="8">
        <f t="shared" si="2"/>
        <v>0.33999998571999918</v>
      </c>
      <c r="N62" s="8">
        <f t="shared" si="3"/>
        <v>0.33319983331998332</v>
      </c>
      <c r="O62" s="8">
        <f t="shared" si="4"/>
        <v>0.81119976662651061</v>
      </c>
      <c r="P62">
        <f>VLOOKUP($B62,'Supporting Data'!$B$2:$J$367,COLUMN('Supporting Data'!C63)-1,FALSE)</f>
        <v>386616</v>
      </c>
      <c r="Q62" s="8">
        <f>VLOOKUP($B62,'Supporting Data'!$B$2:$J$367,COLUMN('Supporting Data'!D63)-1,FALSE)</f>
        <v>0.18</v>
      </c>
      <c r="R62">
        <f>VLOOKUP($B62,'Supporting Data'!$B$2:$J$367,COLUMN('Supporting Data'!E63)-1,FALSE)</f>
        <v>40</v>
      </c>
      <c r="S62">
        <f>VLOOKUP($B62,'Supporting Data'!$B$2:$J$367,COLUMN('Supporting Data'!F63)-1,FALSE)</f>
        <v>18</v>
      </c>
      <c r="T62">
        <f>VLOOKUP($B62,'Supporting Data'!$B$2:$J$367,COLUMN('Supporting Data'!G63)-1,FALSE)</f>
        <v>56</v>
      </c>
      <c r="U62">
        <f>VLOOKUP($B62,'Supporting Data'!$B$2:$J$367,COLUMN('Supporting Data'!H63)-1,FALSE)</f>
        <v>399</v>
      </c>
      <c r="V62">
        <f>VLOOKUP($B62,'Supporting Data'!$B$2:$J$367,COLUMN('Supporting Data'!I63)-1,FALSE)</f>
        <v>40</v>
      </c>
      <c r="W62" s="8">
        <f>VLOOKUP($B62,'Supporting Data'!$B$2:$J$367,COLUMN('Supporting Data'!J63)-1,FALSE)</f>
        <v>0.95</v>
      </c>
      <c r="X62">
        <f>VLOOKUP($B62,'Channel wise traffic'!$B$2:$F$367,COLUMN('Channel wise traffic'!C63)-1,FALSE)</f>
        <v>16806722</v>
      </c>
      <c r="Y62">
        <f>VLOOKUP($B62,'Channel wise traffic'!$B$2:$F$367,COLUMN('Channel wise traffic'!D63)-1,FALSE)</f>
        <v>12605042</v>
      </c>
      <c r="Z62">
        <f>VLOOKUP($B62,'Channel wise traffic'!$B$2:$F$367,COLUMN('Channel wise traffic'!E63)-1,FALSE)</f>
        <v>5135387</v>
      </c>
      <c r="AA62">
        <f>VLOOKUP($B62,'Channel wise traffic'!$B$2:$F$367,COLUMN('Channel wise traffic'!F63)-1,FALSE)</f>
        <v>12138188</v>
      </c>
    </row>
    <row r="63" spans="1:27" x14ac:dyDescent="0.3">
      <c r="A63" s="4" t="str">
        <f t="shared" si="5"/>
        <v>Sunday</v>
      </c>
      <c r="B63" s="3">
        <v>43527</v>
      </c>
      <c r="C63" s="10">
        <v>43991955</v>
      </c>
      <c r="D63" s="10">
        <v>8961161</v>
      </c>
      <c r="E63" s="10">
        <v>2924923</v>
      </c>
      <c r="F63" s="10">
        <v>2088395</v>
      </c>
      <c r="G63" s="10">
        <v>1694106</v>
      </c>
      <c r="H63" s="8">
        <f t="shared" si="0"/>
        <v>3.8509450193791116E-2</v>
      </c>
      <c r="I63" s="8">
        <f t="shared" si="7"/>
        <v>3.03652884720651E-2</v>
      </c>
      <c r="J63" s="8">
        <f t="shared" si="8"/>
        <v>-1.0101021238273722E-2</v>
      </c>
      <c r="K63" s="8">
        <f t="shared" si="9"/>
        <v>4.0879231697923846E-2</v>
      </c>
      <c r="L63" s="8">
        <f t="shared" si="1"/>
        <v>0.20369999469221134</v>
      </c>
      <c r="M63" s="8">
        <f t="shared" si="2"/>
        <v>0.3264000055349971</v>
      </c>
      <c r="N63" s="8">
        <f t="shared" si="3"/>
        <v>0.71399999247843449</v>
      </c>
      <c r="O63" s="8">
        <f t="shared" si="4"/>
        <v>0.81119998850792119</v>
      </c>
      <c r="P63">
        <f>VLOOKUP($B63,'Supporting Data'!$B$2:$J$367,COLUMN('Supporting Data'!C64)-1,FALSE)</f>
        <v>395246</v>
      </c>
      <c r="Q63" s="8">
        <f>VLOOKUP($B63,'Supporting Data'!$B$2:$J$367,COLUMN('Supporting Data'!D64)-1,FALSE)</f>
        <v>0.18</v>
      </c>
      <c r="R63">
        <f>VLOOKUP($B63,'Supporting Data'!$B$2:$J$367,COLUMN('Supporting Data'!E64)-1,FALSE)</f>
        <v>32</v>
      </c>
      <c r="S63">
        <f>VLOOKUP($B63,'Supporting Data'!$B$2:$J$367,COLUMN('Supporting Data'!F64)-1,FALSE)</f>
        <v>21</v>
      </c>
      <c r="T63">
        <f>VLOOKUP($B63,'Supporting Data'!$B$2:$J$367,COLUMN('Supporting Data'!G64)-1,FALSE)</f>
        <v>29</v>
      </c>
      <c r="U63">
        <f>VLOOKUP($B63,'Supporting Data'!$B$2:$J$367,COLUMN('Supporting Data'!H64)-1,FALSE)</f>
        <v>355</v>
      </c>
      <c r="V63">
        <f>VLOOKUP($B63,'Supporting Data'!$B$2:$J$367,COLUMN('Supporting Data'!I64)-1,FALSE)</f>
        <v>35</v>
      </c>
      <c r="W63" s="8">
        <f>VLOOKUP($B63,'Supporting Data'!$B$2:$J$367,COLUMN('Supporting Data'!J64)-1,FALSE)</f>
        <v>0.93</v>
      </c>
      <c r="X63">
        <f>VLOOKUP($B63,'Channel wise traffic'!$B$2:$F$367,COLUMN('Channel wise traffic'!C64)-1,FALSE)</f>
        <v>15837104</v>
      </c>
      <c r="Y63">
        <f>VLOOKUP($B63,'Channel wise traffic'!$B$2:$F$367,COLUMN('Channel wise traffic'!D64)-1,FALSE)</f>
        <v>11877828</v>
      </c>
      <c r="Z63">
        <f>VLOOKUP($B63,'Channel wise traffic'!$B$2:$F$367,COLUMN('Channel wise traffic'!E64)-1,FALSE)</f>
        <v>4839115</v>
      </c>
      <c r="AA63">
        <f>VLOOKUP($B63,'Channel wise traffic'!$B$2:$F$367,COLUMN('Channel wise traffic'!F64)-1,FALSE)</f>
        <v>11437908</v>
      </c>
    </row>
    <row r="64" spans="1:27" x14ac:dyDescent="0.3">
      <c r="A64" s="4" t="str">
        <f t="shared" si="5"/>
        <v>Monday</v>
      </c>
      <c r="B64" s="3">
        <v>43528</v>
      </c>
      <c r="C64" s="10">
        <v>21717340</v>
      </c>
      <c r="D64" s="10">
        <v>5700801</v>
      </c>
      <c r="E64" s="10">
        <v>2371533</v>
      </c>
      <c r="F64" s="10">
        <v>1765843</v>
      </c>
      <c r="G64" s="10">
        <v>1375592</v>
      </c>
      <c r="H64" s="8">
        <f t="shared" si="0"/>
        <v>6.3340722206310721E-2</v>
      </c>
      <c r="I64" s="8">
        <f t="shared" si="7"/>
        <v>8.1492115581014435E-2</v>
      </c>
      <c r="J64" s="8">
        <f t="shared" si="8"/>
        <v>3.0927825263863395E-2</v>
      </c>
      <c r="K64" s="8">
        <f t="shared" si="9"/>
        <v>4.9047362073294742E-2</v>
      </c>
      <c r="L64" s="8">
        <f t="shared" si="1"/>
        <v>0.2624999654653839</v>
      </c>
      <c r="M64" s="8">
        <f t="shared" si="2"/>
        <v>0.4159999621105876</v>
      </c>
      <c r="N64" s="8">
        <f t="shared" si="3"/>
        <v>0.74459980105695345</v>
      </c>
      <c r="O64" s="8">
        <f t="shared" si="4"/>
        <v>0.77900017158943347</v>
      </c>
      <c r="P64">
        <f>VLOOKUP($B64,'Supporting Data'!$B$2:$J$367,COLUMN('Supporting Data'!C65)-1,FALSE)</f>
        <v>409961</v>
      </c>
      <c r="Q64" s="8">
        <f>VLOOKUP($B64,'Supporting Data'!$B$2:$J$367,COLUMN('Supporting Data'!D65)-1,FALSE)</f>
        <v>0.17</v>
      </c>
      <c r="R64">
        <f>VLOOKUP($B64,'Supporting Data'!$B$2:$J$367,COLUMN('Supporting Data'!E65)-1,FALSE)</f>
        <v>31</v>
      </c>
      <c r="S64">
        <f>VLOOKUP($B64,'Supporting Data'!$B$2:$J$367,COLUMN('Supporting Data'!F65)-1,FALSE)</f>
        <v>19</v>
      </c>
      <c r="T64">
        <f>VLOOKUP($B64,'Supporting Data'!$B$2:$J$367,COLUMN('Supporting Data'!G65)-1,FALSE)</f>
        <v>29</v>
      </c>
      <c r="U64">
        <f>VLOOKUP($B64,'Supporting Data'!$B$2:$J$367,COLUMN('Supporting Data'!H65)-1,FALSE)</f>
        <v>372</v>
      </c>
      <c r="V64">
        <f>VLOOKUP($B64,'Supporting Data'!$B$2:$J$367,COLUMN('Supporting Data'!I65)-1,FALSE)</f>
        <v>33</v>
      </c>
      <c r="W64" s="8">
        <f>VLOOKUP($B64,'Supporting Data'!$B$2:$J$367,COLUMN('Supporting Data'!J65)-1,FALSE)</f>
        <v>0.95</v>
      </c>
      <c r="X64">
        <f>VLOOKUP($B64,'Channel wise traffic'!$B$2:$F$367,COLUMN('Channel wise traffic'!C65)-1,FALSE)</f>
        <v>7818242</v>
      </c>
      <c r="Y64">
        <f>VLOOKUP($B64,'Channel wise traffic'!$B$2:$F$367,COLUMN('Channel wise traffic'!D65)-1,FALSE)</f>
        <v>5863681</v>
      </c>
      <c r="Z64">
        <f>VLOOKUP($B64,'Channel wise traffic'!$B$2:$F$367,COLUMN('Channel wise traffic'!E65)-1,FALSE)</f>
        <v>2388907</v>
      </c>
      <c r="AA64">
        <f>VLOOKUP($B64,'Channel wise traffic'!$B$2:$F$367,COLUMN('Channel wise traffic'!F65)-1,FALSE)</f>
        <v>5646508</v>
      </c>
    </row>
    <row r="65" spans="1:27" x14ac:dyDescent="0.3">
      <c r="A65" s="4" t="str">
        <f t="shared" si="5"/>
        <v>Tuesday</v>
      </c>
      <c r="B65" s="3">
        <v>43529</v>
      </c>
      <c r="C65" s="10">
        <v>21717340</v>
      </c>
      <c r="D65" s="10">
        <v>5266455</v>
      </c>
      <c r="E65" s="10">
        <v>2001252</v>
      </c>
      <c r="F65" s="10">
        <v>1490132</v>
      </c>
      <c r="G65" s="10">
        <v>1258566</v>
      </c>
      <c r="H65" s="8">
        <f t="shared" si="0"/>
        <v>5.7952124891906653E-2</v>
      </c>
      <c r="I65" s="8">
        <f t="shared" si="7"/>
        <v>-7.7860132236055479E-2</v>
      </c>
      <c r="J65" s="8">
        <f t="shared" si="8"/>
        <v>-2.9126204911649523E-2</v>
      </c>
      <c r="K65" s="8">
        <f t="shared" si="9"/>
        <v>-5.019594469533617E-2</v>
      </c>
      <c r="L65" s="8">
        <f t="shared" si="1"/>
        <v>0.24250000230230775</v>
      </c>
      <c r="M65" s="8">
        <f t="shared" si="2"/>
        <v>0.37999982910705588</v>
      </c>
      <c r="N65" s="8">
        <f t="shared" si="3"/>
        <v>0.74459988047482273</v>
      </c>
      <c r="O65" s="8">
        <f t="shared" si="4"/>
        <v>0.84460034413058704</v>
      </c>
      <c r="P65">
        <f>VLOOKUP($B65,'Supporting Data'!$B$2:$J$367,COLUMN('Supporting Data'!C66)-1,FALSE)</f>
        <v>396249</v>
      </c>
      <c r="Q65" s="8">
        <f>VLOOKUP($B65,'Supporting Data'!$B$2:$J$367,COLUMN('Supporting Data'!D66)-1,FALSE)</f>
        <v>0.18</v>
      </c>
      <c r="R65">
        <f>VLOOKUP($B65,'Supporting Data'!$B$2:$J$367,COLUMN('Supporting Data'!E66)-1,FALSE)</f>
        <v>35</v>
      </c>
      <c r="S65">
        <f>VLOOKUP($B65,'Supporting Data'!$B$2:$J$367,COLUMN('Supporting Data'!F66)-1,FALSE)</f>
        <v>20</v>
      </c>
      <c r="T65">
        <f>VLOOKUP($B65,'Supporting Data'!$B$2:$J$367,COLUMN('Supporting Data'!G66)-1,FALSE)</f>
        <v>27</v>
      </c>
      <c r="U65">
        <f>VLOOKUP($B65,'Supporting Data'!$B$2:$J$367,COLUMN('Supporting Data'!H66)-1,FALSE)</f>
        <v>367</v>
      </c>
      <c r="V65">
        <f>VLOOKUP($B65,'Supporting Data'!$B$2:$J$367,COLUMN('Supporting Data'!I66)-1,FALSE)</f>
        <v>38</v>
      </c>
      <c r="W65" s="8">
        <f>VLOOKUP($B65,'Supporting Data'!$B$2:$J$367,COLUMN('Supporting Data'!J66)-1,FALSE)</f>
        <v>0.95</v>
      </c>
      <c r="X65">
        <f>VLOOKUP($B65,'Channel wise traffic'!$B$2:$F$367,COLUMN('Channel wise traffic'!C66)-1,FALSE)</f>
        <v>7818242</v>
      </c>
      <c r="Y65">
        <f>VLOOKUP($B65,'Channel wise traffic'!$B$2:$F$367,COLUMN('Channel wise traffic'!D66)-1,FALSE)</f>
        <v>5863681</v>
      </c>
      <c r="Z65">
        <f>VLOOKUP($B65,'Channel wise traffic'!$B$2:$F$367,COLUMN('Channel wise traffic'!E66)-1,FALSE)</f>
        <v>2388907</v>
      </c>
      <c r="AA65">
        <f>VLOOKUP($B65,'Channel wise traffic'!$B$2:$F$367,COLUMN('Channel wise traffic'!F66)-1,FALSE)</f>
        <v>5646508</v>
      </c>
    </row>
    <row r="66" spans="1:27" x14ac:dyDescent="0.3">
      <c r="A66" s="4" t="str">
        <f t="shared" si="5"/>
        <v>Wednesday</v>
      </c>
      <c r="B66" s="3">
        <v>43530</v>
      </c>
      <c r="C66" s="10">
        <v>21065820</v>
      </c>
      <c r="D66" s="10">
        <v>5161125</v>
      </c>
      <c r="E66" s="10">
        <v>2002516</v>
      </c>
      <c r="F66" s="10">
        <v>1417982</v>
      </c>
      <c r="G66" s="10">
        <v>1104608</v>
      </c>
      <c r="H66" s="8">
        <f t="shared" ref="H66:H129" si="10">G66/C66</f>
        <v>5.2436031448099336E-2</v>
      </c>
      <c r="I66" s="8">
        <f t="shared" si="7"/>
        <v>-0.16522538222440208</v>
      </c>
      <c r="J66" s="8">
        <f t="shared" si="8"/>
        <v>-2.0202029128424948E-2</v>
      </c>
      <c r="K66" s="8">
        <f t="shared" si="9"/>
        <v>-0.14801352667323064</v>
      </c>
      <c r="L66" s="8">
        <f t="shared" ref="L66:L129" si="11">D66/C66</f>
        <v>0.24499995727676396</v>
      </c>
      <c r="M66" s="8">
        <f t="shared" ref="M66:M129" si="12">E66/D66</f>
        <v>0.38799990312189686</v>
      </c>
      <c r="N66" s="8">
        <f t="shared" ref="N66:N129" si="13">F66/E66</f>
        <v>0.70810020993590062</v>
      </c>
      <c r="O66" s="8">
        <f t="shared" ref="O66:O129" si="14">G66/F66</f>
        <v>0.77900001551500653</v>
      </c>
      <c r="P66">
        <f>VLOOKUP($B66,'Supporting Data'!$B$2:$J$367,COLUMN('Supporting Data'!C67)-1,FALSE)</f>
        <v>398589</v>
      </c>
      <c r="Q66" s="8">
        <f>VLOOKUP($B66,'Supporting Data'!$B$2:$J$367,COLUMN('Supporting Data'!D67)-1,FALSE)</f>
        <v>0.19</v>
      </c>
      <c r="R66">
        <f>VLOOKUP($B66,'Supporting Data'!$B$2:$J$367,COLUMN('Supporting Data'!E67)-1,FALSE)</f>
        <v>39</v>
      </c>
      <c r="S66">
        <f>VLOOKUP($B66,'Supporting Data'!$B$2:$J$367,COLUMN('Supporting Data'!F67)-1,FALSE)</f>
        <v>22</v>
      </c>
      <c r="T66">
        <f>VLOOKUP($B66,'Supporting Data'!$B$2:$J$367,COLUMN('Supporting Data'!G67)-1,FALSE)</f>
        <v>27</v>
      </c>
      <c r="U66">
        <f>VLOOKUP($B66,'Supporting Data'!$B$2:$J$367,COLUMN('Supporting Data'!H67)-1,FALSE)</f>
        <v>354</v>
      </c>
      <c r="V66">
        <f>VLOOKUP($B66,'Supporting Data'!$B$2:$J$367,COLUMN('Supporting Data'!I67)-1,FALSE)</f>
        <v>39</v>
      </c>
      <c r="W66" s="8">
        <f>VLOOKUP($B66,'Supporting Data'!$B$2:$J$367,COLUMN('Supporting Data'!J67)-1,FALSE)</f>
        <v>0.95</v>
      </c>
      <c r="X66">
        <f>VLOOKUP($B66,'Channel wise traffic'!$B$2:$F$367,COLUMN('Channel wise traffic'!C67)-1,FALSE)</f>
        <v>7583695</v>
      </c>
      <c r="Y66">
        <f>VLOOKUP($B66,'Channel wise traffic'!$B$2:$F$367,COLUMN('Channel wise traffic'!D67)-1,FALSE)</f>
        <v>5687771</v>
      </c>
      <c r="Z66">
        <f>VLOOKUP($B66,'Channel wise traffic'!$B$2:$F$367,COLUMN('Channel wise traffic'!E67)-1,FALSE)</f>
        <v>2317240</v>
      </c>
      <c r="AA66">
        <f>VLOOKUP($B66,'Channel wise traffic'!$B$2:$F$367,COLUMN('Channel wise traffic'!F67)-1,FALSE)</f>
        <v>5477113</v>
      </c>
    </row>
    <row r="67" spans="1:27" x14ac:dyDescent="0.3">
      <c r="A67" s="4" t="str">
        <f t="shared" ref="A67:A130" si="15">TEXT(WEEKDAY(B67,1),"DDDD")</f>
        <v>Thursday</v>
      </c>
      <c r="B67" s="3">
        <v>43531</v>
      </c>
      <c r="C67" s="10">
        <v>21717340</v>
      </c>
      <c r="D67" s="10">
        <v>5157868</v>
      </c>
      <c r="E67" s="10">
        <v>2042515</v>
      </c>
      <c r="F67" s="10">
        <v>1446305</v>
      </c>
      <c r="G67" s="10">
        <v>1221549</v>
      </c>
      <c r="H67" s="8">
        <f t="shared" si="10"/>
        <v>5.624763437879593E-2</v>
      </c>
      <c r="I67" s="8">
        <f t="shared" si="7"/>
        <v>-0.13097833046398133</v>
      </c>
      <c r="J67" s="8">
        <f t="shared" si="8"/>
        <v>-3.8461555490441612E-2</v>
      </c>
      <c r="K67" s="8">
        <f t="shared" si="9"/>
        <v>-9.6217447676498091E-2</v>
      </c>
      <c r="L67" s="8">
        <f t="shared" si="11"/>
        <v>0.23749998848846129</v>
      </c>
      <c r="M67" s="8">
        <f t="shared" si="12"/>
        <v>0.3959998588564112</v>
      </c>
      <c r="N67" s="8">
        <f t="shared" si="13"/>
        <v>0.70810006291263472</v>
      </c>
      <c r="O67" s="8">
        <f t="shared" si="14"/>
        <v>0.84459985964232998</v>
      </c>
      <c r="P67">
        <f>VLOOKUP($B67,'Supporting Data'!$B$2:$J$367,COLUMN('Supporting Data'!C68)-1,FALSE)</f>
        <v>398003</v>
      </c>
      <c r="Q67" s="8">
        <f>VLOOKUP($B67,'Supporting Data'!$B$2:$J$367,COLUMN('Supporting Data'!D68)-1,FALSE)</f>
        <v>0.19</v>
      </c>
      <c r="R67">
        <f>VLOOKUP($B67,'Supporting Data'!$B$2:$J$367,COLUMN('Supporting Data'!E68)-1,FALSE)</f>
        <v>31</v>
      </c>
      <c r="S67">
        <f>VLOOKUP($B67,'Supporting Data'!$B$2:$J$367,COLUMN('Supporting Data'!F68)-1,FALSE)</f>
        <v>18</v>
      </c>
      <c r="T67">
        <f>VLOOKUP($B67,'Supporting Data'!$B$2:$J$367,COLUMN('Supporting Data'!G68)-1,FALSE)</f>
        <v>29</v>
      </c>
      <c r="U67">
        <f>VLOOKUP($B67,'Supporting Data'!$B$2:$J$367,COLUMN('Supporting Data'!H68)-1,FALSE)</f>
        <v>350</v>
      </c>
      <c r="V67">
        <f>VLOOKUP($B67,'Supporting Data'!$B$2:$J$367,COLUMN('Supporting Data'!I68)-1,FALSE)</f>
        <v>37</v>
      </c>
      <c r="W67" s="8">
        <f>VLOOKUP($B67,'Supporting Data'!$B$2:$J$367,COLUMN('Supporting Data'!J68)-1,FALSE)</f>
        <v>0.94</v>
      </c>
      <c r="X67">
        <f>VLOOKUP($B67,'Channel wise traffic'!$B$2:$F$367,COLUMN('Channel wise traffic'!C68)-1,FALSE)</f>
        <v>7818242</v>
      </c>
      <c r="Y67">
        <f>VLOOKUP($B67,'Channel wise traffic'!$B$2:$F$367,COLUMN('Channel wise traffic'!D68)-1,FALSE)</f>
        <v>5863681</v>
      </c>
      <c r="Z67">
        <f>VLOOKUP($B67,'Channel wise traffic'!$B$2:$F$367,COLUMN('Channel wise traffic'!E68)-1,FALSE)</f>
        <v>2388907</v>
      </c>
      <c r="AA67">
        <f>VLOOKUP($B67,'Channel wise traffic'!$B$2:$F$367,COLUMN('Channel wise traffic'!F68)-1,FALSE)</f>
        <v>5646508</v>
      </c>
    </row>
    <row r="68" spans="1:27" x14ac:dyDescent="0.3">
      <c r="A68" s="4" t="str">
        <f t="shared" si="15"/>
        <v>Friday</v>
      </c>
      <c r="B68" s="3">
        <v>43532</v>
      </c>
      <c r="C68" s="10">
        <v>21717340</v>
      </c>
      <c r="D68" s="10">
        <v>5700801</v>
      </c>
      <c r="E68" s="10">
        <v>2394336</v>
      </c>
      <c r="F68" s="10">
        <v>1730387</v>
      </c>
      <c r="G68" s="10">
        <v>1390539</v>
      </c>
      <c r="H68" s="8">
        <f t="shared" si="10"/>
        <v>6.402897408246129E-2</v>
      </c>
      <c r="I68" s="8">
        <f t="shared" si="7"/>
        <v>-4.6617420803931608E-2</v>
      </c>
      <c r="J68" s="8">
        <f t="shared" si="8"/>
        <v>-2.9126204911649523E-2</v>
      </c>
      <c r="K68" s="8">
        <f t="shared" si="9"/>
        <v>-1.8015952207970032E-2</v>
      </c>
      <c r="L68" s="8">
        <f t="shared" si="11"/>
        <v>0.2624999654653839</v>
      </c>
      <c r="M68" s="8">
        <f t="shared" si="12"/>
        <v>0.41999992632614258</v>
      </c>
      <c r="N68" s="8">
        <f t="shared" si="13"/>
        <v>0.72270015570078716</v>
      </c>
      <c r="O68" s="8">
        <f t="shared" si="14"/>
        <v>0.80360000392975672</v>
      </c>
      <c r="P68">
        <f>VLOOKUP($B68,'Supporting Data'!$B$2:$J$367,COLUMN('Supporting Data'!C69)-1,FALSE)</f>
        <v>396560</v>
      </c>
      <c r="Q68" s="8">
        <f>VLOOKUP($B68,'Supporting Data'!$B$2:$J$367,COLUMN('Supporting Data'!D69)-1,FALSE)</f>
        <v>0.18</v>
      </c>
      <c r="R68">
        <f>VLOOKUP($B68,'Supporting Data'!$B$2:$J$367,COLUMN('Supporting Data'!E69)-1,FALSE)</f>
        <v>30</v>
      </c>
      <c r="S68">
        <f>VLOOKUP($B68,'Supporting Data'!$B$2:$J$367,COLUMN('Supporting Data'!F69)-1,FALSE)</f>
        <v>19</v>
      </c>
      <c r="T68">
        <f>VLOOKUP($B68,'Supporting Data'!$B$2:$J$367,COLUMN('Supporting Data'!G69)-1,FALSE)</f>
        <v>26</v>
      </c>
      <c r="U68">
        <f>VLOOKUP($B68,'Supporting Data'!$B$2:$J$367,COLUMN('Supporting Data'!H69)-1,FALSE)</f>
        <v>381</v>
      </c>
      <c r="V68">
        <f>VLOOKUP($B68,'Supporting Data'!$B$2:$J$367,COLUMN('Supporting Data'!I69)-1,FALSE)</f>
        <v>30</v>
      </c>
      <c r="W68" s="8">
        <f>VLOOKUP($B68,'Supporting Data'!$B$2:$J$367,COLUMN('Supporting Data'!J69)-1,FALSE)</f>
        <v>0.95</v>
      </c>
      <c r="X68">
        <f>VLOOKUP($B68,'Channel wise traffic'!$B$2:$F$367,COLUMN('Channel wise traffic'!C69)-1,FALSE)</f>
        <v>7818242</v>
      </c>
      <c r="Y68">
        <f>VLOOKUP($B68,'Channel wise traffic'!$B$2:$F$367,COLUMN('Channel wise traffic'!D69)-1,FALSE)</f>
        <v>5863681</v>
      </c>
      <c r="Z68">
        <f>VLOOKUP($B68,'Channel wise traffic'!$B$2:$F$367,COLUMN('Channel wise traffic'!E69)-1,FALSE)</f>
        <v>2388907</v>
      </c>
      <c r="AA68">
        <f>VLOOKUP($B68,'Channel wise traffic'!$B$2:$F$367,COLUMN('Channel wise traffic'!F69)-1,FALSE)</f>
        <v>5646508</v>
      </c>
    </row>
    <row r="69" spans="1:27" x14ac:dyDescent="0.3">
      <c r="A69" s="4" t="str">
        <f t="shared" si="15"/>
        <v>Saturday</v>
      </c>
      <c r="B69" s="3">
        <v>43533</v>
      </c>
      <c r="C69" s="10">
        <v>46685340</v>
      </c>
      <c r="D69" s="10">
        <v>9705882</v>
      </c>
      <c r="E69" s="10">
        <v>3267000</v>
      </c>
      <c r="F69" s="10">
        <v>2310422</v>
      </c>
      <c r="G69" s="10">
        <v>1820150</v>
      </c>
      <c r="H69" s="8">
        <f t="shared" si="10"/>
        <v>3.8987613670586958E-2</v>
      </c>
      <c r="I69" s="8">
        <f t="shared" si="7"/>
        <v>1.0202070652584099</v>
      </c>
      <c r="J69" s="8">
        <f t="shared" si="8"/>
        <v>0</v>
      </c>
      <c r="K69" s="8">
        <f t="shared" si="9"/>
        <v>1.0202070652584103</v>
      </c>
      <c r="L69" s="8">
        <f t="shared" si="11"/>
        <v>0.20789999601587994</v>
      </c>
      <c r="M69" s="8">
        <f t="shared" si="12"/>
        <v>0.33660001224000047</v>
      </c>
      <c r="N69" s="8">
        <f t="shared" si="13"/>
        <v>0.70719987756351388</v>
      </c>
      <c r="O69" s="8">
        <f t="shared" si="14"/>
        <v>0.78779980453787235</v>
      </c>
      <c r="P69">
        <f>VLOOKUP($B69,'Supporting Data'!$B$2:$J$367,COLUMN('Supporting Data'!C70)-1,FALSE)</f>
        <v>404097</v>
      </c>
      <c r="Q69" s="8">
        <f>VLOOKUP($B69,'Supporting Data'!$B$2:$J$367,COLUMN('Supporting Data'!D70)-1,FALSE)</f>
        <v>0.17</v>
      </c>
      <c r="R69">
        <f>VLOOKUP($B69,'Supporting Data'!$B$2:$J$367,COLUMN('Supporting Data'!E70)-1,FALSE)</f>
        <v>33</v>
      </c>
      <c r="S69">
        <f>VLOOKUP($B69,'Supporting Data'!$B$2:$J$367,COLUMN('Supporting Data'!F70)-1,FALSE)</f>
        <v>21</v>
      </c>
      <c r="T69">
        <f>VLOOKUP($B69,'Supporting Data'!$B$2:$J$367,COLUMN('Supporting Data'!G70)-1,FALSE)</f>
        <v>28</v>
      </c>
      <c r="U69">
        <f>VLOOKUP($B69,'Supporting Data'!$B$2:$J$367,COLUMN('Supporting Data'!H70)-1,FALSE)</f>
        <v>386</v>
      </c>
      <c r="V69">
        <f>VLOOKUP($B69,'Supporting Data'!$B$2:$J$367,COLUMN('Supporting Data'!I70)-1,FALSE)</f>
        <v>31</v>
      </c>
      <c r="W69" s="8">
        <f>VLOOKUP($B69,'Supporting Data'!$B$2:$J$367,COLUMN('Supporting Data'!J70)-1,FALSE)</f>
        <v>0.95</v>
      </c>
      <c r="X69">
        <f>VLOOKUP($B69,'Channel wise traffic'!$B$2:$F$367,COLUMN('Channel wise traffic'!C70)-1,FALSE)</f>
        <v>16806722</v>
      </c>
      <c r="Y69">
        <f>VLOOKUP($B69,'Channel wise traffic'!$B$2:$F$367,COLUMN('Channel wise traffic'!D70)-1,FALSE)</f>
        <v>12605042</v>
      </c>
      <c r="Z69">
        <f>VLOOKUP($B69,'Channel wise traffic'!$B$2:$F$367,COLUMN('Channel wise traffic'!E70)-1,FALSE)</f>
        <v>5135387</v>
      </c>
      <c r="AA69">
        <f>VLOOKUP($B69,'Channel wise traffic'!$B$2:$F$367,COLUMN('Channel wise traffic'!F70)-1,FALSE)</f>
        <v>12138188</v>
      </c>
    </row>
    <row r="70" spans="1:27" x14ac:dyDescent="0.3">
      <c r="A70" s="4" t="str">
        <f t="shared" si="15"/>
        <v>Sunday</v>
      </c>
      <c r="B70" s="3">
        <v>43534</v>
      </c>
      <c r="C70" s="10">
        <v>46236443</v>
      </c>
      <c r="D70" s="10">
        <v>10098039</v>
      </c>
      <c r="E70" s="10">
        <v>3502000</v>
      </c>
      <c r="F70" s="10">
        <v>2262292</v>
      </c>
      <c r="G70" s="10">
        <v>1711650</v>
      </c>
      <c r="H70" s="8">
        <f t="shared" si="10"/>
        <v>3.7019499964562587E-2</v>
      </c>
      <c r="I70" s="8">
        <f t="shared" si="7"/>
        <v>1.0355904530176874E-2</v>
      </c>
      <c r="J70" s="8">
        <f t="shared" si="8"/>
        <v>5.1020419528979843E-2</v>
      </c>
      <c r="K70" s="8">
        <f t="shared" si="9"/>
        <v>-3.8690508997938244E-2</v>
      </c>
      <c r="L70" s="8">
        <f t="shared" si="11"/>
        <v>0.21839999672985225</v>
      </c>
      <c r="M70" s="8">
        <f t="shared" si="12"/>
        <v>0.34680000740737882</v>
      </c>
      <c r="N70" s="8">
        <f t="shared" si="13"/>
        <v>0.64600000000000002</v>
      </c>
      <c r="O70" s="8">
        <f t="shared" si="14"/>
        <v>0.75659994377383644</v>
      </c>
      <c r="P70">
        <f>VLOOKUP($B70,'Supporting Data'!$B$2:$J$367,COLUMN('Supporting Data'!C71)-1,FALSE)</f>
        <v>406619</v>
      </c>
      <c r="Q70" s="8">
        <f>VLOOKUP($B70,'Supporting Data'!$B$2:$J$367,COLUMN('Supporting Data'!D71)-1,FALSE)</f>
        <v>0.17</v>
      </c>
      <c r="R70">
        <f>VLOOKUP($B70,'Supporting Data'!$B$2:$J$367,COLUMN('Supporting Data'!E71)-1,FALSE)</f>
        <v>33</v>
      </c>
      <c r="S70">
        <f>VLOOKUP($B70,'Supporting Data'!$B$2:$J$367,COLUMN('Supporting Data'!F71)-1,FALSE)</f>
        <v>19</v>
      </c>
      <c r="T70">
        <f>VLOOKUP($B70,'Supporting Data'!$B$2:$J$367,COLUMN('Supporting Data'!G71)-1,FALSE)</f>
        <v>25</v>
      </c>
      <c r="U70">
        <f>VLOOKUP($B70,'Supporting Data'!$B$2:$J$367,COLUMN('Supporting Data'!H71)-1,FALSE)</f>
        <v>354</v>
      </c>
      <c r="V70">
        <f>VLOOKUP($B70,'Supporting Data'!$B$2:$J$367,COLUMN('Supporting Data'!I71)-1,FALSE)</f>
        <v>37</v>
      </c>
      <c r="W70" s="8">
        <f>VLOOKUP($B70,'Supporting Data'!$B$2:$J$367,COLUMN('Supporting Data'!J71)-1,FALSE)</f>
        <v>0.92</v>
      </c>
      <c r="X70">
        <f>VLOOKUP($B70,'Channel wise traffic'!$B$2:$F$367,COLUMN('Channel wise traffic'!C71)-1,FALSE)</f>
        <v>16645119</v>
      </c>
      <c r="Y70">
        <f>VLOOKUP($B70,'Channel wise traffic'!$B$2:$F$367,COLUMN('Channel wise traffic'!D71)-1,FALSE)</f>
        <v>12483839</v>
      </c>
      <c r="Z70">
        <f>VLOOKUP($B70,'Channel wise traffic'!$B$2:$F$367,COLUMN('Channel wise traffic'!E71)-1,FALSE)</f>
        <v>5086008</v>
      </c>
      <c r="AA70">
        <f>VLOOKUP($B70,'Channel wise traffic'!$B$2:$F$367,COLUMN('Channel wise traffic'!F71)-1,FALSE)</f>
        <v>12021475</v>
      </c>
    </row>
    <row r="71" spans="1:27" x14ac:dyDescent="0.3">
      <c r="A71" s="4" t="str">
        <f t="shared" si="15"/>
        <v>Monday</v>
      </c>
      <c r="B71" s="3">
        <v>43535</v>
      </c>
      <c r="C71" s="10">
        <v>21282993</v>
      </c>
      <c r="D71" s="10">
        <v>5107918</v>
      </c>
      <c r="E71" s="10">
        <v>2104462</v>
      </c>
      <c r="F71" s="10">
        <v>1459444</v>
      </c>
      <c r="G71" s="10">
        <v>1220679</v>
      </c>
      <c r="H71" s="8">
        <f t="shared" si="10"/>
        <v>5.735466811458332E-2</v>
      </c>
      <c r="I71" s="8">
        <f t="shared" si="7"/>
        <v>-0.11261551390237801</v>
      </c>
      <c r="J71" s="8">
        <f t="shared" si="8"/>
        <v>-2.0000009209230951E-2</v>
      </c>
      <c r="K71" s="8">
        <f t="shared" si="9"/>
        <v>-9.4505617921909368E-2</v>
      </c>
      <c r="L71" s="8">
        <f t="shared" si="11"/>
        <v>0.23999998496452074</v>
      </c>
      <c r="M71" s="8">
        <f t="shared" si="12"/>
        <v>0.41199995771271192</v>
      </c>
      <c r="N71" s="8">
        <f t="shared" si="13"/>
        <v>0.69349981135321048</v>
      </c>
      <c r="O71" s="8">
        <f t="shared" si="14"/>
        <v>0.83640002631138977</v>
      </c>
      <c r="P71">
        <f>VLOOKUP($B71,'Supporting Data'!$B$2:$J$367,COLUMN('Supporting Data'!C72)-1,FALSE)</f>
        <v>390758</v>
      </c>
      <c r="Q71" s="8">
        <f>VLOOKUP($B71,'Supporting Data'!$B$2:$J$367,COLUMN('Supporting Data'!D72)-1,FALSE)</f>
        <v>0.19</v>
      </c>
      <c r="R71">
        <f>VLOOKUP($B71,'Supporting Data'!$B$2:$J$367,COLUMN('Supporting Data'!E72)-1,FALSE)</f>
        <v>35</v>
      </c>
      <c r="S71">
        <f>VLOOKUP($B71,'Supporting Data'!$B$2:$J$367,COLUMN('Supporting Data'!F72)-1,FALSE)</f>
        <v>21</v>
      </c>
      <c r="T71">
        <f>VLOOKUP($B71,'Supporting Data'!$B$2:$J$367,COLUMN('Supporting Data'!G72)-1,FALSE)</f>
        <v>25</v>
      </c>
      <c r="U71">
        <f>VLOOKUP($B71,'Supporting Data'!$B$2:$J$367,COLUMN('Supporting Data'!H72)-1,FALSE)</f>
        <v>378</v>
      </c>
      <c r="V71">
        <f>VLOOKUP($B71,'Supporting Data'!$B$2:$J$367,COLUMN('Supporting Data'!I72)-1,FALSE)</f>
        <v>36</v>
      </c>
      <c r="W71" s="8">
        <f>VLOOKUP($B71,'Supporting Data'!$B$2:$J$367,COLUMN('Supporting Data'!J72)-1,FALSE)</f>
        <v>0.93</v>
      </c>
      <c r="X71">
        <f>VLOOKUP($B71,'Channel wise traffic'!$B$2:$F$367,COLUMN('Channel wise traffic'!C72)-1,FALSE)</f>
        <v>7661877</v>
      </c>
      <c r="Y71">
        <f>VLOOKUP($B71,'Channel wise traffic'!$B$2:$F$367,COLUMN('Channel wise traffic'!D72)-1,FALSE)</f>
        <v>5746408</v>
      </c>
      <c r="Z71">
        <f>VLOOKUP($B71,'Channel wise traffic'!$B$2:$F$367,COLUMN('Channel wise traffic'!E72)-1,FALSE)</f>
        <v>2341129</v>
      </c>
      <c r="AA71">
        <f>VLOOKUP($B71,'Channel wise traffic'!$B$2:$F$367,COLUMN('Channel wise traffic'!F72)-1,FALSE)</f>
        <v>5533578</v>
      </c>
    </row>
    <row r="72" spans="1:27" x14ac:dyDescent="0.3">
      <c r="A72" s="4" t="str">
        <f t="shared" si="15"/>
        <v>Tuesday</v>
      </c>
      <c r="B72" s="3">
        <v>43536</v>
      </c>
      <c r="C72" s="10">
        <v>21500167</v>
      </c>
      <c r="D72" s="10">
        <v>5428792</v>
      </c>
      <c r="E72" s="10">
        <v>2149801</v>
      </c>
      <c r="F72" s="10">
        <v>1600742</v>
      </c>
      <c r="G72" s="10">
        <v>1299482</v>
      </c>
      <c r="H72" s="8">
        <f t="shared" si="10"/>
        <v>6.04405537873264E-2</v>
      </c>
      <c r="I72" s="8">
        <f t="shared" si="7"/>
        <v>3.2510015366695066E-2</v>
      </c>
      <c r="J72" s="8">
        <f t="shared" si="8"/>
        <v>-9.9999815815380311E-3</v>
      </c>
      <c r="K72" s="8">
        <f t="shared" si="9"/>
        <v>4.2939390057935123E-2</v>
      </c>
      <c r="L72" s="8">
        <f t="shared" si="11"/>
        <v>0.25249999220936281</v>
      </c>
      <c r="M72" s="8">
        <f t="shared" si="12"/>
        <v>0.39599988358367755</v>
      </c>
      <c r="N72" s="8">
        <f t="shared" si="13"/>
        <v>0.74460008158894708</v>
      </c>
      <c r="O72" s="8">
        <f t="shared" si="14"/>
        <v>0.81179977785302071</v>
      </c>
      <c r="P72">
        <f>VLOOKUP($B72,'Supporting Data'!$B$2:$J$367,COLUMN('Supporting Data'!C73)-1,FALSE)</f>
        <v>385418</v>
      </c>
      <c r="Q72" s="8">
        <f>VLOOKUP($B72,'Supporting Data'!$B$2:$J$367,COLUMN('Supporting Data'!D73)-1,FALSE)</f>
        <v>0.19</v>
      </c>
      <c r="R72">
        <f>VLOOKUP($B72,'Supporting Data'!$B$2:$J$367,COLUMN('Supporting Data'!E73)-1,FALSE)</f>
        <v>30</v>
      </c>
      <c r="S72">
        <f>VLOOKUP($B72,'Supporting Data'!$B$2:$J$367,COLUMN('Supporting Data'!F73)-1,FALSE)</f>
        <v>19</v>
      </c>
      <c r="T72">
        <f>VLOOKUP($B72,'Supporting Data'!$B$2:$J$367,COLUMN('Supporting Data'!G73)-1,FALSE)</f>
        <v>25</v>
      </c>
      <c r="U72">
        <f>VLOOKUP($B72,'Supporting Data'!$B$2:$J$367,COLUMN('Supporting Data'!H73)-1,FALSE)</f>
        <v>357</v>
      </c>
      <c r="V72">
        <f>VLOOKUP($B72,'Supporting Data'!$B$2:$J$367,COLUMN('Supporting Data'!I73)-1,FALSE)</f>
        <v>39</v>
      </c>
      <c r="W72" s="8">
        <f>VLOOKUP($B72,'Supporting Data'!$B$2:$J$367,COLUMN('Supporting Data'!J73)-1,FALSE)</f>
        <v>0.91</v>
      </c>
      <c r="X72">
        <f>VLOOKUP($B72,'Channel wise traffic'!$B$2:$F$367,COLUMN('Channel wise traffic'!C73)-1,FALSE)</f>
        <v>7740060</v>
      </c>
      <c r="Y72">
        <f>VLOOKUP($B72,'Channel wise traffic'!$B$2:$F$367,COLUMN('Channel wise traffic'!D73)-1,FALSE)</f>
        <v>5805045</v>
      </c>
      <c r="Z72">
        <f>VLOOKUP($B72,'Channel wise traffic'!$B$2:$F$367,COLUMN('Channel wise traffic'!E73)-1,FALSE)</f>
        <v>2365018</v>
      </c>
      <c r="AA72">
        <f>VLOOKUP($B72,'Channel wise traffic'!$B$2:$F$367,COLUMN('Channel wise traffic'!F73)-1,FALSE)</f>
        <v>5590043</v>
      </c>
    </row>
    <row r="73" spans="1:27" x14ac:dyDescent="0.3">
      <c r="A73" s="4" t="str">
        <f t="shared" si="15"/>
        <v>Wednesday</v>
      </c>
      <c r="B73" s="3">
        <v>43537</v>
      </c>
      <c r="C73" s="10">
        <v>21717340</v>
      </c>
      <c r="D73" s="10">
        <v>5700801</v>
      </c>
      <c r="E73" s="10">
        <v>2166304</v>
      </c>
      <c r="F73" s="10">
        <v>1533960</v>
      </c>
      <c r="G73" s="10">
        <v>1232690</v>
      </c>
      <c r="H73" s="8">
        <f t="shared" si="10"/>
        <v>5.6760634589687317E-2</v>
      </c>
      <c r="I73" s="8">
        <f t="shared" si="7"/>
        <v>0.11595244647875091</v>
      </c>
      <c r="J73" s="8">
        <f t="shared" si="8"/>
        <v>3.0927825263863395E-2</v>
      </c>
      <c r="K73" s="8">
        <f t="shared" si="9"/>
        <v>8.2473883361452227E-2</v>
      </c>
      <c r="L73" s="8">
        <f t="shared" si="11"/>
        <v>0.2624999654653839</v>
      </c>
      <c r="M73" s="8">
        <f t="shared" si="12"/>
        <v>0.37999993334270044</v>
      </c>
      <c r="N73" s="8">
        <f t="shared" si="13"/>
        <v>0.70810006351832433</v>
      </c>
      <c r="O73" s="8">
        <f t="shared" si="14"/>
        <v>0.80359983311168481</v>
      </c>
      <c r="P73">
        <f>VLOOKUP($B73,'Supporting Data'!$B$2:$J$367,COLUMN('Supporting Data'!C74)-1,FALSE)</f>
        <v>395501</v>
      </c>
      <c r="Q73" s="8">
        <f>VLOOKUP($B73,'Supporting Data'!$B$2:$J$367,COLUMN('Supporting Data'!D74)-1,FALSE)</f>
        <v>0.18</v>
      </c>
      <c r="R73">
        <f>VLOOKUP($B73,'Supporting Data'!$B$2:$J$367,COLUMN('Supporting Data'!E74)-1,FALSE)</f>
        <v>31</v>
      </c>
      <c r="S73">
        <f>VLOOKUP($B73,'Supporting Data'!$B$2:$J$367,COLUMN('Supporting Data'!F74)-1,FALSE)</f>
        <v>21</v>
      </c>
      <c r="T73">
        <f>VLOOKUP($B73,'Supporting Data'!$B$2:$J$367,COLUMN('Supporting Data'!G74)-1,FALSE)</f>
        <v>29</v>
      </c>
      <c r="U73">
        <f>VLOOKUP($B73,'Supporting Data'!$B$2:$J$367,COLUMN('Supporting Data'!H74)-1,FALSE)</f>
        <v>378</v>
      </c>
      <c r="V73">
        <f>VLOOKUP($B73,'Supporting Data'!$B$2:$J$367,COLUMN('Supporting Data'!I74)-1,FALSE)</f>
        <v>35</v>
      </c>
      <c r="W73" s="8">
        <f>VLOOKUP($B73,'Supporting Data'!$B$2:$J$367,COLUMN('Supporting Data'!J74)-1,FALSE)</f>
        <v>0.91</v>
      </c>
      <c r="X73">
        <f>VLOOKUP($B73,'Channel wise traffic'!$B$2:$F$367,COLUMN('Channel wise traffic'!C74)-1,FALSE)</f>
        <v>7818242</v>
      </c>
      <c r="Y73">
        <f>VLOOKUP($B73,'Channel wise traffic'!$B$2:$F$367,COLUMN('Channel wise traffic'!D74)-1,FALSE)</f>
        <v>5863681</v>
      </c>
      <c r="Z73">
        <f>VLOOKUP($B73,'Channel wise traffic'!$B$2:$F$367,COLUMN('Channel wise traffic'!E74)-1,FALSE)</f>
        <v>2388907</v>
      </c>
      <c r="AA73">
        <f>VLOOKUP($B73,'Channel wise traffic'!$B$2:$F$367,COLUMN('Channel wise traffic'!F74)-1,FALSE)</f>
        <v>5646508</v>
      </c>
    </row>
    <row r="74" spans="1:27" x14ac:dyDescent="0.3">
      <c r="A74" s="4" t="str">
        <f t="shared" si="15"/>
        <v>Thursday</v>
      </c>
      <c r="B74" s="3">
        <v>43538</v>
      </c>
      <c r="C74" s="10">
        <v>22803207</v>
      </c>
      <c r="D74" s="10">
        <v>5415761</v>
      </c>
      <c r="E74" s="10">
        <v>2144641</v>
      </c>
      <c r="F74" s="10">
        <v>1628211</v>
      </c>
      <c r="G74" s="10">
        <v>1268377</v>
      </c>
      <c r="H74" s="8">
        <f t="shared" si="10"/>
        <v>5.5622746397030909E-2</v>
      </c>
      <c r="I74" s="8">
        <f t="shared" ref="I74:I137" si="16">G74/G67-1</f>
        <v>3.8334933760332257E-2</v>
      </c>
      <c r="J74" s="8">
        <f t="shared" ref="J74:J137" si="17">C74/C67-1</f>
        <v>5.0000000000000044E-2</v>
      </c>
      <c r="K74" s="8">
        <f t="shared" ref="K74:K137" si="18">H74/H67-1</f>
        <v>-1.1109586894921697E-2</v>
      </c>
      <c r="L74" s="8">
        <f t="shared" si="11"/>
        <v>0.23749997094706898</v>
      </c>
      <c r="M74" s="8">
        <f t="shared" si="12"/>
        <v>0.39599993426593233</v>
      </c>
      <c r="N74" s="8">
        <f t="shared" si="13"/>
        <v>0.75919979148025241</v>
      </c>
      <c r="O74" s="8">
        <f t="shared" si="14"/>
        <v>0.77900038754190948</v>
      </c>
      <c r="P74">
        <f>VLOOKUP($B74,'Supporting Data'!$B$2:$J$367,COLUMN('Supporting Data'!C75)-1,FALSE)</f>
        <v>396795</v>
      </c>
      <c r="Q74" s="8">
        <f>VLOOKUP($B74,'Supporting Data'!$B$2:$J$367,COLUMN('Supporting Data'!D75)-1,FALSE)</f>
        <v>0.17</v>
      </c>
      <c r="R74">
        <f>VLOOKUP($B74,'Supporting Data'!$B$2:$J$367,COLUMN('Supporting Data'!E75)-1,FALSE)</f>
        <v>34</v>
      </c>
      <c r="S74">
        <f>VLOOKUP($B74,'Supporting Data'!$B$2:$J$367,COLUMN('Supporting Data'!F75)-1,FALSE)</f>
        <v>18</v>
      </c>
      <c r="T74">
        <f>VLOOKUP($B74,'Supporting Data'!$B$2:$J$367,COLUMN('Supporting Data'!G75)-1,FALSE)</f>
        <v>28</v>
      </c>
      <c r="U74">
        <f>VLOOKUP($B74,'Supporting Data'!$B$2:$J$367,COLUMN('Supporting Data'!H75)-1,FALSE)</f>
        <v>372</v>
      </c>
      <c r="V74">
        <f>VLOOKUP($B74,'Supporting Data'!$B$2:$J$367,COLUMN('Supporting Data'!I75)-1,FALSE)</f>
        <v>31</v>
      </c>
      <c r="W74" s="8">
        <f>VLOOKUP($B74,'Supporting Data'!$B$2:$J$367,COLUMN('Supporting Data'!J75)-1,FALSE)</f>
        <v>0.94</v>
      </c>
      <c r="X74">
        <f>VLOOKUP($B74,'Channel wise traffic'!$B$2:$F$367,COLUMN('Channel wise traffic'!C75)-1,FALSE)</f>
        <v>8209154</v>
      </c>
      <c r="Y74">
        <f>VLOOKUP($B74,'Channel wise traffic'!$B$2:$F$367,COLUMN('Channel wise traffic'!D75)-1,FALSE)</f>
        <v>6156866</v>
      </c>
      <c r="Z74">
        <f>VLOOKUP($B74,'Channel wise traffic'!$B$2:$F$367,COLUMN('Channel wise traffic'!E75)-1,FALSE)</f>
        <v>2508352</v>
      </c>
      <c r="AA74">
        <f>VLOOKUP($B74,'Channel wise traffic'!$B$2:$F$367,COLUMN('Channel wise traffic'!F75)-1,FALSE)</f>
        <v>5928833</v>
      </c>
    </row>
    <row r="75" spans="1:27" x14ac:dyDescent="0.3">
      <c r="A75" s="4" t="str">
        <f t="shared" si="15"/>
        <v>Friday</v>
      </c>
      <c r="B75" s="3">
        <v>43539</v>
      </c>
      <c r="C75" s="10">
        <v>21500167</v>
      </c>
      <c r="D75" s="10">
        <v>5106289</v>
      </c>
      <c r="E75" s="10">
        <v>2124216</v>
      </c>
      <c r="F75" s="10">
        <v>1519664</v>
      </c>
      <c r="G75" s="10">
        <v>1183818</v>
      </c>
      <c r="H75" s="8">
        <f t="shared" si="10"/>
        <v>5.5060874643438819E-2</v>
      </c>
      <c r="I75" s="8">
        <f t="shared" si="16"/>
        <v>-0.14866249706049239</v>
      </c>
      <c r="J75" s="8">
        <f t="shared" si="17"/>
        <v>-9.9999815815380311E-3</v>
      </c>
      <c r="K75" s="8">
        <f t="shared" si="18"/>
        <v>-0.14006314434263278</v>
      </c>
      <c r="L75" s="8">
        <f t="shared" si="11"/>
        <v>0.23749996918628585</v>
      </c>
      <c r="M75" s="8">
        <f t="shared" si="12"/>
        <v>0.41599995613252599</v>
      </c>
      <c r="N75" s="8">
        <f t="shared" si="13"/>
        <v>0.71539994049569344</v>
      </c>
      <c r="O75" s="8">
        <f t="shared" si="14"/>
        <v>0.77899983154170926</v>
      </c>
      <c r="P75">
        <f>VLOOKUP($B75,'Supporting Data'!$B$2:$J$367,COLUMN('Supporting Data'!C76)-1,FALSE)</f>
        <v>381360</v>
      </c>
      <c r="Q75" s="8">
        <f>VLOOKUP($B75,'Supporting Data'!$B$2:$J$367,COLUMN('Supporting Data'!D76)-1,FALSE)</f>
        <v>0.17</v>
      </c>
      <c r="R75">
        <f>VLOOKUP($B75,'Supporting Data'!$B$2:$J$367,COLUMN('Supporting Data'!E76)-1,FALSE)</f>
        <v>34</v>
      </c>
      <c r="S75">
        <f>VLOOKUP($B75,'Supporting Data'!$B$2:$J$367,COLUMN('Supporting Data'!F76)-1,FALSE)</f>
        <v>19</v>
      </c>
      <c r="T75">
        <f>VLOOKUP($B75,'Supporting Data'!$B$2:$J$367,COLUMN('Supporting Data'!G76)-1,FALSE)</f>
        <v>27</v>
      </c>
      <c r="U75">
        <f>VLOOKUP($B75,'Supporting Data'!$B$2:$J$367,COLUMN('Supporting Data'!H76)-1,FALSE)</f>
        <v>395</v>
      </c>
      <c r="V75">
        <f>VLOOKUP($B75,'Supporting Data'!$B$2:$J$367,COLUMN('Supporting Data'!I76)-1,FALSE)</f>
        <v>39</v>
      </c>
      <c r="W75" s="8">
        <f>VLOOKUP($B75,'Supporting Data'!$B$2:$J$367,COLUMN('Supporting Data'!J76)-1,FALSE)</f>
        <v>0.95</v>
      </c>
      <c r="X75">
        <f>VLOOKUP($B75,'Channel wise traffic'!$B$2:$F$367,COLUMN('Channel wise traffic'!C76)-1,FALSE)</f>
        <v>7740060</v>
      </c>
      <c r="Y75">
        <f>VLOOKUP($B75,'Channel wise traffic'!$B$2:$F$367,COLUMN('Channel wise traffic'!D76)-1,FALSE)</f>
        <v>5805045</v>
      </c>
      <c r="Z75">
        <f>VLOOKUP($B75,'Channel wise traffic'!$B$2:$F$367,COLUMN('Channel wise traffic'!E76)-1,FALSE)</f>
        <v>2365018</v>
      </c>
      <c r="AA75">
        <f>VLOOKUP($B75,'Channel wise traffic'!$B$2:$F$367,COLUMN('Channel wise traffic'!F76)-1,FALSE)</f>
        <v>5590043</v>
      </c>
    </row>
    <row r="76" spans="1:27" x14ac:dyDescent="0.3">
      <c r="A76" s="4" t="str">
        <f t="shared" si="15"/>
        <v>Saturday</v>
      </c>
      <c r="B76" s="3">
        <v>43540</v>
      </c>
      <c r="C76" s="10">
        <v>42645263</v>
      </c>
      <c r="D76" s="10">
        <v>9313725</v>
      </c>
      <c r="E76" s="10">
        <v>3293333</v>
      </c>
      <c r="F76" s="10">
        <v>2217072</v>
      </c>
      <c r="G76" s="10">
        <v>1815781</v>
      </c>
      <c r="H76" s="8">
        <f t="shared" si="10"/>
        <v>4.2578726739239479E-2</v>
      </c>
      <c r="I76" s="8">
        <f t="shared" si="16"/>
        <v>-2.4003516193720209E-3</v>
      </c>
      <c r="J76" s="8">
        <f t="shared" si="17"/>
        <v>-8.6538450828461344E-2</v>
      </c>
      <c r="K76" s="8">
        <f t="shared" si="18"/>
        <v>9.2109075948952679E-2</v>
      </c>
      <c r="L76" s="8">
        <f t="shared" si="11"/>
        <v>0.21839998970108357</v>
      </c>
      <c r="M76" s="8">
        <f t="shared" si="12"/>
        <v>0.35359998282105171</v>
      </c>
      <c r="N76" s="8">
        <f t="shared" si="13"/>
        <v>0.67320006813765876</v>
      </c>
      <c r="O76" s="8">
        <f t="shared" si="14"/>
        <v>0.81899956338810831</v>
      </c>
      <c r="P76">
        <f>VLOOKUP($B76,'Supporting Data'!$B$2:$J$367,COLUMN('Supporting Data'!C77)-1,FALSE)</f>
        <v>409886</v>
      </c>
      <c r="Q76" s="8">
        <f>VLOOKUP($B76,'Supporting Data'!$B$2:$J$367,COLUMN('Supporting Data'!D77)-1,FALSE)</f>
        <v>0.17</v>
      </c>
      <c r="R76">
        <f>VLOOKUP($B76,'Supporting Data'!$B$2:$J$367,COLUMN('Supporting Data'!E77)-1,FALSE)</f>
        <v>40</v>
      </c>
      <c r="S76">
        <f>VLOOKUP($B76,'Supporting Data'!$B$2:$J$367,COLUMN('Supporting Data'!F77)-1,FALSE)</f>
        <v>19</v>
      </c>
      <c r="T76">
        <f>VLOOKUP($B76,'Supporting Data'!$B$2:$J$367,COLUMN('Supporting Data'!G77)-1,FALSE)</f>
        <v>30</v>
      </c>
      <c r="U76">
        <f>VLOOKUP($B76,'Supporting Data'!$B$2:$J$367,COLUMN('Supporting Data'!H77)-1,FALSE)</f>
        <v>356</v>
      </c>
      <c r="V76">
        <f>VLOOKUP($B76,'Supporting Data'!$B$2:$J$367,COLUMN('Supporting Data'!I77)-1,FALSE)</f>
        <v>31</v>
      </c>
      <c r="W76" s="8">
        <f>VLOOKUP($B76,'Supporting Data'!$B$2:$J$367,COLUMN('Supporting Data'!J77)-1,FALSE)</f>
        <v>0.93</v>
      </c>
      <c r="X76">
        <f>VLOOKUP($B76,'Channel wise traffic'!$B$2:$F$367,COLUMN('Channel wise traffic'!C77)-1,FALSE)</f>
        <v>15352294</v>
      </c>
      <c r="Y76">
        <f>VLOOKUP($B76,'Channel wise traffic'!$B$2:$F$367,COLUMN('Channel wise traffic'!D77)-1,FALSE)</f>
        <v>11514221</v>
      </c>
      <c r="Z76">
        <f>VLOOKUP($B76,'Channel wise traffic'!$B$2:$F$367,COLUMN('Channel wise traffic'!E77)-1,FALSE)</f>
        <v>4690978</v>
      </c>
      <c r="AA76">
        <f>VLOOKUP($B76,'Channel wise traffic'!$B$2:$F$367,COLUMN('Channel wise traffic'!F77)-1,FALSE)</f>
        <v>11087768</v>
      </c>
    </row>
    <row r="77" spans="1:27" x14ac:dyDescent="0.3">
      <c r="A77" s="4" t="str">
        <f t="shared" si="15"/>
        <v>Sunday</v>
      </c>
      <c r="B77" s="3">
        <v>43541</v>
      </c>
      <c r="C77" s="10">
        <v>42645263</v>
      </c>
      <c r="D77" s="10">
        <v>8686840</v>
      </c>
      <c r="E77" s="10">
        <v>2894455</v>
      </c>
      <c r="F77" s="10">
        <v>1968229</v>
      </c>
      <c r="G77" s="10">
        <v>1504514</v>
      </c>
      <c r="H77" s="8">
        <f t="shared" si="10"/>
        <v>3.5279744903906445E-2</v>
      </c>
      <c r="I77" s="8">
        <f t="shared" si="16"/>
        <v>-0.12101539450238075</v>
      </c>
      <c r="J77" s="8">
        <f t="shared" si="17"/>
        <v>-7.7669902072700525E-2</v>
      </c>
      <c r="K77" s="8">
        <f t="shared" si="18"/>
        <v>-4.6995639117804022E-2</v>
      </c>
      <c r="L77" s="8">
        <f t="shared" si="11"/>
        <v>0.20369999828585886</v>
      </c>
      <c r="M77" s="8">
        <f t="shared" si="12"/>
        <v>0.33319998986973398</v>
      </c>
      <c r="N77" s="8">
        <f t="shared" si="13"/>
        <v>0.6799998618047266</v>
      </c>
      <c r="O77" s="8">
        <f t="shared" si="14"/>
        <v>0.76439987420163003</v>
      </c>
      <c r="P77">
        <f>VLOOKUP($B77,'Supporting Data'!$B$2:$J$367,COLUMN('Supporting Data'!C78)-1,FALSE)</f>
        <v>395416</v>
      </c>
      <c r="Q77" s="8">
        <f>VLOOKUP($B77,'Supporting Data'!$B$2:$J$367,COLUMN('Supporting Data'!D78)-1,FALSE)</f>
        <v>0.18</v>
      </c>
      <c r="R77">
        <f>VLOOKUP($B77,'Supporting Data'!$B$2:$J$367,COLUMN('Supporting Data'!E78)-1,FALSE)</f>
        <v>36</v>
      </c>
      <c r="S77">
        <f>VLOOKUP($B77,'Supporting Data'!$B$2:$J$367,COLUMN('Supporting Data'!F78)-1,FALSE)</f>
        <v>22</v>
      </c>
      <c r="T77">
        <f>VLOOKUP($B77,'Supporting Data'!$B$2:$J$367,COLUMN('Supporting Data'!G78)-1,FALSE)</f>
        <v>29</v>
      </c>
      <c r="U77">
        <f>VLOOKUP($B77,'Supporting Data'!$B$2:$J$367,COLUMN('Supporting Data'!H78)-1,FALSE)</f>
        <v>382</v>
      </c>
      <c r="V77">
        <f>VLOOKUP($B77,'Supporting Data'!$B$2:$J$367,COLUMN('Supporting Data'!I78)-1,FALSE)</f>
        <v>34</v>
      </c>
      <c r="W77" s="8">
        <f>VLOOKUP($B77,'Supporting Data'!$B$2:$J$367,COLUMN('Supporting Data'!J78)-1,FALSE)</f>
        <v>0.93</v>
      </c>
      <c r="X77">
        <f>VLOOKUP($B77,'Channel wise traffic'!$B$2:$F$367,COLUMN('Channel wise traffic'!C78)-1,FALSE)</f>
        <v>15352294</v>
      </c>
      <c r="Y77">
        <f>VLOOKUP($B77,'Channel wise traffic'!$B$2:$F$367,COLUMN('Channel wise traffic'!D78)-1,FALSE)</f>
        <v>11514221</v>
      </c>
      <c r="Z77">
        <f>VLOOKUP($B77,'Channel wise traffic'!$B$2:$F$367,COLUMN('Channel wise traffic'!E78)-1,FALSE)</f>
        <v>4690978</v>
      </c>
      <c r="AA77">
        <f>VLOOKUP($B77,'Channel wise traffic'!$B$2:$F$367,COLUMN('Channel wise traffic'!F78)-1,FALSE)</f>
        <v>11087768</v>
      </c>
    </row>
    <row r="78" spans="1:27" x14ac:dyDescent="0.3">
      <c r="A78" s="4" t="str">
        <f t="shared" si="15"/>
        <v>Monday</v>
      </c>
      <c r="B78" s="3">
        <v>43542</v>
      </c>
      <c r="C78" s="10">
        <v>22368860</v>
      </c>
      <c r="D78" s="10">
        <v>5368526</v>
      </c>
      <c r="E78" s="10">
        <v>2233307</v>
      </c>
      <c r="F78" s="10">
        <v>1614011</v>
      </c>
      <c r="G78" s="10">
        <v>1310254</v>
      </c>
      <c r="H78" s="8">
        <f t="shared" si="10"/>
        <v>5.8574911729967462E-2</v>
      </c>
      <c r="I78" s="8">
        <f t="shared" si="16"/>
        <v>7.3381290249115549E-2</v>
      </c>
      <c r="J78" s="8">
        <f t="shared" si="17"/>
        <v>5.1020408642713067E-2</v>
      </c>
      <c r="K78" s="8">
        <f t="shared" si="18"/>
        <v>2.1275401907066005E-2</v>
      </c>
      <c r="L78" s="8">
        <f t="shared" si="11"/>
        <v>0.23999998211799797</v>
      </c>
      <c r="M78" s="8">
        <f t="shared" si="12"/>
        <v>0.4160000342738398</v>
      </c>
      <c r="N78" s="8">
        <f t="shared" si="13"/>
        <v>0.72270001392553729</v>
      </c>
      <c r="O78" s="8">
        <f t="shared" si="14"/>
        <v>0.81179991957923459</v>
      </c>
      <c r="P78">
        <f>VLOOKUP($B78,'Supporting Data'!$B$2:$J$367,COLUMN('Supporting Data'!C79)-1,FALSE)</f>
        <v>395027</v>
      </c>
      <c r="Q78" s="8">
        <f>VLOOKUP($B78,'Supporting Data'!$B$2:$J$367,COLUMN('Supporting Data'!D79)-1,FALSE)</f>
        <v>0.19</v>
      </c>
      <c r="R78">
        <f>VLOOKUP($B78,'Supporting Data'!$B$2:$J$367,COLUMN('Supporting Data'!E79)-1,FALSE)</f>
        <v>30</v>
      </c>
      <c r="S78">
        <f>VLOOKUP($B78,'Supporting Data'!$B$2:$J$367,COLUMN('Supporting Data'!F79)-1,FALSE)</f>
        <v>21</v>
      </c>
      <c r="T78">
        <f>VLOOKUP($B78,'Supporting Data'!$B$2:$J$367,COLUMN('Supporting Data'!G79)-1,FALSE)</f>
        <v>29</v>
      </c>
      <c r="U78">
        <f>VLOOKUP($B78,'Supporting Data'!$B$2:$J$367,COLUMN('Supporting Data'!H79)-1,FALSE)</f>
        <v>375</v>
      </c>
      <c r="V78">
        <f>VLOOKUP($B78,'Supporting Data'!$B$2:$J$367,COLUMN('Supporting Data'!I79)-1,FALSE)</f>
        <v>37</v>
      </c>
      <c r="W78" s="8">
        <f>VLOOKUP($B78,'Supporting Data'!$B$2:$J$367,COLUMN('Supporting Data'!J79)-1,FALSE)</f>
        <v>0.95</v>
      </c>
      <c r="X78">
        <f>VLOOKUP($B78,'Channel wise traffic'!$B$2:$F$367,COLUMN('Channel wise traffic'!C79)-1,FALSE)</f>
        <v>8052789</v>
      </c>
      <c r="Y78">
        <f>VLOOKUP($B78,'Channel wise traffic'!$B$2:$F$367,COLUMN('Channel wise traffic'!D79)-1,FALSE)</f>
        <v>6039592</v>
      </c>
      <c r="Z78">
        <f>VLOOKUP($B78,'Channel wise traffic'!$B$2:$F$367,COLUMN('Channel wise traffic'!E79)-1,FALSE)</f>
        <v>2460574</v>
      </c>
      <c r="AA78">
        <f>VLOOKUP($B78,'Channel wise traffic'!$B$2:$F$367,COLUMN('Channel wise traffic'!F79)-1,FALSE)</f>
        <v>5815903</v>
      </c>
    </row>
    <row r="79" spans="1:27" x14ac:dyDescent="0.3">
      <c r="A79" s="4" t="str">
        <f t="shared" si="15"/>
        <v>Tuesday</v>
      </c>
      <c r="B79" s="3">
        <v>43543</v>
      </c>
      <c r="C79" s="10">
        <v>21934513</v>
      </c>
      <c r="D79" s="10">
        <v>5757809</v>
      </c>
      <c r="E79" s="10">
        <v>2418280</v>
      </c>
      <c r="F79" s="10">
        <v>1835958</v>
      </c>
      <c r="G79" s="10">
        <v>707578</v>
      </c>
      <c r="H79" s="8">
        <f t="shared" si="10"/>
        <v>3.2258660130726403E-2</v>
      </c>
      <c r="I79" s="8">
        <f t="shared" si="16"/>
        <v>-0.45549226537958976</v>
      </c>
      <c r="J79" s="8">
        <f t="shared" si="17"/>
        <v>2.0201982617158221E-2</v>
      </c>
      <c r="K79" s="8">
        <f t="shared" si="18"/>
        <v>-0.46627457709544307</v>
      </c>
      <c r="L79" s="8">
        <f t="shared" si="11"/>
        <v>0.26249996979645729</v>
      </c>
      <c r="M79" s="8">
        <f t="shared" si="12"/>
        <v>0.42000003820897847</v>
      </c>
      <c r="N79" s="8">
        <f t="shared" si="13"/>
        <v>0.75919992722100005</v>
      </c>
      <c r="O79" s="8">
        <f t="shared" si="14"/>
        <v>0.38539988387533919</v>
      </c>
      <c r="P79">
        <f>VLOOKUP($B79,'Supporting Data'!$B$2:$J$367,COLUMN('Supporting Data'!C80)-1,FALSE)</f>
        <v>380462</v>
      </c>
      <c r="Q79" s="8">
        <f>VLOOKUP($B79,'Supporting Data'!$B$2:$J$367,COLUMN('Supporting Data'!D80)-1,FALSE)</f>
        <v>0.19</v>
      </c>
      <c r="R79">
        <f>VLOOKUP($B79,'Supporting Data'!$B$2:$J$367,COLUMN('Supporting Data'!E80)-1,FALSE)</f>
        <v>37</v>
      </c>
      <c r="S79">
        <f>VLOOKUP($B79,'Supporting Data'!$B$2:$J$367,COLUMN('Supporting Data'!F80)-1,FALSE)</f>
        <v>20</v>
      </c>
      <c r="T79">
        <f>VLOOKUP($B79,'Supporting Data'!$B$2:$J$367,COLUMN('Supporting Data'!G80)-1,FALSE)</f>
        <v>25</v>
      </c>
      <c r="U79">
        <f>VLOOKUP($B79,'Supporting Data'!$B$2:$J$367,COLUMN('Supporting Data'!H80)-1,FALSE)</f>
        <v>400</v>
      </c>
      <c r="V79">
        <f>VLOOKUP($B79,'Supporting Data'!$B$2:$J$367,COLUMN('Supporting Data'!I80)-1,FALSE)</f>
        <v>33</v>
      </c>
      <c r="W79" s="8">
        <f>VLOOKUP($B79,'Supporting Data'!$B$2:$J$367,COLUMN('Supporting Data'!J80)-1,FALSE)</f>
        <v>0.65</v>
      </c>
      <c r="X79">
        <f>VLOOKUP($B79,'Channel wise traffic'!$B$2:$F$367,COLUMN('Channel wise traffic'!C80)-1,FALSE)</f>
        <v>7896424</v>
      </c>
      <c r="Y79">
        <f>VLOOKUP($B79,'Channel wise traffic'!$B$2:$F$367,COLUMN('Channel wise traffic'!D80)-1,FALSE)</f>
        <v>5922318</v>
      </c>
      <c r="Z79">
        <f>VLOOKUP($B79,'Channel wise traffic'!$B$2:$F$367,COLUMN('Channel wise traffic'!E80)-1,FALSE)</f>
        <v>2412796</v>
      </c>
      <c r="AA79">
        <f>VLOOKUP($B79,'Channel wise traffic'!$B$2:$F$367,COLUMN('Channel wise traffic'!F80)-1,FALSE)</f>
        <v>5702973</v>
      </c>
    </row>
    <row r="80" spans="1:27" x14ac:dyDescent="0.3">
      <c r="A80" s="4" t="str">
        <f t="shared" si="15"/>
        <v>Wednesday</v>
      </c>
      <c r="B80" s="3">
        <v>43544</v>
      </c>
      <c r="C80" s="10">
        <v>21282993</v>
      </c>
      <c r="D80" s="10">
        <v>5427163</v>
      </c>
      <c r="E80" s="10">
        <v>2149156</v>
      </c>
      <c r="F80" s="10">
        <v>1600262</v>
      </c>
      <c r="G80" s="10">
        <v>1377825</v>
      </c>
      <c r="H80" s="8">
        <f t="shared" si="10"/>
        <v>6.4738310067573676E-2</v>
      </c>
      <c r="I80" s="8">
        <f t="shared" si="16"/>
        <v>0.11773844194404104</v>
      </c>
      <c r="J80" s="8">
        <f t="shared" si="17"/>
        <v>-2.0000009209230951E-2</v>
      </c>
      <c r="K80" s="8">
        <f t="shared" si="18"/>
        <v>0.14054944127308611</v>
      </c>
      <c r="L80" s="8">
        <f t="shared" si="11"/>
        <v>0.25499998989803735</v>
      </c>
      <c r="M80" s="8">
        <f t="shared" si="12"/>
        <v>0.39599989902643423</v>
      </c>
      <c r="N80" s="8">
        <f t="shared" si="13"/>
        <v>0.74460020584824926</v>
      </c>
      <c r="O80" s="8">
        <f t="shared" si="14"/>
        <v>0.86099963630955434</v>
      </c>
      <c r="P80">
        <f>VLOOKUP($B80,'Supporting Data'!$B$2:$J$367,COLUMN('Supporting Data'!C81)-1,FALSE)</f>
        <v>391681</v>
      </c>
      <c r="Q80" s="8">
        <f>VLOOKUP($B80,'Supporting Data'!$B$2:$J$367,COLUMN('Supporting Data'!D81)-1,FALSE)</f>
        <v>0.18</v>
      </c>
      <c r="R80">
        <f>VLOOKUP($B80,'Supporting Data'!$B$2:$J$367,COLUMN('Supporting Data'!E81)-1,FALSE)</f>
        <v>38</v>
      </c>
      <c r="S80">
        <f>VLOOKUP($B80,'Supporting Data'!$B$2:$J$367,COLUMN('Supporting Data'!F81)-1,FALSE)</f>
        <v>21</v>
      </c>
      <c r="T80">
        <f>VLOOKUP($B80,'Supporting Data'!$B$2:$J$367,COLUMN('Supporting Data'!G81)-1,FALSE)</f>
        <v>29</v>
      </c>
      <c r="U80">
        <f>VLOOKUP($B80,'Supporting Data'!$B$2:$J$367,COLUMN('Supporting Data'!H81)-1,FALSE)</f>
        <v>383</v>
      </c>
      <c r="V80">
        <f>VLOOKUP($B80,'Supporting Data'!$B$2:$J$367,COLUMN('Supporting Data'!I81)-1,FALSE)</f>
        <v>36</v>
      </c>
      <c r="W80" s="8">
        <f>VLOOKUP($B80,'Supporting Data'!$B$2:$J$367,COLUMN('Supporting Data'!J81)-1,FALSE)</f>
        <v>0.93</v>
      </c>
      <c r="X80">
        <f>VLOOKUP($B80,'Channel wise traffic'!$B$2:$F$367,COLUMN('Channel wise traffic'!C81)-1,FALSE)</f>
        <v>7661877</v>
      </c>
      <c r="Y80">
        <f>VLOOKUP($B80,'Channel wise traffic'!$B$2:$F$367,COLUMN('Channel wise traffic'!D81)-1,FALSE)</f>
        <v>5746408</v>
      </c>
      <c r="Z80">
        <f>VLOOKUP($B80,'Channel wise traffic'!$B$2:$F$367,COLUMN('Channel wise traffic'!E81)-1,FALSE)</f>
        <v>2341129</v>
      </c>
      <c r="AA80">
        <f>VLOOKUP($B80,'Channel wise traffic'!$B$2:$F$367,COLUMN('Channel wise traffic'!F81)-1,FALSE)</f>
        <v>5533578</v>
      </c>
    </row>
    <row r="81" spans="1:27" x14ac:dyDescent="0.3">
      <c r="A81" s="4" t="str">
        <f t="shared" si="15"/>
        <v>Thursday</v>
      </c>
      <c r="B81" s="3">
        <v>43545</v>
      </c>
      <c r="C81" s="10">
        <v>21717340</v>
      </c>
      <c r="D81" s="10">
        <v>5429335</v>
      </c>
      <c r="E81" s="10">
        <v>2128299</v>
      </c>
      <c r="F81" s="10">
        <v>1475975</v>
      </c>
      <c r="G81" s="10">
        <v>1234506</v>
      </c>
      <c r="H81" s="8">
        <f t="shared" si="10"/>
        <v>5.6844254406847247E-2</v>
      </c>
      <c r="I81" s="8">
        <f t="shared" si="16"/>
        <v>-2.6704205453110585E-2</v>
      </c>
      <c r="J81" s="8">
        <f t="shared" si="17"/>
        <v>-4.7619047619047672E-2</v>
      </c>
      <c r="K81" s="8">
        <f t="shared" si="18"/>
        <v>2.1960584274233863E-2</v>
      </c>
      <c r="L81" s="8">
        <f t="shared" si="11"/>
        <v>0.25</v>
      </c>
      <c r="M81" s="8">
        <f t="shared" si="12"/>
        <v>0.39199994106092184</v>
      </c>
      <c r="N81" s="8">
        <f t="shared" si="13"/>
        <v>0.6934998324953402</v>
      </c>
      <c r="O81" s="8">
        <f t="shared" si="14"/>
        <v>0.83640034553430787</v>
      </c>
      <c r="P81">
        <f>VLOOKUP($B81,'Supporting Data'!$B$2:$J$367,COLUMN('Supporting Data'!C82)-1,FALSE)</f>
        <v>382856</v>
      </c>
      <c r="Q81" s="8">
        <f>VLOOKUP($B81,'Supporting Data'!$B$2:$J$367,COLUMN('Supporting Data'!D82)-1,FALSE)</f>
        <v>0.19</v>
      </c>
      <c r="R81">
        <f>VLOOKUP($B81,'Supporting Data'!$B$2:$J$367,COLUMN('Supporting Data'!E82)-1,FALSE)</f>
        <v>36</v>
      </c>
      <c r="S81">
        <f>VLOOKUP($B81,'Supporting Data'!$B$2:$J$367,COLUMN('Supporting Data'!F82)-1,FALSE)</f>
        <v>18</v>
      </c>
      <c r="T81">
        <f>VLOOKUP($B81,'Supporting Data'!$B$2:$J$367,COLUMN('Supporting Data'!G82)-1,FALSE)</f>
        <v>28</v>
      </c>
      <c r="U81">
        <f>VLOOKUP($B81,'Supporting Data'!$B$2:$J$367,COLUMN('Supporting Data'!H82)-1,FALSE)</f>
        <v>379</v>
      </c>
      <c r="V81">
        <f>VLOOKUP($B81,'Supporting Data'!$B$2:$J$367,COLUMN('Supporting Data'!I82)-1,FALSE)</f>
        <v>39</v>
      </c>
      <c r="W81" s="8">
        <f>VLOOKUP($B81,'Supporting Data'!$B$2:$J$367,COLUMN('Supporting Data'!J82)-1,FALSE)</f>
        <v>0.95</v>
      </c>
      <c r="X81">
        <f>VLOOKUP($B81,'Channel wise traffic'!$B$2:$F$367,COLUMN('Channel wise traffic'!C82)-1,FALSE)</f>
        <v>7818242</v>
      </c>
      <c r="Y81">
        <f>VLOOKUP($B81,'Channel wise traffic'!$B$2:$F$367,COLUMN('Channel wise traffic'!D82)-1,FALSE)</f>
        <v>5863681</v>
      </c>
      <c r="Z81">
        <f>VLOOKUP($B81,'Channel wise traffic'!$B$2:$F$367,COLUMN('Channel wise traffic'!E82)-1,FALSE)</f>
        <v>2388907</v>
      </c>
      <c r="AA81">
        <f>VLOOKUP($B81,'Channel wise traffic'!$B$2:$F$367,COLUMN('Channel wise traffic'!F82)-1,FALSE)</f>
        <v>5646508</v>
      </c>
    </row>
    <row r="82" spans="1:27" x14ac:dyDescent="0.3">
      <c r="A82" s="4" t="str">
        <f t="shared" si="15"/>
        <v>Friday</v>
      </c>
      <c r="B82" s="3">
        <v>43546</v>
      </c>
      <c r="C82" s="10">
        <v>21065820</v>
      </c>
      <c r="D82" s="10">
        <v>5529777</v>
      </c>
      <c r="E82" s="10">
        <v>2123434</v>
      </c>
      <c r="F82" s="10">
        <v>1612111</v>
      </c>
      <c r="G82" s="10">
        <v>1361589</v>
      </c>
      <c r="H82" s="8">
        <f t="shared" si="10"/>
        <v>6.4634986912448691E-2</v>
      </c>
      <c r="I82" s="8">
        <f t="shared" si="16"/>
        <v>0.15016750885693586</v>
      </c>
      <c r="J82" s="8">
        <f t="shared" si="17"/>
        <v>-2.0202029128424948E-2</v>
      </c>
      <c r="K82" s="8">
        <f t="shared" si="18"/>
        <v>0.17388231354858696</v>
      </c>
      <c r="L82" s="8">
        <f t="shared" si="11"/>
        <v>0.26249996439730333</v>
      </c>
      <c r="M82" s="8">
        <f t="shared" si="12"/>
        <v>0.38399993345120426</v>
      </c>
      <c r="N82" s="8">
        <f t="shared" si="13"/>
        <v>0.75919995629720538</v>
      </c>
      <c r="O82" s="8">
        <f t="shared" si="14"/>
        <v>0.84460003064305122</v>
      </c>
      <c r="P82">
        <f>VLOOKUP($B82,'Supporting Data'!$B$2:$J$367,COLUMN('Supporting Data'!C83)-1,FALSE)</f>
        <v>395181</v>
      </c>
      <c r="Q82" s="8">
        <f>VLOOKUP($B82,'Supporting Data'!$B$2:$J$367,COLUMN('Supporting Data'!D83)-1,FALSE)</f>
        <v>0.17</v>
      </c>
      <c r="R82">
        <f>VLOOKUP($B82,'Supporting Data'!$B$2:$J$367,COLUMN('Supporting Data'!E83)-1,FALSE)</f>
        <v>40</v>
      </c>
      <c r="S82">
        <f>VLOOKUP($B82,'Supporting Data'!$B$2:$J$367,COLUMN('Supporting Data'!F83)-1,FALSE)</f>
        <v>17</v>
      </c>
      <c r="T82">
        <f>VLOOKUP($B82,'Supporting Data'!$B$2:$J$367,COLUMN('Supporting Data'!G83)-1,FALSE)</f>
        <v>27</v>
      </c>
      <c r="U82">
        <f>VLOOKUP($B82,'Supporting Data'!$B$2:$J$367,COLUMN('Supporting Data'!H83)-1,FALSE)</f>
        <v>379</v>
      </c>
      <c r="V82">
        <f>VLOOKUP($B82,'Supporting Data'!$B$2:$J$367,COLUMN('Supporting Data'!I83)-1,FALSE)</f>
        <v>32</v>
      </c>
      <c r="W82" s="8">
        <f>VLOOKUP($B82,'Supporting Data'!$B$2:$J$367,COLUMN('Supporting Data'!J83)-1,FALSE)</f>
        <v>0.95</v>
      </c>
      <c r="X82">
        <f>VLOOKUP($B82,'Channel wise traffic'!$B$2:$F$367,COLUMN('Channel wise traffic'!C83)-1,FALSE)</f>
        <v>7583695</v>
      </c>
      <c r="Y82">
        <f>VLOOKUP($B82,'Channel wise traffic'!$B$2:$F$367,COLUMN('Channel wise traffic'!D83)-1,FALSE)</f>
        <v>5687771</v>
      </c>
      <c r="Z82">
        <f>VLOOKUP($B82,'Channel wise traffic'!$B$2:$F$367,COLUMN('Channel wise traffic'!E83)-1,FALSE)</f>
        <v>2317240</v>
      </c>
      <c r="AA82">
        <f>VLOOKUP($B82,'Channel wise traffic'!$B$2:$F$367,COLUMN('Channel wise traffic'!F83)-1,FALSE)</f>
        <v>5477113</v>
      </c>
    </row>
    <row r="83" spans="1:27" x14ac:dyDescent="0.3">
      <c r="A83" s="4" t="str">
        <f t="shared" si="15"/>
        <v>Saturday</v>
      </c>
      <c r="B83" s="3">
        <v>43547</v>
      </c>
      <c r="C83" s="10">
        <v>44440853</v>
      </c>
      <c r="D83" s="10">
        <v>9612556</v>
      </c>
      <c r="E83" s="10">
        <v>3268269</v>
      </c>
      <c r="F83" s="10">
        <v>2289095</v>
      </c>
      <c r="G83" s="10">
        <v>1874769</v>
      </c>
      <c r="H83" s="8">
        <f t="shared" si="10"/>
        <v>4.2185711421875723E-2</v>
      </c>
      <c r="I83" s="8">
        <f t="shared" si="16"/>
        <v>3.2486296530253478E-2</v>
      </c>
      <c r="J83" s="8">
        <f t="shared" si="17"/>
        <v>4.2105262664225984E-2</v>
      </c>
      <c r="K83" s="8">
        <f t="shared" si="18"/>
        <v>-9.2303210420231485E-3</v>
      </c>
      <c r="L83" s="8">
        <f t="shared" si="11"/>
        <v>0.21629998866133376</v>
      </c>
      <c r="M83" s="8">
        <f t="shared" si="12"/>
        <v>0.33999999583877588</v>
      </c>
      <c r="N83" s="8">
        <f t="shared" si="13"/>
        <v>0.70039981409119012</v>
      </c>
      <c r="O83" s="8">
        <f t="shared" si="14"/>
        <v>0.8190000851865038</v>
      </c>
      <c r="P83">
        <f>VLOOKUP($B83,'Supporting Data'!$B$2:$J$367,COLUMN('Supporting Data'!C84)-1,FALSE)</f>
        <v>397192</v>
      </c>
      <c r="Q83" s="8">
        <f>VLOOKUP($B83,'Supporting Data'!$B$2:$J$367,COLUMN('Supporting Data'!D84)-1,FALSE)</f>
        <v>0.17</v>
      </c>
      <c r="R83">
        <f>VLOOKUP($B83,'Supporting Data'!$B$2:$J$367,COLUMN('Supporting Data'!E84)-1,FALSE)</f>
        <v>38</v>
      </c>
      <c r="S83">
        <f>VLOOKUP($B83,'Supporting Data'!$B$2:$J$367,COLUMN('Supporting Data'!F84)-1,FALSE)</f>
        <v>20</v>
      </c>
      <c r="T83">
        <f>VLOOKUP($B83,'Supporting Data'!$B$2:$J$367,COLUMN('Supporting Data'!G84)-1,FALSE)</f>
        <v>30</v>
      </c>
      <c r="U83">
        <f>VLOOKUP($B83,'Supporting Data'!$B$2:$J$367,COLUMN('Supporting Data'!H84)-1,FALSE)</f>
        <v>386</v>
      </c>
      <c r="V83">
        <f>VLOOKUP($B83,'Supporting Data'!$B$2:$J$367,COLUMN('Supporting Data'!I84)-1,FALSE)</f>
        <v>34</v>
      </c>
      <c r="W83" s="8">
        <f>VLOOKUP($B83,'Supporting Data'!$B$2:$J$367,COLUMN('Supporting Data'!J84)-1,FALSE)</f>
        <v>0.92</v>
      </c>
      <c r="X83">
        <f>VLOOKUP($B83,'Channel wise traffic'!$B$2:$F$367,COLUMN('Channel wise traffic'!C84)-1,FALSE)</f>
        <v>15998707</v>
      </c>
      <c r="Y83">
        <f>VLOOKUP($B83,'Channel wise traffic'!$B$2:$F$367,COLUMN('Channel wise traffic'!D84)-1,FALSE)</f>
        <v>11999030</v>
      </c>
      <c r="Z83">
        <f>VLOOKUP($B83,'Channel wise traffic'!$B$2:$F$367,COLUMN('Channel wise traffic'!E84)-1,FALSE)</f>
        <v>4888493</v>
      </c>
      <c r="AA83">
        <f>VLOOKUP($B83,'Channel wise traffic'!$B$2:$F$367,COLUMN('Channel wise traffic'!F84)-1,FALSE)</f>
        <v>11554621</v>
      </c>
    </row>
    <row r="84" spans="1:27" x14ac:dyDescent="0.3">
      <c r="A84" s="4" t="str">
        <f t="shared" si="15"/>
        <v>Sunday</v>
      </c>
      <c r="B84" s="3">
        <v>43548</v>
      </c>
      <c r="C84" s="10">
        <v>45338648</v>
      </c>
      <c r="D84" s="10">
        <v>9425904</v>
      </c>
      <c r="E84" s="10">
        <v>3300951</v>
      </c>
      <c r="F84" s="10">
        <v>2289540</v>
      </c>
      <c r="G84" s="10">
        <v>1839416</v>
      </c>
      <c r="H84" s="8">
        <f t="shared" si="10"/>
        <v>4.05705966353474E-2</v>
      </c>
      <c r="I84" s="8">
        <f t="shared" si="16"/>
        <v>0.22259812803337153</v>
      </c>
      <c r="J84" s="8">
        <f t="shared" si="17"/>
        <v>6.3157893996339087E-2</v>
      </c>
      <c r="K84" s="8">
        <f t="shared" si="18"/>
        <v>0.14996853706998059</v>
      </c>
      <c r="L84" s="8">
        <f t="shared" si="11"/>
        <v>0.20789997972590626</v>
      </c>
      <c r="M84" s="8">
        <f t="shared" si="12"/>
        <v>0.35019993838256785</v>
      </c>
      <c r="N84" s="8">
        <f t="shared" si="13"/>
        <v>0.69360011705717539</v>
      </c>
      <c r="O84" s="8">
        <f t="shared" si="14"/>
        <v>0.80339980956873436</v>
      </c>
      <c r="P84">
        <f>VLOOKUP($B84,'Supporting Data'!$B$2:$J$367,COLUMN('Supporting Data'!C85)-1,FALSE)</f>
        <v>401966</v>
      </c>
      <c r="Q84" s="8">
        <f>VLOOKUP($B84,'Supporting Data'!$B$2:$J$367,COLUMN('Supporting Data'!D85)-1,FALSE)</f>
        <v>0.17</v>
      </c>
      <c r="R84">
        <f>VLOOKUP($B84,'Supporting Data'!$B$2:$J$367,COLUMN('Supporting Data'!E85)-1,FALSE)</f>
        <v>38</v>
      </c>
      <c r="S84">
        <f>VLOOKUP($B84,'Supporting Data'!$B$2:$J$367,COLUMN('Supporting Data'!F85)-1,FALSE)</f>
        <v>20</v>
      </c>
      <c r="T84">
        <f>VLOOKUP($B84,'Supporting Data'!$B$2:$J$367,COLUMN('Supporting Data'!G85)-1,FALSE)</f>
        <v>26</v>
      </c>
      <c r="U84">
        <f>VLOOKUP($B84,'Supporting Data'!$B$2:$J$367,COLUMN('Supporting Data'!H85)-1,FALSE)</f>
        <v>350</v>
      </c>
      <c r="V84">
        <f>VLOOKUP($B84,'Supporting Data'!$B$2:$J$367,COLUMN('Supporting Data'!I85)-1,FALSE)</f>
        <v>40</v>
      </c>
      <c r="W84" s="8">
        <f>VLOOKUP($B84,'Supporting Data'!$B$2:$J$367,COLUMN('Supporting Data'!J85)-1,FALSE)</f>
        <v>0.91</v>
      </c>
      <c r="X84">
        <f>VLOOKUP($B84,'Channel wise traffic'!$B$2:$F$367,COLUMN('Channel wise traffic'!C85)-1,FALSE)</f>
        <v>16321913</v>
      </c>
      <c r="Y84">
        <f>VLOOKUP($B84,'Channel wise traffic'!$B$2:$F$367,COLUMN('Channel wise traffic'!D85)-1,FALSE)</f>
        <v>12241435</v>
      </c>
      <c r="Z84">
        <f>VLOOKUP($B84,'Channel wise traffic'!$B$2:$F$367,COLUMN('Channel wise traffic'!E85)-1,FALSE)</f>
        <v>4987251</v>
      </c>
      <c r="AA84">
        <f>VLOOKUP($B84,'Channel wise traffic'!$B$2:$F$367,COLUMN('Channel wise traffic'!F85)-1,FALSE)</f>
        <v>11788048</v>
      </c>
    </row>
    <row r="85" spans="1:27" x14ac:dyDescent="0.3">
      <c r="A85" s="4" t="str">
        <f t="shared" si="15"/>
        <v>Monday</v>
      </c>
      <c r="B85" s="3">
        <v>43549</v>
      </c>
      <c r="C85" s="10">
        <v>22368860</v>
      </c>
      <c r="D85" s="10">
        <v>5536293</v>
      </c>
      <c r="E85" s="10">
        <v>2258807</v>
      </c>
      <c r="F85" s="10">
        <v>1632440</v>
      </c>
      <c r="G85" s="10">
        <v>1351986</v>
      </c>
      <c r="H85" s="8">
        <f t="shared" si="10"/>
        <v>6.044054100208951E-2</v>
      </c>
      <c r="I85" s="8">
        <f t="shared" si="16"/>
        <v>3.1850312992747876E-2</v>
      </c>
      <c r="J85" s="8">
        <f t="shared" si="17"/>
        <v>0</v>
      </c>
      <c r="K85" s="8">
        <f t="shared" si="18"/>
        <v>3.1850312992747876E-2</v>
      </c>
      <c r="L85" s="8">
        <f t="shared" si="11"/>
        <v>0.24750000670575076</v>
      </c>
      <c r="M85" s="8">
        <f t="shared" si="12"/>
        <v>0.40799990173930462</v>
      </c>
      <c r="N85" s="8">
        <f t="shared" si="13"/>
        <v>0.72270008017506582</v>
      </c>
      <c r="O85" s="8">
        <f t="shared" si="14"/>
        <v>0.82819950503540707</v>
      </c>
      <c r="P85">
        <f>VLOOKUP($B85,'Supporting Data'!$B$2:$J$367,COLUMN('Supporting Data'!C86)-1,FALSE)</f>
        <v>382312</v>
      </c>
      <c r="Q85" s="8">
        <f>VLOOKUP($B85,'Supporting Data'!$B$2:$J$367,COLUMN('Supporting Data'!D86)-1,FALSE)</f>
        <v>0.19</v>
      </c>
      <c r="R85">
        <f>VLOOKUP($B85,'Supporting Data'!$B$2:$J$367,COLUMN('Supporting Data'!E86)-1,FALSE)</f>
        <v>31</v>
      </c>
      <c r="S85">
        <f>VLOOKUP($B85,'Supporting Data'!$B$2:$J$367,COLUMN('Supporting Data'!F86)-1,FALSE)</f>
        <v>22</v>
      </c>
      <c r="T85">
        <f>VLOOKUP($B85,'Supporting Data'!$B$2:$J$367,COLUMN('Supporting Data'!G86)-1,FALSE)</f>
        <v>27</v>
      </c>
      <c r="U85">
        <f>VLOOKUP($B85,'Supporting Data'!$B$2:$J$367,COLUMN('Supporting Data'!H86)-1,FALSE)</f>
        <v>390</v>
      </c>
      <c r="V85">
        <f>VLOOKUP($B85,'Supporting Data'!$B$2:$J$367,COLUMN('Supporting Data'!I86)-1,FALSE)</f>
        <v>32</v>
      </c>
      <c r="W85" s="8">
        <f>VLOOKUP($B85,'Supporting Data'!$B$2:$J$367,COLUMN('Supporting Data'!J86)-1,FALSE)</f>
        <v>0.92</v>
      </c>
      <c r="X85">
        <f>VLOOKUP($B85,'Channel wise traffic'!$B$2:$F$367,COLUMN('Channel wise traffic'!C86)-1,FALSE)</f>
        <v>8052789</v>
      </c>
      <c r="Y85">
        <f>VLOOKUP($B85,'Channel wise traffic'!$B$2:$F$367,COLUMN('Channel wise traffic'!D86)-1,FALSE)</f>
        <v>6039592</v>
      </c>
      <c r="Z85">
        <f>VLOOKUP($B85,'Channel wise traffic'!$B$2:$F$367,COLUMN('Channel wise traffic'!E86)-1,FALSE)</f>
        <v>2460574</v>
      </c>
      <c r="AA85">
        <f>VLOOKUP($B85,'Channel wise traffic'!$B$2:$F$367,COLUMN('Channel wise traffic'!F86)-1,FALSE)</f>
        <v>5815903</v>
      </c>
    </row>
    <row r="86" spans="1:27" x14ac:dyDescent="0.3">
      <c r="A86" s="4" t="str">
        <f t="shared" si="15"/>
        <v>Tuesday</v>
      </c>
      <c r="B86" s="3">
        <v>43550</v>
      </c>
      <c r="C86" s="10">
        <v>20848646</v>
      </c>
      <c r="D86" s="10">
        <v>5107918</v>
      </c>
      <c r="E86" s="10">
        <v>2043167</v>
      </c>
      <c r="F86" s="10">
        <v>1476597</v>
      </c>
      <c r="G86" s="10">
        <v>1259241</v>
      </c>
      <c r="H86" s="8">
        <f t="shared" si="10"/>
        <v>6.0399174123825596E-2</v>
      </c>
      <c r="I86" s="8">
        <f t="shared" si="16"/>
        <v>0.77964973472889199</v>
      </c>
      <c r="J86" s="8">
        <f t="shared" si="17"/>
        <v>-4.9504951397826846E-2</v>
      </c>
      <c r="K86" s="8">
        <f t="shared" si="18"/>
        <v>0.87233982685769784</v>
      </c>
      <c r="L86" s="8">
        <f t="shared" si="11"/>
        <v>0.2449999870495187</v>
      </c>
      <c r="M86" s="8">
        <f t="shared" si="12"/>
        <v>0.39999996084510364</v>
      </c>
      <c r="N86" s="8">
        <f t="shared" si="13"/>
        <v>0.72270010234112048</v>
      </c>
      <c r="O86" s="8">
        <f t="shared" si="14"/>
        <v>0.85279937586220211</v>
      </c>
      <c r="P86">
        <f>VLOOKUP($B86,'Supporting Data'!$B$2:$J$367,COLUMN('Supporting Data'!C87)-1,FALSE)</f>
        <v>395869</v>
      </c>
      <c r="Q86" s="8">
        <f>VLOOKUP($B86,'Supporting Data'!$B$2:$J$367,COLUMN('Supporting Data'!D87)-1,FALSE)</f>
        <v>0.17</v>
      </c>
      <c r="R86">
        <f>VLOOKUP($B86,'Supporting Data'!$B$2:$J$367,COLUMN('Supporting Data'!E87)-1,FALSE)</f>
        <v>39</v>
      </c>
      <c r="S86">
        <f>VLOOKUP($B86,'Supporting Data'!$B$2:$J$367,COLUMN('Supporting Data'!F87)-1,FALSE)</f>
        <v>18</v>
      </c>
      <c r="T86">
        <f>VLOOKUP($B86,'Supporting Data'!$B$2:$J$367,COLUMN('Supporting Data'!G87)-1,FALSE)</f>
        <v>25</v>
      </c>
      <c r="U86">
        <f>VLOOKUP($B86,'Supporting Data'!$B$2:$J$367,COLUMN('Supporting Data'!H87)-1,FALSE)</f>
        <v>366</v>
      </c>
      <c r="V86">
        <f>VLOOKUP($B86,'Supporting Data'!$B$2:$J$367,COLUMN('Supporting Data'!I87)-1,FALSE)</f>
        <v>36</v>
      </c>
      <c r="W86" s="8">
        <f>VLOOKUP($B86,'Supporting Data'!$B$2:$J$367,COLUMN('Supporting Data'!J87)-1,FALSE)</f>
        <v>0.94</v>
      </c>
      <c r="X86">
        <f>VLOOKUP($B86,'Channel wise traffic'!$B$2:$F$367,COLUMN('Channel wise traffic'!C87)-1,FALSE)</f>
        <v>7505512</v>
      </c>
      <c r="Y86">
        <f>VLOOKUP($B86,'Channel wise traffic'!$B$2:$F$367,COLUMN('Channel wise traffic'!D87)-1,FALSE)</f>
        <v>5629134</v>
      </c>
      <c r="Z86">
        <f>VLOOKUP($B86,'Channel wise traffic'!$B$2:$F$367,COLUMN('Channel wise traffic'!E87)-1,FALSE)</f>
        <v>2293351</v>
      </c>
      <c r="AA86">
        <f>VLOOKUP($B86,'Channel wise traffic'!$B$2:$F$367,COLUMN('Channel wise traffic'!F87)-1,FALSE)</f>
        <v>5420648</v>
      </c>
    </row>
    <row r="87" spans="1:27" x14ac:dyDescent="0.3">
      <c r="A87" s="4" t="str">
        <f t="shared" si="15"/>
        <v>Wednesday</v>
      </c>
      <c r="B87" s="3">
        <v>43551</v>
      </c>
      <c r="C87" s="10">
        <v>20848646</v>
      </c>
      <c r="D87" s="10">
        <v>5212161</v>
      </c>
      <c r="E87" s="10">
        <v>2084864</v>
      </c>
      <c r="F87" s="10">
        <v>1476292</v>
      </c>
      <c r="G87" s="10">
        <v>1150032</v>
      </c>
      <c r="H87" s="8">
        <f t="shared" si="10"/>
        <v>5.5160992229423438E-2</v>
      </c>
      <c r="I87" s="8">
        <f t="shared" si="16"/>
        <v>-0.16532796254967064</v>
      </c>
      <c r="J87" s="8">
        <f t="shared" si="17"/>
        <v>-2.0408172854259776E-2</v>
      </c>
      <c r="K87" s="8">
        <f t="shared" si="18"/>
        <v>-0.14793895342886554</v>
      </c>
      <c r="L87" s="8">
        <f t="shared" si="11"/>
        <v>0.24999997601762725</v>
      </c>
      <c r="M87" s="8">
        <f t="shared" si="12"/>
        <v>0.39999992325639977</v>
      </c>
      <c r="N87" s="8">
        <f t="shared" si="13"/>
        <v>0.70809990483791752</v>
      </c>
      <c r="O87" s="8">
        <f t="shared" si="14"/>
        <v>0.77900036036231313</v>
      </c>
      <c r="P87">
        <f>VLOOKUP($B87,'Supporting Data'!$B$2:$J$367,COLUMN('Supporting Data'!C88)-1,FALSE)</f>
        <v>408200</v>
      </c>
      <c r="Q87" s="8">
        <f>VLOOKUP($B87,'Supporting Data'!$B$2:$J$367,COLUMN('Supporting Data'!D88)-1,FALSE)</f>
        <v>0.19</v>
      </c>
      <c r="R87">
        <f>VLOOKUP($B87,'Supporting Data'!$B$2:$J$367,COLUMN('Supporting Data'!E88)-1,FALSE)</f>
        <v>35</v>
      </c>
      <c r="S87">
        <f>VLOOKUP($B87,'Supporting Data'!$B$2:$J$367,COLUMN('Supporting Data'!F88)-1,FALSE)</f>
        <v>17</v>
      </c>
      <c r="T87">
        <f>VLOOKUP($B87,'Supporting Data'!$B$2:$J$367,COLUMN('Supporting Data'!G88)-1,FALSE)</f>
        <v>28</v>
      </c>
      <c r="U87">
        <f>VLOOKUP($B87,'Supporting Data'!$B$2:$J$367,COLUMN('Supporting Data'!H88)-1,FALSE)</f>
        <v>384</v>
      </c>
      <c r="V87">
        <f>VLOOKUP($B87,'Supporting Data'!$B$2:$J$367,COLUMN('Supporting Data'!I88)-1,FALSE)</f>
        <v>35</v>
      </c>
      <c r="W87" s="8">
        <f>VLOOKUP($B87,'Supporting Data'!$B$2:$J$367,COLUMN('Supporting Data'!J88)-1,FALSE)</f>
        <v>0.93</v>
      </c>
      <c r="X87">
        <f>VLOOKUP($B87,'Channel wise traffic'!$B$2:$F$367,COLUMN('Channel wise traffic'!C88)-1,FALSE)</f>
        <v>7505512</v>
      </c>
      <c r="Y87">
        <f>VLOOKUP($B87,'Channel wise traffic'!$B$2:$F$367,COLUMN('Channel wise traffic'!D88)-1,FALSE)</f>
        <v>5629134</v>
      </c>
      <c r="Z87">
        <f>VLOOKUP($B87,'Channel wise traffic'!$B$2:$F$367,COLUMN('Channel wise traffic'!E88)-1,FALSE)</f>
        <v>2293351</v>
      </c>
      <c r="AA87">
        <f>VLOOKUP($B87,'Channel wise traffic'!$B$2:$F$367,COLUMN('Channel wise traffic'!F88)-1,FALSE)</f>
        <v>5420648</v>
      </c>
    </row>
    <row r="88" spans="1:27" x14ac:dyDescent="0.3">
      <c r="A88" s="4" t="str">
        <f t="shared" si="15"/>
        <v>Thursday</v>
      </c>
      <c r="B88" s="3">
        <v>43552</v>
      </c>
      <c r="C88" s="10">
        <v>21500167</v>
      </c>
      <c r="D88" s="10">
        <v>5267540</v>
      </c>
      <c r="E88" s="10">
        <v>2064876</v>
      </c>
      <c r="F88" s="10">
        <v>1552580</v>
      </c>
      <c r="G88" s="10">
        <v>1311309</v>
      </c>
      <c r="H88" s="8">
        <f t="shared" si="10"/>
        <v>6.0990642537799823E-2</v>
      </c>
      <c r="I88" s="8">
        <f t="shared" si="16"/>
        <v>6.221354938736634E-2</v>
      </c>
      <c r="J88" s="8">
        <f t="shared" si="17"/>
        <v>-9.9999815815380311E-3</v>
      </c>
      <c r="K88" s="8">
        <f t="shared" si="18"/>
        <v>7.2942959217582981E-2</v>
      </c>
      <c r="L88" s="8">
        <f t="shared" si="11"/>
        <v>0.24499995744219102</v>
      </c>
      <c r="M88" s="8">
        <f t="shared" si="12"/>
        <v>0.39200006074942001</v>
      </c>
      <c r="N88" s="8">
        <f t="shared" si="13"/>
        <v>0.75189987195357011</v>
      </c>
      <c r="O88" s="8">
        <f t="shared" si="14"/>
        <v>0.84459995620193484</v>
      </c>
      <c r="P88">
        <f>VLOOKUP($B88,'Supporting Data'!$B$2:$J$367,COLUMN('Supporting Data'!C89)-1,FALSE)</f>
        <v>404886</v>
      </c>
      <c r="Q88" s="8">
        <f>VLOOKUP($B88,'Supporting Data'!$B$2:$J$367,COLUMN('Supporting Data'!D89)-1,FALSE)</f>
        <v>0.17</v>
      </c>
      <c r="R88">
        <f>VLOOKUP($B88,'Supporting Data'!$B$2:$J$367,COLUMN('Supporting Data'!E89)-1,FALSE)</f>
        <v>35</v>
      </c>
      <c r="S88">
        <f>VLOOKUP($B88,'Supporting Data'!$B$2:$J$367,COLUMN('Supporting Data'!F89)-1,FALSE)</f>
        <v>18</v>
      </c>
      <c r="T88">
        <f>VLOOKUP($B88,'Supporting Data'!$B$2:$J$367,COLUMN('Supporting Data'!G89)-1,FALSE)</f>
        <v>30</v>
      </c>
      <c r="U88">
        <f>VLOOKUP($B88,'Supporting Data'!$B$2:$J$367,COLUMN('Supporting Data'!H89)-1,FALSE)</f>
        <v>395</v>
      </c>
      <c r="V88">
        <f>VLOOKUP($B88,'Supporting Data'!$B$2:$J$367,COLUMN('Supporting Data'!I89)-1,FALSE)</f>
        <v>34</v>
      </c>
      <c r="W88" s="8">
        <f>VLOOKUP($B88,'Supporting Data'!$B$2:$J$367,COLUMN('Supporting Data'!J89)-1,FALSE)</f>
        <v>0.93</v>
      </c>
      <c r="X88">
        <f>VLOOKUP($B88,'Channel wise traffic'!$B$2:$F$367,COLUMN('Channel wise traffic'!C89)-1,FALSE)</f>
        <v>7740060</v>
      </c>
      <c r="Y88">
        <f>VLOOKUP($B88,'Channel wise traffic'!$B$2:$F$367,COLUMN('Channel wise traffic'!D89)-1,FALSE)</f>
        <v>5805045</v>
      </c>
      <c r="Z88">
        <f>VLOOKUP($B88,'Channel wise traffic'!$B$2:$F$367,COLUMN('Channel wise traffic'!E89)-1,FALSE)</f>
        <v>2365018</v>
      </c>
      <c r="AA88">
        <f>VLOOKUP($B88,'Channel wise traffic'!$B$2:$F$367,COLUMN('Channel wise traffic'!F89)-1,FALSE)</f>
        <v>5590043</v>
      </c>
    </row>
    <row r="89" spans="1:27" x14ac:dyDescent="0.3">
      <c r="A89" s="4" t="str">
        <f t="shared" si="15"/>
        <v>Friday</v>
      </c>
      <c r="B89" s="3">
        <v>43553</v>
      </c>
      <c r="C89" s="10">
        <v>22803207</v>
      </c>
      <c r="D89" s="10">
        <v>5757809</v>
      </c>
      <c r="E89" s="10">
        <v>2234030</v>
      </c>
      <c r="F89" s="10">
        <v>1712384</v>
      </c>
      <c r="G89" s="10">
        <v>1390113</v>
      </c>
      <c r="H89" s="8">
        <f t="shared" si="10"/>
        <v>6.0961293733815598E-2</v>
      </c>
      <c r="I89" s="8">
        <f t="shared" si="16"/>
        <v>2.0949052908036059E-2</v>
      </c>
      <c r="J89" s="8">
        <f t="shared" si="17"/>
        <v>8.2474216527056665E-2</v>
      </c>
      <c r="K89" s="8">
        <f t="shared" si="18"/>
        <v>-5.6837532644808841E-2</v>
      </c>
      <c r="L89" s="8">
        <f t="shared" si="11"/>
        <v>0.25249996634245347</v>
      </c>
      <c r="M89" s="8">
        <f t="shared" si="12"/>
        <v>0.38800001875713486</v>
      </c>
      <c r="N89" s="8">
        <f t="shared" si="13"/>
        <v>0.76650000223810777</v>
      </c>
      <c r="O89" s="8">
        <f t="shared" si="14"/>
        <v>0.81179980658543882</v>
      </c>
      <c r="P89">
        <f>VLOOKUP($B89,'Supporting Data'!$B$2:$J$367,COLUMN('Supporting Data'!C90)-1,FALSE)</f>
        <v>389891</v>
      </c>
      <c r="Q89" s="8">
        <f>VLOOKUP($B89,'Supporting Data'!$B$2:$J$367,COLUMN('Supporting Data'!D90)-1,FALSE)</f>
        <v>0.19</v>
      </c>
      <c r="R89">
        <f>VLOOKUP($B89,'Supporting Data'!$B$2:$J$367,COLUMN('Supporting Data'!E90)-1,FALSE)</f>
        <v>38</v>
      </c>
      <c r="S89">
        <f>VLOOKUP($B89,'Supporting Data'!$B$2:$J$367,COLUMN('Supporting Data'!F90)-1,FALSE)</f>
        <v>17</v>
      </c>
      <c r="T89">
        <f>VLOOKUP($B89,'Supporting Data'!$B$2:$J$367,COLUMN('Supporting Data'!G90)-1,FALSE)</f>
        <v>25</v>
      </c>
      <c r="U89">
        <f>VLOOKUP($B89,'Supporting Data'!$B$2:$J$367,COLUMN('Supporting Data'!H90)-1,FALSE)</f>
        <v>388</v>
      </c>
      <c r="V89">
        <f>VLOOKUP($B89,'Supporting Data'!$B$2:$J$367,COLUMN('Supporting Data'!I90)-1,FALSE)</f>
        <v>36</v>
      </c>
      <c r="W89" s="8">
        <f>VLOOKUP($B89,'Supporting Data'!$B$2:$J$367,COLUMN('Supporting Data'!J90)-1,FALSE)</f>
        <v>0.95</v>
      </c>
      <c r="X89">
        <f>VLOOKUP($B89,'Channel wise traffic'!$B$2:$F$367,COLUMN('Channel wise traffic'!C90)-1,FALSE)</f>
        <v>8209154</v>
      </c>
      <c r="Y89">
        <f>VLOOKUP($B89,'Channel wise traffic'!$B$2:$F$367,COLUMN('Channel wise traffic'!D90)-1,FALSE)</f>
        <v>6156866</v>
      </c>
      <c r="Z89">
        <f>VLOOKUP($B89,'Channel wise traffic'!$B$2:$F$367,COLUMN('Channel wise traffic'!E90)-1,FALSE)</f>
        <v>2508352</v>
      </c>
      <c r="AA89">
        <f>VLOOKUP($B89,'Channel wise traffic'!$B$2:$F$367,COLUMN('Channel wise traffic'!F90)-1,FALSE)</f>
        <v>5928833</v>
      </c>
    </row>
    <row r="90" spans="1:27" x14ac:dyDescent="0.3">
      <c r="A90" s="4" t="str">
        <f t="shared" si="15"/>
        <v>Saturday</v>
      </c>
      <c r="B90" s="3">
        <v>43554</v>
      </c>
      <c r="C90" s="10">
        <v>44889750</v>
      </c>
      <c r="D90" s="10">
        <v>9898190</v>
      </c>
      <c r="E90" s="10">
        <v>3399038</v>
      </c>
      <c r="F90" s="10">
        <v>2311346</v>
      </c>
      <c r="G90" s="10">
        <v>1748764</v>
      </c>
      <c r="H90" s="8">
        <f t="shared" si="10"/>
        <v>3.8956866545258102E-2</v>
      </c>
      <c r="I90" s="8">
        <f t="shared" si="16"/>
        <v>-6.7210947055343917E-2</v>
      </c>
      <c r="J90" s="8">
        <f t="shared" si="17"/>
        <v>1.0100998736455313E-2</v>
      </c>
      <c r="K90" s="8">
        <f t="shared" si="18"/>
        <v>-7.6538827195012704E-2</v>
      </c>
      <c r="L90" s="8">
        <f t="shared" si="11"/>
        <v>0.22050000278460005</v>
      </c>
      <c r="M90" s="8">
        <f t="shared" si="12"/>
        <v>0.34339995494125691</v>
      </c>
      <c r="N90" s="8">
        <f t="shared" si="13"/>
        <v>0.68000004707214212</v>
      </c>
      <c r="O90" s="8">
        <f t="shared" si="14"/>
        <v>0.75659983403609843</v>
      </c>
      <c r="P90">
        <f>VLOOKUP($B90,'Supporting Data'!$B$2:$J$367,COLUMN('Supporting Data'!C91)-1,FALSE)</f>
        <v>380769</v>
      </c>
      <c r="Q90" s="8">
        <f>VLOOKUP($B90,'Supporting Data'!$B$2:$J$367,COLUMN('Supporting Data'!D91)-1,FALSE)</f>
        <v>0.18</v>
      </c>
      <c r="R90">
        <f>VLOOKUP($B90,'Supporting Data'!$B$2:$J$367,COLUMN('Supporting Data'!E91)-1,FALSE)</f>
        <v>39</v>
      </c>
      <c r="S90">
        <f>VLOOKUP($B90,'Supporting Data'!$B$2:$J$367,COLUMN('Supporting Data'!F91)-1,FALSE)</f>
        <v>18</v>
      </c>
      <c r="T90">
        <f>VLOOKUP($B90,'Supporting Data'!$B$2:$J$367,COLUMN('Supporting Data'!G91)-1,FALSE)</f>
        <v>28</v>
      </c>
      <c r="U90">
        <f>VLOOKUP($B90,'Supporting Data'!$B$2:$J$367,COLUMN('Supporting Data'!H91)-1,FALSE)</f>
        <v>354</v>
      </c>
      <c r="V90">
        <f>VLOOKUP($B90,'Supporting Data'!$B$2:$J$367,COLUMN('Supporting Data'!I91)-1,FALSE)</f>
        <v>30</v>
      </c>
      <c r="W90" s="8">
        <f>VLOOKUP($B90,'Supporting Data'!$B$2:$J$367,COLUMN('Supporting Data'!J91)-1,FALSE)</f>
        <v>0.92</v>
      </c>
      <c r="X90">
        <f>VLOOKUP($B90,'Channel wise traffic'!$B$2:$F$367,COLUMN('Channel wise traffic'!C91)-1,FALSE)</f>
        <v>16160310</v>
      </c>
      <c r="Y90">
        <f>VLOOKUP($B90,'Channel wise traffic'!$B$2:$F$367,COLUMN('Channel wise traffic'!D91)-1,FALSE)</f>
        <v>12120232</v>
      </c>
      <c r="Z90">
        <f>VLOOKUP($B90,'Channel wise traffic'!$B$2:$F$367,COLUMN('Channel wise traffic'!E91)-1,FALSE)</f>
        <v>4937872</v>
      </c>
      <c r="AA90">
        <f>VLOOKUP($B90,'Channel wise traffic'!$B$2:$F$367,COLUMN('Channel wise traffic'!F91)-1,FALSE)</f>
        <v>11671335</v>
      </c>
    </row>
    <row r="91" spans="1:27" x14ac:dyDescent="0.3">
      <c r="A91" s="4" t="str">
        <f t="shared" si="15"/>
        <v>Sunday</v>
      </c>
      <c r="B91" s="3">
        <v>43555</v>
      </c>
      <c r="C91" s="10">
        <v>42645263</v>
      </c>
      <c r="D91" s="10">
        <v>8597285</v>
      </c>
      <c r="E91" s="10">
        <v>2806153</v>
      </c>
      <c r="F91" s="10">
        <v>2003593</v>
      </c>
      <c r="G91" s="10">
        <v>1640943</v>
      </c>
      <c r="H91" s="8">
        <f t="shared" si="10"/>
        <v>3.8478904444791441E-2</v>
      </c>
      <c r="I91" s="8">
        <f t="shared" si="16"/>
        <v>-0.10790000739365102</v>
      </c>
      <c r="J91" s="8">
        <f t="shared" si="17"/>
        <v>-5.9405939938923624E-2</v>
      </c>
      <c r="K91" s="8">
        <f t="shared" si="18"/>
        <v>-5.1556850626484518E-2</v>
      </c>
      <c r="L91" s="8">
        <f t="shared" si="11"/>
        <v>0.20159999951225532</v>
      </c>
      <c r="M91" s="8">
        <f t="shared" si="12"/>
        <v>0.32639990415578873</v>
      </c>
      <c r="N91" s="8">
        <f t="shared" si="13"/>
        <v>0.71399991376093885</v>
      </c>
      <c r="O91" s="8">
        <f t="shared" si="14"/>
        <v>0.81900016620141913</v>
      </c>
      <c r="P91">
        <f>VLOOKUP($B91,'Supporting Data'!$B$2:$J$367,COLUMN('Supporting Data'!C92)-1,FALSE)</f>
        <v>398067</v>
      </c>
      <c r="Q91" s="8">
        <f>VLOOKUP($B91,'Supporting Data'!$B$2:$J$367,COLUMN('Supporting Data'!D92)-1,FALSE)</f>
        <v>0.19</v>
      </c>
      <c r="R91">
        <f>VLOOKUP($B91,'Supporting Data'!$B$2:$J$367,COLUMN('Supporting Data'!E92)-1,FALSE)</f>
        <v>36</v>
      </c>
      <c r="S91">
        <f>VLOOKUP($B91,'Supporting Data'!$B$2:$J$367,COLUMN('Supporting Data'!F92)-1,FALSE)</f>
        <v>17</v>
      </c>
      <c r="T91">
        <f>VLOOKUP($B91,'Supporting Data'!$B$2:$J$367,COLUMN('Supporting Data'!G92)-1,FALSE)</f>
        <v>29</v>
      </c>
      <c r="U91">
        <f>VLOOKUP($B91,'Supporting Data'!$B$2:$J$367,COLUMN('Supporting Data'!H92)-1,FALSE)</f>
        <v>363</v>
      </c>
      <c r="V91">
        <f>VLOOKUP($B91,'Supporting Data'!$B$2:$J$367,COLUMN('Supporting Data'!I92)-1,FALSE)</f>
        <v>37</v>
      </c>
      <c r="W91" s="8">
        <f>VLOOKUP($B91,'Supporting Data'!$B$2:$J$367,COLUMN('Supporting Data'!J92)-1,FALSE)</f>
        <v>0.95</v>
      </c>
      <c r="X91">
        <f>VLOOKUP($B91,'Channel wise traffic'!$B$2:$F$367,COLUMN('Channel wise traffic'!C92)-1,FALSE)</f>
        <v>15352294</v>
      </c>
      <c r="Y91">
        <f>VLOOKUP($B91,'Channel wise traffic'!$B$2:$F$367,COLUMN('Channel wise traffic'!D92)-1,FALSE)</f>
        <v>11514221</v>
      </c>
      <c r="Z91">
        <f>VLOOKUP($B91,'Channel wise traffic'!$B$2:$F$367,COLUMN('Channel wise traffic'!E92)-1,FALSE)</f>
        <v>4690978</v>
      </c>
      <c r="AA91">
        <f>VLOOKUP($B91,'Channel wise traffic'!$B$2:$F$367,COLUMN('Channel wise traffic'!F92)-1,FALSE)</f>
        <v>11087768</v>
      </c>
    </row>
    <row r="92" spans="1:27" x14ac:dyDescent="0.3">
      <c r="A92" s="4" t="str">
        <f t="shared" si="15"/>
        <v>Monday</v>
      </c>
      <c r="B92" s="3">
        <v>43556</v>
      </c>
      <c r="C92" s="10">
        <v>21065820</v>
      </c>
      <c r="D92" s="10">
        <v>5424448</v>
      </c>
      <c r="E92" s="10">
        <v>2278268</v>
      </c>
      <c r="F92" s="10">
        <v>1629873</v>
      </c>
      <c r="G92" s="10">
        <v>1363225</v>
      </c>
      <c r="H92" s="8">
        <f t="shared" si="10"/>
        <v>6.4712648261496586E-2</v>
      </c>
      <c r="I92" s="8">
        <f t="shared" si="16"/>
        <v>8.3129559033894296E-3</v>
      </c>
      <c r="J92" s="8">
        <f t="shared" si="17"/>
        <v>-5.8252409823299045E-2</v>
      </c>
      <c r="K92" s="8">
        <f t="shared" si="18"/>
        <v>7.068280972632901E-2</v>
      </c>
      <c r="L92" s="8">
        <f t="shared" si="11"/>
        <v>0.25749996914432954</v>
      </c>
      <c r="M92" s="8">
        <f t="shared" si="12"/>
        <v>0.41999997050391119</v>
      </c>
      <c r="N92" s="8">
        <f t="shared" si="13"/>
        <v>0.71540003195409851</v>
      </c>
      <c r="O92" s="8">
        <f t="shared" si="14"/>
        <v>0.8363995231530309</v>
      </c>
      <c r="P92">
        <f>VLOOKUP($B92,'Supporting Data'!$B$2:$J$367,COLUMN('Supporting Data'!C93)-1,FALSE)</f>
        <v>409072</v>
      </c>
      <c r="Q92" s="8">
        <f>VLOOKUP($B92,'Supporting Data'!$B$2:$J$367,COLUMN('Supporting Data'!D93)-1,FALSE)</f>
        <v>0.17</v>
      </c>
      <c r="R92">
        <f>VLOOKUP($B92,'Supporting Data'!$B$2:$J$367,COLUMN('Supporting Data'!E93)-1,FALSE)</f>
        <v>36</v>
      </c>
      <c r="S92">
        <f>VLOOKUP($B92,'Supporting Data'!$B$2:$J$367,COLUMN('Supporting Data'!F93)-1,FALSE)</f>
        <v>21</v>
      </c>
      <c r="T92">
        <f>VLOOKUP($B92,'Supporting Data'!$B$2:$J$367,COLUMN('Supporting Data'!G93)-1,FALSE)</f>
        <v>29</v>
      </c>
      <c r="U92">
        <f>VLOOKUP($B92,'Supporting Data'!$B$2:$J$367,COLUMN('Supporting Data'!H93)-1,FALSE)</f>
        <v>354</v>
      </c>
      <c r="V92">
        <f>VLOOKUP($B92,'Supporting Data'!$B$2:$J$367,COLUMN('Supporting Data'!I93)-1,FALSE)</f>
        <v>35</v>
      </c>
      <c r="W92" s="8">
        <f>VLOOKUP($B92,'Supporting Data'!$B$2:$J$367,COLUMN('Supporting Data'!J93)-1,FALSE)</f>
        <v>0.91</v>
      </c>
      <c r="X92">
        <f>VLOOKUP($B92,'Channel wise traffic'!$B$2:$F$367,COLUMN('Channel wise traffic'!C93)-1,FALSE)</f>
        <v>7583695</v>
      </c>
      <c r="Y92">
        <f>VLOOKUP($B92,'Channel wise traffic'!$B$2:$F$367,COLUMN('Channel wise traffic'!D93)-1,FALSE)</f>
        <v>5687771</v>
      </c>
      <c r="Z92">
        <f>VLOOKUP($B92,'Channel wise traffic'!$B$2:$F$367,COLUMN('Channel wise traffic'!E93)-1,FALSE)</f>
        <v>2317240</v>
      </c>
      <c r="AA92">
        <f>VLOOKUP($B92,'Channel wise traffic'!$B$2:$F$367,COLUMN('Channel wise traffic'!F93)-1,FALSE)</f>
        <v>5477113</v>
      </c>
    </row>
    <row r="93" spans="1:27" x14ac:dyDescent="0.3">
      <c r="A93" s="4" t="str">
        <f t="shared" si="15"/>
        <v>Tuesday</v>
      </c>
      <c r="B93" s="3">
        <v>43557</v>
      </c>
      <c r="C93" s="10">
        <v>22803207</v>
      </c>
      <c r="D93" s="10">
        <v>5700801</v>
      </c>
      <c r="E93" s="10">
        <v>2257517</v>
      </c>
      <c r="F93" s="10">
        <v>1565588</v>
      </c>
      <c r="G93" s="10">
        <v>1309458</v>
      </c>
      <c r="H93" s="8">
        <f t="shared" si="10"/>
        <v>5.7424291241139895E-2</v>
      </c>
      <c r="I93" s="8">
        <f t="shared" si="16"/>
        <v>3.9878784124722788E-2</v>
      </c>
      <c r="J93" s="8">
        <f t="shared" si="17"/>
        <v>9.3750020984576077E-2</v>
      </c>
      <c r="K93" s="8">
        <f t="shared" si="18"/>
        <v>-4.9253701326889554E-2</v>
      </c>
      <c r="L93" s="8">
        <f t="shared" si="11"/>
        <v>0.24999996710988942</v>
      </c>
      <c r="M93" s="8">
        <f t="shared" si="12"/>
        <v>0.39599996561886652</v>
      </c>
      <c r="N93" s="8">
        <f t="shared" si="13"/>
        <v>0.69349998250290035</v>
      </c>
      <c r="O93" s="8">
        <f t="shared" si="14"/>
        <v>0.83640012570356947</v>
      </c>
      <c r="P93">
        <f>VLOOKUP($B93,'Supporting Data'!$B$2:$J$367,COLUMN('Supporting Data'!C94)-1,FALSE)</f>
        <v>385907</v>
      </c>
      <c r="Q93" s="8">
        <f>VLOOKUP($B93,'Supporting Data'!$B$2:$J$367,COLUMN('Supporting Data'!D94)-1,FALSE)</f>
        <v>0.19</v>
      </c>
      <c r="R93">
        <f>VLOOKUP($B93,'Supporting Data'!$B$2:$J$367,COLUMN('Supporting Data'!E94)-1,FALSE)</f>
        <v>35</v>
      </c>
      <c r="S93">
        <f>VLOOKUP($B93,'Supporting Data'!$B$2:$J$367,COLUMN('Supporting Data'!F94)-1,FALSE)</f>
        <v>22</v>
      </c>
      <c r="T93">
        <f>VLOOKUP($B93,'Supporting Data'!$B$2:$J$367,COLUMN('Supporting Data'!G94)-1,FALSE)</f>
        <v>25</v>
      </c>
      <c r="U93">
        <f>VLOOKUP($B93,'Supporting Data'!$B$2:$J$367,COLUMN('Supporting Data'!H94)-1,FALSE)</f>
        <v>383</v>
      </c>
      <c r="V93">
        <f>VLOOKUP($B93,'Supporting Data'!$B$2:$J$367,COLUMN('Supporting Data'!I94)-1,FALSE)</f>
        <v>33</v>
      </c>
      <c r="W93" s="8">
        <f>VLOOKUP($B93,'Supporting Data'!$B$2:$J$367,COLUMN('Supporting Data'!J94)-1,FALSE)</f>
        <v>0.95</v>
      </c>
      <c r="X93">
        <f>VLOOKUP($B93,'Channel wise traffic'!$B$2:$F$367,COLUMN('Channel wise traffic'!C94)-1,FALSE)</f>
        <v>8209154</v>
      </c>
      <c r="Y93">
        <f>VLOOKUP($B93,'Channel wise traffic'!$B$2:$F$367,COLUMN('Channel wise traffic'!D94)-1,FALSE)</f>
        <v>6156866</v>
      </c>
      <c r="Z93">
        <f>VLOOKUP($B93,'Channel wise traffic'!$B$2:$F$367,COLUMN('Channel wise traffic'!E94)-1,FALSE)</f>
        <v>2508352</v>
      </c>
      <c r="AA93">
        <f>VLOOKUP($B93,'Channel wise traffic'!$B$2:$F$367,COLUMN('Channel wise traffic'!F94)-1,FALSE)</f>
        <v>5928833</v>
      </c>
    </row>
    <row r="94" spans="1:27" x14ac:dyDescent="0.3">
      <c r="A94" s="4" t="str">
        <f t="shared" si="15"/>
        <v>Wednesday</v>
      </c>
      <c r="B94" s="3">
        <v>43558</v>
      </c>
      <c r="C94" s="10">
        <v>22368860</v>
      </c>
      <c r="D94" s="10">
        <v>5536293</v>
      </c>
      <c r="E94" s="10">
        <v>2303097</v>
      </c>
      <c r="F94" s="10">
        <v>1597198</v>
      </c>
      <c r="G94" s="10">
        <v>1335896</v>
      </c>
      <c r="H94" s="8">
        <f t="shared" si="10"/>
        <v>5.9721237470304701E-2</v>
      </c>
      <c r="I94" s="8">
        <f t="shared" si="16"/>
        <v>0.16161637241398497</v>
      </c>
      <c r="J94" s="8">
        <f t="shared" si="17"/>
        <v>7.2916677658587448E-2</v>
      </c>
      <c r="K94" s="8">
        <f t="shared" si="18"/>
        <v>8.267155931340886E-2</v>
      </c>
      <c r="L94" s="8">
        <f t="shared" si="11"/>
        <v>0.24750000670575076</v>
      </c>
      <c r="M94" s="8">
        <f t="shared" si="12"/>
        <v>0.41599983960386488</v>
      </c>
      <c r="N94" s="8">
        <f t="shared" si="13"/>
        <v>0.69350010008262786</v>
      </c>
      <c r="O94" s="8">
        <f t="shared" si="14"/>
        <v>0.83639974505352499</v>
      </c>
      <c r="P94">
        <f>VLOOKUP($B94,'Supporting Data'!$B$2:$J$367,COLUMN('Supporting Data'!C95)-1,FALSE)</f>
        <v>410264</v>
      </c>
      <c r="Q94" s="8">
        <f>VLOOKUP($B94,'Supporting Data'!$B$2:$J$367,COLUMN('Supporting Data'!D95)-1,FALSE)</f>
        <v>0.17</v>
      </c>
      <c r="R94">
        <f>VLOOKUP($B94,'Supporting Data'!$B$2:$J$367,COLUMN('Supporting Data'!E95)-1,FALSE)</f>
        <v>37</v>
      </c>
      <c r="S94">
        <f>VLOOKUP($B94,'Supporting Data'!$B$2:$J$367,COLUMN('Supporting Data'!F95)-1,FALSE)</f>
        <v>21</v>
      </c>
      <c r="T94">
        <f>VLOOKUP($B94,'Supporting Data'!$B$2:$J$367,COLUMN('Supporting Data'!G95)-1,FALSE)</f>
        <v>28</v>
      </c>
      <c r="U94">
        <f>VLOOKUP($B94,'Supporting Data'!$B$2:$J$367,COLUMN('Supporting Data'!H95)-1,FALSE)</f>
        <v>361</v>
      </c>
      <c r="V94">
        <f>VLOOKUP($B94,'Supporting Data'!$B$2:$J$367,COLUMN('Supporting Data'!I95)-1,FALSE)</f>
        <v>33</v>
      </c>
      <c r="W94" s="8">
        <f>VLOOKUP($B94,'Supporting Data'!$B$2:$J$367,COLUMN('Supporting Data'!J95)-1,FALSE)</f>
        <v>0.91</v>
      </c>
      <c r="X94">
        <f>VLOOKUP($B94,'Channel wise traffic'!$B$2:$F$367,COLUMN('Channel wise traffic'!C95)-1,FALSE)</f>
        <v>8052789</v>
      </c>
      <c r="Y94">
        <f>VLOOKUP($B94,'Channel wise traffic'!$B$2:$F$367,COLUMN('Channel wise traffic'!D95)-1,FALSE)</f>
        <v>6039592</v>
      </c>
      <c r="Z94">
        <f>VLOOKUP($B94,'Channel wise traffic'!$B$2:$F$367,COLUMN('Channel wise traffic'!E95)-1,FALSE)</f>
        <v>2460574</v>
      </c>
      <c r="AA94">
        <f>VLOOKUP($B94,'Channel wise traffic'!$B$2:$F$367,COLUMN('Channel wise traffic'!F95)-1,FALSE)</f>
        <v>5815903</v>
      </c>
    </row>
    <row r="95" spans="1:27" x14ac:dyDescent="0.3">
      <c r="A95" s="4" t="str">
        <f t="shared" si="15"/>
        <v>Thursday</v>
      </c>
      <c r="B95" s="3">
        <v>43559</v>
      </c>
      <c r="C95" s="10">
        <v>22151687</v>
      </c>
      <c r="D95" s="10">
        <v>5814817</v>
      </c>
      <c r="E95" s="10">
        <v>1162963</v>
      </c>
      <c r="F95" s="10">
        <v>806515</v>
      </c>
      <c r="G95" s="10">
        <v>628275</v>
      </c>
      <c r="H95" s="8">
        <f t="shared" si="10"/>
        <v>2.8362399667348135E-2</v>
      </c>
      <c r="I95" s="8">
        <f t="shared" si="16"/>
        <v>-0.52087951809985289</v>
      </c>
      <c r="J95" s="8">
        <f t="shared" si="17"/>
        <v>3.0303020437004058E-2</v>
      </c>
      <c r="K95" s="8">
        <f t="shared" si="18"/>
        <v>-0.53497129252622422</v>
      </c>
      <c r="L95" s="8">
        <f t="shared" si="11"/>
        <v>0.26249996219249577</v>
      </c>
      <c r="M95" s="8">
        <f t="shared" si="12"/>
        <v>0.19999993121021695</v>
      </c>
      <c r="N95" s="8">
        <f t="shared" si="13"/>
        <v>0.69350013714967718</v>
      </c>
      <c r="O95" s="8">
        <f t="shared" si="14"/>
        <v>0.77899977061802939</v>
      </c>
      <c r="P95">
        <f>VLOOKUP($B95,'Supporting Data'!$B$2:$J$367,COLUMN('Supporting Data'!C96)-1,FALSE)</f>
        <v>406272</v>
      </c>
      <c r="Q95" s="8">
        <f>VLOOKUP($B95,'Supporting Data'!$B$2:$J$367,COLUMN('Supporting Data'!D96)-1,FALSE)</f>
        <v>0.1</v>
      </c>
      <c r="R95">
        <f>VLOOKUP($B95,'Supporting Data'!$B$2:$J$367,COLUMN('Supporting Data'!E96)-1,FALSE)</f>
        <v>35</v>
      </c>
      <c r="S95">
        <f>VLOOKUP($B95,'Supporting Data'!$B$2:$J$367,COLUMN('Supporting Data'!F96)-1,FALSE)</f>
        <v>21</v>
      </c>
      <c r="T95">
        <f>VLOOKUP($B95,'Supporting Data'!$B$2:$J$367,COLUMN('Supporting Data'!G96)-1,FALSE)</f>
        <v>29</v>
      </c>
      <c r="U95">
        <f>VLOOKUP($B95,'Supporting Data'!$B$2:$J$367,COLUMN('Supporting Data'!H96)-1,FALSE)</f>
        <v>388</v>
      </c>
      <c r="V95">
        <f>VLOOKUP($B95,'Supporting Data'!$B$2:$J$367,COLUMN('Supporting Data'!I96)-1,FALSE)</f>
        <v>40</v>
      </c>
      <c r="W95" s="8">
        <f>VLOOKUP($B95,'Supporting Data'!$B$2:$J$367,COLUMN('Supporting Data'!J96)-1,FALSE)</f>
        <v>0.92</v>
      </c>
      <c r="X95">
        <f>VLOOKUP($B95,'Channel wise traffic'!$B$2:$F$367,COLUMN('Channel wise traffic'!C96)-1,FALSE)</f>
        <v>7974607</v>
      </c>
      <c r="Y95">
        <f>VLOOKUP($B95,'Channel wise traffic'!$B$2:$F$367,COLUMN('Channel wise traffic'!D96)-1,FALSE)</f>
        <v>5980955</v>
      </c>
      <c r="Z95">
        <f>VLOOKUP($B95,'Channel wise traffic'!$B$2:$F$367,COLUMN('Channel wise traffic'!E96)-1,FALSE)</f>
        <v>2436685</v>
      </c>
      <c r="AA95">
        <f>VLOOKUP($B95,'Channel wise traffic'!$B$2:$F$367,COLUMN('Channel wise traffic'!F96)-1,FALSE)</f>
        <v>5759438</v>
      </c>
    </row>
    <row r="96" spans="1:27" x14ac:dyDescent="0.3">
      <c r="A96" s="4" t="str">
        <f t="shared" si="15"/>
        <v>Friday</v>
      </c>
      <c r="B96" s="3">
        <v>43560</v>
      </c>
      <c r="C96" s="10">
        <v>22586034</v>
      </c>
      <c r="D96" s="10">
        <v>5928833</v>
      </c>
      <c r="E96" s="10">
        <v>2418964</v>
      </c>
      <c r="F96" s="10">
        <v>1854136</v>
      </c>
      <c r="G96" s="10">
        <v>1566003</v>
      </c>
      <c r="H96" s="8">
        <f t="shared" si="10"/>
        <v>6.9335014726357003E-2</v>
      </c>
      <c r="I96" s="8">
        <f t="shared" si="16"/>
        <v>0.12652928215188264</v>
      </c>
      <c r="J96" s="8">
        <f t="shared" si="17"/>
        <v>-9.5237919824172623E-3</v>
      </c>
      <c r="K96" s="8">
        <f t="shared" si="18"/>
        <v>0.13736127433753009</v>
      </c>
      <c r="L96" s="8">
        <f t="shared" si="11"/>
        <v>0.26249995904548801</v>
      </c>
      <c r="M96" s="8">
        <f t="shared" si="12"/>
        <v>0.40800002293874699</v>
      </c>
      <c r="N96" s="8">
        <f t="shared" si="13"/>
        <v>0.76650003885961093</v>
      </c>
      <c r="O96" s="8">
        <f t="shared" si="14"/>
        <v>0.84459985675268701</v>
      </c>
      <c r="P96">
        <f>VLOOKUP($B96,'Supporting Data'!$B$2:$J$367,COLUMN('Supporting Data'!C97)-1,FALSE)</f>
        <v>388271</v>
      </c>
      <c r="Q96" s="8">
        <f>VLOOKUP($B96,'Supporting Data'!$B$2:$J$367,COLUMN('Supporting Data'!D97)-1,FALSE)</f>
        <v>0.18</v>
      </c>
      <c r="R96">
        <f>VLOOKUP($B96,'Supporting Data'!$B$2:$J$367,COLUMN('Supporting Data'!E97)-1,FALSE)</f>
        <v>34</v>
      </c>
      <c r="S96">
        <f>VLOOKUP($B96,'Supporting Data'!$B$2:$J$367,COLUMN('Supporting Data'!F97)-1,FALSE)</f>
        <v>17</v>
      </c>
      <c r="T96">
        <f>VLOOKUP($B96,'Supporting Data'!$B$2:$J$367,COLUMN('Supporting Data'!G97)-1,FALSE)</f>
        <v>28</v>
      </c>
      <c r="U96">
        <f>VLOOKUP($B96,'Supporting Data'!$B$2:$J$367,COLUMN('Supporting Data'!H97)-1,FALSE)</f>
        <v>361</v>
      </c>
      <c r="V96">
        <f>VLOOKUP($B96,'Supporting Data'!$B$2:$J$367,COLUMN('Supporting Data'!I97)-1,FALSE)</f>
        <v>36</v>
      </c>
      <c r="W96" s="8">
        <f>VLOOKUP($B96,'Supporting Data'!$B$2:$J$367,COLUMN('Supporting Data'!J97)-1,FALSE)</f>
        <v>0.95</v>
      </c>
      <c r="X96">
        <f>VLOOKUP($B96,'Channel wise traffic'!$B$2:$F$367,COLUMN('Channel wise traffic'!C97)-1,FALSE)</f>
        <v>8130972</v>
      </c>
      <c r="Y96">
        <f>VLOOKUP($B96,'Channel wise traffic'!$B$2:$F$367,COLUMN('Channel wise traffic'!D97)-1,FALSE)</f>
        <v>6098229</v>
      </c>
      <c r="Z96">
        <f>VLOOKUP($B96,'Channel wise traffic'!$B$2:$F$367,COLUMN('Channel wise traffic'!E97)-1,FALSE)</f>
        <v>2484463</v>
      </c>
      <c r="AA96">
        <f>VLOOKUP($B96,'Channel wise traffic'!$B$2:$F$367,COLUMN('Channel wise traffic'!F97)-1,FALSE)</f>
        <v>5872368</v>
      </c>
    </row>
    <row r="97" spans="1:27" x14ac:dyDescent="0.3">
      <c r="A97" s="4" t="str">
        <f t="shared" si="15"/>
        <v>Saturday</v>
      </c>
      <c r="B97" s="3">
        <v>43561</v>
      </c>
      <c r="C97" s="10">
        <v>46685340</v>
      </c>
      <c r="D97" s="10">
        <v>9999999</v>
      </c>
      <c r="E97" s="10">
        <v>3434000</v>
      </c>
      <c r="F97" s="10">
        <v>2288417</v>
      </c>
      <c r="G97" s="10">
        <v>1856364</v>
      </c>
      <c r="H97" s="8">
        <f t="shared" si="10"/>
        <v>3.9763317563929063E-2</v>
      </c>
      <c r="I97" s="8">
        <f t="shared" si="16"/>
        <v>6.1529171460528609E-2</v>
      </c>
      <c r="J97" s="8">
        <f t="shared" si="17"/>
        <v>4.0000000000000036E-2</v>
      </c>
      <c r="K97" s="8">
        <f t="shared" si="18"/>
        <v>2.0701126404354619E-2</v>
      </c>
      <c r="L97" s="8">
        <f t="shared" si="11"/>
        <v>0.2141999822642397</v>
      </c>
      <c r="M97" s="8">
        <f t="shared" si="12"/>
        <v>0.34340003434000343</v>
      </c>
      <c r="N97" s="8">
        <f t="shared" si="13"/>
        <v>0.66639982527664532</v>
      </c>
      <c r="O97" s="8">
        <f t="shared" si="14"/>
        <v>0.81120005663303496</v>
      </c>
      <c r="P97">
        <f>VLOOKUP($B97,'Supporting Data'!$B$2:$J$367,COLUMN('Supporting Data'!C98)-1,FALSE)</f>
        <v>403590</v>
      </c>
      <c r="Q97" s="8">
        <f>VLOOKUP($B97,'Supporting Data'!$B$2:$J$367,COLUMN('Supporting Data'!D98)-1,FALSE)</f>
        <v>0.17</v>
      </c>
      <c r="R97">
        <f>VLOOKUP($B97,'Supporting Data'!$B$2:$J$367,COLUMN('Supporting Data'!E98)-1,FALSE)</f>
        <v>30</v>
      </c>
      <c r="S97">
        <f>VLOOKUP($B97,'Supporting Data'!$B$2:$J$367,COLUMN('Supporting Data'!F98)-1,FALSE)</f>
        <v>18</v>
      </c>
      <c r="T97">
        <f>VLOOKUP($B97,'Supporting Data'!$B$2:$J$367,COLUMN('Supporting Data'!G98)-1,FALSE)</f>
        <v>25</v>
      </c>
      <c r="U97">
        <f>VLOOKUP($B97,'Supporting Data'!$B$2:$J$367,COLUMN('Supporting Data'!H98)-1,FALSE)</f>
        <v>363</v>
      </c>
      <c r="V97">
        <f>VLOOKUP($B97,'Supporting Data'!$B$2:$J$367,COLUMN('Supporting Data'!I98)-1,FALSE)</f>
        <v>30</v>
      </c>
      <c r="W97" s="8">
        <f>VLOOKUP($B97,'Supporting Data'!$B$2:$J$367,COLUMN('Supporting Data'!J98)-1,FALSE)</f>
        <v>0.91</v>
      </c>
      <c r="X97">
        <f>VLOOKUP($B97,'Channel wise traffic'!$B$2:$F$367,COLUMN('Channel wise traffic'!C98)-1,FALSE)</f>
        <v>16806722</v>
      </c>
      <c r="Y97">
        <f>VLOOKUP($B97,'Channel wise traffic'!$B$2:$F$367,COLUMN('Channel wise traffic'!D98)-1,FALSE)</f>
        <v>12605042</v>
      </c>
      <c r="Z97">
        <f>VLOOKUP($B97,'Channel wise traffic'!$B$2:$F$367,COLUMN('Channel wise traffic'!E98)-1,FALSE)</f>
        <v>5135387</v>
      </c>
      <c r="AA97">
        <f>VLOOKUP($B97,'Channel wise traffic'!$B$2:$F$367,COLUMN('Channel wise traffic'!F98)-1,FALSE)</f>
        <v>12138188</v>
      </c>
    </row>
    <row r="98" spans="1:27" x14ac:dyDescent="0.3">
      <c r="A98" s="4" t="str">
        <f t="shared" si="15"/>
        <v>Sunday</v>
      </c>
      <c r="B98" s="3">
        <v>43562</v>
      </c>
      <c r="C98" s="10">
        <v>43094160</v>
      </c>
      <c r="D98" s="10">
        <v>8687782</v>
      </c>
      <c r="E98" s="10">
        <v>2983384</v>
      </c>
      <c r="F98" s="10">
        <v>1947553</v>
      </c>
      <c r="G98" s="10">
        <v>1503900</v>
      </c>
      <c r="H98" s="8">
        <f t="shared" si="10"/>
        <v>3.4898000100245602E-2</v>
      </c>
      <c r="I98" s="8">
        <f t="shared" si="16"/>
        <v>-8.3514783877319365E-2</v>
      </c>
      <c r="J98" s="8">
        <f t="shared" si="17"/>
        <v>1.0526303941424953E-2</v>
      </c>
      <c r="K98" s="8">
        <f t="shared" si="18"/>
        <v>-9.306149424507737E-2</v>
      </c>
      <c r="L98" s="8">
        <f t="shared" si="11"/>
        <v>0.20159998477751973</v>
      </c>
      <c r="M98" s="8">
        <f t="shared" si="12"/>
        <v>0.3433999610027047</v>
      </c>
      <c r="N98" s="8">
        <f t="shared" si="13"/>
        <v>0.6527999747937242</v>
      </c>
      <c r="O98" s="8">
        <f t="shared" si="14"/>
        <v>0.77219978095589692</v>
      </c>
      <c r="P98">
        <f>VLOOKUP($B98,'Supporting Data'!$B$2:$J$367,COLUMN('Supporting Data'!C99)-1,FALSE)</f>
        <v>403770</v>
      </c>
      <c r="Q98" s="8">
        <f>VLOOKUP($B98,'Supporting Data'!$B$2:$J$367,COLUMN('Supporting Data'!D99)-1,FALSE)</f>
        <v>0.18</v>
      </c>
      <c r="R98">
        <f>VLOOKUP($B98,'Supporting Data'!$B$2:$J$367,COLUMN('Supporting Data'!E99)-1,FALSE)</f>
        <v>37</v>
      </c>
      <c r="S98">
        <f>VLOOKUP($B98,'Supporting Data'!$B$2:$J$367,COLUMN('Supporting Data'!F99)-1,FALSE)</f>
        <v>22</v>
      </c>
      <c r="T98">
        <f>VLOOKUP($B98,'Supporting Data'!$B$2:$J$367,COLUMN('Supporting Data'!G99)-1,FALSE)</f>
        <v>27</v>
      </c>
      <c r="U98">
        <f>VLOOKUP($B98,'Supporting Data'!$B$2:$J$367,COLUMN('Supporting Data'!H99)-1,FALSE)</f>
        <v>391</v>
      </c>
      <c r="V98">
        <f>VLOOKUP($B98,'Supporting Data'!$B$2:$J$367,COLUMN('Supporting Data'!I99)-1,FALSE)</f>
        <v>31</v>
      </c>
      <c r="W98" s="8">
        <f>VLOOKUP($B98,'Supporting Data'!$B$2:$J$367,COLUMN('Supporting Data'!J99)-1,FALSE)</f>
        <v>0.95</v>
      </c>
      <c r="X98">
        <f>VLOOKUP($B98,'Channel wise traffic'!$B$2:$F$367,COLUMN('Channel wise traffic'!C99)-1,FALSE)</f>
        <v>15513897</v>
      </c>
      <c r="Y98">
        <f>VLOOKUP($B98,'Channel wise traffic'!$B$2:$F$367,COLUMN('Channel wise traffic'!D99)-1,FALSE)</f>
        <v>11635423</v>
      </c>
      <c r="Z98">
        <f>VLOOKUP($B98,'Channel wise traffic'!$B$2:$F$367,COLUMN('Channel wise traffic'!E99)-1,FALSE)</f>
        <v>4740357</v>
      </c>
      <c r="AA98">
        <f>VLOOKUP($B98,'Channel wise traffic'!$B$2:$F$367,COLUMN('Channel wise traffic'!F99)-1,FALSE)</f>
        <v>11204481</v>
      </c>
    </row>
    <row r="99" spans="1:27" x14ac:dyDescent="0.3">
      <c r="A99" s="4" t="str">
        <f t="shared" si="15"/>
        <v>Monday</v>
      </c>
      <c r="B99" s="3">
        <v>43563</v>
      </c>
      <c r="C99" s="10">
        <v>21500167</v>
      </c>
      <c r="D99" s="10">
        <v>5536293</v>
      </c>
      <c r="E99" s="10">
        <v>2170226</v>
      </c>
      <c r="F99" s="10">
        <v>1520894</v>
      </c>
      <c r="G99" s="10">
        <v>1259605</v>
      </c>
      <c r="H99" s="8">
        <f t="shared" si="10"/>
        <v>5.8585824007785614E-2</v>
      </c>
      <c r="I99" s="8">
        <f t="shared" si="16"/>
        <v>-7.6010929963872487E-2</v>
      </c>
      <c r="J99" s="8">
        <f t="shared" si="17"/>
        <v>2.0618565999329652E-2</v>
      </c>
      <c r="K99" s="8">
        <f t="shared" si="18"/>
        <v>-9.46773840710885E-2</v>
      </c>
      <c r="L99" s="8">
        <f t="shared" si="11"/>
        <v>0.25749999988372185</v>
      </c>
      <c r="M99" s="8">
        <f t="shared" si="12"/>
        <v>0.39199984538390581</v>
      </c>
      <c r="N99" s="8">
        <f t="shared" si="13"/>
        <v>0.70079982453440337</v>
      </c>
      <c r="O99" s="8">
        <f t="shared" si="14"/>
        <v>0.82820038740372437</v>
      </c>
      <c r="P99">
        <f>VLOOKUP($B99,'Supporting Data'!$B$2:$J$367,COLUMN('Supporting Data'!C100)-1,FALSE)</f>
        <v>390761</v>
      </c>
      <c r="Q99" s="8">
        <f>VLOOKUP($B99,'Supporting Data'!$B$2:$J$367,COLUMN('Supporting Data'!D100)-1,FALSE)</f>
        <v>0.19</v>
      </c>
      <c r="R99">
        <f>VLOOKUP($B99,'Supporting Data'!$B$2:$J$367,COLUMN('Supporting Data'!E100)-1,FALSE)</f>
        <v>32</v>
      </c>
      <c r="S99">
        <f>VLOOKUP($B99,'Supporting Data'!$B$2:$J$367,COLUMN('Supporting Data'!F100)-1,FALSE)</f>
        <v>21</v>
      </c>
      <c r="T99">
        <f>VLOOKUP($B99,'Supporting Data'!$B$2:$J$367,COLUMN('Supporting Data'!G100)-1,FALSE)</f>
        <v>27</v>
      </c>
      <c r="U99">
        <f>VLOOKUP($B99,'Supporting Data'!$B$2:$J$367,COLUMN('Supporting Data'!H100)-1,FALSE)</f>
        <v>387</v>
      </c>
      <c r="V99">
        <f>VLOOKUP($B99,'Supporting Data'!$B$2:$J$367,COLUMN('Supporting Data'!I100)-1,FALSE)</f>
        <v>34</v>
      </c>
      <c r="W99" s="8">
        <f>VLOOKUP($B99,'Supporting Data'!$B$2:$J$367,COLUMN('Supporting Data'!J100)-1,FALSE)</f>
        <v>0.92</v>
      </c>
      <c r="X99">
        <f>VLOOKUP($B99,'Channel wise traffic'!$B$2:$F$367,COLUMN('Channel wise traffic'!C100)-1,FALSE)</f>
        <v>7740060</v>
      </c>
      <c r="Y99">
        <f>VLOOKUP($B99,'Channel wise traffic'!$B$2:$F$367,COLUMN('Channel wise traffic'!D100)-1,FALSE)</f>
        <v>5805045</v>
      </c>
      <c r="Z99">
        <f>VLOOKUP($B99,'Channel wise traffic'!$B$2:$F$367,COLUMN('Channel wise traffic'!E100)-1,FALSE)</f>
        <v>2365018</v>
      </c>
      <c r="AA99">
        <f>VLOOKUP($B99,'Channel wise traffic'!$B$2:$F$367,COLUMN('Channel wise traffic'!F100)-1,FALSE)</f>
        <v>5590043</v>
      </c>
    </row>
    <row r="100" spans="1:27" x14ac:dyDescent="0.3">
      <c r="A100" s="4" t="str">
        <f t="shared" si="15"/>
        <v>Tuesday</v>
      </c>
      <c r="B100" s="3">
        <v>43564</v>
      </c>
      <c r="C100" s="10">
        <v>21717340</v>
      </c>
      <c r="D100" s="10">
        <v>5592215</v>
      </c>
      <c r="E100" s="10">
        <v>2214517</v>
      </c>
      <c r="F100" s="10">
        <v>1535767</v>
      </c>
      <c r="G100" s="10">
        <v>1322295</v>
      </c>
      <c r="H100" s="8">
        <f t="shared" si="10"/>
        <v>6.088660029266936E-2</v>
      </c>
      <c r="I100" s="8">
        <f t="shared" si="16"/>
        <v>9.8032926600166714E-3</v>
      </c>
      <c r="J100" s="8">
        <f t="shared" si="17"/>
        <v>-4.7619047619047672E-2</v>
      </c>
      <c r="K100" s="8">
        <f t="shared" si="18"/>
        <v>6.0293457293017383E-2</v>
      </c>
      <c r="L100" s="8">
        <f t="shared" si="11"/>
        <v>0.25749999769769227</v>
      </c>
      <c r="M100" s="8">
        <f t="shared" si="12"/>
        <v>0.39599997496519718</v>
      </c>
      <c r="N100" s="8">
        <f t="shared" si="13"/>
        <v>0.69349975638028516</v>
      </c>
      <c r="O100" s="8">
        <f t="shared" si="14"/>
        <v>0.86099974800864976</v>
      </c>
      <c r="P100">
        <f>VLOOKUP($B100,'Supporting Data'!$B$2:$J$367,COLUMN('Supporting Data'!C101)-1,FALSE)</f>
        <v>395003</v>
      </c>
      <c r="Q100" s="8">
        <f>VLOOKUP($B100,'Supporting Data'!$B$2:$J$367,COLUMN('Supporting Data'!D101)-1,FALSE)</f>
        <v>0.19</v>
      </c>
      <c r="R100">
        <f>VLOOKUP($B100,'Supporting Data'!$B$2:$J$367,COLUMN('Supporting Data'!E101)-1,FALSE)</f>
        <v>34</v>
      </c>
      <c r="S100">
        <f>VLOOKUP($B100,'Supporting Data'!$B$2:$J$367,COLUMN('Supporting Data'!F101)-1,FALSE)</f>
        <v>22</v>
      </c>
      <c r="T100">
        <f>VLOOKUP($B100,'Supporting Data'!$B$2:$J$367,COLUMN('Supporting Data'!G101)-1,FALSE)</f>
        <v>25</v>
      </c>
      <c r="U100">
        <f>VLOOKUP($B100,'Supporting Data'!$B$2:$J$367,COLUMN('Supporting Data'!H101)-1,FALSE)</f>
        <v>400</v>
      </c>
      <c r="V100">
        <f>VLOOKUP($B100,'Supporting Data'!$B$2:$J$367,COLUMN('Supporting Data'!I101)-1,FALSE)</f>
        <v>34</v>
      </c>
      <c r="W100" s="8">
        <f>VLOOKUP($B100,'Supporting Data'!$B$2:$J$367,COLUMN('Supporting Data'!J101)-1,FALSE)</f>
        <v>0.95</v>
      </c>
      <c r="X100">
        <f>VLOOKUP($B100,'Channel wise traffic'!$B$2:$F$367,COLUMN('Channel wise traffic'!C101)-1,FALSE)</f>
        <v>7818242</v>
      </c>
      <c r="Y100">
        <f>VLOOKUP($B100,'Channel wise traffic'!$B$2:$F$367,COLUMN('Channel wise traffic'!D101)-1,FALSE)</f>
        <v>5863681</v>
      </c>
      <c r="Z100">
        <f>VLOOKUP($B100,'Channel wise traffic'!$B$2:$F$367,COLUMN('Channel wise traffic'!E101)-1,FALSE)</f>
        <v>2388907</v>
      </c>
      <c r="AA100">
        <f>VLOOKUP($B100,'Channel wise traffic'!$B$2:$F$367,COLUMN('Channel wise traffic'!F101)-1,FALSE)</f>
        <v>5646508</v>
      </c>
    </row>
    <row r="101" spans="1:27" x14ac:dyDescent="0.3">
      <c r="A101" s="4" t="str">
        <f t="shared" si="15"/>
        <v>Wednesday</v>
      </c>
      <c r="B101" s="3">
        <v>43565</v>
      </c>
      <c r="C101" s="10">
        <v>21500167</v>
      </c>
      <c r="D101" s="10">
        <v>5375041</v>
      </c>
      <c r="E101" s="10">
        <v>2064016</v>
      </c>
      <c r="F101" s="10">
        <v>1521799</v>
      </c>
      <c r="G101" s="10">
        <v>1210438</v>
      </c>
      <c r="H101" s="8">
        <f t="shared" si="10"/>
        <v>5.6299004561220382E-2</v>
      </c>
      <c r="I101" s="8">
        <f t="shared" si="16"/>
        <v>-9.3912999215507775E-2</v>
      </c>
      <c r="J101" s="8">
        <f t="shared" si="17"/>
        <v>-3.8834924980530983E-2</v>
      </c>
      <c r="K101" s="8">
        <f t="shared" si="18"/>
        <v>-5.7303449393291017E-2</v>
      </c>
      <c r="L101" s="8">
        <f t="shared" si="11"/>
        <v>0.24999996511655004</v>
      </c>
      <c r="M101" s="8">
        <f t="shared" si="12"/>
        <v>0.38400004762754369</v>
      </c>
      <c r="N101" s="8">
        <f t="shared" si="13"/>
        <v>0.73730000155037556</v>
      </c>
      <c r="O101" s="8">
        <f t="shared" si="14"/>
        <v>0.79539939242961788</v>
      </c>
      <c r="P101">
        <f>VLOOKUP($B101,'Supporting Data'!$B$2:$J$367,COLUMN('Supporting Data'!C102)-1,FALSE)</f>
        <v>395190</v>
      </c>
      <c r="Q101" s="8">
        <f>VLOOKUP($B101,'Supporting Data'!$B$2:$J$367,COLUMN('Supporting Data'!D102)-1,FALSE)</f>
        <v>0.19</v>
      </c>
      <c r="R101">
        <f>VLOOKUP($B101,'Supporting Data'!$B$2:$J$367,COLUMN('Supporting Data'!E102)-1,FALSE)</f>
        <v>32</v>
      </c>
      <c r="S101">
        <f>VLOOKUP($B101,'Supporting Data'!$B$2:$J$367,COLUMN('Supporting Data'!F102)-1,FALSE)</f>
        <v>20</v>
      </c>
      <c r="T101">
        <f>VLOOKUP($B101,'Supporting Data'!$B$2:$J$367,COLUMN('Supporting Data'!G102)-1,FALSE)</f>
        <v>25</v>
      </c>
      <c r="U101">
        <f>VLOOKUP($B101,'Supporting Data'!$B$2:$J$367,COLUMN('Supporting Data'!H102)-1,FALSE)</f>
        <v>384</v>
      </c>
      <c r="V101">
        <f>VLOOKUP($B101,'Supporting Data'!$B$2:$J$367,COLUMN('Supporting Data'!I102)-1,FALSE)</f>
        <v>30</v>
      </c>
      <c r="W101" s="8">
        <f>VLOOKUP($B101,'Supporting Data'!$B$2:$J$367,COLUMN('Supporting Data'!J102)-1,FALSE)</f>
        <v>0.95</v>
      </c>
      <c r="X101">
        <f>VLOOKUP($B101,'Channel wise traffic'!$B$2:$F$367,COLUMN('Channel wise traffic'!C102)-1,FALSE)</f>
        <v>7740060</v>
      </c>
      <c r="Y101">
        <f>VLOOKUP($B101,'Channel wise traffic'!$B$2:$F$367,COLUMN('Channel wise traffic'!D102)-1,FALSE)</f>
        <v>5805045</v>
      </c>
      <c r="Z101">
        <f>VLOOKUP($B101,'Channel wise traffic'!$B$2:$F$367,COLUMN('Channel wise traffic'!E102)-1,FALSE)</f>
        <v>2365018</v>
      </c>
      <c r="AA101">
        <f>VLOOKUP($B101,'Channel wise traffic'!$B$2:$F$367,COLUMN('Channel wise traffic'!F102)-1,FALSE)</f>
        <v>5590043</v>
      </c>
    </row>
    <row r="102" spans="1:27" x14ac:dyDescent="0.3">
      <c r="A102" s="4" t="str">
        <f t="shared" si="15"/>
        <v>Thursday</v>
      </c>
      <c r="B102" s="3">
        <v>43566</v>
      </c>
      <c r="C102" s="10">
        <v>20631473</v>
      </c>
      <c r="D102" s="10">
        <v>5106289</v>
      </c>
      <c r="E102" s="10">
        <v>1981240</v>
      </c>
      <c r="F102" s="10">
        <v>1504157</v>
      </c>
      <c r="G102" s="10">
        <v>1208741</v>
      </c>
      <c r="H102" s="8">
        <f t="shared" si="10"/>
        <v>5.8587237081908793E-2</v>
      </c>
      <c r="I102" s="8">
        <f t="shared" si="16"/>
        <v>0.9239043412518404</v>
      </c>
      <c r="J102" s="8">
        <f t="shared" si="17"/>
        <v>-6.8627459389436152E-2</v>
      </c>
      <c r="K102" s="8">
        <f t="shared" si="18"/>
        <v>1.0656657324153227</v>
      </c>
      <c r="L102" s="8">
        <f t="shared" si="11"/>
        <v>0.24749997249348119</v>
      </c>
      <c r="M102" s="8">
        <f t="shared" si="12"/>
        <v>0.38799997414952425</v>
      </c>
      <c r="N102" s="8">
        <f t="shared" si="13"/>
        <v>0.75919979406836124</v>
      </c>
      <c r="O102" s="8">
        <f t="shared" si="14"/>
        <v>0.80360028906556957</v>
      </c>
      <c r="P102">
        <f>VLOOKUP($B102,'Supporting Data'!$B$2:$J$367,COLUMN('Supporting Data'!C103)-1,FALSE)</f>
        <v>394581</v>
      </c>
      <c r="Q102" s="8">
        <f>VLOOKUP($B102,'Supporting Data'!$B$2:$J$367,COLUMN('Supporting Data'!D103)-1,FALSE)</f>
        <v>0.18</v>
      </c>
      <c r="R102">
        <f>VLOOKUP($B102,'Supporting Data'!$B$2:$J$367,COLUMN('Supporting Data'!E103)-1,FALSE)</f>
        <v>35</v>
      </c>
      <c r="S102">
        <f>VLOOKUP($B102,'Supporting Data'!$B$2:$J$367,COLUMN('Supporting Data'!F103)-1,FALSE)</f>
        <v>19</v>
      </c>
      <c r="T102">
        <f>VLOOKUP($B102,'Supporting Data'!$B$2:$J$367,COLUMN('Supporting Data'!G103)-1,FALSE)</f>
        <v>25</v>
      </c>
      <c r="U102">
        <f>VLOOKUP($B102,'Supporting Data'!$B$2:$J$367,COLUMN('Supporting Data'!H103)-1,FALSE)</f>
        <v>387</v>
      </c>
      <c r="V102">
        <f>VLOOKUP($B102,'Supporting Data'!$B$2:$J$367,COLUMN('Supporting Data'!I103)-1,FALSE)</f>
        <v>36</v>
      </c>
      <c r="W102" s="8">
        <f>VLOOKUP($B102,'Supporting Data'!$B$2:$J$367,COLUMN('Supporting Data'!J103)-1,FALSE)</f>
        <v>0.91</v>
      </c>
      <c r="X102">
        <f>VLOOKUP($B102,'Channel wise traffic'!$B$2:$F$367,COLUMN('Channel wise traffic'!C103)-1,FALSE)</f>
        <v>7427330</v>
      </c>
      <c r="Y102">
        <f>VLOOKUP($B102,'Channel wise traffic'!$B$2:$F$367,COLUMN('Channel wise traffic'!D103)-1,FALSE)</f>
        <v>5570497</v>
      </c>
      <c r="Z102">
        <f>VLOOKUP($B102,'Channel wise traffic'!$B$2:$F$367,COLUMN('Channel wise traffic'!E103)-1,FALSE)</f>
        <v>2269462</v>
      </c>
      <c r="AA102">
        <f>VLOOKUP($B102,'Channel wise traffic'!$B$2:$F$367,COLUMN('Channel wise traffic'!F103)-1,FALSE)</f>
        <v>5364183</v>
      </c>
    </row>
    <row r="103" spans="1:27" x14ac:dyDescent="0.3">
      <c r="A103" s="4" t="str">
        <f t="shared" si="15"/>
        <v>Friday</v>
      </c>
      <c r="B103" s="3">
        <v>43567</v>
      </c>
      <c r="C103" s="10">
        <v>20631473</v>
      </c>
      <c r="D103" s="10">
        <v>5054710</v>
      </c>
      <c r="E103" s="10">
        <v>1920790</v>
      </c>
      <c r="F103" s="10">
        <v>1402176</v>
      </c>
      <c r="G103" s="10">
        <v>1138287</v>
      </c>
      <c r="H103" s="8">
        <f t="shared" si="10"/>
        <v>5.5172357300906243E-2</v>
      </c>
      <c r="I103" s="8">
        <f t="shared" si="16"/>
        <v>-0.27312591355188975</v>
      </c>
      <c r="J103" s="8">
        <f t="shared" si="17"/>
        <v>-8.6538477715919493E-2</v>
      </c>
      <c r="K103" s="8">
        <f t="shared" si="18"/>
        <v>-0.20426414390111858</v>
      </c>
      <c r="L103" s="8">
        <f t="shared" si="11"/>
        <v>0.24499995710437156</v>
      </c>
      <c r="M103" s="8">
        <f t="shared" si="12"/>
        <v>0.38000003956705725</v>
      </c>
      <c r="N103" s="8">
        <f t="shared" si="13"/>
        <v>0.72999963556661585</v>
      </c>
      <c r="O103" s="8">
        <f t="shared" si="14"/>
        <v>0.8118003731343284</v>
      </c>
      <c r="P103">
        <f>VLOOKUP($B103,'Supporting Data'!$B$2:$J$367,COLUMN('Supporting Data'!C104)-1,FALSE)</f>
        <v>406144</v>
      </c>
      <c r="Q103" s="8">
        <f>VLOOKUP($B103,'Supporting Data'!$B$2:$J$367,COLUMN('Supporting Data'!D104)-1,FALSE)</f>
        <v>0.17</v>
      </c>
      <c r="R103">
        <f>VLOOKUP($B103,'Supporting Data'!$B$2:$J$367,COLUMN('Supporting Data'!E104)-1,FALSE)</f>
        <v>32</v>
      </c>
      <c r="S103">
        <f>VLOOKUP($B103,'Supporting Data'!$B$2:$J$367,COLUMN('Supporting Data'!F104)-1,FALSE)</f>
        <v>17</v>
      </c>
      <c r="T103">
        <f>VLOOKUP($B103,'Supporting Data'!$B$2:$J$367,COLUMN('Supporting Data'!G104)-1,FALSE)</f>
        <v>28</v>
      </c>
      <c r="U103">
        <f>VLOOKUP($B103,'Supporting Data'!$B$2:$J$367,COLUMN('Supporting Data'!H104)-1,FALSE)</f>
        <v>360</v>
      </c>
      <c r="V103">
        <f>VLOOKUP($B103,'Supporting Data'!$B$2:$J$367,COLUMN('Supporting Data'!I104)-1,FALSE)</f>
        <v>32</v>
      </c>
      <c r="W103" s="8">
        <f>VLOOKUP($B103,'Supporting Data'!$B$2:$J$367,COLUMN('Supporting Data'!J104)-1,FALSE)</f>
        <v>0.95</v>
      </c>
      <c r="X103">
        <f>VLOOKUP($B103,'Channel wise traffic'!$B$2:$F$367,COLUMN('Channel wise traffic'!C104)-1,FALSE)</f>
        <v>7427330</v>
      </c>
      <c r="Y103">
        <f>VLOOKUP($B103,'Channel wise traffic'!$B$2:$F$367,COLUMN('Channel wise traffic'!D104)-1,FALSE)</f>
        <v>5570497</v>
      </c>
      <c r="Z103">
        <f>VLOOKUP($B103,'Channel wise traffic'!$B$2:$F$367,COLUMN('Channel wise traffic'!E104)-1,FALSE)</f>
        <v>2269462</v>
      </c>
      <c r="AA103">
        <f>VLOOKUP($B103,'Channel wise traffic'!$B$2:$F$367,COLUMN('Channel wise traffic'!F104)-1,FALSE)</f>
        <v>5364183</v>
      </c>
    </row>
    <row r="104" spans="1:27" x14ac:dyDescent="0.3">
      <c r="A104" s="4" t="str">
        <f t="shared" si="15"/>
        <v>Saturday</v>
      </c>
      <c r="B104" s="3">
        <v>43568</v>
      </c>
      <c r="C104" s="10">
        <v>43094160</v>
      </c>
      <c r="D104" s="10">
        <v>9140271</v>
      </c>
      <c r="E104" s="10">
        <v>3107692</v>
      </c>
      <c r="F104" s="10">
        <v>2113230</v>
      </c>
      <c r="G104" s="10">
        <v>1598870</v>
      </c>
      <c r="H104" s="8">
        <f t="shared" si="10"/>
        <v>3.7101778988150598E-2</v>
      </c>
      <c r="I104" s="8">
        <f t="shared" si="16"/>
        <v>-0.13870878771620221</v>
      </c>
      <c r="J104" s="8">
        <f t="shared" si="17"/>
        <v>-7.6923076923076872E-2</v>
      </c>
      <c r="K104" s="8">
        <f t="shared" si="18"/>
        <v>-6.6934520025885735E-2</v>
      </c>
      <c r="L104" s="8">
        <f t="shared" si="11"/>
        <v>0.21209999220311987</v>
      </c>
      <c r="M104" s="8">
        <f t="shared" si="12"/>
        <v>0.3399999846831675</v>
      </c>
      <c r="N104" s="8">
        <f t="shared" si="13"/>
        <v>0.67999981980196234</v>
      </c>
      <c r="O104" s="8">
        <f t="shared" si="14"/>
        <v>0.75660008612408491</v>
      </c>
      <c r="P104">
        <f>VLOOKUP($B104,'Supporting Data'!$B$2:$J$367,COLUMN('Supporting Data'!C105)-1,FALSE)</f>
        <v>381621</v>
      </c>
      <c r="Q104" s="8">
        <f>VLOOKUP($B104,'Supporting Data'!$B$2:$J$367,COLUMN('Supporting Data'!D105)-1,FALSE)</f>
        <v>0.17</v>
      </c>
      <c r="R104">
        <f>VLOOKUP($B104,'Supporting Data'!$B$2:$J$367,COLUMN('Supporting Data'!E105)-1,FALSE)</f>
        <v>31</v>
      </c>
      <c r="S104">
        <f>VLOOKUP($B104,'Supporting Data'!$B$2:$J$367,COLUMN('Supporting Data'!F105)-1,FALSE)</f>
        <v>21</v>
      </c>
      <c r="T104">
        <f>VLOOKUP($B104,'Supporting Data'!$B$2:$J$367,COLUMN('Supporting Data'!G105)-1,FALSE)</f>
        <v>25</v>
      </c>
      <c r="U104">
        <f>VLOOKUP($B104,'Supporting Data'!$B$2:$J$367,COLUMN('Supporting Data'!H105)-1,FALSE)</f>
        <v>366</v>
      </c>
      <c r="V104">
        <f>VLOOKUP($B104,'Supporting Data'!$B$2:$J$367,COLUMN('Supporting Data'!I105)-1,FALSE)</f>
        <v>32</v>
      </c>
      <c r="W104" s="8">
        <f>VLOOKUP($B104,'Supporting Data'!$B$2:$J$367,COLUMN('Supporting Data'!J105)-1,FALSE)</f>
        <v>0.91</v>
      </c>
      <c r="X104">
        <f>VLOOKUP($B104,'Channel wise traffic'!$B$2:$F$367,COLUMN('Channel wise traffic'!C105)-1,FALSE)</f>
        <v>15513897</v>
      </c>
      <c r="Y104">
        <f>VLOOKUP($B104,'Channel wise traffic'!$B$2:$F$367,COLUMN('Channel wise traffic'!D105)-1,FALSE)</f>
        <v>11635423</v>
      </c>
      <c r="Z104">
        <f>VLOOKUP($B104,'Channel wise traffic'!$B$2:$F$367,COLUMN('Channel wise traffic'!E105)-1,FALSE)</f>
        <v>4740357</v>
      </c>
      <c r="AA104">
        <f>VLOOKUP($B104,'Channel wise traffic'!$B$2:$F$367,COLUMN('Channel wise traffic'!F105)-1,FALSE)</f>
        <v>11204481</v>
      </c>
    </row>
    <row r="105" spans="1:27" x14ac:dyDescent="0.3">
      <c r="A105" s="4" t="str">
        <f t="shared" si="15"/>
        <v>Sunday</v>
      </c>
      <c r="B105" s="3">
        <v>43569</v>
      </c>
      <c r="C105" s="10">
        <v>46685340</v>
      </c>
      <c r="D105" s="10">
        <v>9803921</v>
      </c>
      <c r="E105" s="10">
        <v>3466666</v>
      </c>
      <c r="F105" s="10">
        <v>2357333</v>
      </c>
      <c r="G105" s="10">
        <v>1930656</v>
      </c>
      <c r="H105" s="8">
        <f t="shared" si="10"/>
        <v>4.1354652231300019E-2</v>
      </c>
      <c r="I105" s="8">
        <f t="shared" si="16"/>
        <v>0.28376620785956508</v>
      </c>
      <c r="J105" s="8">
        <f t="shared" si="17"/>
        <v>8.3333333333333259E-2</v>
      </c>
      <c r="K105" s="8">
        <f t="shared" si="18"/>
        <v>0.18501496110113713</v>
      </c>
      <c r="L105" s="8">
        <f t="shared" si="11"/>
        <v>0.20999999143199985</v>
      </c>
      <c r="M105" s="8">
        <f t="shared" si="12"/>
        <v>0.35359995250879722</v>
      </c>
      <c r="N105" s="8">
        <f t="shared" si="13"/>
        <v>0.68000003461539127</v>
      </c>
      <c r="O105" s="8">
        <f t="shared" si="14"/>
        <v>0.81900011580883991</v>
      </c>
      <c r="P105">
        <f>VLOOKUP($B105,'Supporting Data'!$B$2:$J$367,COLUMN('Supporting Data'!C106)-1,FALSE)</f>
        <v>396665</v>
      </c>
      <c r="Q105" s="8">
        <f>VLOOKUP($B105,'Supporting Data'!$B$2:$J$367,COLUMN('Supporting Data'!D106)-1,FALSE)</f>
        <v>0.17</v>
      </c>
      <c r="R105">
        <f>VLOOKUP($B105,'Supporting Data'!$B$2:$J$367,COLUMN('Supporting Data'!E106)-1,FALSE)</f>
        <v>38</v>
      </c>
      <c r="S105">
        <f>VLOOKUP($B105,'Supporting Data'!$B$2:$J$367,COLUMN('Supporting Data'!F106)-1,FALSE)</f>
        <v>22</v>
      </c>
      <c r="T105">
        <f>VLOOKUP($B105,'Supporting Data'!$B$2:$J$367,COLUMN('Supporting Data'!G106)-1,FALSE)</f>
        <v>29</v>
      </c>
      <c r="U105">
        <f>VLOOKUP($B105,'Supporting Data'!$B$2:$J$367,COLUMN('Supporting Data'!H106)-1,FALSE)</f>
        <v>395</v>
      </c>
      <c r="V105">
        <f>VLOOKUP($B105,'Supporting Data'!$B$2:$J$367,COLUMN('Supporting Data'!I106)-1,FALSE)</f>
        <v>35</v>
      </c>
      <c r="W105" s="8">
        <f>VLOOKUP($B105,'Supporting Data'!$B$2:$J$367,COLUMN('Supporting Data'!J106)-1,FALSE)</f>
        <v>0.95</v>
      </c>
      <c r="X105">
        <f>VLOOKUP($B105,'Channel wise traffic'!$B$2:$F$367,COLUMN('Channel wise traffic'!C106)-1,FALSE)</f>
        <v>16806722</v>
      </c>
      <c r="Y105">
        <f>VLOOKUP($B105,'Channel wise traffic'!$B$2:$F$367,COLUMN('Channel wise traffic'!D106)-1,FALSE)</f>
        <v>12605042</v>
      </c>
      <c r="Z105">
        <f>VLOOKUP($B105,'Channel wise traffic'!$B$2:$F$367,COLUMN('Channel wise traffic'!E106)-1,FALSE)</f>
        <v>5135387</v>
      </c>
      <c r="AA105">
        <f>VLOOKUP($B105,'Channel wise traffic'!$B$2:$F$367,COLUMN('Channel wise traffic'!F106)-1,FALSE)</f>
        <v>12138188</v>
      </c>
    </row>
    <row r="106" spans="1:27" x14ac:dyDescent="0.3">
      <c r="A106" s="4" t="str">
        <f t="shared" si="15"/>
        <v>Monday</v>
      </c>
      <c r="B106" s="3">
        <v>43570</v>
      </c>
      <c r="C106" s="10">
        <v>21065820</v>
      </c>
      <c r="D106" s="10">
        <v>5477113</v>
      </c>
      <c r="E106" s="10">
        <v>2256570</v>
      </c>
      <c r="F106" s="10">
        <v>1729661</v>
      </c>
      <c r="G106" s="10">
        <v>1418322</v>
      </c>
      <c r="H106" s="8">
        <f t="shared" si="10"/>
        <v>6.732811730091684E-2</v>
      </c>
      <c r="I106" s="8">
        <f t="shared" si="16"/>
        <v>0.12600537470079898</v>
      </c>
      <c r="J106" s="8">
        <f t="shared" si="17"/>
        <v>-2.0202029128424948E-2</v>
      </c>
      <c r="K106" s="8">
        <f t="shared" si="18"/>
        <v>0.14922199083466747</v>
      </c>
      <c r="L106" s="8">
        <f t="shared" si="11"/>
        <v>0.25999999050594758</v>
      </c>
      <c r="M106" s="8">
        <f t="shared" si="12"/>
        <v>0.41199989848666624</v>
      </c>
      <c r="N106" s="8">
        <f t="shared" si="13"/>
        <v>0.76650004209929223</v>
      </c>
      <c r="O106" s="8">
        <f t="shared" si="14"/>
        <v>0.81999998843704058</v>
      </c>
      <c r="P106">
        <f>VLOOKUP($B106,'Supporting Data'!$B$2:$J$367,COLUMN('Supporting Data'!C107)-1,FALSE)</f>
        <v>406139</v>
      </c>
      <c r="Q106" s="8">
        <f>VLOOKUP($B106,'Supporting Data'!$B$2:$J$367,COLUMN('Supporting Data'!D107)-1,FALSE)</f>
        <v>0.17</v>
      </c>
      <c r="R106">
        <f>VLOOKUP($B106,'Supporting Data'!$B$2:$J$367,COLUMN('Supporting Data'!E107)-1,FALSE)</f>
        <v>31</v>
      </c>
      <c r="S106">
        <f>VLOOKUP($B106,'Supporting Data'!$B$2:$J$367,COLUMN('Supporting Data'!F107)-1,FALSE)</f>
        <v>17</v>
      </c>
      <c r="T106">
        <f>VLOOKUP($B106,'Supporting Data'!$B$2:$J$367,COLUMN('Supporting Data'!G107)-1,FALSE)</f>
        <v>26</v>
      </c>
      <c r="U106">
        <f>VLOOKUP($B106,'Supporting Data'!$B$2:$J$367,COLUMN('Supporting Data'!H107)-1,FALSE)</f>
        <v>360</v>
      </c>
      <c r="V106">
        <f>VLOOKUP($B106,'Supporting Data'!$B$2:$J$367,COLUMN('Supporting Data'!I107)-1,FALSE)</f>
        <v>35</v>
      </c>
      <c r="W106" s="8">
        <f>VLOOKUP($B106,'Supporting Data'!$B$2:$J$367,COLUMN('Supporting Data'!J107)-1,FALSE)</f>
        <v>0.94</v>
      </c>
      <c r="X106">
        <f>VLOOKUP($B106,'Channel wise traffic'!$B$2:$F$367,COLUMN('Channel wise traffic'!C107)-1,FALSE)</f>
        <v>7583695</v>
      </c>
      <c r="Y106">
        <f>VLOOKUP($B106,'Channel wise traffic'!$B$2:$F$367,COLUMN('Channel wise traffic'!D107)-1,FALSE)</f>
        <v>5687771</v>
      </c>
      <c r="Z106">
        <f>VLOOKUP($B106,'Channel wise traffic'!$B$2:$F$367,COLUMN('Channel wise traffic'!E107)-1,FALSE)</f>
        <v>2317240</v>
      </c>
      <c r="AA106">
        <f>VLOOKUP($B106,'Channel wise traffic'!$B$2:$F$367,COLUMN('Channel wise traffic'!F107)-1,FALSE)</f>
        <v>5477113</v>
      </c>
    </row>
    <row r="107" spans="1:27" x14ac:dyDescent="0.3">
      <c r="A107" s="4" t="str">
        <f t="shared" si="15"/>
        <v>Tuesday</v>
      </c>
      <c r="B107" s="3">
        <v>43571</v>
      </c>
      <c r="C107" s="10">
        <v>22586034</v>
      </c>
      <c r="D107" s="10">
        <v>5872368</v>
      </c>
      <c r="E107" s="10">
        <v>2254989</v>
      </c>
      <c r="F107" s="10">
        <v>1596758</v>
      </c>
      <c r="G107" s="10">
        <v>1296248</v>
      </c>
      <c r="H107" s="8">
        <f t="shared" si="10"/>
        <v>5.7391572154721807E-2</v>
      </c>
      <c r="I107" s="8">
        <f t="shared" si="16"/>
        <v>-1.9698327529031001E-2</v>
      </c>
      <c r="J107" s="8">
        <f t="shared" si="17"/>
        <v>4.0000018418461902E-2</v>
      </c>
      <c r="K107" s="8">
        <f t="shared" si="18"/>
        <v>-5.7402254702145883E-2</v>
      </c>
      <c r="L107" s="8">
        <f t="shared" si="11"/>
        <v>0.25999996280887561</v>
      </c>
      <c r="M107" s="8">
        <f t="shared" si="12"/>
        <v>0.3839999468698147</v>
      </c>
      <c r="N107" s="8">
        <f t="shared" si="13"/>
        <v>0.70810012820461654</v>
      </c>
      <c r="O107" s="8">
        <f t="shared" si="14"/>
        <v>0.81179990956675963</v>
      </c>
      <c r="P107">
        <f>VLOOKUP($B107,'Supporting Data'!$B$2:$J$367,COLUMN('Supporting Data'!C108)-1,FALSE)</f>
        <v>400491</v>
      </c>
      <c r="Q107" s="8">
        <f>VLOOKUP($B107,'Supporting Data'!$B$2:$J$367,COLUMN('Supporting Data'!D108)-1,FALSE)</f>
        <v>0.18</v>
      </c>
      <c r="R107">
        <f>VLOOKUP($B107,'Supporting Data'!$B$2:$J$367,COLUMN('Supporting Data'!E108)-1,FALSE)</f>
        <v>33</v>
      </c>
      <c r="S107">
        <f>VLOOKUP($B107,'Supporting Data'!$B$2:$J$367,COLUMN('Supporting Data'!F108)-1,FALSE)</f>
        <v>22</v>
      </c>
      <c r="T107">
        <f>VLOOKUP($B107,'Supporting Data'!$B$2:$J$367,COLUMN('Supporting Data'!G108)-1,FALSE)</f>
        <v>25</v>
      </c>
      <c r="U107">
        <f>VLOOKUP($B107,'Supporting Data'!$B$2:$J$367,COLUMN('Supporting Data'!H108)-1,FALSE)</f>
        <v>394</v>
      </c>
      <c r="V107">
        <f>VLOOKUP($B107,'Supporting Data'!$B$2:$J$367,COLUMN('Supporting Data'!I108)-1,FALSE)</f>
        <v>30</v>
      </c>
      <c r="W107" s="8">
        <f>VLOOKUP($B107,'Supporting Data'!$B$2:$J$367,COLUMN('Supporting Data'!J108)-1,FALSE)</f>
        <v>0.92</v>
      </c>
      <c r="X107">
        <f>VLOOKUP($B107,'Channel wise traffic'!$B$2:$F$367,COLUMN('Channel wise traffic'!C108)-1,FALSE)</f>
        <v>8130972</v>
      </c>
      <c r="Y107">
        <f>VLOOKUP($B107,'Channel wise traffic'!$B$2:$F$367,COLUMN('Channel wise traffic'!D108)-1,FALSE)</f>
        <v>6098229</v>
      </c>
      <c r="Z107">
        <f>VLOOKUP($B107,'Channel wise traffic'!$B$2:$F$367,COLUMN('Channel wise traffic'!E108)-1,FALSE)</f>
        <v>2484463</v>
      </c>
      <c r="AA107">
        <f>VLOOKUP($B107,'Channel wise traffic'!$B$2:$F$367,COLUMN('Channel wise traffic'!F108)-1,FALSE)</f>
        <v>5872368</v>
      </c>
    </row>
    <row r="108" spans="1:27" x14ac:dyDescent="0.3">
      <c r="A108" s="4" t="str">
        <f t="shared" si="15"/>
        <v>Wednesday</v>
      </c>
      <c r="B108" s="3">
        <v>43572</v>
      </c>
      <c r="C108" s="10">
        <v>21934513</v>
      </c>
      <c r="D108" s="10">
        <v>5319119</v>
      </c>
      <c r="E108" s="10">
        <v>2191477</v>
      </c>
      <c r="F108" s="10">
        <v>1551785</v>
      </c>
      <c r="G108" s="10">
        <v>1336086</v>
      </c>
      <c r="H108" s="8">
        <f t="shared" si="10"/>
        <v>6.0912498946295274E-2</v>
      </c>
      <c r="I108" s="8">
        <f t="shared" si="16"/>
        <v>0.10380374707337348</v>
      </c>
      <c r="J108" s="8">
        <f t="shared" si="17"/>
        <v>2.0201982617158221E-2</v>
      </c>
      <c r="K108" s="8">
        <f t="shared" si="18"/>
        <v>8.1946286990884687E-2</v>
      </c>
      <c r="L108" s="8">
        <f t="shared" si="11"/>
        <v>0.24249998164992312</v>
      </c>
      <c r="M108" s="8">
        <f t="shared" si="12"/>
        <v>0.41199999473597038</v>
      </c>
      <c r="N108" s="8">
        <f t="shared" si="13"/>
        <v>0.70810006219549648</v>
      </c>
      <c r="O108" s="8">
        <f t="shared" si="14"/>
        <v>0.86099942968903553</v>
      </c>
      <c r="P108">
        <f>VLOOKUP($B108,'Supporting Data'!$B$2:$J$367,COLUMN('Supporting Data'!C109)-1,FALSE)</f>
        <v>400313</v>
      </c>
      <c r="Q108" s="8">
        <f>VLOOKUP($B108,'Supporting Data'!$B$2:$J$367,COLUMN('Supporting Data'!D109)-1,FALSE)</f>
        <v>0.18</v>
      </c>
      <c r="R108">
        <f>VLOOKUP($B108,'Supporting Data'!$B$2:$J$367,COLUMN('Supporting Data'!E109)-1,FALSE)</f>
        <v>31</v>
      </c>
      <c r="S108">
        <f>VLOOKUP($B108,'Supporting Data'!$B$2:$J$367,COLUMN('Supporting Data'!F109)-1,FALSE)</f>
        <v>17</v>
      </c>
      <c r="T108">
        <f>VLOOKUP($B108,'Supporting Data'!$B$2:$J$367,COLUMN('Supporting Data'!G109)-1,FALSE)</f>
        <v>30</v>
      </c>
      <c r="U108">
        <f>VLOOKUP($B108,'Supporting Data'!$B$2:$J$367,COLUMN('Supporting Data'!H109)-1,FALSE)</f>
        <v>387</v>
      </c>
      <c r="V108">
        <f>VLOOKUP($B108,'Supporting Data'!$B$2:$J$367,COLUMN('Supporting Data'!I109)-1,FALSE)</f>
        <v>35</v>
      </c>
      <c r="W108" s="8">
        <f>VLOOKUP($B108,'Supporting Data'!$B$2:$J$367,COLUMN('Supporting Data'!J109)-1,FALSE)</f>
        <v>0.92</v>
      </c>
      <c r="X108">
        <f>VLOOKUP($B108,'Channel wise traffic'!$B$2:$F$367,COLUMN('Channel wise traffic'!C109)-1,FALSE)</f>
        <v>7896424</v>
      </c>
      <c r="Y108">
        <f>VLOOKUP($B108,'Channel wise traffic'!$B$2:$F$367,COLUMN('Channel wise traffic'!D109)-1,FALSE)</f>
        <v>5922318</v>
      </c>
      <c r="Z108">
        <f>VLOOKUP($B108,'Channel wise traffic'!$B$2:$F$367,COLUMN('Channel wise traffic'!E109)-1,FALSE)</f>
        <v>2412796</v>
      </c>
      <c r="AA108">
        <f>VLOOKUP($B108,'Channel wise traffic'!$B$2:$F$367,COLUMN('Channel wise traffic'!F109)-1,FALSE)</f>
        <v>5702973</v>
      </c>
    </row>
    <row r="109" spans="1:27" x14ac:dyDescent="0.3">
      <c r="A109" s="4" t="str">
        <f t="shared" si="15"/>
        <v>Thursday</v>
      </c>
      <c r="B109" s="3">
        <v>43573</v>
      </c>
      <c r="C109" s="10">
        <v>22803207</v>
      </c>
      <c r="D109" s="10">
        <v>5415761</v>
      </c>
      <c r="E109" s="10">
        <v>3639391</v>
      </c>
      <c r="F109" s="10">
        <v>2656756</v>
      </c>
      <c r="G109" s="10">
        <v>2091398</v>
      </c>
      <c r="H109" s="8">
        <f t="shared" si="10"/>
        <v>9.1715082005789803E-2</v>
      </c>
      <c r="I109" s="8">
        <f t="shared" si="16"/>
        <v>0.7302283946685022</v>
      </c>
      <c r="J109" s="8">
        <f t="shared" si="17"/>
        <v>0.10526315789473695</v>
      </c>
      <c r="K109" s="8">
        <f t="shared" si="18"/>
        <v>0.56544473803340667</v>
      </c>
      <c r="L109" s="8">
        <f t="shared" si="11"/>
        <v>0.23749997094706898</v>
      </c>
      <c r="M109" s="8">
        <f t="shared" si="12"/>
        <v>0.67199992761866711</v>
      </c>
      <c r="N109" s="8">
        <f t="shared" si="13"/>
        <v>0.73000015661961026</v>
      </c>
      <c r="O109" s="8">
        <f t="shared" si="14"/>
        <v>0.78719987834787986</v>
      </c>
      <c r="P109">
        <f>VLOOKUP($B109,'Supporting Data'!$B$2:$J$367,COLUMN('Supporting Data'!C110)-1,FALSE)</f>
        <v>389107</v>
      </c>
      <c r="Q109" s="8">
        <f>VLOOKUP($B109,'Supporting Data'!$B$2:$J$367,COLUMN('Supporting Data'!D110)-1,FALSE)</f>
        <v>0.28999999999999998</v>
      </c>
      <c r="R109">
        <f>VLOOKUP($B109,'Supporting Data'!$B$2:$J$367,COLUMN('Supporting Data'!E110)-1,FALSE)</f>
        <v>32</v>
      </c>
      <c r="S109">
        <f>VLOOKUP($B109,'Supporting Data'!$B$2:$J$367,COLUMN('Supporting Data'!F110)-1,FALSE)</f>
        <v>18</v>
      </c>
      <c r="T109">
        <f>VLOOKUP($B109,'Supporting Data'!$B$2:$J$367,COLUMN('Supporting Data'!G110)-1,FALSE)</f>
        <v>28</v>
      </c>
      <c r="U109">
        <f>VLOOKUP($B109,'Supporting Data'!$B$2:$J$367,COLUMN('Supporting Data'!H110)-1,FALSE)</f>
        <v>364</v>
      </c>
      <c r="V109">
        <f>VLOOKUP($B109,'Supporting Data'!$B$2:$J$367,COLUMN('Supporting Data'!I110)-1,FALSE)</f>
        <v>40</v>
      </c>
      <c r="W109" s="8">
        <f>VLOOKUP($B109,'Supporting Data'!$B$2:$J$367,COLUMN('Supporting Data'!J110)-1,FALSE)</f>
        <v>0.91</v>
      </c>
      <c r="X109">
        <f>VLOOKUP($B109,'Channel wise traffic'!$B$2:$F$367,COLUMN('Channel wise traffic'!C110)-1,FALSE)</f>
        <v>8209154</v>
      </c>
      <c r="Y109">
        <f>VLOOKUP($B109,'Channel wise traffic'!$B$2:$F$367,COLUMN('Channel wise traffic'!D110)-1,FALSE)</f>
        <v>6156866</v>
      </c>
      <c r="Z109">
        <f>VLOOKUP($B109,'Channel wise traffic'!$B$2:$F$367,COLUMN('Channel wise traffic'!E110)-1,FALSE)</f>
        <v>2508352</v>
      </c>
      <c r="AA109">
        <f>VLOOKUP($B109,'Channel wise traffic'!$B$2:$F$367,COLUMN('Channel wise traffic'!F110)-1,FALSE)</f>
        <v>5928833</v>
      </c>
    </row>
    <row r="110" spans="1:27" x14ac:dyDescent="0.3">
      <c r="A110" s="4" t="str">
        <f t="shared" si="15"/>
        <v>Friday</v>
      </c>
      <c r="B110" s="3">
        <v>43574</v>
      </c>
      <c r="C110" s="10">
        <v>22151687</v>
      </c>
      <c r="D110" s="10">
        <v>5537921</v>
      </c>
      <c r="E110" s="10">
        <v>2281623</v>
      </c>
      <c r="F110" s="10">
        <v>1748864</v>
      </c>
      <c r="G110" s="10">
        <v>1419728</v>
      </c>
      <c r="H110" s="8">
        <f t="shared" si="10"/>
        <v>6.409119088762856E-2</v>
      </c>
      <c r="I110" s="8">
        <f t="shared" si="16"/>
        <v>0.2472495952251057</v>
      </c>
      <c r="J110" s="8">
        <f t="shared" si="17"/>
        <v>7.3684220220243013E-2</v>
      </c>
      <c r="K110" s="8">
        <f t="shared" si="18"/>
        <v>0.16165402428030418</v>
      </c>
      <c r="L110" s="8">
        <f t="shared" si="11"/>
        <v>0.24999996614253353</v>
      </c>
      <c r="M110" s="8">
        <f t="shared" si="12"/>
        <v>0.41199991838092309</v>
      </c>
      <c r="N110" s="8">
        <f t="shared" si="13"/>
        <v>0.76649998707060718</v>
      </c>
      <c r="O110" s="8">
        <f t="shared" si="14"/>
        <v>0.81180011710458899</v>
      </c>
      <c r="P110">
        <f>VLOOKUP($B110,'Supporting Data'!$B$2:$J$367,COLUMN('Supporting Data'!C111)-1,FALSE)</f>
        <v>384879</v>
      </c>
      <c r="Q110" s="8">
        <f>VLOOKUP($B110,'Supporting Data'!$B$2:$J$367,COLUMN('Supporting Data'!D111)-1,FALSE)</f>
        <v>0.18</v>
      </c>
      <c r="R110">
        <f>VLOOKUP($B110,'Supporting Data'!$B$2:$J$367,COLUMN('Supporting Data'!E111)-1,FALSE)</f>
        <v>39</v>
      </c>
      <c r="S110">
        <f>VLOOKUP($B110,'Supporting Data'!$B$2:$J$367,COLUMN('Supporting Data'!F111)-1,FALSE)</f>
        <v>17</v>
      </c>
      <c r="T110">
        <f>VLOOKUP($B110,'Supporting Data'!$B$2:$J$367,COLUMN('Supporting Data'!G111)-1,FALSE)</f>
        <v>27</v>
      </c>
      <c r="U110">
        <f>VLOOKUP($B110,'Supporting Data'!$B$2:$J$367,COLUMN('Supporting Data'!H111)-1,FALSE)</f>
        <v>351</v>
      </c>
      <c r="V110">
        <f>VLOOKUP($B110,'Supporting Data'!$B$2:$J$367,COLUMN('Supporting Data'!I111)-1,FALSE)</f>
        <v>36</v>
      </c>
      <c r="W110" s="8">
        <f>VLOOKUP($B110,'Supporting Data'!$B$2:$J$367,COLUMN('Supporting Data'!J111)-1,FALSE)</f>
        <v>0.95</v>
      </c>
      <c r="X110">
        <f>VLOOKUP($B110,'Channel wise traffic'!$B$2:$F$367,COLUMN('Channel wise traffic'!C111)-1,FALSE)</f>
        <v>7974607</v>
      </c>
      <c r="Y110">
        <f>VLOOKUP($B110,'Channel wise traffic'!$B$2:$F$367,COLUMN('Channel wise traffic'!D111)-1,FALSE)</f>
        <v>5980955</v>
      </c>
      <c r="Z110">
        <f>VLOOKUP($B110,'Channel wise traffic'!$B$2:$F$367,COLUMN('Channel wise traffic'!E111)-1,FALSE)</f>
        <v>2436685</v>
      </c>
      <c r="AA110">
        <f>VLOOKUP($B110,'Channel wise traffic'!$B$2:$F$367,COLUMN('Channel wise traffic'!F111)-1,FALSE)</f>
        <v>5759438</v>
      </c>
    </row>
    <row r="111" spans="1:27" x14ac:dyDescent="0.3">
      <c r="A111" s="4" t="str">
        <f t="shared" si="15"/>
        <v>Saturday</v>
      </c>
      <c r="B111" s="3">
        <v>43575</v>
      </c>
      <c r="C111" s="10">
        <v>44440853</v>
      </c>
      <c r="D111" s="10">
        <v>9612556</v>
      </c>
      <c r="E111" s="10">
        <v>3300951</v>
      </c>
      <c r="F111" s="10">
        <v>2132414</v>
      </c>
      <c r="G111" s="10">
        <v>1596752</v>
      </c>
      <c r="H111" s="8">
        <f t="shared" si="10"/>
        <v>3.5929823399204329E-2</v>
      </c>
      <c r="I111" s="8">
        <f t="shared" si="16"/>
        <v>-1.3246855591761975E-3</v>
      </c>
      <c r="J111" s="8">
        <f t="shared" si="17"/>
        <v>3.1250011602500294E-2</v>
      </c>
      <c r="K111" s="8">
        <f t="shared" si="18"/>
        <v>-3.1587584771085031E-2</v>
      </c>
      <c r="L111" s="8">
        <f t="shared" si="11"/>
        <v>0.21629998866133376</v>
      </c>
      <c r="M111" s="8">
        <f t="shared" si="12"/>
        <v>0.34339992401604735</v>
      </c>
      <c r="N111" s="8">
        <f t="shared" si="13"/>
        <v>0.64599989518172185</v>
      </c>
      <c r="O111" s="8">
        <f t="shared" si="14"/>
        <v>0.74880018608018895</v>
      </c>
      <c r="P111">
        <f>VLOOKUP($B111,'Supporting Data'!$B$2:$J$367,COLUMN('Supporting Data'!C112)-1,FALSE)</f>
        <v>384256</v>
      </c>
      <c r="Q111" s="8">
        <f>VLOOKUP($B111,'Supporting Data'!$B$2:$J$367,COLUMN('Supporting Data'!D112)-1,FALSE)</f>
        <v>0.18</v>
      </c>
      <c r="R111">
        <f>VLOOKUP($B111,'Supporting Data'!$B$2:$J$367,COLUMN('Supporting Data'!E112)-1,FALSE)</f>
        <v>35</v>
      </c>
      <c r="S111">
        <f>VLOOKUP($B111,'Supporting Data'!$B$2:$J$367,COLUMN('Supporting Data'!F112)-1,FALSE)</f>
        <v>17</v>
      </c>
      <c r="T111">
        <f>VLOOKUP($B111,'Supporting Data'!$B$2:$J$367,COLUMN('Supporting Data'!G112)-1,FALSE)</f>
        <v>29</v>
      </c>
      <c r="U111">
        <f>VLOOKUP($B111,'Supporting Data'!$B$2:$J$367,COLUMN('Supporting Data'!H112)-1,FALSE)</f>
        <v>395</v>
      </c>
      <c r="V111">
        <f>VLOOKUP($B111,'Supporting Data'!$B$2:$J$367,COLUMN('Supporting Data'!I112)-1,FALSE)</f>
        <v>34</v>
      </c>
      <c r="W111" s="8">
        <f>VLOOKUP($B111,'Supporting Data'!$B$2:$J$367,COLUMN('Supporting Data'!J112)-1,FALSE)</f>
        <v>0.94</v>
      </c>
      <c r="X111">
        <f>VLOOKUP($B111,'Channel wise traffic'!$B$2:$F$367,COLUMN('Channel wise traffic'!C112)-1,FALSE)</f>
        <v>15998707</v>
      </c>
      <c r="Y111">
        <f>VLOOKUP($B111,'Channel wise traffic'!$B$2:$F$367,COLUMN('Channel wise traffic'!D112)-1,FALSE)</f>
        <v>11999030</v>
      </c>
      <c r="Z111">
        <f>VLOOKUP($B111,'Channel wise traffic'!$B$2:$F$367,COLUMN('Channel wise traffic'!E112)-1,FALSE)</f>
        <v>4888493</v>
      </c>
      <c r="AA111">
        <f>VLOOKUP($B111,'Channel wise traffic'!$B$2:$F$367,COLUMN('Channel wise traffic'!F112)-1,FALSE)</f>
        <v>11554621</v>
      </c>
    </row>
    <row r="112" spans="1:27" x14ac:dyDescent="0.3">
      <c r="A112" s="4" t="str">
        <f t="shared" si="15"/>
        <v>Sunday</v>
      </c>
      <c r="B112" s="3">
        <v>43576</v>
      </c>
      <c r="C112" s="10">
        <v>46685340</v>
      </c>
      <c r="D112" s="10">
        <v>10098039</v>
      </c>
      <c r="E112" s="10">
        <v>3536333</v>
      </c>
      <c r="F112" s="10">
        <v>2356612</v>
      </c>
      <c r="G112" s="10">
        <v>1930065</v>
      </c>
      <c r="H112" s="8">
        <f t="shared" si="10"/>
        <v>4.1341993011082281E-2</v>
      </c>
      <c r="I112" s="8">
        <f t="shared" si="16"/>
        <v>-3.0611356968823777E-4</v>
      </c>
      <c r="J112" s="8">
        <f t="shared" si="17"/>
        <v>0</v>
      </c>
      <c r="K112" s="8">
        <f t="shared" si="18"/>
        <v>-3.0611356968823777E-4</v>
      </c>
      <c r="L112" s="8">
        <f t="shared" si="11"/>
        <v>0.21629999910035999</v>
      </c>
      <c r="M112" s="8">
        <f t="shared" si="12"/>
        <v>0.35019997447029072</v>
      </c>
      <c r="N112" s="8">
        <f t="shared" si="13"/>
        <v>0.66639991199923765</v>
      </c>
      <c r="O112" s="8">
        <f t="shared" si="14"/>
        <v>0.81899990325093819</v>
      </c>
      <c r="P112">
        <f>VLOOKUP($B112,'Supporting Data'!$B$2:$J$367,COLUMN('Supporting Data'!C113)-1,FALSE)</f>
        <v>405625</v>
      </c>
      <c r="Q112" s="8">
        <f>VLOOKUP($B112,'Supporting Data'!$B$2:$J$367,COLUMN('Supporting Data'!D113)-1,FALSE)</f>
        <v>0.17</v>
      </c>
      <c r="R112">
        <f>VLOOKUP($B112,'Supporting Data'!$B$2:$J$367,COLUMN('Supporting Data'!E113)-1,FALSE)</f>
        <v>34</v>
      </c>
      <c r="S112">
        <f>VLOOKUP($B112,'Supporting Data'!$B$2:$J$367,COLUMN('Supporting Data'!F113)-1,FALSE)</f>
        <v>18</v>
      </c>
      <c r="T112">
        <f>VLOOKUP($B112,'Supporting Data'!$B$2:$J$367,COLUMN('Supporting Data'!G113)-1,FALSE)</f>
        <v>25</v>
      </c>
      <c r="U112">
        <f>VLOOKUP($B112,'Supporting Data'!$B$2:$J$367,COLUMN('Supporting Data'!H113)-1,FALSE)</f>
        <v>380</v>
      </c>
      <c r="V112">
        <f>VLOOKUP($B112,'Supporting Data'!$B$2:$J$367,COLUMN('Supporting Data'!I113)-1,FALSE)</f>
        <v>34</v>
      </c>
      <c r="W112" s="8">
        <f>VLOOKUP($B112,'Supporting Data'!$B$2:$J$367,COLUMN('Supporting Data'!J113)-1,FALSE)</f>
        <v>0.94</v>
      </c>
      <c r="X112">
        <f>VLOOKUP($B112,'Channel wise traffic'!$B$2:$F$367,COLUMN('Channel wise traffic'!C113)-1,FALSE)</f>
        <v>16806722</v>
      </c>
      <c r="Y112">
        <f>VLOOKUP($B112,'Channel wise traffic'!$B$2:$F$367,COLUMN('Channel wise traffic'!D113)-1,FALSE)</f>
        <v>12605042</v>
      </c>
      <c r="Z112">
        <f>VLOOKUP($B112,'Channel wise traffic'!$B$2:$F$367,COLUMN('Channel wise traffic'!E113)-1,FALSE)</f>
        <v>5135387</v>
      </c>
      <c r="AA112">
        <f>VLOOKUP($B112,'Channel wise traffic'!$B$2:$F$367,COLUMN('Channel wise traffic'!F113)-1,FALSE)</f>
        <v>12138188</v>
      </c>
    </row>
    <row r="113" spans="1:27" x14ac:dyDescent="0.3">
      <c r="A113" s="4" t="str">
        <f t="shared" si="15"/>
        <v>Monday</v>
      </c>
      <c r="B113" s="3">
        <v>43577</v>
      </c>
      <c r="C113" s="10">
        <v>20848646</v>
      </c>
      <c r="D113" s="10">
        <v>5368526</v>
      </c>
      <c r="E113" s="10">
        <v>2211832</v>
      </c>
      <c r="F113" s="10">
        <v>1695369</v>
      </c>
      <c r="G113" s="10">
        <v>1459713</v>
      </c>
      <c r="H113" s="8">
        <f t="shared" si="10"/>
        <v>7.0014762589378707E-2</v>
      </c>
      <c r="I113" s="8">
        <f t="shared" si="16"/>
        <v>2.9183076903552152E-2</v>
      </c>
      <c r="J113" s="8">
        <f t="shared" si="17"/>
        <v>-1.030930673479602E-2</v>
      </c>
      <c r="K113" s="8">
        <f t="shared" si="18"/>
        <v>3.9903763779018941E-2</v>
      </c>
      <c r="L113" s="8">
        <f t="shared" si="11"/>
        <v>0.2574999834521628</v>
      </c>
      <c r="M113" s="8">
        <f t="shared" si="12"/>
        <v>0.41199986737514172</v>
      </c>
      <c r="N113" s="8">
        <f t="shared" si="13"/>
        <v>0.76649989691802989</v>
      </c>
      <c r="O113" s="8">
        <f t="shared" si="14"/>
        <v>0.86100017164404918</v>
      </c>
      <c r="P113">
        <f>VLOOKUP($B113,'Supporting Data'!$B$2:$J$367,COLUMN('Supporting Data'!C114)-1,FALSE)</f>
        <v>385119</v>
      </c>
      <c r="Q113" s="8">
        <f>VLOOKUP($B113,'Supporting Data'!$B$2:$J$367,COLUMN('Supporting Data'!D114)-1,FALSE)</f>
        <v>0.19</v>
      </c>
      <c r="R113">
        <f>VLOOKUP($B113,'Supporting Data'!$B$2:$J$367,COLUMN('Supporting Data'!E114)-1,FALSE)</f>
        <v>31</v>
      </c>
      <c r="S113">
        <f>VLOOKUP($B113,'Supporting Data'!$B$2:$J$367,COLUMN('Supporting Data'!F114)-1,FALSE)</f>
        <v>17</v>
      </c>
      <c r="T113">
        <f>VLOOKUP($B113,'Supporting Data'!$B$2:$J$367,COLUMN('Supporting Data'!G114)-1,FALSE)</f>
        <v>26</v>
      </c>
      <c r="U113">
        <f>VLOOKUP($B113,'Supporting Data'!$B$2:$J$367,COLUMN('Supporting Data'!H114)-1,FALSE)</f>
        <v>383</v>
      </c>
      <c r="V113">
        <f>VLOOKUP($B113,'Supporting Data'!$B$2:$J$367,COLUMN('Supporting Data'!I114)-1,FALSE)</f>
        <v>33</v>
      </c>
      <c r="W113" s="8">
        <f>VLOOKUP($B113,'Supporting Data'!$B$2:$J$367,COLUMN('Supporting Data'!J114)-1,FALSE)</f>
        <v>0.95</v>
      </c>
      <c r="X113">
        <f>VLOOKUP($B113,'Channel wise traffic'!$B$2:$F$367,COLUMN('Channel wise traffic'!C114)-1,FALSE)</f>
        <v>7505512</v>
      </c>
      <c r="Y113">
        <f>VLOOKUP($B113,'Channel wise traffic'!$B$2:$F$367,COLUMN('Channel wise traffic'!D114)-1,FALSE)</f>
        <v>5629134</v>
      </c>
      <c r="Z113">
        <f>VLOOKUP($B113,'Channel wise traffic'!$B$2:$F$367,COLUMN('Channel wise traffic'!E114)-1,FALSE)</f>
        <v>2293351</v>
      </c>
      <c r="AA113">
        <f>VLOOKUP($B113,'Channel wise traffic'!$B$2:$F$367,COLUMN('Channel wise traffic'!F114)-1,FALSE)</f>
        <v>5420648</v>
      </c>
    </row>
    <row r="114" spans="1:27" x14ac:dyDescent="0.3">
      <c r="A114" s="4" t="str">
        <f t="shared" si="15"/>
        <v>Tuesday</v>
      </c>
      <c r="B114" s="3">
        <v>43578</v>
      </c>
      <c r="C114" s="10">
        <v>20631473</v>
      </c>
      <c r="D114" s="10">
        <v>4899974</v>
      </c>
      <c r="E114" s="10">
        <v>1881590</v>
      </c>
      <c r="F114" s="10">
        <v>1414767</v>
      </c>
      <c r="G114" s="10">
        <v>1148508</v>
      </c>
      <c r="H114" s="8">
        <f t="shared" si="10"/>
        <v>5.5667765457173127E-2</v>
      </c>
      <c r="I114" s="8">
        <f t="shared" si="16"/>
        <v>-0.11397510352957152</v>
      </c>
      <c r="J114" s="8">
        <f t="shared" si="17"/>
        <v>-8.6538477715919493E-2</v>
      </c>
      <c r="K114" s="8">
        <f t="shared" si="18"/>
        <v>-3.0035885633198478E-2</v>
      </c>
      <c r="L114" s="8">
        <f t="shared" si="11"/>
        <v>0.23749995940667931</v>
      </c>
      <c r="M114" s="8">
        <f t="shared" si="12"/>
        <v>0.38399999673467655</v>
      </c>
      <c r="N114" s="8">
        <f t="shared" si="13"/>
        <v>0.75189972310652164</v>
      </c>
      <c r="O114" s="8">
        <f t="shared" si="14"/>
        <v>0.81180010560042748</v>
      </c>
      <c r="P114">
        <f>VLOOKUP($B114,'Supporting Data'!$B$2:$J$367,COLUMN('Supporting Data'!C115)-1,FALSE)</f>
        <v>392946</v>
      </c>
      <c r="Q114" s="8">
        <f>VLOOKUP($B114,'Supporting Data'!$B$2:$J$367,COLUMN('Supporting Data'!D115)-1,FALSE)</f>
        <v>0.18</v>
      </c>
      <c r="R114">
        <f>VLOOKUP($B114,'Supporting Data'!$B$2:$J$367,COLUMN('Supporting Data'!E115)-1,FALSE)</f>
        <v>38</v>
      </c>
      <c r="S114">
        <f>VLOOKUP($B114,'Supporting Data'!$B$2:$J$367,COLUMN('Supporting Data'!F115)-1,FALSE)</f>
        <v>21</v>
      </c>
      <c r="T114">
        <f>VLOOKUP($B114,'Supporting Data'!$B$2:$J$367,COLUMN('Supporting Data'!G115)-1,FALSE)</f>
        <v>27</v>
      </c>
      <c r="U114">
        <f>VLOOKUP($B114,'Supporting Data'!$B$2:$J$367,COLUMN('Supporting Data'!H115)-1,FALSE)</f>
        <v>390</v>
      </c>
      <c r="V114">
        <f>VLOOKUP($B114,'Supporting Data'!$B$2:$J$367,COLUMN('Supporting Data'!I115)-1,FALSE)</f>
        <v>37</v>
      </c>
      <c r="W114" s="8">
        <f>VLOOKUP($B114,'Supporting Data'!$B$2:$J$367,COLUMN('Supporting Data'!J115)-1,FALSE)</f>
        <v>0.93</v>
      </c>
      <c r="X114">
        <f>VLOOKUP($B114,'Channel wise traffic'!$B$2:$F$367,COLUMN('Channel wise traffic'!C115)-1,FALSE)</f>
        <v>7427330</v>
      </c>
      <c r="Y114">
        <f>VLOOKUP($B114,'Channel wise traffic'!$B$2:$F$367,COLUMN('Channel wise traffic'!D115)-1,FALSE)</f>
        <v>5570497</v>
      </c>
      <c r="Z114">
        <f>VLOOKUP($B114,'Channel wise traffic'!$B$2:$F$367,COLUMN('Channel wise traffic'!E115)-1,FALSE)</f>
        <v>2269462</v>
      </c>
      <c r="AA114">
        <f>VLOOKUP($B114,'Channel wise traffic'!$B$2:$F$367,COLUMN('Channel wise traffic'!F115)-1,FALSE)</f>
        <v>5364183</v>
      </c>
    </row>
    <row r="115" spans="1:27" x14ac:dyDescent="0.3">
      <c r="A115" s="4" t="str">
        <f t="shared" si="15"/>
        <v>Wednesday</v>
      </c>
      <c r="B115" s="3">
        <v>43579</v>
      </c>
      <c r="C115" s="10">
        <v>21717340</v>
      </c>
      <c r="D115" s="10">
        <v>5700801</v>
      </c>
      <c r="E115" s="10">
        <v>2325927</v>
      </c>
      <c r="F115" s="10">
        <v>1765843</v>
      </c>
      <c r="G115" s="10">
        <v>1476951</v>
      </c>
      <c r="H115" s="8">
        <f t="shared" si="10"/>
        <v>6.8007914413091106E-2</v>
      </c>
      <c r="I115" s="8">
        <f t="shared" si="16"/>
        <v>0.10543108751981545</v>
      </c>
      <c r="J115" s="8">
        <f t="shared" si="17"/>
        <v>-9.9009720434640736E-3</v>
      </c>
      <c r="K115" s="8">
        <f t="shared" si="18"/>
        <v>0.11648537803467307</v>
      </c>
      <c r="L115" s="8">
        <f t="shared" si="11"/>
        <v>0.2624999654653839</v>
      </c>
      <c r="M115" s="8">
        <f t="shared" si="12"/>
        <v>0.40800003367947768</v>
      </c>
      <c r="N115" s="8">
        <f t="shared" si="13"/>
        <v>0.7591996653377342</v>
      </c>
      <c r="O115" s="8">
        <f t="shared" si="14"/>
        <v>0.83639995175108994</v>
      </c>
      <c r="P115">
        <f>VLOOKUP($B115,'Supporting Data'!$B$2:$J$367,COLUMN('Supporting Data'!C116)-1,FALSE)</f>
        <v>394455</v>
      </c>
      <c r="Q115" s="8">
        <f>VLOOKUP($B115,'Supporting Data'!$B$2:$J$367,COLUMN('Supporting Data'!D116)-1,FALSE)</f>
        <v>0.17</v>
      </c>
      <c r="R115">
        <f>VLOOKUP($B115,'Supporting Data'!$B$2:$J$367,COLUMN('Supporting Data'!E116)-1,FALSE)</f>
        <v>37</v>
      </c>
      <c r="S115">
        <f>VLOOKUP($B115,'Supporting Data'!$B$2:$J$367,COLUMN('Supporting Data'!F116)-1,FALSE)</f>
        <v>18</v>
      </c>
      <c r="T115">
        <f>VLOOKUP($B115,'Supporting Data'!$B$2:$J$367,COLUMN('Supporting Data'!G116)-1,FALSE)</f>
        <v>25</v>
      </c>
      <c r="U115">
        <f>VLOOKUP($B115,'Supporting Data'!$B$2:$J$367,COLUMN('Supporting Data'!H116)-1,FALSE)</f>
        <v>383</v>
      </c>
      <c r="V115">
        <f>VLOOKUP($B115,'Supporting Data'!$B$2:$J$367,COLUMN('Supporting Data'!I116)-1,FALSE)</f>
        <v>39</v>
      </c>
      <c r="W115" s="8">
        <f>VLOOKUP($B115,'Supporting Data'!$B$2:$J$367,COLUMN('Supporting Data'!J116)-1,FALSE)</f>
        <v>0.94</v>
      </c>
      <c r="X115">
        <f>VLOOKUP($B115,'Channel wise traffic'!$B$2:$F$367,COLUMN('Channel wise traffic'!C116)-1,FALSE)</f>
        <v>7818242</v>
      </c>
      <c r="Y115">
        <f>VLOOKUP($B115,'Channel wise traffic'!$B$2:$F$367,COLUMN('Channel wise traffic'!D116)-1,FALSE)</f>
        <v>5863681</v>
      </c>
      <c r="Z115">
        <f>VLOOKUP($B115,'Channel wise traffic'!$B$2:$F$367,COLUMN('Channel wise traffic'!E116)-1,FALSE)</f>
        <v>2388907</v>
      </c>
      <c r="AA115">
        <f>VLOOKUP($B115,'Channel wise traffic'!$B$2:$F$367,COLUMN('Channel wise traffic'!F116)-1,FALSE)</f>
        <v>5646508</v>
      </c>
    </row>
    <row r="116" spans="1:27" x14ac:dyDescent="0.3">
      <c r="A116" s="4" t="str">
        <f t="shared" si="15"/>
        <v>Thursday</v>
      </c>
      <c r="B116" s="3">
        <v>43580</v>
      </c>
      <c r="C116" s="10">
        <v>22803207</v>
      </c>
      <c r="D116" s="10">
        <v>5700801</v>
      </c>
      <c r="E116" s="10">
        <v>2189107</v>
      </c>
      <c r="F116" s="10">
        <v>1518146</v>
      </c>
      <c r="G116" s="10">
        <v>1282226</v>
      </c>
      <c r="H116" s="8">
        <f t="shared" si="10"/>
        <v>5.6230073252415767E-2</v>
      </c>
      <c r="I116" s="8">
        <f t="shared" si="16"/>
        <v>-0.38690483590402214</v>
      </c>
      <c r="J116" s="8">
        <f t="shared" si="17"/>
        <v>0</v>
      </c>
      <c r="K116" s="8">
        <f t="shared" si="18"/>
        <v>-0.38690483590402214</v>
      </c>
      <c r="L116" s="8">
        <f t="shared" si="11"/>
        <v>0.24999996710988942</v>
      </c>
      <c r="M116" s="8">
        <f t="shared" si="12"/>
        <v>0.38399989755825542</v>
      </c>
      <c r="N116" s="8">
        <f t="shared" si="13"/>
        <v>0.69350013498654928</v>
      </c>
      <c r="O116" s="8">
        <f t="shared" si="14"/>
        <v>0.84459992648928361</v>
      </c>
      <c r="P116">
        <f>VLOOKUP($B116,'Supporting Data'!$B$2:$J$367,COLUMN('Supporting Data'!C117)-1,FALSE)</f>
        <v>393483</v>
      </c>
      <c r="Q116" s="8">
        <f>VLOOKUP($B116,'Supporting Data'!$B$2:$J$367,COLUMN('Supporting Data'!D117)-1,FALSE)</f>
        <v>0.17</v>
      </c>
      <c r="R116">
        <f>VLOOKUP($B116,'Supporting Data'!$B$2:$J$367,COLUMN('Supporting Data'!E117)-1,FALSE)</f>
        <v>30</v>
      </c>
      <c r="S116">
        <f>VLOOKUP($B116,'Supporting Data'!$B$2:$J$367,COLUMN('Supporting Data'!F117)-1,FALSE)</f>
        <v>17</v>
      </c>
      <c r="T116">
        <f>VLOOKUP($B116,'Supporting Data'!$B$2:$J$367,COLUMN('Supporting Data'!G117)-1,FALSE)</f>
        <v>28</v>
      </c>
      <c r="U116">
        <f>VLOOKUP($B116,'Supporting Data'!$B$2:$J$367,COLUMN('Supporting Data'!H117)-1,FALSE)</f>
        <v>383</v>
      </c>
      <c r="V116">
        <f>VLOOKUP($B116,'Supporting Data'!$B$2:$J$367,COLUMN('Supporting Data'!I117)-1,FALSE)</f>
        <v>38</v>
      </c>
      <c r="W116" s="8">
        <f>VLOOKUP($B116,'Supporting Data'!$B$2:$J$367,COLUMN('Supporting Data'!J117)-1,FALSE)</f>
        <v>0.91</v>
      </c>
      <c r="X116">
        <f>VLOOKUP($B116,'Channel wise traffic'!$B$2:$F$367,COLUMN('Channel wise traffic'!C117)-1,FALSE)</f>
        <v>8209154</v>
      </c>
      <c r="Y116">
        <f>VLOOKUP($B116,'Channel wise traffic'!$B$2:$F$367,COLUMN('Channel wise traffic'!D117)-1,FALSE)</f>
        <v>6156866</v>
      </c>
      <c r="Z116">
        <f>VLOOKUP($B116,'Channel wise traffic'!$B$2:$F$367,COLUMN('Channel wise traffic'!E117)-1,FALSE)</f>
        <v>2508352</v>
      </c>
      <c r="AA116">
        <f>VLOOKUP($B116,'Channel wise traffic'!$B$2:$F$367,COLUMN('Channel wise traffic'!F117)-1,FALSE)</f>
        <v>5928833</v>
      </c>
    </row>
    <row r="117" spans="1:27" x14ac:dyDescent="0.3">
      <c r="A117" s="4" t="str">
        <f t="shared" si="15"/>
        <v>Friday</v>
      </c>
      <c r="B117" s="3">
        <v>43581</v>
      </c>
      <c r="C117" s="10">
        <v>22151687</v>
      </c>
      <c r="D117" s="10">
        <v>5759438</v>
      </c>
      <c r="E117" s="10">
        <v>2188586</v>
      </c>
      <c r="F117" s="10">
        <v>1533761</v>
      </c>
      <c r="G117" s="10">
        <v>1307991</v>
      </c>
      <c r="H117" s="8">
        <f t="shared" si="10"/>
        <v>5.9047015245385151E-2</v>
      </c>
      <c r="I117" s="8">
        <f t="shared" si="16"/>
        <v>-7.8703103693101739E-2</v>
      </c>
      <c r="J117" s="8">
        <f t="shared" si="17"/>
        <v>0</v>
      </c>
      <c r="K117" s="8">
        <f t="shared" si="18"/>
        <v>-7.8703103693101739E-2</v>
      </c>
      <c r="L117" s="8">
        <f t="shared" si="11"/>
        <v>0.25999997201116104</v>
      </c>
      <c r="M117" s="8">
        <f t="shared" si="12"/>
        <v>0.37999992360365714</v>
      </c>
      <c r="N117" s="8">
        <f t="shared" si="13"/>
        <v>0.70079996856417792</v>
      </c>
      <c r="O117" s="8">
        <f t="shared" si="14"/>
        <v>0.85279975172142208</v>
      </c>
      <c r="P117">
        <f>VLOOKUP($B117,'Supporting Data'!$B$2:$J$367,COLUMN('Supporting Data'!C118)-1,FALSE)</f>
        <v>387973</v>
      </c>
      <c r="Q117" s="8">
        <f>VLOOKUP($B117,'Supporting Data'!$B$2:$J$367,COLUMN('Supporting Data'!D118)-1,FALSE)</f>
        <v>0.17</v>
      </c>
      <c r="R117">
        <f>VLOOKUP($B117,'Supporting Data'!$B$2:$J$367,COLUMN('Supporting Data'!E118)-1,FALSE)</f>
        <v>38</v>
      </c>
      <c r="S117">
        <f>VLOOKUP($B117,'Supporting Data'!$B$2:$J$367,COLUMN('Supporting Data'!F118)-1,FALSE)</f>
        <v>19</v>
      </c>
      <c r="T117">
        <f>VLOOKUP($B117,'Supporting Data'!$B$2:$J$367,COLUMN('Supporting Data'!G118)-1,FALSE)</f>
        <v>30</v>
      </c>
      <c r="U117">
        <f>VLOOKUP($B117,'Supporting Data'!$B$2:$J$367,COLUMN('Supporting Data'!H118)-1,FALSE)</f>
        <v>367</v>
      </c>
      <c r="V117">
        <f>VLOOKUP($B117,'Supporting Data'!$B$2:$J$367,COLUMN('Supporting Data'!I118)-1,FALSE)</f>
        <v>30</v>
      </c>
      <c r="W117" s="8">
        <f>VLOOKUP($B117,'Supporting Data'!$B$2:$J$367,COLUMN('Supporting Data'!J118)-1,FALSE)</f>
        <v>0.94</v>
      </c>
      <c r="X117">
        <f>VLOOKUP($B117,'Channel wise traffic'!$B$2:$F$367,COLUMN('Channel wise traffic'!C118)-1,FALSE)</f>
        <v>7974607</v>
      </c>
      <c r="Y117">
        <f>VLOOKUP($B117,'Channel wise traffic'!$B$2:$F$367,COLUMN('Channel wise traffic'!D118)-1,FALSE)</f>
        <v>5980955</v>
      </c>
      <c r="Z117">
        <f>VLOOKUP($B117,'Channel wise traffic'!$B$2:$F$367,COLUMN('Channel wise traffic'!E118)-1,FALSE)</f>
        <v>2436685</v>
      </c>
      <c r="AA117">
        <f>VLOOKUP($B117,'Channel wise traffic'!$B$2:$F$367,COLUMN('Channel wise traffic'!F118)-1,FALSE)</f>
        <v>5759438</v>
      </c>
    </row>
    <row r="118" spans="1:27" x14ac:dyDescent="0.3">
      <c r="A118" s="4" t="str">
        <f t="shared" si="15"/>
        <v>Saturday</v>
      </c>
      <c r="B118" s="3">
        <v>43582</v>
      </c>
      <c r="C118" s="10">
        <v>47134238</v>
      </c>
      <c r="D118" s="10">
        <v>9997171</v>
      </c>
      <c r="E118" s="10">
        <v>3297067</v>
      </c>
      <c r="F118" s="10">
        <v>2354106</v>
      </c>
      <c r="G118" s="10">
        <v>1744392</v>
      </c>
      <c r="H118" s="8">
        <f t="shared" si="10"/>
        <v>3.7009020915963468E-2</v>
      </c>
      <c r="I118" s="8">
        <f t="shared" si="16"/>
        <v>9.246269927953743E-2</v>
      </c>
      <c r="J118" s="8">
        <f t="shared" si="17"/>
        <v>6.0606059924187328E-2</v>
      </c>
      <c r="K118" s="8">
        <f t="shared" si="18"/>
        <v>3.0036259982926472E-2</v>
      </c>
      <c r="L118" s="8">
        <f t="shared" si="11"/>
        <v>0.21209998133416308</v>
      </c>
      <c r="M118" s="8">
        <f t="shared" si="12"/>
        <v>0.32980000042011887</v>
      </c>
      <c r="N118" s="8">
        <f t="shared" si="13"/>
        <v>0.71400004913457926</v>
      </c>
      <c r="O118" s="8">
        <f t="shared" si="14"/>
        <v>0.74099976806481949</v>
      </c>
      <c r="P118">
        <f>VLOOKUP($B118,'Supporting Data'!$B$2:$J$367,COLUMN('Supporting Data'!C119)-1,FALSE)</f>
        <v>388059</v>
      </c>
      <c r="Q118" s="8">
        <f>VLOOKUP($B118,'Supporting Data'!$B$2:$J$367,COLUMN('Supporting Data'!D119)-1,FALSE)</f>
        <v>0.19</v>
      </c>
      <c r="R118">
        <f>VLOOKUP($B118,'Supporting Data'!$B$2:$J$367,COLUMN('Supporting Data'!E119)-1,FALSE)</f>
        <v>31</v>
      </c>
      <c r="S118">
        <f>VLOOKUP($B118,'Supporting Data'!$B$2:$J$367,COLUMN('Supporting Data'!F119)-1,FALSE)</f>
        <v>20</v>
      </c>
      <c r="T118">
        <f>VLOOKUP($B118,'Supporting Data'!$B$2:$J$367,COLUMN('Supporting Data'!G119)-1,FALSE)</f>
        <v>29</v>
      </c>
      <c r="U118">
        <f>VLOOKUP($B118,'Supporting Data'!$B$2:$J$367,COLUMN('Supporting Data'!H119)-1,FALSE)</f>
        <v>366</v>
      </c>
      <c r="V118">
        <f>VLOOKUP($B118,'Supporting Data'!$B$2:$J$367,COLUMN('Supporting Data'!I119)-1,FALSE)</f>
        <v>36</v>
      </c>
      <c r="W118" s="8">
        <f>VLOOKUP($B118,'Supporting Data'!$B$2:$J$367,COLUMN('Supporting Data'!J119)-1,FALSE)</f>
        <v>0.94</v>
      </c>
      <c r="X118">
        <f>VLOOKUP($B118,'Channel wise traffic'!$B$2:$F$367,COLUMN('Channel wise traffic'!C119)-1,FALSE)</f>
        <v>16968325</v>
      </c>
      <c r="Y118">
        <f>VLOOKUP($B118,'Channel wise traffic'!$B$2:$F$367,COLUMN('Channel wise traffic'!D119)-1,FALSE)</f>
        <v>12726244</v>
      </c>
      <c r="Z118">
        <f>VLOOKUP($B118,'Channel wise traffic'!$B$2:$F$367,COLUMN('Channel wise traffic'!E119)-1,FALSE)</f>
        <v>5184766</v>
      </c>
      <c r="AA118">
        <f>VLOOKUP($B118,'Channel wise traffic'!$B$2:$F$367,COLUMN('Channel wise traffic'!F119)-1,FALSE)</f>
        <v>12254901</v>
      </c>
    </row>
    <row r="119" spans="1:27" x14ac:dyDescent="0.3">
      <c r="A119" s="4" t="str">
        <f t="shared" si="15"/>
        <v>Sunday</v>
      </c>
      <c r="B119" s="3">
        <v>43583</v>
      </c>
      <c r="C119" s="10">
        <v>46236443</v>
      </c>
      <c r="D119" s="10">
        <v>9224170</v>
      </c>
      <c r="E119" s="10">
        <v>3261666</v>
      </c>
      <c r="F119" s="10">
        <v>2151395</v>
      </c>
      <c r="G119" s="10">
        <v>1644526</v>
      </c>
      <c r="H119" s="8">
        <f t="shared" si="10"/>
        <v>3.5567744690048933E-2</v>
      </c>
      <c r="I119" s="8">
        <f t="shared" si="16"/>
        <v>-0.14794268586809256</v>
      </c>
      <c r="J119" s="8">
        <f t="shared" si="17"/>
        <v>-9.6153739053844722E-3</v>
      </c>
      <c r="K119" s="8">
        <f t="shared" si="18"/>
        <v>-0.13967029406360465</v>
      </c>
      <c r="L119" s="8">
        <f t="shared" si="11"/>
        <v>0.19949999181381664</v>
      </c>
      <c r="M119" s="8">
        <f t="shared" si="12"/>
        <v>0.3535999444936509</v>
      </c>
      <c r="N119" s="8">
        <f t="shared" si="13"/>
        <v>0.65960003262136591</v>
      </c>
      <c r="O119" s="8">
        <f t="shared" si="14"/>
        <v>0.76439984289263474</v>
      </c>
      <c r="P119">
        <f>VLOOKUP($B119,'Supporting Data'!$B$2:$J$367,COLUMN('Supporting Data'!C120)-1,FALSE)</f>
        <v>394554</v>
      </c>
      <c r="Q119" s="8">
        <f>VLOOKUP($B119,'Supporting Data'!$B$2:$J$367,COLUMN('Supporting Data'!D120)-1,FALSE)</f>
        <v>0.18</v>
      </c>
      <c r="R119">
        <f>VLOOKUP($B119,'Supporting Data'!$B$2:$J$367,COLUMN('Supporting Data'!E120)-1,FALSE)</f>
        <v>30</v>
      </c>
      <c r="S119">
        <f>VLOOKUP($B119,'Supporting Data'!$B$2:$J$367,COLUMN('Supporting Data'!F120)-1,FALSE)</f>
        <v>20</v>
      </c>
      <c r="T119">
        <f>VLOOKUP($B119,'Supporting Data'!$B$2:$J$367,COLUMN('Supporting Data'!G120)-1,FALSE)</f>
        <v>29</v>
      </c>
      <c r="U119">
        <f>VLOOKUP($B119,'Supporting Data'!$B$2:$J$367,COLUMN('Supporting Data'!H120)-1,FALSE)</f>
        <v>389</v>
      </c>
      <c r="V119">
        <f>VLOOKUP($B119,'Supporting Data'!$B$2:$J$367,COLUMN('Supporting Data'!I120)-1,FALSE)</f>
        <v>31</v>
      </c>
      <c r="W119" s="8">
        <f>VLOOKUP($B119,'Supporting Data'!$B$2:$J$367,COLUMN('Supporting Data'!J120)-1,FALSE)</f>
        <v>0.93</v>
      </c>
      <c r="X119">
        <f>VLOOKUP($B119,'Channel wise traffic'!$B$2:$F$367,COLUMN('Channel wise traffic'!C120)-1,FALSE)</f>
        <v>16645119</v>
      </c>
      <c r="Y119">
        <f>VLOOKUP($B119,'Channel wise traffic'!$B$2:$F$367,COLUMN('Channel wise traffic'!D120)-1,FALSE)</f>
        <v>12483839</v>
      </c>
      <c r="Z119">
        <f>VLOOKUP($B119,'Channel wise traffic'!$B$2:$F$367,COLUMN('Channel wise traffic'!E120)-1,FALSE)</f>
        <v>5086008</v>
      </c>
      <c r="AA119">
        <f>VLOOKUP($B119,'Channel wise traffic'!$B$2:$F$367,COLUMN('Channel wise traffic'!F120)-1,FALSE)</f>
        <v>12021475</v>
      </c>
    </row>
    <row r="120" spans="1:27" x14ac:dyDescent="0.3">
      <c r="A120" s="4" t="str">
        <f t="shared" si="15"/>
        <v>Monday</v>
      </c>
      <c r="B120" s="3">
        <v>43584</v>
      </c>
      <c r="C120" s="10">
        <v>20631473</v>
      </c>
      <c r="D120" s="10">
        <v>5209447</v>
      </c>
      <c r="E120" s="10">
        <v>2062941</v>
      </c>
      <c r="F120" s="10">
        <v>1475828</v>
      </c>
      <c r="G120" s="10">
        <v>1210178</v>
      </c>
      <c r="H120" s="8">
        <f t="shared" si="10"/>
        <v>5.8656887949784291E-2</v>
      </c>
      <c r="I120" s="8">
        <f t="shared" si="16"/>
        <v>-0.17094798772087394</v>
      </c>
      <c r="J120" s="8">
        <f t="shared" si="17"/>
        <v>-1.041664768062156E-2</v>
      </c>
      <c r="K120" s="8">
        <f t="shared" si="18"/>
        <v>-0.16222114050726522</v>
      </c>
      <c r="L120" s="8">
        <f t="shared" si="11"/>
        <v>0.25250000327170047</v>
      </c>
      <c r="M120" s="8">
        <f t="shared" si="12"/>
        <v>0.39599999769649252</v>
      </c>
      <c r="N120" s="8">
        <f t="shared" si="13"/>
        <v>0.71540000416880556</v>
      </c>
      <c r="O120" s="8">
        <f t="shared" si="14"/>
        <v>0.81999934951769449</v>
      </c>
      <c r="P120">
        <f>VLOOKUP($B120,'Supporting Data'!$B$2:$J$367,COLUMN('Supporting Data'!C121)-1,FALSE)</f>
        <v>395744</v>
      </c>
      <c r="Q120" s="8">
        <f>VLOOKUP($B120,'Supporting Data'!$B$2:$J$367,COLUMN('Supporting Data'!D121)-1,FALSE)</f>
        <v>0.18</v>
      </c>
      <c r="R120">
        <f>VLOOKUP($B120,'Supporting Data'!$B$2:$J$367,COLUMN('Supporting Data'!E121)-1,FALSE)</f>
        <v>38</v>
      </c>
      <c r="S120">
        <f>VLOOKUP($B120,'Supporting Data'!$B$2:$J$367,COLUMN('Supporting Data'!F121)-1,FALSE)</f>
        <v>20</v>
      </c>
      <c r="T120">
        <f>VLOOKUP($B120,'Supporting Data'!$B$2:$J$367,COLUMN('Supporting Data'!G121)-1,FALSE)</f>
        <v>27</v>
      </c>
      <c r="U120">
        <f>VLOOKUP($B120,'Supporting Data'!$B$2:$J$367,COLUMN('Supporting Data'!H121)-1,FALSE)</f>
        <v>366</v>
      </c>
      <c r="V120">
        <f>VLOOKUP($B120,'Supporting Data'!$B$2:$J$367,COLUMN('Supporting Data'!I121)-1,FALSE)</f>
        <v>31</v>
      </c>
      <c r="W120" s="8">
        <f>VLOOKUP($B120,'Supporting Data'!$B$2:$J$367,COLUMN('Supporting Data'!J121)-1,FALSE)</f>
        <v>0.91</v>
      </c>
      <c r="X120">
        <f>VLOOKUP($B120,'Channel wise traffic'!$B$2:$F$367,COLUMN('Channel wise traffic'!C121)-1,FALSE)</f>
        <v>7427330</v>
      </c>
      <c r="Y120">
        <f>VLOOKUP($B120,'Channel wise traffic'!$B$2:$F$367,COLUMN('Channel wise traffic'!D121)-1,FALSE)</f>
        <v>5570497</v>
      </c>
      <c r="Z120">
        <f>VLOOKUP($B120,'Channel wise traffic'!$B$2:$F$367,COLUMN('Channel wise traffic'!E121)-1,FALSE)</f>
        <v>2269462</v>
      </c>
      <c r="AA120">
        <f>VLOOKUP($B120,'Channel wise traffic'!$B$2:$F$367,COLUMN('Channel wise traffic'!F121)-1,FALSE)</f>
        <v>5364183</v>
      </c>
    </row>
    <row r="121" spans="1:27" x14ac:dyDescent="0.3">
      <c r="A121" s="4" t="str">
        <f t="shared" si="15"/>
        <v>Tuesday</v>
      </c>
      <c r="B121" s="3">
        <v>43585</v>
      </c>
      <c r="C121" s="10">
        <v>21065820</v>
      </c>
      <c r="D121" s="10">
        <v>5319119</v>
      </c>
      <c r="E121" s="10">
        <v>2148924</v>
      </c>
      <c r="F121" s="10">
        <v>1490279</v>
      </c>
      <c r="G121" s="10">
        <v>1246469</v>
      </c>
      <c r="H121" s="8">
        <f t="shared" si="10"/>
        <v>5.9170210321743945E-2</v>
      </c>
      <c r="I121" s="8">
        <f t="shared" si="16"/>
        <v>8.5294138133996444E-2</v>
      </c>
      <c r="J121" s="8">
        <f t="shared" si="17"/>
        <v>2.105264127287465E-2</v>
      </c>
      <c r="K121" s="8">
        <f t="shared" si="18"/>
        <v>6.2916929318195036E-2</v>
      </c>
      <c r="L121" s="8">
        <f t="shared" si="11"/>
        <v>0.25249997389135576</v>
      </c>
      <c r="M121" s="8">
        <f t="shared" si="12"/>
        <v>0.40399998571191958</v>
      </c>
      <c r="N121" s="8">
        <f t="shared" si="13"/>
        <v>0.69350009586192907</v>
      </c>
      <c r="O121" s="8">
        <f t="shared" si="14"/>
        <v>0.83639976138696182</v>
      </c>
      <c r="P121">
        <f>VLOOKUP($B121,'Supporting Data'!$B$2:$J$367,COLUMN('Supporting Data'!C122)-1,FALSE)</f>
        <v>405172</v>
      </c>
      <c r="Q121" s="8">
        <f>VLOOKUP($B121,'Supporting Data'!$B$2:$J$367,COLUMN('Supporting Data'!D122)-1,FALSE)</f>
        <v>0.17</v>
      </c>
      <c r="R121">
        <f>VLOOKUP($B121,'Supporting Data'!$B$2:$J$367,COLUMN('Supporting Data'!E122)-1,FALSE)</f>
        <v>33</v>
      </c>
      <c r="S121">
        <f>VLOOKUP($B121,'Supporting Data'!$B$2:$J$367,COLUMN('Supporting Data'!F122)-1,FALSE)</f>
        <v>19</v>
      </c>
      <c r="T121">
        <f>VLOOKUP($B121,'Supporting Data'!$B$2:$J$367,COLUMN('Supporting Data'!G122)-1,FALSE)</f>
        <v>27</v>
      </c>
      <c r="U121">
        <f>VLOOKUP($B121,'Supporting Data'!$B$2:$J$367,COLUMN('Supporting Data'!H122)-1,FALSE)</f>
        <v>380</v>
      </c>
      <c r="V121">
        <f>VLOOKUP($B121,'Supporting Data'!$B$2:$J$367,COLUMN('Supporting Data'!I122)-1,FALSE)</f>
        <v>34</v>
      </c>
      <c r="W121" s="8">
        <f>VLOOKUP($B121,'Supporting Data'!$B$2:$J$367,COLUMN('Supporting Data'!J122)-1,FALSE)</f>
        <v>0.94</v>
      </c>
      <c r="X121">
        <f>VLOOKUP($B121,'Channel wise traffic'!$B$2:$F$367,COLUMN('Channel wise traffic'!C122)-1,FALSE)</f>
        <v>7583695</v>
      </c>
      <c r="Y121">
        <f>VLOOKUP($B121,'Channel wise traffic'!$B$2:$F$367,COLUMN('Channel wise traffic'!D122)-1,FALSE)</f>
        <v>5687771</v>
      </c>
      <c r="Z121">
        <f>VLOOKUP($B121,'Channel wise traffic'!$B$2:$F$367,COLUMN('Channel wise traffic'!E122)-1,FALSE)</f>
        <v>2317240</v>
      </c>
      <c r="AA121">
        <f>VLOOKUP($B121,'Channel wise traffic'!$B$2:$F$367,COLUMN('Channel wise traffic'!F122)-1,FALSE)</f>
        <v>5477113</v>
      </c>
    </row>
    <row r="122" spans="1:27" x14ac:dyDescent="0.3">
      <c r="A122" s="4" t="str">
        <f t="shared" si="15"/>
        <v>Wednesday</v>
      </c>
      <c r="B122" s="3">
        <v>43586</v>
      </c>
      <c r="C122" s="10">
        <v>22803207</v>
      </c>
      <c r="D122" s="10">
        <v>5529777</v>
      </c>
      <c r="E122" s="10">
        <v>2278268</v>
      </c>
      <c r="F122" s="10">
        <v>1696398</v>
      </c>
      <c r="G122" s="10">
        <v>1460599</v>
      </c>
      <c r="H122" s="8">
        <f t="shared" si="10"/>
        <v>6.4052350180393486E-2</v>
      </c>
      <c r="I122" s="8">
        <f t="shared" si="16"/>
        <v>-1.1071457346926161E-2</v>
      </c>
      <c r="J122" s="8">
        <f t="shared" si="17"/>
        <v>5.0000000000000044E-2</v>
      </c>
      <c r="K122" s="8">
        <f t="shared" si="18"/>
        <v>-5.8163292711358228E-2</v>
      </c>
      <c r="L122" s="8">
        <f t="shared" si="11"/>
        <v>0.24249996941219715</v>
      </c>
      <c r="M122" s="8">
        <f t="shared" si="12"/>
        <v>0.41199997757594925</v>
      </c>
      <c r="N122" s="8">
        <f t="shared" si="13"/>
        <v>0.7445998451455228</v>
      </c>
      <c r="O122" s="8">
        <f t="shared" si="14"/>
        <v>0.86100018981394699</v>
      </c>
      <c r="P122">
        <f>VLOOKUP($B122,'Supporting Data'!$B$2:$J$367,COLUMN('Supporting Data'!C123)-1,FALSE)</f>
        <v>410255</v>
      </c>
      <c r="Q122" s="8">
        <f>VLOOKUP($B122,'Supporting Data'!$B$2:$J$367,COLUMN('Supporting Data'!D123)-1,FALSE)</f>
        <v>0.18</v>
      </c>
      <c r="R122">
        <f>VLOOKUP($B122,'Supporting Data'!$B$2:$J$367,COLUMN('Supporting Data'!E123)-1,FALSE)</f>
        <v>40</v>
      </c>
      <c r="S122">
        <f>VLOOKUP($B122,'Supporting Data'!$B$2:$J$367,COLUMN('Supporting Data'!F123)-1,FALSE)</f>
        <v>18</v>
      </c>
      <c r="T122">
        <f>VLOOKUP($B122,'Supporting Data'!$B$2:$J$367,COLUMN('Supporting Data'!G123)-1,FALSE)</f>
        <v>27</v>
      </c>
      <c r="U122">
        <f>VLOOKUP($B122,'Supporting Data'!$B$2:$J$367,COLUMN('Supporting Data'!H123)-1,FALSE)</f>
        <v>378</v>
      </c>
      <c r="V122">
        <f>VLOOKUP($B122,'Supporting Data'!$B$2:$J$367,COLUMN('Supporting Data'!I123)-1,FALSE)</f>
        <v>35</v>
      </c>
      <c r="W122" s="8">
        <f>VLOOKUP($B122,'Supporting Data'!$B$2:$J$367,COLUMN('Supporting Data'!J123)-1,FALSE)</f>
        <v>0.94</v>
      </c>
      <c r="X122">
        <f>VLOOKUP($B122,'Channel wise traffic'!$B$2:$F$367,COLUMN('Channel wise traffic'!C123)-1,FALSE)</f>
        <v>8209154</v>
      </c>
      <c r="Y122">
        <f>VLOOKUP($B122,'Channel wise traffic'!$B$2:$F$367,COLUMN('Channel wise traffic'!D123)-1,FALSE)</f>
        <v>6156866</v>
      </c>
      <c r="Z122">
        <f>VLOOKUP($B122,'Channel wise traffic'!$B$2:$F$367,COLUMN('Channel wise traffic'!E123)-1,FALSE)</f>
        <v>2508352</v>
      </c>
      <c r="AA122">
        <f>VLOOKUP($B122,'Channel wise traffic'!$B$2:$F$367,COLUMN('Channel wise traffic'!F123)-1,FALSE)</f>
        <v>5928833</v>
      </c>
    </row>
    <row r="123" spans="1:27" x14ac:dyDescent="0.3">
      <c r="A123" s="4" t="str">
        <f t="shared" si="15"/>
        <v>Thursday</v>
      </c>
      <c r="B123" s="3">
        <v>43587</v>
      </c>
      <c r="C123" s="10">
        <v>21282993</v>
      </c>
      <c r="D123" s="10">
        <v>5533578</v>
      </c>
      <c r="E123" s="10">
        <v>2169162</v>
      </c>
      <c r="F123" s="10">
        <v>1615158</v>
      </c>
      <c r="G123" s="10">
        <v>1284697</v>
      </c>
      <c r="H123" s="8">
        <f t="shared" si="10"/>
        <v>6.0362609713774752E-2</v>
      </c>
      <c r="I123" s="8">
        <f t="shared" si="16"/>
        <v>1.9271173724444424E-3</v>
      </c>
      <c r="J123" s="8">
        <f t="shared" si="17"/>
        <v>-6.6666675437362821E-2</v>
      </c>
      <c r="K123" s="8">
        <f t="shared" si="18"/>
        <v>7.3493350129709034E-2</v>
      </c>
      <c r="L123" s="8">
        <f t="shared" si="11"/>
        <v>0.25999999154254289</v>
      </c>
      <c r="M123" s="8">
        <f t="shared" si="12"/>
        <v>0.39199989590821704</v>
      </c>
      <c r="N123" s="8">
        <f t="shared" si="13"/>
        <v>0.74459998838261043</v>
      </c>
      <c r="O123" s="8">
        <f t="shared" si="14"/>
        <v>0.79540020233314634</v>
      </c>
      <c r="P123">
        <f>VLOOKUP($B123,'Supporting Data'!$B$2:$J$367,COLUMN('Supporting Data'!C124)-1,FALSE)</f>
        <v>390331</v>
      </c>
      <c r="Q123" s="8">
        <f>VLOOKUP($B123,'Supporting Data'!$B$2:$J$367,COLUMN('Supporting Data'!D124)-1,FALSE)</f>
        <v>0.19</v>
      </c>
      <c r="R123">
        <f>VLOOKUP($B123,'Supporting Data'!$B$2:$J$367,COLUMN('Supporting Data'!E124)-1,FALSE)</f>
        <v>31</v>
      </c>
      <c r="S123">
        <f>VLOOKUP($B123,'Supporting Data'!$B$2:$J$367,COLUMN('Supporting Data'!F124)-1,FALSE)</f>
        <v>18</v>
      </c>
      <c r="T123">
        <f>VLOOKUP($B123,'Supporting Data'!$B$2:$J$367,COLUMN('Supporting Data'!G124)-1,FALSE)</f>
        <v>30</v>
      </c>
      <c r="U123">
        <f>VLOOKUP($B123,'Supporting Data'!$B$2:$J$367,COLUMN('Supporting Data'!H124)-1,FALSE)</f>
        <v>378</v>
      </c>
      <c r="V123">
        <f>VLOOKUP($B123,'Supporting Data'!$B$2:$J$367,COLUMN('Supporting Data'!I124)-1,FALSE)</f>
        <v>36</v>
      </c>
      <c r="W123" s="8">
        <f>VLOOKUP($B123,'Supporting Data'!$B$2:$J$367,COLUMN('Supporting Data'!J124)-1,FALSE)</f>
        <v>0.95</v>
      </c>
      <c r="X123">
        <f>VLOOKUP($B123,'Channel wise traffic'!$B$2:$F$367,COLUMN('Channel wise traffic'!C124)-1,FALSE)</f>
        <v>7661877</v>
      </c>
      <c r="Y123">
        <f>VLOOKUP($B123,'Channel wise traffic'!$B$2:$F$367,COLUMN('Channel wise traffic'!D124)-1,FALSE)</f>
        <v>5746408</v>
      </c>
      <c r="Z123">
        <f>VLOOKUP($B123,'Channel wise traffic'!$B$2:$F$367,COLUMN('Channel wise traffic'!E124)-1,FALSE)</f>
        <v>2341129</v>
      </c>
      <c r="AA123">
        <f>VLOOKUP($B123,'Channel wise traffic'!$B$2:$F$367,COLUMN('Channel wise traffic'!F124)-1,FALSE)</f>
        <v>5533578</v>
      </c>
    </row>
    <row r="124" spans="1:27" x14ac:dyDescent="0.3">
      <c r="A124" s="4" t="str">
        <f t="shared" si="15"/>
        <v>Friday</v>
      </c>
      <c r="B124" s="3">
        <v>43588</v>
      </c>
      <c r="C124" s="10">
        <v>20848646</v>
      </c>
      <c r="D124" s="10">
        <v>5264283</v>
      </c>
      <c r="E124" s="10">
        <v>2147827</v>
      </c>
      <c r="F124" s="10">
        <v>1552235</v>
      </c>
      <c r="G124" s="10">
        <v>1260104</v>
      </c>
      <c r="H124" s="8">
        <f t="shared" si="10"/>
        <v>6.0440567699216532E-2</v>
      </c>
      <c r="I124" s="8">
        <f t="shared" si="16"/>
        <v>-3.6611108180407914E-2</v>
      </c>
      <c r="J124" s="8">
        <f t="shared" si="17"/>
        <v>-5.8823555966640351E-2</v>
      </c>
      <c r="K124" s="8">
        <f t="shared" si="18"/>
        <v>2.3600726438755881E-2</v>
      </c>
      <c r="L124" s="8">
        <f t="shared" si="11"/>
        <v>0.25249999448405425</v>
      </c>
      <c r="M124" s="8">
        <f t="shared" si="12"/>
        <v>0.40799991185884193</v>
      </c>
      <c r="N124" s="8">
        <f t="shared" si="13"/>
        <v>0.72270019885214221</v>
      </c>
      <c r="O124" s="8">
        <f t="shared" si="14"/>
        <v>0.81179975970133389</v>
      </c>
      <c r="P124">
        <f>VLOOKUP($B124,'Supporting Data'!$B$2:$J$367,COLUMN('Supporting Data'!C125)-1,FALSE)</f>
        <v>400375</v>
      </c>
      <c r="Q124" s="8">
        <f>VLOOKUP($B124,'Supporting Data'!$B$2:$J$367,COLUMN('Supporting Data'!D125)-1,FALSE)</f>
        <v>0.18</v>
      </c>
      <c r="R124">
        <f>VLOOKUP($B124,'Supporting Data'!$B$2:$J$367,COLUMN('Supporting Data'!E125)-1,FALSE)</f>
        <v>37</v>
      </c>
      <c r="S124">
        <f>VLOOKUP($B124,'Supporting Data'!$B$2:$J$367,COLUMN('Supporting Data'!F125)-1,FALSE)</f>
        <v>18</v>
      </c>
      <c r="T124">
        <f>VLOOKUP($B124,'Supporting Data'!$B$2:$J$367,COLUMN('Supporting Data'!G125)-1,FALSE)</f>
        <v>27</v>
      </c>
      <c r="U124">
        <f>VLOOKUP($B124,'Supporting Data'!$B$2:$J$367,COLUMN('Supporting Data'!H125)-1,FALSE)</f>
        <v>365</v>
      </c>
      <c r="V124">
        <f>VLOOKUP($B124,'Supporting Data'!$B$2:$J$367,COLUMN('Supporting Data'!I125)-1,FALSE)</f>
        <v>37</v>
      </c>
      <c r="W124" s="8">
        <f>VLOOKUP($B124,'Supporting Data'!$B$2:$J$367,COLUMN('Supporting Data'!J125)-1,FALSE)</f>
        <v>0.93</v>
      </c>
      <c r="X124">
        <f>VLOOKUP($B124,'Channel wise traffic'!$B$2:$F$367,COLUMN('Channel wise traffic'!C125)-1,FALSE)</f>
        <v>7505512</v>
      </c>
      <c r="Y124">
        <f>VLOOKUP($B124,'Channel wise traffic'!$B$2:$F$367,COLUMN('Channel wise traffic'!D125)-1,FALSE)</f>
        <v>5629134</v>
      </c>
      <c r="Z124">
        <f>VLOOKUP($B124,'Channel wise traffic'!$B$2:$F$367,COLUMN('Channel wise traffic'!E125)-1,FALSE)</f>
        <v>2293351</v>
      </c>
      <c r="AA124">
        <f>VLOOKUP($B124,'Channel wise traffic'!$B$2:$F$367,COLUMN('Channel wise traffic'!F125)-1,FALSE)</f>
        <v>5420648</v>
      </c>
    </row>
    <row r="125" spans="1:27" x14ac:dyDescent="0.3">
      <c r="A125" s="4" t="str">
        <f t="shared" si="15"/>
        <v>Saturday</v>
      </c>
      <c r="B125" s="3">
        <v>43589</v>
      </c>
      <c r="C125" s="10">
        <v>43094160</v>
      </c>
      <c r="D125" s="10">
        <v>9321266</v>
      </c>
      <c r="E125" s="10">
        <v>3042461</v>
      </c>
      <c r="F125" s="10">
        <v>1986118</v>
      </c>
      <c r="G125" s="10">
        <v>1487205</v>
      </c>
      <c r="H125" s="8">
        <f t="shared" si="10"/>
        <v>3.4510592618582192E-2</v>
      </c>
      <c r="I125" s="8">
        <f t="shared" si="16"/>
        <v>-0.14743647070153953</v>
      </c>
      <c r="J125" s="8">
        <f t="shared" si="17"/>
        <v>-8.5714295413028663E-2</v>
      </c>
      <c r="K125" s="8">
        <f t="shared" si="18"/>
        <v>-6.750862993794049E-2</v>
      </c>
      <c r="L125" s="8">
        <f t="shared" si="11"/>
        <v>0.21629998125035968</v>
      </c>
      <c r="M125" s="8">
        <f t="shared" si="12"/>
        <v>0.32639997614058003</v>
      </c>
      <c r="N125" s="8">
        <f t="shared" si="13"/>
        <v>0.65279982224915944</v>
      </c>
      <c r="O125" s="8">
        <f t="shared" si="14"/>
        <v>0.74879992024643049</v>
      </c>
      <c r="P125">
        <f>VLOOKUP($B125,'Supporting Data'!$B$2:$J$367,COLUMN('Supporting Data'!C126)-1,FALSE)</f>
        <v>400472</v>
      </c>
      <c r="Q125" s="8">
        <f>VLOOKUP($B125,'Supporting Data'!$B$2:$J$367,COLUMN('Supporting Data'!D126)-1,FALSE)</f>
        <v>0.19</v>
      </c>
      <c r="R125">
        <f>VLOOKUP($B125,'Supporting Data'!$B$2:$J$367,COLUMN('Supporting Data'!E126)-1,FALSE)</f>
        <v>39</v>
      </c>
      <c r="S125">
        <f>VLOOKUP($B125,'Supporting Data'!$B$2:$J$367,COLUMN('Supporting Data'!F126)-1,FALSE)</f>
        <v>19</v>
      </c>
      <c r="T125">
        <f>VLOOKUP($B125,'Supporting Data'!$B$2:$J$367,COLUMN('Supporting Data'!G126)-1,FALSE)</f>
        <v>30</v>
      </c>
      <c r="U125">
        <f>VLOOKUP($B125,'Supporting Data'!$B$2:$J$367,COLUMN('Supporting Data'!H126)-1,FALSE)</f>
        <v>370</v>
      </c>
      <c r="V125">
        <f>VLOOKUP($B125,'Supporting Data'!$B$2:$J$367,COLUMN('Supporting Data'!I126)-1,FALSE)</f>
        <v>40</v>
      </c>
      <c r="W125" s="8">
        <f>VLOOKUP($B125,'Supporting Data'!$B$2:$J$367,COLUMN('Supporting Data'!J126)-1,FALSE)</f>
        <v>0.94</v>
      </c>
      <c r="X125">
        <f>VLOOKUP($B125,'Channel wise traffic'!$B$2:$F$367,COLUMN('Channel wise traffic'!C126)-1,FALSE)</f>
        <v>15513897</v>
      </c>
      <c r="Y125">
        <f>VLOOKUP($B125,'Channel wise traffic'!$B$2:$F$367,COLUMN('Channel wise traffic'!D126)-1,FALSE)</f>
        <v>11635423</v>
      </c>
      <c r="Z125">
        <f>VLOOKUP($B125,'Channel wise traffic'!$B$2:$F$367,COLUMN('Channel wise traffic'!E126)-1,FALSE)</f>
        <v>4740357</v>
      </c>
      <c r="AA125">
        <f>VLOOKUP($B125,'Channel wise traffic'!$B$2:$F$367,COLUMN('Channel wise traffic'!F126)-1,FALSE)</f>
        <v>11204481</v>
      </c>
    </row>
    <row r="126" spans="1:27" x14ac:dyDescent="0.3">
      <c r="A126" s="4" t="str">
        <f t="shared" si="15"/>
        <v>Sunday</v>
      </c>
      <c r="B126" s="3">
        <v>43590</v>
      </c>
      <c r="C126" s="10">
        <v>43991955</v>
      </c>
      <c r="D126" s="10">
        <v>8868778</v>
      </c>
      <c r="E126" s="10">
        <v>3136000</v>
      </c>
      <c r="F126" s="10">
        <v>2068505</v>
      </c>
      <c r="G126" s="10">
        <v>1532762</v>
      </c>
      <c r="H126" s="8">
        <f t="shared" si="10"/>
        <v>3.4841870519280171E-2</v>
      </c>
      <c r="I126" s="8">
        <f t="shared" si="16"/>
        <v>-6.796122408523797E-2</v>
      </c>
      <c r="J126" s="8">
        <f t="shared" si="17"/>
        <v>-4.8543699609418511E-2</v>
      </c>
      <c r="K126" s="8">
        <f t="shared" si="18"/>
        <v>-2.040821472079013E-2</v>
      </c>
      <c r="L126" s="8">
        <f t="shared" si="11"/>
        <v>0.2015999970903771</v>
      </c>
      <c r="M126" s="8">
        <f t="shared" si="12"/>
        <v>0.35360001118530648</v>
      </c>
      <c r="N126" s="8">
        <f t="shared" si="13"/>
        <v>0.65959980867346935</v>
      </c>
      <c r="O126" s="8">
        <f t="shared" si="14"/>
        <v>0.74099990089460743</v>
      </c>
      <c r="P126">
        <f>VLOOKUP($B126,'Supporting Data'!$B$2:$J$367,COLUMN('Supporting Data'!C127)-1,FALSE)</f>
        <v>387617</v>
      </c>
      <c r="Q126" s="8">
        <f>VLOOKUP($B126,'Supporting Data'!$B$2:$J$367,COLUMN('Supporting Data'!D127)-1,FALSE)</f>
        <v>0.18</v>
      </c>
      <c r="R126">
        <f>VLOOKUP($B126,'Supporting Data'!$B$2:$J$367,COLUMN('Supporting Data'!E127)-1,FALSE)</f>
        <v>34</v>
      </c>
      <c r="S126">
        <f>VLOOKUP($B126,'Supporting Data'!$B$2:$J$367,COLUMN('Supporting Data'!F127)-1,FALSE)</f>
        <v>21</v>
      </c>
      <c r="T126">
        <f>VLOOKUP($B126,'Supporting Data'!$B$2:$J$367,COLUMN('Supporting Data'!G127)-1,FALSE)</f>
        <v>28</v>
      </c>
      <c r="U126">
        <f>VLOOKUP($B126,'Supporting Data'!$B$2:$J$367,COLUMN('Supporting Data'!H127)-1,FALSE)</f>
        <v>397</v>
      </c>
      <c r="V126">
        <f>VLOOKUP($B126,'Supporting Data'!$B$2:$J$367,COLUMN('Supporting Data'!I127)-1,FALSE)</f>
        <v>36</v>
      </c>
      <c r="W126" s="8">
        <f>VLOOKUP($B126,'Supporting Data'!$B$2:$J$367,COLUMN('Supporting Data'!J127)-1,FALSE)</f>
        <v>0.93</v>
      </c>
      <c r="X126">
        <f>VLOOKUP($B126,'Channel wise traffic'!$B$2:$F$367,COLUMN('Channel wise traffic'!C127)-1,FALSE)</f>
        <v>15837104</v>
      </c>
      <c r="Y126">
        <f>VLOOKUP($B126,'Channel wise traffic'!$B$2:$F$367,COLUMN('Channel wise traffic'!D127)-1,FALSE)</f>
        <v>11877828</v>
      </c>
      <c r="Z126">
        <f>VLOOKUP($B126,'Channel wise traffic'!$B$2:$F$367,COLUMN('Channel wise traffic'!E127)-1,FALSE)</f>
        <v>4839115</v>
      </c>
      <c r="AA126">
        <f>VLOOKUP($B126,'Channel wise traffic'!$B$2:$F$367,COLUMN('Channel wise traffic'!F127)-1,FALSE)</f>
        <v>11437908</v>
      </c>
    </row>
    <row r="127" spans="1:27" x14ac:dyDescent="0.3">
      <c r="A127" s="4" t="str">
        <f t="shared" si="15"/>
        <v>Monday</v>
      </c>
      <c r="B127" s="3">
        <v>43591</v>
      </c>
      <c r="C127" s="10">
        <v>21717340</v>
      </c>
      <c r="D127" s="10">
        <v>5157868</v>
      </c>
      <c r="E127" s="10">
        <v>1959989</v>
      </c>
      <c r="F127" s="10">
        <v>1430792</v>
      </c>
      <c r="G127" s="10">
        <v>1161517</v>
      </c>
      <c r="H127" s="8">
        <f t="shared" si="10"/>
        <v>5.3483391612416623E-2</v>
      </c>
      <c r="I127" s="8">
        <f t="shared" si="16"/>
        <v>-4.0209787320542922E-2</v>
      </c>
      <c r="J127" s="8">
        <f t="shared" si="17"/>
        <v>5.2631578947368363E-2</v>
      </c>
      <c r="K127" s="8">
        <f t="shared" si="18"/>
        <v>-8.8199297954515754E-2</v>
      </c>
      <c r="L127" s="8">
        <f t="shared" si="11"/>
        <v>0.23749998848846129</v>
      </c>
      <c r="M127" s="8">
        <f t="shared" si="12"/>
        <v>0.37999983714201296</v>
      </c>
      <c r="N127" s="8">
        <f t="shared" si="13"/>
        <v>0.73000001530620839</v>
      </c>
      <c r="O127" s="8">
        <f t="shared" si="14"/>
        <v>0.81180003802090028</v>
      </c>
      <c r="P127">
        <f>VLOOKUP($B127,'Supporting Data'!$B$2:$J$367,COLUMN('Supporting Data'!C128)-1,FALSE)</f>
        <v>388170</v>
      </c>
      <c r="Q127" s="8">
        <f>VLOOKUP($B127,'Supporting Data'!$B$2:$J$367,COLUMN('Supporting Data'!D128)-1,FALSE)</f>
        <v>0.18</v>
      </c>
      <c r="R127">
        <f>VLOOKUP($B127,'Supporting Data'!$B$2:$J$367,COLUMN('Supporting Data'!E128)-1,FALSE)</f>
        <v>32</v>
      </c>
      <c r="S127">
        <f>VLOOKUP($B127,'Supporting Data'!$B$2:$J$367,COLUMN('Supporting Data'!F128)-1,FALSE)</f>
        <v>18</v>
      </c>
      <c r="T127">
        <f>VLOOKUP($B127,'Supporting Data'!$B$2:$J$367,COLUMN('Supporting Data'!G128)-1,FALSE)</f>
        <v>29</v>
      </c>
      <c r="U127">
        <f>VLOOKUP($B127,'Supporting Data'!$B$2:$J$367,COLUMN('Supporting Data'!H128)-1,FALSE)</f>
        <v>359</v>
      </c>
      <c r="V127">
        <f>VLOOKUP($B127,'Supporting Data'!$B$2:$J$367,COLUMN('Supporting Data'!I128)-1,FALSE)</f>
        <v>35</v>
      </c>
      <c r="W127" s="8">
        <f>VLOOKUP($B127,'Supporting Data'!$B$2:$J$367,COLUMN('Supporting Data'!J128)-1,FALSE)</f>
        <v>0.93</v>
      </c>
      <c r="X127">
        <f>VLOOKUP($B127,'Channel wise traffic'!$B$2:$F$367,COLUMN('Channel wise traffic'!C128)-1,FALSE)</f>
        <v>7818242</v>
      </c>
      <c r="Y127">
        <f>VLOOKUP($B127,'Channel wise traffic'!$B$2:$F$367,COLUMN('Channel wise traffic'!D128)-1,FALSE)</f>
        <v>5863681</v>
      </c>
      <c r="Z127">
        <f>VLOOKUP($B127,'Channel wise traffic'!$B$2:$F$367,COLUMN('Channel wise traffic'!E128)-1,FALSE)</f>
        <v>2388907</v>
      </c>
      <c r="AA127">
        <f>VLOOKUP($B127,'Channel wise traffic'!$B$2:$F$367,COLUMN('Channel wise traffic'!F128)-1,FALSE)</f>
        <v>5646508</v>
      </c>
    </row>
    <row r="128" spans="1:27" x14ac:dyDescent="0.3">
      <c r="A128" s="4" t="str">
        <f t="shared" si="15"/>
        <v>Tuesday</v>
      </c>
      <c r="B128" s="3">
        <v>43592</v>
      </c>
      <c r="C128" s="10">
        <v>22151687</v>
      </c>
      <c r="D128" s="10">
        <v>5814817</v>
      </c>
      <c r="E128" s="10">
        <v>2372445</v>
      </c>
      <c r="F128" s="10">
        <v>1679928</v>
      </c>
      <c r="G128" s="10">
        <v>1308664</v>
      </c>
      <c r="H128" s="8">
        <f t="shared" si="10"/>
        <v>5.9077396678636714E-2</v>
      </c>
      <c r="I128" s="8">
        <f t="shared" si="16"/>
        <v>4.9896948901256177E-2</v>
      </c>
      <c r="J128" s="8">
        <f t="shared" si="17"/>
        <v>5.154639126319327E-2</v>
      </c>
      <c r="K128" s="8">
        <f t="shared" si="18"/>
        <v>-1.5685873449249321E-3</v>
      </c>
      <c r="L128" s="8">
        <f t="shared" si="11"/>
        <v>0.26249996219249577</v>
      </c>
      <c r="M128" s="8">
        <f t="shared" si="12"/>
        <v>0.4079999422165822</v>
      </c>
      <c r="N128" s="8">
        <f t="shared" si="13"/>
        <v>0.70809987165139765</v>
      </c>
      <c r="O128" s="8">
        <f t="shared" si="14"/>
        <v>0.77900005238319736</v>
      </c>
      <c r="P128">
        <f>VLOOKUP($B128,'Supporting Data'!$B$2:$J$367,COLUMN('Supporting Data'!C129)-1,FALSE)</f>
        <v>404780</v>
      </c>
      <c r="Q128" s="8">
        <f>VLOOKUP($B128,'Supporting Data'!$B$2:$J$367,COLUMN('Supporting Data'!D129)-1,FALSE)</f>
        <v>0.18</v>
      </c>
      <c r="R128">
        <f>VLOOKUP($B128,'Supporting Data'!$B$2:$J$367,COLUMN('Supporting Data'!E129)-1,FALSE)</f>
        <v>37</v>
      </c>
      <c r="S128">
        <f>VLOOKUP($B128,'Supporting Data'!$B$2:$J$367,COLUMN('Supporting Data'!F129)-1,FALSE)</f>
        <v>22</v>
      </c>
      <c r="T128">
        <f>VLOOKUP($B128,'Supporting Data'!$B$2:$J$367,COLUMN('Supporting Data'!G129)-1,FALSE)</f>
        <v>29</v>
      </c>
      <c r="U128">
        <f>VLOOKUP($B128,'Supporting Data'!$B$2:$J$367,COLUMN('Supporting Data'!H129)-1,FALSE)</f>
        <v>360</v>
      </c>
      <c r="V128">
        <f>VLOOKUP($B128,'Supporting Data'!$B$2:$J$367,COLUMN('Supporting Data'!I129)-1,FALSE)</f>
        <v>31</v>
      </c>
      <c r="W128" s="8">
        <f>VLOOKUP($B128,'Supporting Data'!$B$2:$J$367,COLUMN('Supporting Data'!J129)-1,FALSE)</f>
        <v>0.95</v>
      </c>
      <c r="X128">
        <f>VLOOKUP($B128,'Channel wise traffic'!$B$2:$F$367,COLUMN('Channel wise traffic'!C129)-1,FALSE)</f>
        <v>7974607</v>
      </c>
      <c r="Y128">
        <f>VLOOKUP($B128,'Channel wise traffic'!$B$2:$F$367,COLUMN('Channel wise traffic'!D129)-1,FALSE)</f>
        <v>5980955</v>
      </c>
      <c r="Z128">
        <f>VLOOKUP($B128,'Channel wise traffic'!$B$2:$F$367,COLUMN('Channel wise traffic'!E129)-1,FALSE)</f>
        <v>2436685</v>
      </c>
      <c r="AA128">
        <f>VLOOKUP($B128,'Channel wise traffic'!$B$2:$F$367,COLUMN('Channel wise traffic'!F129)-1,FALSE)</f>
        <v>5759438</v>
      </c>
    </row>
    <row r="129" spans="1:27" x14ac:dyDescent="0.3">
      <c r="A129" s="4" t="str">
        <f t="shared" si="15"/>
        <v>Wednesday</v>
      </c>
      <c r="B129" s="3">
        <v>43593</v>
      </c>
      <c r="C129" s="10">
        <v>22803207</v>
      </c>
      <c r="D129" s="10">
        <v>5757809</v>
      </c>
      <c r="E129" s="10">
        <v>2187967</v>
      </c>
      <c r="F129" s="10">
        <v>1565272</v>
      </c>
      <c r="G129" s="10">
        <v>1334864</v>
      </c>
      <c r="H129" s="8">
        <f t="shared" si="10"/>
        <v>5.8538432773951488E-2</v>
      </c>
      <c r="I129" s="8">
        <f t="shared" si="16"/>
        <v>-8.6084544765537951E-2</v>
      </c>
      <c r="J129" s="8">
        <f t="shared" si="17"/>
        <v>0</v>
      </c>
      <c r="K129" s="8">
        <f t="shared" si="18"/>
        <v>-8.6084544765537951E-2</v>
      </c>
      <c r="L129" s="8">
        <f t="shared" si="11"/>
        <v>0.25249996634245347</v>
      </c>
      <c r="M129" s="8">
        <f t="shared" si="12"/>
        <v>0.37999992705558661</v>
      </c>
      <c r="N129" s="8">
        <f t="shared" si="13"/>
        <v>0.71540018656588511</v>
      </c>
      <c r="O129" s="8">
        <f t="shared" si="14"/>
        <v>0.85280002453247739</v>
      </c>
      <c r="P129">
        <f>VLOOKUP($B129,'Supporting Data'!$B$2:$J$367,COLUMN('Supporting Data'!C130)-1,FALSE)</f>
        <v>384639</v>
      </c>
      <c r="Q129" s="8">
        <f>VLOOKUP($B129,'Supporting Data'!$B$2:$J$367,COLUMN('Supporting Data'!D130)-1,FALSE)</f>
        <v>0.17</v>
      </c>
      <c r="R129">
        <f>VLOOKUP($B129,'Supporting Data'!$B$2:$J$367,COLUMN('Supporting Data'!E130)-1,FALSE)</f>
        <v>35</v>
      </c>
      <c r="S129">
        <f>VLOOKUP($B129,'Supporting Data'!$B$2:$J$367,COLUMN('Supporting Data'!F130)-1,FALSE)</f>
        <v>20</v>
      </c>
      <c r="T129">
        <f>VLOOKUP($B129,'Supporting Data'!$B$2:$J$367,COLUMN('Supporting Data'!G130)-1,FALSE)</f>
        <v>29</v>
      </c>
      <c r="U129">
        <f>VLOOKUP($B129,'Supporting Data'!$B$2:$J$367,COLUMN('Supporting Data'!H130)-1,FALSE)</f>
        <v>390</v>
      </c>
      <c r="V129">
        <f>VLOOKUP($B129,'Supporting Data'!$B$2:$J$367,COLUMN('Supporting Data'!I130)-1,FALSE)</f>
        <v>38</v>
      </c>
      <c r="W129" s="8">
        <f>VLOOKUP($B129,'Supporting Data'!$B$2:$J$367,COLUMN('Supporting Data'!J130)-1,FALSE)</f>
        <v>0.91</v>
      </c>
      <c r="X129">
        <f>VLOOKUP($B129,'Channel wise traffic'!$B$2:$F$367,COLUMN('Channel wise traffic'!C130)-1,FALSE)</f>
        <v>8209154</v>
      </c>
      <c r="Y129">
        <f>VLOOKUP($B129,'Channel wise traffic'!$B$2:$F$367,COLUMN('Channel wise traffic'!D130)-1,FALSE)</f>
        <v>6156866</v>
      </c>
      <c r="Z129">
        <f>VLOOKUP($B129,'Channel wise traffic'!$B$2:$F$367,COLUMN('Channel wise traffic'!E130)-1,FALSE)</f>
        <v>2508352</v>
      </c>
      <c r="AA129">
        <f>VLOOKUP($B129,'Channel wise traffic'!$B$2:$F$367,COLUMN('Channel wise traffic'!F130)-1,FALSE)</f>
        <v>5928833</v>
      </c>
    </row>
    <row r="130" spans="1:27" x14ac:dyDescent="0.3">
      <c r="A130" s="4" t="str">
        <f t="shared" si="15"/>
        <v>Thursday</v>
      </c>
      <c r="B130" s="3">
        <v>43594</v>
      </c>
      <c r="C130" s="10">
        <v>21065820</v>
      </c>
      <c r="D130" s="10">
        <v>5108461</v>
      </c>
      <c r="E130" s="10">
        <v>2063818</v>
      </c>
      <c r="F130" s="10">
        <v>1506587</v>
      </c>
      <c r="G130" s="10">
        <v>1210693</v>
      </c>
      <c r="H130" s="8">
        <f t="shared" ref="H130:H193" si="19">G130/C130</f>
        <v>5.7471914219337297E-2</v>
      </c>
      <c r="I130" s="8">
        <f t="shared" si="16"/>
        <v>-5.7604244424950046E-2</v>
      </c>
      <c r="J130" s="8">
        <f t="shared" si="17"/>
        <v>-1.0204062934193514E-2</v>
      </c>
      <c r="K130" s="8">
        <f t="shared" si="18"/>
        <v>-4.7888842250930708E-2</v>
      </c>
      <c r="L130" s="8">
        <f t="shared" ref="L130:L193" si="20">D130/C130</f>
        <v>0.24249998338540821</v>
      </c>
      <c r="M130" s="8">
        <f t="shared" ref="M130:M193" si="21">E130/D130</f>
        <v>0.40399995223610397</v>
      </c>
      <c r="N130" s="8">
        <f t="shared" ref="N130:N193" si="22">F130/E130</f>
        <v>0.72999993216456105</v>
      </c>
      <c r="O130" s="8">
        <f t="shared" ref="O130:O193" si="23">G130/F130</f>
        <v>0.80359979211290156</v>
      </c>
      <c r="P130">
        <f>VLOOKUP($B130,'Supporting Data'!$B$2:$J$367,COLUMN('Supporting Data'!C131)-1,FALSE)</f>
        <v>403290</v>
      </c>
      <c r="Q130" s="8">
        <f>VLOOKUP($B130,'Supporting Data'!$B$2:$J$367,COLUMN('Supporting Data'!D131)-1,FALSE)</f>
        <v>0.18</v>
      </c>
      <c r="R130">
        <f>VLOOKUP($B130,'Supporting Data'!$B$2:$J$367,COLUMN('Supporting Data'!E131)-1,FALSE)</f>
        <v>32</v>
      </c>
      <c r="S130">
        <f>VLOOKUP($B130,'Supporting Data'!$B$2:$J$367,COLUMN('Supporting Data'!F131)-1,FALSE)</f>
        <v>19</v>
      </c>
      <c r="T130">
        <f>VLOOKUP($B130,'Supporting Data'!$B$2:$J$367,COLUMN('Supporting Data'!G131)-1,FALSE)</f>
        <v>26</v>
      </c>
      <c r="U130">
        <f>VLOOKUP($B130,'Supporting Data'!$B$2:$J$367,COLUMN('Supporting Data'!H131)-1,FALSE)</f>
        <v>385</v>
      </c>
      <c r="V130">
        <f>VLOOKUP($B130,'Supporting Data'!$B$2:$J$367,COLUMN('Supporting Data'!I131)-1,FALSE)</f>
        <v>40</v>
      </c>
      <c r="W130" s="8">
        <f>VLOOKUP($B130,'Supporting Data'!$B$2:$J$367,COLUMN('Supporting Data'!J131)-1,FALSE)</f>
        <v>0.95</v>
      </c>
      <c r="X130">
        <f>VLOOKUP($B130,'Channel wise traffic'!$B$2:$F$367,COLUMN('Channel wise traffic'!C131)-1,FALSE)</f>
        <v>7583695</v>
      </c>
      <c r="Y130">
        <f>VLOOKUP($B130,'Channel wise traffic'!$B$2:$F$367,COLUMN('Channel wise traffic'!D131)-1,FALSE)</f>
        <v>5687771</v>
      </c>
      <c r="Z130">
        <f>VLOOKUP($B130,'Channel wise traffic'!$B$2:$F$367,COLUMN('Channel wise traffic'!E131)-1,FALSE)</f>
        <v>2317240</v>
      </c>
      <c r="AA130">
        <f>VLOOKUP($B130,'Channel wise traffic'!$B$2:$F$367,COLUMN('Channel wise traffic'!F131)-1,FALSE)</f>
        <v>5477113</v>
      </c>
    </row>
    <row r="131" spans="1:27" x14ac:dyDescent="0.3">
      <c r="A131" s="4" t="str">
        <f t="shared" ref="A131:A194" si="24">TEXT(WEEKDAY(B131,1),"DDDD")</f>
        <v>Friday</v>
      </c>
      <c r="B131" s="3">
        <v>43595</v>
      </c>
      <c r="C131" s="10">
        <v>21065820</v>
      </c>
      <c r="D131" s="10">
        <v>5213790</v>
      </c>
      <c r="E131" s="10">
        <v>2168936</v>
      </c>
      <c r="F131" s="10">
        <v>1583323</v>
      </c>
      <c r="G131" s="10">
        <v>1337275</v>
      </c>
      <c r="H131" s="8">
        <f t="shared" si="19"/>
        <v>6.3480794955999814E-2</v>
      </c>
      <c r="I131" s="8">
        <f t="shared" si="16"/>
        <v>6.1241770520528371E-2</v>
      </c>
      <c r="J131" s="8">
        <f t="shared" si="17"/>
        <v>1.0416695645367069E-2</v>
      </c>
      <c r="K131" s="8">
        <f t="shared" si="18"/>
        <v>5.030110358845441E-2</v>
      </c>
      <c r="L131" s="8">
        <f t="shared" si="20"/>
        <v>0.247499978638382</v>
      </c>
      <c r="M131" s="8">
        <f t="shared" si="21"/>
        <v>0.41599987724860416</v>
      </c>
      <c r="N131" s="8">
        <f t="shared" si="22"/>
        <v>0.72999987090444352</v>
      </c>
      <c r="O131" s="8">
        <f t="shared" si="23"/>
        <v>0.84460024897004593</v>
      </c>
      <c r="P131">
        <f>VLOOKUP($B131,'Supporting Data'!$B$2:$J$367,COLUMN('Supporting Data'!C132)-1,FALSE)</f>
        <v>406517</v>
      </c>
      <c r="Q131" s="8">
        <f>VLOOKUP($B131,'Supporting Data'!$B$2:$J$367,COLUMN('Supporting Data'!D132)-1,FALSE)</f>
        <v>0.19</v>
      </c>
      <c r="R131">
        <f>VLOOKUP($B131,'Supporting Data'!$B$2:$J$367,COLUMN('Supporting Data'!E132)-1,FALSE)</f>
        <v>40</v>
      </c>
      <c r="S131">
        <f>VLOOKUP($B131,'Supporting Data'!$B$2:$J$367,COLUMN('Supporting Data'!F132)-1,FALSE)</f>
        <v>21</v>
      </c>
      <c r="T131">
        <f>VLOOKUP($B131,'Supporting Data'!$B$2:$J$367,COLUMN('Supporting Data'!G132)-1,FALSE)</f>
        <v>25</v>
      </c>
      <c r="U131">
        <f>VLOOKUP($B131,'Supporting Data'!$B$2:$J$367,COLUMN('Supporting Data'!H132)-1,FALSE)</f>
        <v>377</v>
      </c>
      <c r="V131">
        <f>VLOOKUP($B131,'Supporting Data'!$B$2:$J$367,COLUMN('Supporting Data'!I132)-1,FALSE)</f>
        <v>39</v>
      </c>
      <c r="W131" s="8">
        <f>VLOOKUP($B131,'Supporting Data'!$B$2:$J$367,COLUMN('Supporting Data'!J132)-1,FALSE)</f>
        <v>0.92</v>
      </c>
      <c r="X131">
        <f>VLOOKUP($B131,'Channel wise traffic'!$B$2:$F$367,COLUMN('Channel wise traffic'!C132)-1,FALSE)</f>
        <v>7583695</v>
      </c>
      <c r="Y131">
        <f>VLOOKUP($B131,'Channel wise traffic'!$B$2:$F$367,COLUMN('Channel wise traffic'!D132)-1,FALSE)</f>
        <v>5687771</v>
      </c>
      <c r="Z131">
        <f>VLOOKUP($B131,'Channel wise traffic'!$B$2:$F$367,COLUMN('Channel wise traffic'!E132)-1,FALSE)</f>
        <v>2317240</v>
      </c>
      <c r="AA131">
        <f>VLOOKUP($B131,'Channel wise traffic'!$B$2:$F$367,COLUMN('Channel wise traffic'!F132)-1,FALSE)</f>
        <v>5477113</v>
      </c>
    </row>
    <row r="132" spans="1:27" x14ac:dyDescent="0.3">
      <c r="A132" s="4" t="str">
        <f t="shared" si="24"/>
        <v>Saturday</v>
      </c>
      <c r="B132" s="3">
        <v>43596</v>
      </c>
      <c r="C132" s="10">
        <v>45787545</v>
      </c>
      <c r="D132" s="10">
        <v>10096153</v>
      </c>
      <c r="E132" s="10">
        <v>3398365</v>
      </c>
      <c r="F132" s="10">
        <v>2218452</v>
      </c>
      <c r="G132" s="10">
        <v>1678481</v>
      </c>
      <c r="H132" s="8">
        <f t="shared" si="19"/>
        <v>3.6658025670518041E-2</v>
      </c>
      <c r="I132" s="8">
        <f t="shared" si="16"/>
        <v>0.12861441428720322</v>
      </c>
      <c r="J132" s="8">
        <f t="shared" si="17"/>
        <v>6.25E-2</v>
      </c>
      <c r="K132" s="8">
        <f t="shared" si="18"/>
        <v>6.2225331093838321E-2</v>
      </c>
      <c r="L132" s="8">
        <f t="shared" si="20"/>
        <v>0.22049998531259976</v>
      </c>
      <c r="M132" s="8">
        <f t="shared" si="21"/>
        <v>0.33659999011504677</v>
      </c>
      <c r="N132" s="8">
        <f t="shared" si="22"/>
        <v>0.6527998022578505</v>
      </c>
      <c r="O132" s="8">
        <f t="shared" si="23"/>
        <v>0.75660009772580161</v>
      </c>
      <c r="P132">
        <f>VLOOKUP($B132,'Supporting Data'!$B$2:$J$367,COLUMN('Supporting Data'!C133)-1,FALSE)</f>
        <v>398563</v>
      </c>
      <c r="Q132" s="8">
        <f>VLOOKUP($B132,'Supporting Data'!$B$2:$J$367,COLUMN('Supporting Data'!D133)-1,FALSE)</f>
        <v>0.17</v>
      </c>
      <c r="R132">
        <f>VLOOKUP($B132,'Supporting Data'!$B$2:$J$367,COLUMN('Supporting Data'!E133)-1,FALSE)</f>
        <v>39</v>
      </c>
      <c r="S132">
        <f>VLOOKUP($B132,'Supporting Data'!$B$2:$J$367,COLUMN('Supporting Data'!F133)-1,FALSE)</f>
        <v>17</v>
      </c>
      <c r="T132">
        <f>VLOOKUP($B132,'Supporting Data'!$B$2:$J$367,COLUMN('Supporting Data'!G133)-1,FALSE)</f>
        <v>28</v>
      </c>
      <c r="U132">
        <f>VLOOKUP($B132,'Supporting Data'!$B$2:$J$367,COLUMN('Supporting Data'!H133)-1,FALSE)</f>
        <v>367</v>
      </c>
      <c r="V132">
        <f>VLOOKUP($B132,'Supporting Data'!$B$2:$J$367,COLUMN('Supporting Data'!I133)-1,FALSE)</f>
        <v>33</v>
      </c>
      <c r="W132" s="8">
        <f>VLOOKUP($B132,'Supporting Data'!$B$2:$J$367,COLUMN('Supporting Data'!J133)-1,FALSE)</f>
        <v>0.91</v>
      </c>
      <c r="X132">
        <f>VLOOKUP($B132,'Channel wise traffic'!$B$2:$F$367,COLUMN('Channel wise traffic'!C133)-1,FALSE)</f>
        <v>16483516</v>
      </c>
      <c r="Y132">
        <f>VLOOKUP($B132,'Channel wise traffic'!$B$2:$F$367,COLUMN('Channel wise traffic'!D133)-1,FALSE)</f>
        <v>12362637</v>
      </c>
      <c r="Z132">
        <f>VLOOKUP($B132,'Channel wise traffic'!$B$2:$F$367,COLUMN('Channel wise traffic'!E133)-1,FALSE)</f>
        <v>5036630</v>
      </c>
      <c r="AA132">
        <f>VLOOKUP($B132,'Channel wise traffic'!$B$2:$F$367,COLUMN('Channel wise traffic'!F133)-1,FALSE)</f>
        <v>11904761</v>
      </c>
    </row>
    <row r="133" spans="1:27" x14ac:dyDescent="0.3">
      <c r="A133" s="4" t="str">
        <f t="shared" si="24"/>
        <v>Sunday</v>
      </c>
      <c r="B133" s="3">
        <v>43597</v>
      </c>
      <c r="C133" s="10">
        <v>42645263</v>
      </c>
      <c r="D133" s="10">
        <v>8955505</v>
      </c>
      <c r="E133" s="10">
        <v>3166666</v>
      </c>
      <c r="F133" s="10">
        <v>2088733</v>
      </c>
      <c r="G133" s="10">
        <v>1564043</v>
      </c>
      <c r="H133" s="8">
        <f t="shared" si="19"/>
        <v>3.6675656098075889E-2</v>
      </c>
      <c r="I133" s="8">
        <f t="shared" si="16"/>
        <v>2.0408256467735919E-2</v>
      </c>
      <c r="J133" s="8">
        <f t="shared" si="17"/>
        <v>-3.0612233532244737E-2</v>
      </c>
      <c r="K133" s="8">
        <f t="shared" si="18"/>
        <v>5.2631662751314368E-2</v>
      </c>
      <c r="L133" s="8">
        <f t="shared" si="20"/>
        <v>0.20999999460666943</v>
      </c>
      <c r="M133" s="8">
        <f t="shared" si="21"/>
        <v>0.35359993657532435</v>
      </c>
      <c r="N133" s="8">
        <f t="shared" si="22"/>
        <v>0.65960003360000707</v>
      </c>
      <c r="O133" s="8">
        <f t="shared" si="23"/>
        <v>0.74879987054353048</v>
      </c>
      <c r="P133">
        <f>VLOOKUP($B133,'Supporting Data'!$B$2:$J$367,COLUMN('Supporting Data'!C134)-1,FALSE)</f>
        <v>398790</v>
      </c>
      <c r="Q133" s="8">
        <f>VLOOKUP($B133,'Supporting Data'!$B$2:$J$367,COLUMN('Supporting Data'!D134)-1,FALSE)</f>
        <v>0.17</v>
      </c>
      <c r="R133">
        <f>VLOOKUP($B133,'Supporting Data'!$B$2:$J$367,COLUMN('Supporting Data'!E134)-1,FALSE)</f>
        <v>34</v>
      </c>
      <c r="S133">
        <f>VLOOKUP($B133,'Supporting Data'!$B$2:$J$367,COLUMN('Supporting Data'!F134)-1,FALSE)</f>
        <v>22</v>
      </c>
      <c r="T133">
        <f>VLOOKUP($B133,'Supporting Data'!$B$2:$J$367,COLUMN('Supporting Data'!G134)-1,FALSE)</f>
        <v>27</v>
      </c>
      <c r="U133">
        <f>VLOOKUP($B133,'Supporting Data'!$B$2:$J$367,COLUMN('Supporting Data'!H134)-1,FALSE)</f>
        <v>350</v>
      </c>
      <c r="V133">
        <f>VLOOKUP($B133,'Supporting Data'!$B$2:$J$367,COLUMN('Supporting Data'!I134)-1,FALSE)</f>
        <v>30</v>
      </c>
      <c r="W133" s="8">
        <f>VLOOKUP($B133,'Supporting Data'!$B$2:$J$367,COLUMN('Supporting Data'!J134)-1,FALSE)</f>
        <v>0.94</v>
      </c>
      <c r="X133">
        <f>VLOOKUP($B133,'Channel wise traffic'!$B$2:$F$367,COLUMN('Channel wise traffic'!C134)-1,FALSE)</f>
        <v>15352294</v>
      </c>
      <c r="Y133">
        <f>VLOOKUP($B133,'Channel wise traffic'!$B$2:$F$367,COLUMN('Channel wise traffic'!D134)-1,FALSE)</f>
        <v>11514221</v>
      </c>
      <c r="Z133">
        <f>VLOOKUP($B133,'Channel wise traffic'!$B$2:$F$367,COLUMN('Channel wise traffic'!E134)-1,FALSE)</f>
        <v>4690978</v>
      </c>
      <c r="AA133">
        <f>VLOOKUP($B133,'Channel wise traffic'!$B$2:$F$367,COLUMN('Channel wise traffic'!F134)-1,FALSE)</f>
        <v>11087768</v>
      </c>
    </row>
    <row r="134" spans="1:27" x14ac:dyDescent="0.3">
      <c r="A134" s="4" t="str">
        <f t="shared" si="24"/>
        <v>Monday</v>
      </c>
      <c r="B134" s="3">
        <v>43598</v>
      </c>
      <c r="C134" s="10">
        <v>20848646</v>
      </c>
      <c r="D134" s="10">
        <v>5420648</v>
      </c>
      <c r="E134" s="10">
        <v>2059846</v>
      </c>
      <c r="F134" s="10">
        <v>1428503</v>
      </c>
      <c r="G134" s="10">
        <v>1229941</v>
      </c>
      <c r="H134" s="8">
        <f t="shared" si="19"/>
        <v>5.8993807079845854E-2</v>
      </c>
      <c r="I134" s="8">
        <f t="shared" si="16"/>
        <v>5.8909167924360961E-2</v>
      </c>
      <c r="J134" s="8">
        <f t="shared" si="17"/>
        <v>-4.0000018418461902E-2</v>
      </c>
      <c r="K134" s="8">
        <f t="shared" si="18"/>
        <v>0.10303040441717126</v>
      </c>
      <c r="L134" s="8">
        <f t="shared" si="20"/>
        <v>0.2600000019185898</v>
      </c>
      <c r="M134" s="8">
        <f t="shared" si="21"/>
        <v>0.37999995572485062</v>
      </c>
      <c r="N134" s="8">
        <f t="shared" si="22"/>
        <v>0.69349990241988968</v>
      </c>
      <c r="O134" s="8">
        <f t="shared" si="23"/>
        <v>0.86099994189721685</v>
      </c>
      <c r="P134">
        <f>VLOOKUP($B134,'Supporting Data'!$B$2:$J$367,COLUMN('Supporting Data'!C135)-1,FALSE)</f>
        <v>385035</v>
      </c>
      <c r="Q134" s="8">
        <f>VLOOKUP($B134,'Supporting Data'!$B$2:$J$367,COLUMN('Supporting Data'!D135)-1,FALSE)</f>
        <v>0.17</v>
      </c>
      <c r="R134">
        <f>VLOOKUP($B134,'Supporting Data'!$B$2:$J$367,COLUMN('Supporting Data'!E135)-1,FALSE)</f>
        <v>37</v>
      </c>
      <c r="S134">
        <f>VLOOKUP($B134,'Supporting Data'!$B$2:$J$367,COLUMN('Supporting Data'!F135)-1,FALSE)</f>
        <v>19</v>
      </c>
      <c r="T134">
        <f>VLOOKUP($B134,'Supporting Data'!$B$2:$J$367,COLUMN('Supporting Data'!G135)-1,FALSE)</f>
        <v>25</v>
      </c>
      <c r="U134">
        <f>VLOOKUP($B134,'Supporting Data'!$B$2:$J$367,COLUMN('Supporting Data'!H135)-1,FALSE)</f>
        <v>395</v>
      </c>
      <c r="V134">
        <f>VLOOKUP($B134,'Supporting Data'!$B$2:$J$367,COLUMN('Supporting Data'!I135)-1,FALSE)</f>
        <v>33</v>
      </c>
      <c r="W134" s="8">
        <f>VLOOKUP($B134,'Supporting Data'!$B$2:$J$367,COLUMN('Supporting Data'!J135)-1,FALSE)</f>
        <v>0.93</v>
      </c>
      <c r="X134">
        <f>VLOOKUP($B134,'Channel wise traffic'!$B$2:$F$367,COLUMN('Channel wise traffic'!C135)-1,FALSE)</f>
        <v>7505512</v>
      </c>
      <c r="Y134">
        <f>VLOOKUP($B134,'Channel wise traffic'!$B$2:$F$367,COLUMN('Channel wise traffic'!D135)-1,FALSE)</f>
        <v>5629134</v>
      </c>
      <c r="Z134">
        <f>VLOOKUP($B134,'Channel wise traffic'!$B$2:$F$367,COLUMN('Channel wise traffic'!E135)-1,FALSE)</f>
        <v>2293351</v>
      </c>
      <c r="AA134">
        <f>VLOOKUP($B134,'Channel wise traffic'!$B$2:$F$367,COLUMN('Channel wise traffic'!F135)-1,FALSE)</f>
        <v>5420648</v>
      </c>
    </row>
    <row r="135" spans="1:27" x14ac:dyDescent="0.3">
      <c r="A135" s="4" t="str">
        <f t="shared" si="24"/>
        <v>Tuesday</v>
      </c>
      <c r="B135" s="3">
        <v>43599</v>
      </c>
      <c r="C135" s="10">
        <v>22803207</v>
      </c>
      <c r="D135" s="10">
        <v>5700801</v>
      </c>
      <c r="E135" s="10">
        <v>2280320</v>
      </c>
      <c r="F135" s="10">
        <v>1731219</v>
      </c>
      <c r="G135" s="10">
        <v>1433796</v>
      </c>
      <c r="H135" s="8">
        <f t="shared" si="19"/>
        <v>6.287694533492591E-2</v>
      </c>
      <c r="I135" s="8">
        <f t="shared" si="16"/>
        <v>9.5618126577945217E-2</v>
      </c>
      <c r="J135" s="8">
        <f t="shared" si="17"/>
        <v>2.9411755411675955E-2</v>
      </c>
      <c r="K135" s="8">
        <f t="shared" si="18"/>
        <v>6.4314761142194588E-2</v>
      </c>
      <c r="L135" s="8">
        <f t="shared" si="20"/>
        <v>0.24999996710988942</v>
      </c>
      <c r="M135" s="8">
        <f t="shared" si="21"/>
        <v>0.39999992983442151</v>
      </c>
      <c r="N135" s="8">
        <f t="shared" si="22"/>
        <v>0.75920002455795677</v>
      </c>
      <c r="O135" s="8">
        <f t="shared" si="23"/>
        <v>0.82820024502965828</v>
      </c>
      <c r="P135">
        <f>VLOOKUP($B135,'Supporting Data'!$B$2:$J$367,COLUMN('Supporting Data'!C136)-1,FALSE)</f>
        <v>387454</v>
      </c>
      <c r="Q135" s="8">
        <f>VLOOKUP($B135,'Supporting Data'!$B$2:$J$367,COLUMN('Supporting Data'!D136)-1,FALSE)</f>
        <v>0.17</v>
      </c>
      <c r="R135">
        <f>VLOOKUP($B135,'Supporting Data'!$B$2:$J$367,COLUMN('Supporting Data'!E136)-1,FALSE)</f>
        <v>35</v>
      </c>
      <c r="S135">
        <f>VLOOKUP($B135,'Supporting Data'!$B$2:$J$367,COLUMN('Supporting Data'!F136)-1,FALSE)</f>
        <v>20</v>
      </c>
      <c r="T135">
        <f>VLOOKUP($B135,'Supporting Data'!$B$2:$J$367,COLUMN('Supporting Data'!G136)-1,FALSE)</f>
        <v>27</v>
      </c>
      <c r="U135">
        <f>VLOOKUP($B135,'Supporting Data'!$B$2:$J$367,COLUMN('Supporting Data'!H136)-1,FALSE)</f>
        <v>389</v>
      </c>
      <c r="V135">
        <f>VLOOKUP($B135,'Supporting Data'!$B$2:$J$367,COLUMN('Supporting Data'!I136)-1,FALSE)</f>
        <v>35</v>
      </c>
      <c r="W135" s="8">
        <f>VLOOKUP($B135,'Supporting Data'!$B$2:$J$367,COLUMN('Supporting Data'!J136)-1,FALSE)</f>
        <v>0.91</v>
      </c>
      <c r="X135">
        <f>VLOOKUP($B135,'Channel wise traffic'!$B$2:$F$367,COLUMN('Channel wise traffic'!C136)-1,FALSE)</f>
        <v>8209154</v>
      </c>
      <c r="Y135">
        <f>VLOOKUP($B135,'Channel wise traffic'!$B$2:$F$367,COLUMN('Channel wise traffic'!D136)-1,FALSE)</f>
        <v>6156866</v>
      </c>
      <c r="Z135">
        <f>VLOOKUP($B135,'Channel wise traffic'!$B$2:$F$367,COLUMN('Channel wise traffic'!E136)-1,FALSE)</f>
        <v>2508352</v>
      </c>
      <c r="AA135">
        <f>VLOOKUP($B135,'Channel wise traffic'!$B$2:$F$367,COLUMN('Channel wise traffic'!F136)-1,FALSE)</f>
        <v>5928833</v>
      </c>
    </row>
    <row r="136" spans="1:27" x14ac:dyDescent="0.3">
      <c r="A136" s="4" t="str">
        <f t="shared" si="24"/>
        <v>Wednesday</v>
      </c>
      <c r="B136" s="3">
        <v>43600</v>
      </c>
      <c r="C136" s="10">
        <v>21934513</v>
      </c>
      <c r="D136" s="10">
        <v>5483628</v>
      </c>
      <c r="E136" s="10">
        <v>2303123</v>
      </c>
      <c r="F136" s="10">
        <v>1647654</v>
      </c>
      <c r="G136" s="10">
        <v>1283523</v>
      </c>
      <c r="H136" s="8">
        <f t="shared" si="19"/>
        <v>5.8516138470911118E-2</v>
      </c>
      <c r="I136" s="8">
        <f t="shared" si="16"/>
        <v>-3.8461596087691285E-2</v>
      </c>
      <c r="J136" s="8">
        <f t="shared" si="17"/>
        <v>-3.809525563663041E-2</v>
      </c>
      <c r="K136" s="8">
        <f t="shared" si="18"/>
        <v>-3.808489907213275E-4</v>
      </c>
      <c r="L136" s="8">
        <f t="shared" si="20"/>
        <v>0.24999998860243672</v>
      </c>
      <c r="M136" s="8">
        <f t="shared" si="21"/>
        <v>0.41999986140562418</v>
      </c>
      <c r="N136" s="8">
        <f t="shared" si="22"/>
        <v>0.71539991567970973</v>
      </c>
      <c r="O136" s="8">
        <f t="shared" si="23"/>
        <v>0.7790003240971709</v>
      </c>
      <c r="P136">
        <f>VLOOKUP($B136,'Supporting Data'!$B$2:$J$367,COLUMN('Supporting Data'!C137)-1,FALSE)</f>
        <v>381343</v>
      </c>
      <c r="Q136" s="8">
        <f>VLOOKUP($B136,'Supporting Data'!$B$2:$J$367,COLUMN('Supporting Data'!D137)-1,FALSE)</f>
        <v>0.17</v>
      </c>
      <c r="R136">
        <f>VLOOKUP($B136,'Supporting Data'!$B$2:$J$367,COLUMN('Supporting Data'!E137)-1,FALSE)</f>
        <v>37</v>
      </c>
      <c r="S136">
        <f>VLOOKUP($B136,'Supporting Data'!$B$2:$J$367,COLUMN('Supporting Data'!F137)-1,FALSE)</f>
        <v>20</v>
      </c>
      <c r="T136">
        <f>VLOOKUP($B136,'Supporting Data'!$B$2:$J$367,COLUMN('Supporting Data'!G137)-1,FALSE)</f>
        <v>29</v>
      </c>
      <c r="U136">
        <f>VLOOKUP($B136,'Supporting Data'!$B$2:$J$367,COLUMN('Supporting Data'!H137)-1,FALSE)</f>
        <v>399</v>
      </c>
      <c r="V136">
        <f>VLOOKUP($B136,'Supporting Data'!$B$2:$J$367,COLUMN('Supporting Data'!I137)-1,FALSE)</f>
        <v>36</v>
      </c>
      <c r="W136" s="8">
        <f>VLOOKUP($B136,'Supporting Data'!$B$2:$J$367,COLUMN('Supporting Data'!J137)-1,FALSE)</f>
        <v>0.95</v>
      </c>
      <c r="X136">
        <f>VLOOKUP($B136,'Channel wise traffic'!$B$2:$F$367,COLUMN('Channel wise traffic'!C137)-1,FALSE)</f>
        <v>7896424</v>
      </c>
      <c r="Y136">
        <f>VLOOKUP($B136,'Channel wise traffic'!$B$2:$F$367,COLUMN('Channel wise traffic'!D137)-1,FALSE)</f>
        <v>5922318</v>
      </c>
      <c r="Z136">
        <f>VLOOKUP($B136,'Channel wise traffic'!$B$2:$F$367,COLUMN('Channel wise traffic'!E137)-1,FALSE)</f>
        <v>2412796</v>
      </c>
      <c r="AA136">
        <f>VLOOKUP($B136,'Channel wise traffic'!$B$2:$F$367,COLUMN('Channel wise traffic'!F137)-1,FALSE)</f>
        <v>5702973</v>
      </c>
    </row>
    <row r="137" spans="1:27" x14ac:dyDescent="0.3">
      <c r="A137" s="4" t="str">
        <f t="shared" si="24"/>
        <v>Thursday</v>
      </c>
      <c r="B137" s="3">
        <v>43601</v>
      </c>
      <c r="C137" s="10">
        <v>21065820</v>
      </c>
      <c r="D137" s="10">
        <v>5424448</v>
      </c>
      <c r="E137" s="10">
        <v>2256570</v>
      </c>
      <c r="F137" s="10">
        <v>1680242</v>
      </c>
      <c r="G137" s="10">
        <v>1377798</v>
      </c>
      <c r="H137" s="8">
        <f t="shared" si="19"/>
        <v>6.5404432393327203E-2</v>
      </c>
      <c r="I137" s="8">
        <f t="shared" si="16"/>
        <v>0.13802425552968423</v>
      </c>
      <c r="J137" s="8">
        <f t="shared" si="17"/>
        <v>0</v>
      </c>
      <c r="K137" s="8">
        <f t="shared" si="18"/>
        <v>0.13802425552968423</v>
      </c>
      <c r="L137" s="8">
        <f t="shared" si="20"/>
        <v>0.25749996914432954</v>
      </c>
      <c r="M137" s="8">
        <f t="shared" si="21"/>
        <v>0.41599993215899572</v>
      </c>
      <c r="N137" s="8">
        <f t="shared" si="22"/>
        <v>0.74459999025069024</v>
      </c>
      <c r="O137" s="8">
        <f t="shared" si="23"/>
        <v>0.81999973813295945</v>
      </c>
      <c r="P137">
        <f>VLOOKUP($B137,'Supporting Data'!$B$2:$J$367,COLUMN('Supporting Data'!C138)-1,FALSE)</f>
        <v>382648</v>
      </c>
      <c r="Q137" s="8">
        <f>VLOOKUP($B137,'Supporting Data'!$B$2:$J$367,COLUMN('Supporting Data'!D138)-1,FALSE)</f>
        <v>0.17</v>
      </c>
      <c r="R137">
        <f>VLOOKUP($B137,'Supporting Data'!$B$2:$J$367,COLUMN('Supporting Data'!E138)-1,FALSE)</f>
        <v>37</v>
      </c>
      <c r="S137">
        <f>VLOOKUP($B137,'Supporting Data'!$B$2:$J$367,COLUMN('Supporting Data'!F138)-1,FALSE)</f>
        <v>22</v>
      </c>
      <c r="T137">
        <f>VLOOKUP($B137,'Supporting Data'!$B$2:$J$367,COLUMN('Supporting Data'!G138)-1,FALSE)</f>
        <v>26</v>
      </c>
      <c r="U137">
        <f>VLOOKUP($B137,'Supporting Data'!$B$2:$J$367,COLUMN('Supporting Data'!H138)-1,FALSE)</f>
        <v>390</v>
      </c>
      <c r="V137">
        <f>VLOOKUP($B137,'Supporting Data'!$B$2:$J$367,COLUMN('Supporting Data'!I138)-1,FALSE)</f>
        <v>39</v>
      </c>
      <c r="W137" s="8">
        <f>VLOOKUP($B137,'Supporting Data'!$B$2:$J$367,COLUMN('Supporting Data'!J138)-1,FALSE)</f>
        <v>0.93</v>
      </c>
      <c r="X137">
        <f>VLOOKUP($B137,'Channel wise traffic'!$B$2:$F$367,COLUMN('Channel wise traffic'!C138)-1,FALSE)</f>
        <v>7583695</v>
      </c>
      <c r="Y137">
        <f>VLOOKUP($B137,'Channel wise traffic'!$B$2:$F$367,COLUMN('Channel wise traffic'!D138)-1,FALSE)</f>
        <v>5687771</v>
      </c>
      <c r="Z137">
        <f>VLOOKUP($B137,'Channel wise traffic'!$B$2:$F$367,COLUMN('Channel wise traffic'!E138)-1,FALSE)</f>
        <v>2317240</v>
      </c>
      <c r="AA137">
        <f>VLOOKUP($B137,'Channel wise traffic'!$B$2:$F$367,COLUMN('Channel wise traffic'!F138)-1,FALSE)</f>
        <v>5477113</v>
      </c>
    </row>
    <row r="138" spans="1:27" x14ac:dyDescent="0.3">
      <c r="A138" s="4" t="str">
        <f t="shared" si="24"/>
        <v>Friday</v>
      </c>
      <c r="B138" s="3">
        <v>43602</v>
      </c>
      <c r="C138" s="10">
        <v>20631473</v>
      </c>
      <c r="D138" s="10">
        <v>5312604</v>
      </c>
      <c r="E138" s="10">
        <v>2082540</v>
      </c>
      <c r="F138" s="10">
        <v>1489849</v>
      </c>
      <c r="G138" s="10">
        <v>1185026</v>
      </c>
      <c r="H138" s="8">
        <f t="shared" si="19"/>
        <v>5.7437779648598045E-2</v>
      </c>
      <c r="I138" s="8">
        <f t="shared" ref="I138:I201" si="25">G138/G131-1</f>
        <v>-0.11385018040418016</v>
      </c>
      <c r="J138" s="8">
        <f t="shared" ref="J138:J201" si="26">C138/C131-1</f>
        <v>-2.0618565999329763E-2</v>
      </c>
      <c r="K138" s="8">
        <f t="shared" ref="K138:K201" si="27">H138/H131-1</f>
        <v>-9.5194386138206633E-2</v>
      </c>
      <c r="L138" s="8">
        <f t="shared" si="20"/>
        <v>0.25749998558028309</v>
      </c>
      <c r="M138" s="8">
        <f t="shared" si="21"/>
        <v>0.39199985543812416</v>
      </c>
      <c r="N138" s="8">
        <f t="shared" si="22"/>
        <v>0.71539994429878895</v>
      </c>
      <c r="O138" s="8">
        <f t="shared" si="23"/>
        <v>0.79540007074542451</v>
      </c>
      <c r="P138">
        <f>VLOOKUP($B138,'Supporting Data'!$B$2:$J$367,COLUMN('Supporting Data'!C139)-1,FALSE)</f>
        <v>391140</v>
      </c>
      <c r="Q138" s="8">
        <f>VLOOKUP($B138,'Supporting Data'!$B$2:$J$367,COLUMN('Supporting Data'!D139)-1,FALSE)</f>
        <v>0.18</v>
      </c>
      <c r="R138">
        <f>VLOOKUP($B138,'Supporting Data'!$B$2:$J$367,COLUMN('Supporting Data'!E139)-1,FALSE)</f>
        <v>32</v>
      </c>
      <c r="S138">
        <f>VLOOKUP($B138,'Supporting Data'!$B$2:$J$367,COLUMN('Supporting Data'!F139)-1,FALSE)</f>
        <v>17</v>
      </c>
      <c r="T138">
        <f>VLOOKUP($B138,'Supporting Data'!$B$2:$J$367,COLUMN('Supporting Data'!G139)-1,FALSE)</f>
        <v>25</v>
      </c>
      <c r="U138">
        <f>VLOOKUP($B138,'Supporting Data'!$B$2:$J$367,COLUMN('Supporting Data'!H139)-1,FALSE)</f>
        <v>378</v>
      </c>
      <c r="V138">
        <f>VLOOKUP($B138,'Supporting Data'!$B$2:$J$367,COLUMN('Supporting Data'!I139)-1,FALSE)</f>
        <v>35</v>
      </c>
      <c r="W138" s="8">
        <f>VLOOKUP($B138,'Supporting Data'!$B$2:$J$367,COLUMN('Supporting Data'!J139)-1,FALSE)</f>
        <v>0.91</v>
      </c>
      <c r="X138">
        <f>VLOOKUP($B138,'Channel wise traffic'!$B$2:$F$367,COLUMN('Channel wise traffic'!C139)-1,FALSE)</f>
        <v>7427330</v>
      </c>
      <c r="Y138">
        <f>VLOOKUP($B138,'Channel wise traffic'!$B$2:$F$367,COLUMN('Channel wise traffic'!D139)-1,FALSE)</f>
        <v>5570497</v>
      </c>
      <c r="Z138">
        <f>VLOOKUP($B138,'Channel wise traffic'!$B$2:$F$367,COLUMN('Channel wise traffic'!E139)-1,FALSE)</f>
        <v>2269462</v>
      </c>
      <c r="AA138">
        <f>VLOOKUP($B138,'Channel wise traffic'!$B$2:$F$367,COLUMN('Channel wise traffic'!F139)-1,FALSE)</f>
        <v>5364183</v>
      </c>
    </row>
    <row r="139" spans="1:27" x14ac:dyDescent="0.3">
      <c r="A139" s="4" t="str">
        <f t="shared" si="24"/>
        <v>Saturday</v>
      </c>
      <c r="B139" s="3">
        <v>43603</v>
      </c>
      <c r="C139" s="10">
        <v>44889750</v>
      </c>
      <c r="D139" s="10">
        <v>9332579</v>
      </c>
      <c r="E139" s="10">
        <v>3331730</v>
      </c>
      <c r="F139" s="10">
        <v>2152298</v>
      </c>
      <c r="G139" s="10">
        <v>1745944</v>
      </c>
      <c r="H139" s="8">
        <f t="shared" si="19"/>
        <v>3.8894045968177589E-2</v>
      </c>
      <c r="I139" s="8">
        <f t="shared" si="25"/>
        <v>4.0192888689237538E-2</v>
      </c>
      <c r="J139" s="8">
        <f t="shared" si="26"/>
        <v>-1.9607843137254943E-2</v>
      </c>
      <c r="K139" s="8">
        <f t="shared" si="27"/>
        <v>6.0996746463022111E-2</v>
      </c>
      <c r="L139" s="8">
        <f t="shared" si="20"/>
        <v>0.20789999944307999</v>
      </c>
      <c r="M139" s="8">
        <f t="shared" si="21"/>
        <v>0.35699992467248337</v>
      </c>
      <c r="N139" s="8">
        <f t="shared" si="22"/>
        <v>0.64600012606063517</v>
      </c>
      <c r="O139" s="8">
        <f t="shared" si="23"/>
        <v>0.81119993606833252</v>
      </c>
      <c r="P139">
        <f>VLOOKUP($B139,'Supporting Data'!$B$2:$J$367,COLUMN('Supporting Data'!C140)-1,FALSE)</f>
        <v>389840</v>
      </c>
      <c r="Q139" s="8">
        <f>VLOOKUP($B139,'Supporting Data'!$B$2:$J$367,COLUMN('Supporting Data'!D140)-1,FALSE)</f>
        <v>0.17</v>
      </c>
      <c r="R139">
        <f>VLOOKUP($B139,'Supporting Data'!$B$2:$J$367,COLUMN('Supporting Data'!E140)-1,FALSE)</f>
        <v>35</v>
      </c>
      <c r="S139">
        <f>VLOOKUP($B139,'Supporting Data'!$B$2:$J$367,COLUMN('Supporting Data'!F140)-1,FALSE)</f>
        <v>22</v>
      </c>
      <c r="T139">
        <f>VLOOKUP($B139,'Supporting Data'!$B$2:$J$367,COLUMN('Supporting Data'!G140)-1,FALSE)</f>
        <v>26</v>
      </c>
      <c r="U139">
        <f>VLOOKUP($B139,'Supporting Data'!$B$2:$J$367,COLUMN('Supporting Data'!H140)-1,FALSE)</f>
        <v>377</v>
      </c>
      <c r="V139">
        <f>VLOOKUP($B139,'Supporting Data'!$B$2:$J$367,COLUMN('Supporting Data'!I140)-1,FALSE)</f>
        <v>35</v>
      </c>
      <c r="W139" s="8">
        <f>VLOOKUP($B139,'Supporting Data'!$B$2:$J$367,COLUMN('Supporting Data'!J140)-1,FALSE)</f>
        <v>0.93</v>
      </c>
      <c r="X139">
        <f>VLOOKUP($B139,'Channel wise traffic'!$B$2:$F$367,COLUMN('Channel wise traffic'!C140)-1,FALSE)</f>
        <v>16160310</v>
      </c>
      <c r="Y139">
        <f>VLOOKUP($B139,'Channel wise traffic'!$B$2:$F$367,COLUMN('Channel wise traffic'!D140)-1,FALSE)</f>
        <v>12120232</v>
      </c>
      <c r="Z139">
        <f>VLOOKUP($B139,'Channel wise traffic'!$B$2:$F$367,COLUMN('Channel wise traffic'!E140)-1,FALSE)</f>
        <v>4937872</v>
      </c>
      <c r="AA139">
        <f>VLOOKUP($B139,'Channel wise traffic'!$B$2:$F$367,COLUMN('Channel wise traffic'!F140)-1,FALSE)</f>
        <v>11671335</v>
      </c>
    </row>
    <row r="140" spans="1:27" x14ac:dyDescent="0.3">
      <c r="A140" s="4" t="str">
        <f t="shared" si="24"/>
        <v>Sunday</v>
      </c>
      <c r="B140" s="3">
        <v>43604</v>
      </c>
      <c r="C140" s="10">
        <v>47134238</v>
      </c>
      <c r="D140" s="10">
        <v>9403280</v>
      </c>
      <c r="E140" s="10">
        <v>3069230</v>
      </c>
      <c r="F140" s="10">
        <v>2066206</v>
      </c>
      <c r="G140" s="10">
        <v>1547175</v>
      </c>
      <c r="H140" s="8">
        <f t="shared" si="19"/>
        <v>3.2824865016381509E-2</v>
      </c>
      <c r="I140" s="8">
        <f t="shared" si="25"/>
        <v>-1.0784869725448676E-2</v>
      </c>
      <c r="J140" s="8">
        <f t="shared" si="26"/>
        <v>0.10526315666056507</v>
      </c>
      <c r="K140" s="8">
        <f t="shared" si="27"/>
        <v>-0.10499583351411135</v>
      </c>
      <c r="L140" s="8">
        <f t="shared" si="20"/>
        <v>0.19949998979510394</v>
      </c>
      <c r="M140" s="8">
        <f t="shared" si="21"/>
        <v>0.32639993704324449</v>
      </c>
      <c r="N140" s="8">
        <f t="shared" si="22"/>
        <v>0.67320011859652096</v>
      </c>
      <c r="O140" s="8">
        <f t="shared" si="23"/>
        <v>0.74879997444591684</v>
      </c>
      <c r="P140">
        <f>VLOOKUP($B140,'Supporting Data'!$B$2:$J$367,COLUMN('Supporting Data'!C141)-1,FALSE)</f>
        <v>397741</v>
      </c>
      <c r="Q140" s="8">
        <f>VLOOKUP($B140,'Supporting Data'!$B$2:$J$367,COLUMN('Supporting Data'!D141)-1,FALSE)</f>
        <v>0.19</v>
      </c>
      <c r="R140">
        <f>VLOOKUP($B140,'Supporting Data'!$B$2:$J$367,COLUMN('Supporting Data'!E141)-1,FALSE)</f>
        <v>31</v>
      </c>
      <c r="S140">
        <f>VLOOKUP($B140,'Supporting Data'!$B$2:$J$367,COLUMN('Supporting Data'!F141)-1,FALSE)</f>
        <v>20</v>
      </c>
      <c r="T140">
        <f>VLOOKUP($B140,'Supporting Data'!$B$2:$J$367,COLUMN('Supporting Data'!G141)-1,FALSE)</f>
        <v>25</v>
      </c>
      <c r="U140">
        <f>VLOOKUP($B140,'Supporting Data'!$B$2:$J$367,COLUMN('Supporting Data'!H141)-1,FALSE)</f>
        <v>398</v>
      </c>
      <c r="V140">
        <f>VLOOKUP($B140,'Supporting Data'!$B$2:$J$367,COLUMN('Supporting Data'!I141)-1,FALSE)</f>
        <v>34</v>
      </c>
      <c r="W140" s="8">
        <f>VLOOKUP($B140,'Supporting Data'!$B$2:$J$367,COLUMN('Supporting Data'!J141)-1,FALSE)</f>
        <v>0.92</v>
      </c>
      <c r="X140">
        <f>VLOOKUP($B140,'Channel wise traffic'!$B$2:$F$367,COLUMN('Channel wise traffic'!C141)-1,FALSE)</f>
        <v>16968325</v>
      </c>
      <c r="Y140">
        <f>VLOOKUP($B140,'Channel wise traffic'!$B$2:$F$367,COLUMN('Channel wise traffic'!D141)-1,FALSE)</f>
        <v>12726244</v>
      </c>
      <c r="Z140">
        <f>VLOOKUP($B140,'Channel wise traffic'!$B$2:$F$367,COLUMN('Channel wise traffic'!E141)-1,FALSE)</f>
        <v>5184766</v>
      </c>
      <c r="AA140">
        <f>VLOOKUP($B140,'Channel wise traffic'!$B$2:$F$367,COLUMN('Channel wise traffic'!F141)-1,FALSE)</f>
        <v>12254901</v>
      </c>
    </row>
    <row r="141" spans="1:27" x14ac:dyDescent="0.3">
      <c r="A141" s="4" t="str">
        <f t="shared" si="24"/>
        <v>Monday</v>
      </c>
      <c r="B141" s="3">
        <v>43605</v>
      </c>
      <c r="C141" s="10">
        <v>22368860</v>
      </c>
      <c r="D141" s="10">
        <v>5480370</v>
      </c>
      <c r="E141" s="10">
        <v>2148305</v>
      </c>
      <c r="F141" s="10">
        <v>1536897</v>
      </c>
      <c r="G141" s="10">
        <v>1310666</v>
      </c>
      <c r="H141" s="8">
        <f t="shared" si="19"/>
        <v>5.8593330192061643E-2</v>
      </c>
      <c r="I141" s="8">
        <f t="shared" si="25"/>
        <v>6.5633229561417927E-2</v>
      </c>
      <c r="J141" s="8">
        <f t="shared" si="26"/>
        <v>7.2916677658587448E-2</v>
      </c>
      <c r="K141" s="8">
        <f t="shared" si="27"/>
        <v>-6.7884564093682043E-3</v>
      </c>
      <c r="L141" s="8">
        <f t="shared" si="20"/>
        <v>0.24499996870649643</v>
      </c>
      <c r="M141" s="8">
        <f t="shared" si="21"/>
        <v>0.39199999270122271</v>
      </c>
      <c r="N141" s="8">
        <f t="shared" si="22"/>
        <v>0.71539981520314855</v>
      </c>
      <c r="O141" s="8">
        <f t="shared" si="23"/>
        <v>0.85280015511774698</v>
      </c>
      <c r="P141">
        <f>VLOOKUP($B141,'Supporting Data'!$B$2:$J$367,COLUMN('Supporting Data'!C142)-1,FALSE)</f>
        <v>409012</v>
      </c>
      <c r="Q141" s="8">
        <f>VLOOKUP($B141,'Supporting Data'!$B$2:$J$367,COLUMN('Supporting Data'!D142)-1,FALSE)</f>
        <v>0.19</v>
      </c>
      <c r="R141">
        <f>VLOOKUP($B141,'Supporting Data'!$B$2:$J$367,COLUMN('Supporting Data'!E142)-1,FALSE)</f>
        <v>32</v>
      </c>
      <c r="S141">
        <f>VLOOKUP($B141,'Supporting Data'!$B$2:$J$367,COLUMN('Supporting Data'!F142)-1,FALSE)</f>
        <v>22</v>
      </c>
      <c r="T141">
        <f>VLOOKUP($B141,'Supporting Data'!$B$2:$J$367,COLUMN('Supporting Data'!G142)-1,FALSE)</f>
        <v>25</v>
      </c>
      <c r="U141">
        <f>VLOOKUP($B141,'Supporting Data'!$B$2:$J$367,COLUMN('Supporting Data'!H142)-1,FALSE)</f>
        <v>379</v>
      </c>
      <c r="V141">
        <f>VLOOKUP($B141,'Supporting Data'!$B$2:$J$367,COLUMN('Supporting Data'!I142)-1,FALSE)</f>
        <v>35</v>
      </c>
      <c r="W141" s="8">
        <f>VLOOKUP($B141,'Supporting Data'!$B$2:$J$367,COLUMN('Supporting Data'!J142)-1,FALSE)</f>
        <v>0.93</v>
      </c>
      <c r="X141">
        <f>VLOOKUP($B141,'Channel wise traffic'!$B$2:$F$367,COLUMN('Channel wise traffic'!C142)-1,FALSE)</f>
        <v>8052789</v>
      </c>
      <c r="Y141">
        <f>VLOOKUP($B141,'Channel wise traffic'!$B$2:$F$367,COLUMN('Channel wise traffic'!D142)-1,FALSE)</f>
        <v>6039592</v>
      </c>
      <c r="Z141">
        <f>VLOOKUP($B141,'Channel wise traffic'!$B$2:$F$367,COLUMN('Channel wise traffic'!E142)-1,FALSE)</f>
        <v>2460574</v>
      </c>
      <c r="AA141">
        <f>VLOOKUP($B141,'Channel wise traffic'!$B$2:$F$367,COLUMN('Channel wise traffic'!F142)-1,FALSE)</f>
        <v>5815903</v>
      </c>
    </row>
    <row r="142" spans="1:27" x14ac:dyDescent="0.3">
      <c r="A142" s="4" t="str">
        <f t="shared" si="24"/>
        <v>Tuesday</v>
      </c>
      <c r="B142" s="3">
        <v>43606</v>
      </c>
      <c r="C142" s="10">
        <v>22368860</v>
      </c>
      <c r="D142" s="10">
        <v>5424448</v>
      </c>
      <c r="E142" s="10">
        <v>2148081</v>
      </c>
      <c r="F142" s="10">
        <v>1521056</v>
      </c>
      <c r="G142" s="10">
        <v>1234793</v>
      </c>
      <c r="H142" s="8">
        <f t="shared" si="19"/>
        <v>5.5201427341402286E-2</v>
      </c>
      <c r="I142" s="8">
        <f t="shared" si="25"/>
        <v>-0.13879450075185029</v>
      </c>
      <c r="J142" s="8">
        <f t="shared" si="26"/>
        <v>-1.9047627818315149E-2</v>
      </c>
      <c r="K142" s="8">
        <f t="shared" si="27"/>
        <v>-0.12207205602369087</v>
      </c>
      <c r="L142" s="8">
        <f t="shared" si="20"/>
        <v>0.24249997541224722</v>
      </c>
      <c r="M142" s="8">
        <f t="shared" si="21"/>
        <v>0.39599992478497353</v>
      </c>
      <c r="N142" s="8">
        <f t="shared" si="22"/>
        <v>0.7080999273304871</v>
      </c>
      <c r="O142" s="8">
        <f t="shared" si="23"/>
        <v>0.81179982854017207</v>
      </c>
      <c r="P142">
        <f>VLOOKUP($B142,'Supporting Data'!$B$2:$J$367,COLUMN('Supporting Data'!C143)-1,FALSE)</f>
        <v>397624</v>
      </c>
      <c r="Q142" s="8">
        <f>VLOOKUP($B142,'Supporting Data'!$B$2:$J$367,COLUMN('Supporting Data'!D143)-1,FALSE)</f>
        <v>0.18</v>
      </c>
      <c r="R142">
        <f>VLOOKUP($B142,'Supporting Data'!$B$2:$J$367,COLUMN('Supporting Data'!E143)-1,FALSE)</f>
        <v>35</v>
      </c>
      <c r="S142">
        <f>VLOOKUP($B142,'Supporting Data'!$B$2:$J$367,COLUMN('Supporting Data'!F143)-1,FALSE)</f>
        <v>21</v>
      </c>
      <c r="T142">
        <f>VLOOKUP($B142,'Supporting Data'!$B$2:$J$367,COLUMN('Supporting Data'!G143)-1,FALSE)</f>
        <v>25</v>
      </c>
      <c r="U142">
        <f>VLOOKUP($B142,'Supporting Data'!$B$2:$J$367,COLUMN('Supporting Data'!H143)-1,FALSE)</f>
        <v>380</v>
      </c>
      <c r="V142">
        <f>VLOOKUP($B142,'Supporting Data'!$B$2:$J$367,COLUMN('Supporting Data'!I143)-1,FALSE)</f>
        <v>37</v>
      </c>
      <c r="W142" s="8">
        <f>VLOOKUP($B142,'Supporting Data'!$B$2:$J$367,COLUMN('Supporting Data'!J143)-1,FALSE)</f>
        <v>0.94</v>
      </c>
      <c r="X142">
        <f>VLOOKUP($B142,'Channel wise traffic'!$B$2:$F$367,COLUMN('Channel wise traffic'!C143)-1,FALSE)</f>
        <v>8052789</v>
      </c>
      <c r="Y142">
        <f>VLOOKUP($B142,'Channel wise traffic'!$B$2:$F$367,COLUMN('Channel wise traffic'!D143)-1,FALSE)</f>
        <v>6039592</v>
      </c>
      <c r="Z142">
        <f>VLOOKUP($B142,'Channel wise traffic'!$B$2:$F$367,COLUMN('Channel wise traffic'!E143)-1,FALSE)</f>
        <v>2460574</v>
      </c>
      <c r="AA142">
        <f>VLOOKUP($B142,'Channel wise traffic'!$B$2:$F$367,COLUMN('Channel wise traffic'!F143)-1,FALSE)</f>
        <v>5815903</v>
      </c>
    </row>
    <row r="143" spans="1:27" x14ac:dyDescent="0.3">
      <c r="A143" s="4" t="str">
        <f t="shared" si="24"/>
        <v>Wednesday</v>
      </c>
      <c r="B143" s="3">
        <v>43607</v>
      </c>
      <c r="C143" s="10">
        <v>21934513</v>
      </c>
      <c r="D143" s="10">
        <v>5648137</v>
      </c>
      <c r="E143" s="10">
        <v>2372217</v>
      </c>
      <c r="F143" s="10">
        <v>1818304</v>
      </c>
      <c r="G143" s="10">
        <v>1476099</v>
      </c>
      <c r="H143" s="8">
        <f t="shared" si="19"/>
        <v>6.7295727058084218E-2</v>
      </c>
      <c r="I143" s="8">
        <f t="shared" si="25"/>
        <v>0.15003704647287197</v>
      </c>
      <c r="J143" s="8">
        <f t="shared" si="26"/>
        <v>0</v>
      </c>
      <c r="K143" s="8">
        <f t="shared" si="27"/>
        <v>0.15003704647287197</v>
      </c>
      <c r="L143" s="8">
        <f t="shared" si="20"/>
        <v>0.25749999555495034</v>
      </c>
      <c r="M143" s="8">
        <f t="shared" si="21"/>
        <v>0.41999990439325391</v>
      </c>
      <c r="N143" s="8">
        <f t="shared" si="22"/>
        <v>0.76649986067885023</v>
      </c>
      <c r="O143" s="8">
        <f t="shared" si="23"/>
        <v>0.81179989704691846</v>
      </c>
      <c r="P143">
        <f>VLOOKUP($B143,'Supporting Data'!$B$2:$J$367,COLUMN('Supporting Data'!C144)-1,FALSE)</f>
        <v>387088</v>
      </c>
      <c r="Q143" s="8">
        <f>VLOOKUP($B143,'Supporting Data'!$B$2:$J$367,COLUMN('Supporting Data'!D144)-1,FALSE)</f>
        <v>0.18</v>
      </c>
      <c r="R143">
        <f>VLOOKUP($B143,'Supporting Data'!$B$2:$J$367,COLUMN('Supporting Data'!E144)-1,FALSE)</f>
        <v>35</v>
      </c>
      <c r="S143">
        <f>VLOOKUP($B143,'Supporting Data'!$B$2:$J$367,COLUMN('Supporting Data'!F144)-1,FALSE)</f>
        <v>17</v>
      </c>
      <c r="T143">
        <f>VLOOKUP($B143,'Supporting Data'!$B$2:$J$367,COLUMN('Supporting Data'!G144)-1,FALSE)</f>
        <v>25</v>
      </c>
      <c r="U143">
        <f>VLOOKUP($B143,'Supporting Data'!$B$2:$J$367,COLUMN('Supporting Data'!H144)-1,FALSE)</f>
        <v>398</v>
      </c>
      <c r="V143">
        <f>VLOOKUP($B143,'Supporting Data'!$B$2:$J$367,COLUMN('Supporting Data'!I144)-1,FALSE)</f>
        <v>37</v>
      </c>
      <c r="W143" s="8">
        <f>VLOOKUP($B143,'Supporting Data'!$B$2:$J$367,COLUMN('Supporting Data'!J144)-1,FALSE)</f>
        <v>0.94</v>
      </c>
      <c r="X143">
        <f>VLOOKUP($B143,'Channel wise traffic'!$B$2:$F$367,COLUMN('Channel wise traffic'!C144)-1,FALSE)</f>
        <v>7896424</v>
      </c>
      <c r="Y143">
        <f>VLOOKUP($B143,'Channel wise traffic'!$B$2:$F$367,COLUMN('Channel wise traffic'!D144)-1,FALSE)</f>
        <v>5922318</v>
      </c>
      <c r="Z143">
        <f>VLOOKUP($B143,'Channel wise traffic'!$B$2:$F$367,COLUMN('Channel wise traffic'!E144)-1,FALSE)</f>
        <v>2412796</v>
      </c>
      <c r="AA143">
        <f>VLOOKUP($B143,'Channel wise traffic'!$B$2:$F$367,COLUMN('Channel wise traffic'!F144)-1,FALSE)</f>
        <v>5702973</v>
      </c>
    </row>
    <row r="144" spans="1:27" x14ac:dyDescent="0.3">
      <c r="A144" s="4" t="str">
        <f t="shared" si="24"/>
        <v>Thursday</v>
      </c>
      <c r="B144" s="3">
        <v>43608</v>
      </c>
      <c r="C144" s="10">
        <v>21065820</v>
      </c>
      <c r="D144" s="10">
        <v>5319119</v>
      </c>
      <c r="E144" s="10">
        <v>2234030</v>
      </c>
      <c r="F144" s="10">
        <v>1614533</v>
      </c>
      <c r="G144" s="10">
        <v>1310678</v>
      </c>
      <c r="H144" s="8">
        <f t="shared" si="19"/>
        <v>6.2218228390824568E-2</v>
      </c>
      <c r="I144" s="8">
        <f t="shared" si="25"/>
        <v>-4.8715414015697567E-2</v>
      </c>
      <c r="J144" s="8">
        <f t="shared" si="26"/>
        <v>0</v>
      </c>
      <c r="K144" s="8">
        <f t="shared" si="27"/>
        <v>-4.8715414015697567E-2</v>
      </c>
      <c r="L144" s="8">
        <f t="shared" si="20"/>
        <v>0.25249997389135576</v>
      </c>
      <c r="M144" s="8">
        <f t="shared" si="21"/>
        <v>0.42000000376002117</v>
      </c>
      <c r="N144" s="8">
        <f t="shared" si="22"/>
        <v>0.72269978469402829</v>
      </c>
      <c r="O144" s="8">
        <f t="shared" si="23"/>
        <v>0.81180006850278064</v>
      </c>
      <c r="P144">
        <f>VLOOKUP($B144,'Supporting Data'!$B$2:$J$367,COLUMN('Supporting Data'!C145)-1,FALSE)</f>
        <v>388159</v>
      </c>
      <c r="Q144" s="8">
        <f>VLOOKUP($B144,'Supporting Data'!$B$2:$J$367,COLUMN('Supporting Data'!D145)-1,FALSE)</f>
        <v>0.17</v>
      </c>
      <c r="R144">
        <f>VLOOKUP($B144,'Supporting Data'!$B$2:$J$367,COLUMN('Supporting Data'!E145)-1,FALSE)</f>
        <v>38</v>
      </c>
      <c r="S144">
        <f>VLOOKUP($B144,'Supporting Data'!$B$2:$J$367,COLUMN('Supporting Data'!F145)-1,FALSE)</f>
        <v>22</v>
      </c>
      <c r="T144">
        <f>VLOOKUP($B144,'Supporting Data'!$B$2:$J$367,COLUMN('Supporting Data'!G145)-1,FALSE)</f>
        <v>26</v>
      </c>
      <c r="U144">
        <f>VLOOKUP($B144,'Supporting Data'!$B$2:$J$367,COLUMN('Supporting Data'!H145)-1,FALSE)</f>
        <v>391</v>
      </c>
      <c r="V144">
        <f>VLOOKUP($B144,'Supporting Data'!$B$2:$J$367,COLUMN('Supporting Data'!I145)-1,FALSE)</f>
        <v>33</v>
      </c>
      <c r="W144" s="8">
        <f>VLOOKUP($B144,'Supporting Data'!$B$2:$J$367,COLUMN('Supporting Data'!J145)-1,FALSE)</f>
        <v>0.93</v>
      </c>
      <c r="X144">
        <f>VLOOKUP($B144,'Channel wise traffic'!$B$2:$F$367,COLUMN('Channel wise traffic'!C145)-1,FALSE)</f>
        <v>7583695</v>
      </c>
      <c r="Y144">
        <f>VLOOKUP($B144,'Channel wise traffic'!$B$2:$F$367,COLUMN('Channel wise traffic'!D145)-1,FALSE)</f>
        <v>5687771</v>
      </c>
      <c r="Z144">
        <f>VLOOKUP($B144,'Channel wise traffic'!$B$2:$F$367,COLUMN('Channel wise traffic'!E145)-1,FALSE)</f>
        <v>2317240</v>
      </c>
      <c r="AA144">
        <f>VLOOKUP($B144,'Channel wise traffic'!$B$2:$F$367,COLUMN('Channel wise traffic'!F145)-1,FALSE)</f>
        <v>5477113</v>
      </c>
    </row>
    <row r="145" spans="1:27" x14ac:dyDescent="0.3">
      <c r="A145" s="4" t="str">
        <f t="shared" si="24"/>
        <v>Friday</v>
      </c>
      <c r="B145" s="3">
        <v>43609</v>
      </c>
      <c r="C145" s="10">
        <v>22368860</v>
      </c>
      <c r="D145" s="10">
        <v>5312604</v>
      </c>
      <c r="E145" s="10">
        <v>2082540</v>
      </c>
      <c r="F145" s="10">
        <v>1505052</v>
      </c>
      <c r="G145" s="10">
        <v>1295850</v>
      </c>
      <c r="H145" s="8">
        <f t="shared" si="19"/>
        <v>5.7930980836752521E-2</v>
      </c>
      <c r="I145" s="8">
        <f t="shared" si="25"/>
        <v>9.352031094676394E-2</v>
      </c>
      <c r="J145" s="8">
        <f t="shared" si="26"/>
        <v>8.4210516621862075E-2</v>
      </c>
      <c r="K145" s="8">
        <f t="shared" si="27"/>
        <v>8.5867035803239844E-3</v>
      </c>
      <c r="L145" s="8">
        <f t="shared" si="20"/>
        <v>0.23749998882374873</v>
      </c>
      <c r="M145" s="8">
        <f t="shared" si="21"/>
        <v>0.39199985543812416</v>
      </c>
      <c r="N145" s="8">
        <f t="shared" si="22"/>
        <v>0.72270016422253591</v>
      </c>
      <c r="O145" s="8">
        <f t="shared" si="23"/>
        <v>0.86100015148978237</v>
      </c>
      <c r="P145">
        <f>VLOOKUP($B145,'Supporting Data'!$B$2:$J$367,COLUMN('Supporting Data'!C146)-1,FALSE)</f>
        <v>403534</v>
      </c>
      <c r="Q145" s="8">
        <f>VLOOKUP($B145,'Supporting Data'!$B$2:$J$367,COLUMN('Supporting Data'!D146)-1,FALSE)</f>
        <v>0.17</v>
      </c>
      <c r="R145">
        <f>VLOOKUP($B145,'Supporting Data'!$B$2:$J$367,COLUMN('Supporting Data'!E146)-1,FALSE)</f>
        <v>34</v>
      </c>
      <c r="S145">
        <f>VLOOKUP($B145,'Supporting Data'!$B$2:$J$367,COLUMN('Supporting Data'!F146)-1,FALSE)</f>
        <v>22</v>
      </c>
      <c r="T145">
        <f>VLOOKUP($B145,'Supporting Data'!$B$2:$J$367,COLUMN('Supporting Data'!G146)-1,FALSE)</f>
        <v>26</v>
      </c>
      <c r="U145">
        <f>VLOOKUP($B145,'Supporting Data'!$B$2:$J$367,COLUMN('Supporting Data'!H146)-1,FALSE)</f>
        <v>386</v>
      </c>
      <c r="V145">
        <f>VLOOKUP($B145,'Supporting Data'!$B$2:$J$367,COLUMN('Supporting Data'!I146)-1,FALSE)</f>
        <v>35</v>
      </c>
      <c r="W145" s="8">
        <f>VLOOKUP($B145,'Supporting Data'!$B$2:$J$367,COLUMN('Supporting Data'!J146)-1,FALSE)</f>
        <v>0.92</v>
      </c>
      <c r="X145">
        <f>VLOOKUP($B145,'Channel wise traffic'!$B$2:$F$367,COLUMN('Channel wise traffic'!C146)-1,FALSE)</f>
        <v>8052789</v>
      </c>
      <c r="Y145">
        <f>VLOOKUP($B145,'Channel wise traffic'!$B$2:$F$367,COLUMN('Channel wise traffic'!D146)-1,FALSE)</f>
        <v>6039592</v>
      </c>
      <c r="Z145">
        <f>VLOOKUP($B145,'Channel wise traffic'!$B$2:$F$367,COLUMN('Channel wise traffic'!E146)-1,FALSE)</f>
        <v>2460574</v>
      </c>
      <c r="AA145">
        <f>VLOOKUP($B145,'Channel wise traffic'!$B$2:$F$367,COLUMN('Channel wise traffic'!F146)-1,FALSE)</f>
        <v>5815903</v>
      </c>
    </row>
    <row r="146" spans="1:27" x14ac:dyDescent="0.3">
      <c r="A146" s="4" t="str">
        <f t="shared" si="24"/>
        <v>Saturday</v>
      </c>
      <c r="B146" s="3">
        <v>43610</v>
      </c>
      <c r="C146" s="10">
        <v>47134238</v>
      </c>
      <c r="D146" s="10">
        <v>9898190</v>
      </c>
      <c r="E146" s="10">
        <v>3500000</v>
      </c>
      <c r="F146" s="10">
        <v>2475200</v>
      </c>
      <c r="G146" s="10">
        <v>1853429</v>
      </c>
      <c r="H146" s="8">
        <f t="shared" si="19"/>
        <v>3.9322349923212929E-2</v>
      </c>
      <c r="I146" s="8">
        <f t="shared" si="25"/>
        <v>6.1562684713828197E-2</v>
      </c>
      <c r="J146" s="8">
        <f t="shared" si="26"/>
        <v>5.0000011138400247E-2</v>
      </c>
      <c r="K146" s="8">
        <f t="shared" si="27"/>
        <v>1.1012069955020243E-2</v>
      </c>
      <c r="L146" s="8">
        <f t="shared" si="20"/>
        <v>0.21000000042432002</v>
      </c>
      <c r="M146" s="8">
        <f t="shared" si="21"/>
        <v>0.35360000161645716</v>
      </c>
      <c r="N146" s="8">
        <f t="shared" si="22"/>
        <v>0.70720000000000005</v>
      </c>
      <c r="O146" s="8">
        <f t="shared" si="23"/>
        <v>0.74879969295410476</v>
      </c>
      <c r="P146">
        <f>VLOOKUP($B146,'Supporting Data'!$B$2:$J$367,COLUMN('Supporting Data'!C147)-1,FALSE)</f>
        <v>398544</v>
      </c>
      <c r="Q146" s="8">
        <f>VLOOKUP($B146,'Supporting Data'!$B$2:$J$367,COLUMN('Supporting Data'!D147)-1,FALSE)</f>
        <v>0.19</v>
      </c>
      <c r="R146">
        <f>VLOOKUP($B146,'Supporting Data'!$B$2:$J$367,COLUMN('Supporting Data'!E147)-1,FALSE)</f>
        <v>31</v>
      </c>
      <c r="S146">
        <f>VLOOKUP($B146,'Supporting Data'!$B$2:$J$367,COLUMN('Supporting Data'!F147)-1,FALSE)</f>
        <v>19</v>
      </c>
      <c r="T146">
        <f>VLOOKUP($B146,'Supporting Data'!$B$2:$J$367,COLUMN('Supporting Data'!G147)-1,FALSE)</f>
        <v>30</v>
      </c>
      <c r="U146">
        <f>VLOOKUP($B146,'Supporting Data'!$B$2:$J$367,COLUMN('Supporting Data'!H147)-1,FALSE)</f>
        <v>396</v>
      </c>
      <c r="V146">
        <f>VLOOKUP($B146,'Supporting Data'!$B$2:$J$367,COLUMN('Supporting Data'!I147)-1,FALSE)</f>
        <v>37</v>
      </c>
      <c r="W146" s="8">
        <f>VLOOKUP($B146,'Supporting Data'!$B$2:$J$367,COLUMN('Supporting Data'!J147)-1,FALSE)</f>
        <v>0.95</v>
      </c>
      <c r="X146">
        <f>VLOOKUP($B146,'Channel wise traffic'!$B$2:$F$367,COLUMN('Channel wise traffic'!C147)-1,FALSE)</f>
        <v>16968325</v>
      </c>
      <c r="Y146">
        <f>VLOOKUP($B146,'Channel wise traffic'!$B$2:$F$367,COLUMN('Channel wise traffic'!D147)-1,FALSE)</f>
        <v>12726244</v>
      </c>
      <c r="Z146">
        <f>VLOOKUP($B146,'Channel wise traffic'!$B$2:$F$367,COLUMN('Channel wise traffic'!E147)-1,FALSE)</f>
        <v>5184766</v>
      </c>
      <c r="AA146">
        <f>VLOOKUP($B146,'Channel wise traffic'!$B$2:$F$367,COLUMN('Channel wise traffic'!F147)-1,FALSE)</f>
        <v>12254901</v>
      </c>
    </row>
    <row r="147" spans="1:27" x14ac:dyDescent="0.3">
      <c r="A147" s="4" t="str">
        <f t="shared" si="24"/>
        <v>Sunday</v>
      </c>
      <c r="B147" s="3">
        <v>43611</v>
      </c>
      <c r="C147" s="10">
        <v>47134238</v>
      </c>
      <c r="D147" s="10">
        <v>9799208</v>
      </c>
      <c r="E147" s="10">
        <v>3365048</v>
      </c>
      <c r="F147" s="10">
        <v>2288232</v>
      </c>
      <c r="G147" s="10">
        <v>1695580</v>
      </c>
      <c r="H147" s="8">
        <f t="shared" si="19"/>
        <v>3.5973425517136823E-2</v>
      </c>
      <c r="I147" s="8">
        <f t="shared" si="25"/>
        <v>9.5919983195178249E-2</v>
      </c>
      <c r="J147" s="8">
        <f t="shared" si="26"/>
        <v>0</v>
      </c>
      <c r="K147" s="8">
        <f t="shared" si="27"/>
        <v>9.5919983195178471E-2</v>
      </c>
      <c r="L147" s="8">
        <f t="shared" si="20"/>
        <v>0.2078999982984768</v>
      </c>
      <c r="M147" s="8">
        <f t="shared" si="21"/>
        <v>0.34339999722426545</v>
      </c>
      <c r="N147" s="8">
        <f t="shared" si="22"/>
        <v>0.67999980980954799</v>
      </c>
      <c r="O147" s="8">
        <f t="shared" si="23"/>
        <v>0.74100003845763895</v>
      </c>
      <c r="P147">
        <f>VLOOKUP($B147,'Supporting Data'!$B$2:$J$367,COLUMN('Supporting Data'!C148)-1,FALSE)</f>
        <v>401029</v>
      </c>
      <c r="Q147" s="8">
        <f>VLOOKUP($B147,'Supporting Data'!$B$2:$J$367,COLUMN('Supporting Data'!D148)-1,FALSE)</f>
        <v>0.18</v>
      </c>
      <c r="R147">
        <f>VLOOKUP($B147,'Supporting Data'!$B$2:$J$367,COLUMN('Supporting Data'!E148)-1,FALSE)</f>
        <v>35</v>
      </c>
      <c r="S147">
        <f>VLOOKUP($B147,'Supporting Data'!$B$2:$J$367,COLUMN('Supporting Data'!F148)-1,FALSE)</f>
        <v>18</v>
      </c>
      <c r="T147">
        <f>VLOOKUP($B147,'Supporting Data'!$B$2:$J$367,COLUMN('Supporting Data'!G148)-1,FALSE)</f>
        <v>30</v>
      </c>
      <c r="U147">
        <f>VLOOKUP($B147,'Supporting Data'!$B$2:$J$367,COLUMN('Supporting Data'!H148)-1,FALSE)</f>
        <v>354</v>
      </c>
      <c r="V147">
        <f>VLOOKUP($B147,'Supporting Data'!$B$2:$J$367,COLUMN('Supporting Data'!I148)-1,FALSE)</f>
        <v>33</v>
      </c>
      <c r="W147" s="8">
        <f>VLOOKUP($B147,'Supporting Data'!$B$2:$J$367,COLUMN('Supporting Data'!J148)-1,FALSE)</f>
        <v>0.91</v>
      </c>
      <c r="X147">
        <f>VLOOKUP($B147,'Channel wise traffic'!$B$2:$F$367,COLUMN('Channel wise traffic'!C148)-1,FALSE)</f>
        <v>16968325</v>
      </c>
      <c r="Y147">
        <f>VLOOKUP($B147,'Channel wise traffic'!$B$2:$F$367,COLUMN('Channel wise traffic'!D148)-1,FALSE)</f>
        <v>12726244</v>
      </c>
      <c r="Z147">
        <f>VLOOKUP($B147,'Channel wise traffic'!$B$2:$F$367,COLUMN('Channel wise traffic'!E148)-1,FALSE)</f>
        <v>5184766</v>
      </c>
      <c r="AA147">
        <f>VLOOKUP($B147,'Channel wise traffic'!$B$2:$F$367,COLUMN('Channel wise traffic'!F148)-1,FALSE)</f>
        <v>12254901</v>
      </c>
    </row>
    <row r="148" spans="1:27" x14ac:dyDescent="0.3">
      <c r="A148" s="4" t="str">
        <f t="shared" si="24"/>
        <v>Monday</v>
      </c>
      <c r="B148" s="3">
        <v>43612</v>
      </c>
      <c r="C148" s="10">
        <v>21065820</v>
      </c>
      <c r="D148" s="10">
        <v>5055796</v>
      </c>
      <c r="E148" s="10">
        <v>1941425</v>
      </c>
      <c r="F148" s="10">
        <v>1445585</v>
      </c>
      <c r="G148" s="10">
        <v>1126111</v>
      </c>
      <c r="H148" s="8">
        <f t="shared" si="19"/>
        <v>5.3456784497351632E-2</v>
      </c>
      <c r="I148" s="8">
        <f t="shared" si="25"/>
        <v>-0.14081009196851069</v>
      </c>
      <c r="J148" s="8">
        <f t="shared" si="26"/>
        <v>-5.8252409823299045E-2</v>
      </c>
      <c r="K148" s="8">
        <f t="shared" si="27"/>
        <v>-8.7664341280365043E-2</v>
      </c>
      <c r="L148" s="8">
        <f t="shared" si="20"/>
        <v>0.2399999620237902</v>
      </c>
      <c r="M148" s="8">
        <f t="shared" si="21"/>
        <v>0.383999868665587</v>
      </c>
      <c r="N148" s="8">
        <f t="shared" si="22"/>
        <v>0.74459997167029368</v>
      </c>
      <c r="O148" s="8">
        <f t="shared" si="23"/>
        <v>0.77900019715201807</v>
      </c>
      <c r="P148">
        <f>VLOOKUP($B148,'Supporting Data'!$B$2:$J$367,COLUMN('Supporting Data'!C149)-1,FALSE)</f>
        <v>384455</v>
      </c>
      <c r="Q148" s="8">
        <f>VLOOKUP($B148,'Supporting Data'!$B$2:$J$367,COLUMN('Supporting Data'!D149)-1,FALSE)</f>
        <v>0.17</v>
      </c>
      <c r="R148">
        <f>VLOOKUP($B148,'Supporting Data'!$B$2:$J$367,COLUMN('Supporting Data'!E149)-1,FALSE)</f>
        <v>40</v>
      </c>
      <c r="S148">
        <f>VLOOKUP($B148,'Supporting Data'!$B$2:$J$367,COLUMN('Supporting Data'!F149)-1,FALSE)</f>
        <v>18</v>
      </c>
      <c r="T148">
        <f>VLOOKUP($B148,'Supporting Data'!$B$2:$J$367,COLUMN('Supporting Data'!G149)-1,FALSE)</f>
        <v>29</v>
      </c>
      <c r="U148">
        <f>VLOOKUP($B148,'Supporting Data'!$B$2:$J$367,COLUMN('Supporting Data'!H149)-1,FALSE)</f>
        <v>396</v>
      </c>
      <c r="V148">
        <f>VLOOKUP($B148,'Supporting Data'!$B$2:$J$367,COLUMN('Supporting Data'!I149)-1,FALSE)</f>
        <v>31</v>
      </c>
      <c r="W148" s="8">
        <f>VLOOKUP($B148,'Supporting Data'!$B$2:$J$367,COLUMN('Supporting Data'!J149)-1,FALSE)</f>
        <v>0.91</v>
      </c>
      <c r="X148">
        <f>VLOOKUP($B148,'Channel wise traffic'!$B$2:$F$367,COLUMN('Channel wise traffic'!C149)-1,FALSE)</f>
        <v>7583695</v>
      </c>
      <c r="Y148">
        <f>VLOOKUP($B148,'Channel wise traffic'!$B$2:$F$367,COLUMN('Channel wise traffic'!D149)-1,FALSE)</f>
        <v>5687771</v>
      </c>
      <c r="Z148">
        <f>VLOOKUP($B148,'Channel wise traffic'!$B$2:$F$367,COLUMN('Channel wise traffic'!E149)-1,FALSE)</f>
        <v>2317240</v>
      </c>
      <c r="AA148">
        <f>VLOOKUP($B148,'Channel wise traffic'!$B$2:$F$367,COLUMN('Channel wise traffic'!F149)-1,FALSE)</f>
        <v>5477113</v>
      </c>
    </row>
    <row r="149" spans="1:27" x14ac:dyDescent="0.3">
      <c r="A149" s="4" t="str">
        <f t="shared" si="24"/>
        <v>Tuesday</v>
      </c>
      <c r="B149" s="3">
        <v>43613</v>
      </c>
      <c r="C149" s="10">
        <v>22586034</v>
      </c>
      <c r="D149" s="10">
        <v>5477113</v>
      </c>
      <c r="E149" s="10">
        <v>2125119</v>
      </c>
      <c r="F149" s="10">
        <v>1582364</v>
      </c>
      <c r="G149" s="10">
        <v>1232661</v>
      </c>
      <c r="H149" s="8">
        <f t="shared" si="19"/>
        <v>5.457624831344892E-2</v>
      </c>
      <c r="I149" s="8">
        <f t="shared" si="25"/>
        <v>-1.7266051880761024E-3</v>
      </c>
      <c r="J149" s="8">
        <f t="shared" si="26"/>
        <v>9.7087647738864913E-3</v>
      </c>
      <c r="K149" s="8">
        <f t="shared" si="27"/>
        <v>-1.1325414179724769E-2</v>
      </c>
      <c r="L149" s="8">
        <f t="shared" si="20"/>
        <v>0.24249998915258872</v>
      </c>
      <c r="M149" s="8">
        <f t="shared" si="21"/>
        <v>0.38799984590421999</v>
      </c>
      <c r="N149" s="8">
        <f t="shared" si="22"/>
        <v>0.74460018474259559</v>
      </c>
      <c r="O149" s="8">
        <f t="shared" si="23"/>
        <v>0.778999648626991</v>
      </c>
      <c r="P149">
        <f>VLOOKUP($B149,'Supporting Data'!$B$2:$J$367,COLUMN('Supporting Data'!C150)-1,FALSE)</f>
        <v>402546</v>
      </c>
      <c r="Q149" s="8">
        <f>VLOOKUP($B149,'Supporting Data'!$B$2:$J$367,COLUMN('Supporting Data'!D150)-1,FALSE)</f>
        <v>0.18</v>
      </c>
      <c r="R149">
        <f>VLOOKUP($B149,'Supporting Data'!$B$2:$J$367,COLUMN('Supporting Data'!E150)-1,FALSE)</f>
        <v>39</v>
      </c>
      <c r="S149">
        <f>VLOOKUP($B149,'Supporting Data'!$B$2:$J$367,COLUMN('Supporting Data'!F150)-1,FALSE)</f>
        <v>19</v>
      </c>
      <c r="T149">
        <f>VLOOKUP($B149,'Supporting Data'!$B$2:$J$367,COLUMN('Supporting Data'!G150)-1,FALSE)</f>
        <v>25</v>
      </c>
      <c r="U149">
        <f>VLOOKUP($B149,'Supporting Data'!$B$2:$J$367,COLUMN('Supporting Data'!H150)-1,FALSE)</f>
        <v>395</v>
      </c>
      <c r="V149">
        <f>VLOOKUP($B149,'Supporting Data'!$B$2:$J$367,COLUMN('Supporting Data'!I150)-1,FALSE)</f>
        <v>35</v>
      </c>
      <c r="W149" s="8">
        <f>VLOOKUP($B149,'Supporting Data'!$B$2:$J$367,COLUMN('Supporting Data'!J150)-1,FALSE)</f>
        <v>0.92</v>
      </c>
      <c r="X149">
        <f>VLOOKUP($B149,'Channel wise traffic'!$B$2:$F$367,COLUMN('Channel wise traffic'!C150)-1,FALSE)</f>
        <v>8130972</v>
      </c>
      <c r="Y149">
        <f>VLOOKUP($B149,'Channel wise traffic'!$B$2:$F$367,COLUMN('Channel wise traffic'!D150)-1,FALSE)</f>
        <v>6098229</v>
      </c>
      <c r="Z149">
        <f>VLOOKUP($B149,'Channel wise traffic'!$B$2:$F$367,COLUMN('Channel wise traffic'!E150)-1,FALSE)</f>
        <v>2484463</v>
      </c>
      <c r="AA149">
        <f>VLOOKUP($B149,'Channel wise traffic'!$B$2:$F$367,COLUMN('Channel wise traffic'!F150)-1,FALSE)</f>
        <v>5872368</v>
      </c>
    </row>
    <row r="150" spans="1:27" x14ac:dyDescent="0.3">
      <c r="A150" s="4" t="str">
        <f t="shared" si="24"/>
        <v>Wednesday</v>
      </c>
      <c r="B150" s="3">
        <v>43614</v>
      </c>
      <c r="C150" s="10">
        <v>20631473</v>
      </c>
      <c r="D150" s="10">
        <v>5261025</v>
      </c>
      <c r="E150" s="10">
        <v>2146498</v>
      </c>
      <c r="F150" s="10">
        <v>1535605</v>
      </c>
      <c r="G150" s="10">
        <v>1271788</v>
      </c>
      <c r="H150" s="8">
        <f t="shared" si="19"/>
        <v>6.1643102264196066E-2</v>
      </c>
      <c r="I150" s="8">
        <f t="shared" si="25"/>
        <v>-0.13841280293530445</v>
      </c>
      <c r="J150" s="8">
        <f t="shared" si="26"/>
        <v>-5.940592344129092E-2</v>
      </c>
      <c r="K150" s="8">
        <f t="shared" si="27"/>
        <v>-8.3996786140808966E-2</v>
      </c>
      <c r="L150" s="8">
        <f t="shared" si="20"/>
        <v>0.25499997019117343</v>
      </c>
      <c r="M150" s="8">
        <f t="shared" si="21"/>
        <v>0.40799996198459426</v>
      </c>
      <c r="N150" s="8">
        <f t="shared" si="22"/>
        <v>0.71540015411148761</v>
      </c>
      <c r="O150" s="8">
        <f t="shared" si="23"/>
        <v>0.82819996027624287</v>
      </c>
      <c r="P150">
        <f>VLOOKUP($B150,'Supporting Data'!$B$2:$J$367,COLUMN('Supporting Data'!C151)-1,FALSE)</f>
        <v>405545</v>
      </c>
      <c r="Q150" s="8">
        <f>VLOOKUP($B150,'Supporting Data'!$B$2:$J$367,COLUMN('Supporting Data'!D151)-1,FALSE)</f>
        <v>0.18</v>
      </c>
      <c r="R150">
        <f>VLOOKUP($B150,'Supporting Data'!$B$2:$J$367,COLUMN('Supporting Data'!E151)-1,FALSE)</f>
        <v>39</v>
      </c>
      <c r="S150">
        <f>VLOOKUP($B150,'Supporting Data'!$B$2:$J$367,COLUMN('Supporting Data'!F151)-1,FALSE)</f>
        <v>18</v>
      </c>
      <c r="T150">
        <f>VLOOKUP($B150,'Supporting Data'!$B$2:$J$367,COLUMN('Supporting Data'!G151)-1,FALSE)</f>
        <v>28</v>
      </c>
      <c r="U150">
        <f>VLOOKUP($B150,'Supporting Data'!$B$2:$J$367,COLUMN('Supporting Data'!H151)-1,FALSE)</f>
        <v>352</v>
      </c>
      <c r="V150">
        <f>VLOOKUP($B150,'Supporting Data'!$B$2:$J$367,COLUMN('Supporting Data'!I151)-1,FALSE)</f>
        <v>32</v>
      </c>
      <c r="W150" s="8">
        <f>VLOOKUP($B150,'Supporting Data'!$B$2:$J$367,COLUMN('Supporting Data'!J151)-1,FALSE)</f>
        <v>0.93</v>
      </c>
      <c r="X150">
        <f>VLOOKUP($B150,'Channel wise traffic'!$B$2:$F$367,COLUMN('Channel wise traffic'!C151)-1,FALSE)</f>
        <v>7427330</v>
      </c>
      <c r="Y150">
        <f>VLOOKUP($B150,'Channel wise traffic'!$B$2:$F$367,COLUMN('Channel wise traffic'!D151)-1,FALSE)</f>
        <v>5570497</v>
      </c>
      <c r="Z150">
        <f>VLOOKUP($B150,'Channel wise traffic'!$B$2:$F$367,COLUMN('Channel wise traffic'!E151)-1,FALSE)</f>
        <v>2269462</v>
      </c>
      <c r="AA150">
        <f>VLOOKUP($B150,'Channel wise traffic'!$B$2:$F$367,COLUMN('Channel wise traffic'!F151)-1,FALSE)</f>
        <v>5364183</v>
      </c>
    </row>
    <row r="151" spans="1:27" x14ac:dyDescent="0.3">
      <c r="A151" s="4" t="str">
        <f t="shared" si="24"/>
        <v>Thursday</v>
      </c>
      <c r="B151" s="3">
        <v>43615</v>
      </c>
      <c r="C151" s="10">
        <v>21500167</v>
      </c>
      <c r="D151" s="10">
        <v>5428792</v>
      </c>
      <c r="E151" s="10">
        <v>2128086</v>
      </c>
      <c r="F151" s="10">
        <v>1569038</v>
      </c>
      <c r="G151" s="10">
        <v>1260879</v>
      </c>
      <c r="H151" s="8">
        <f t="shared" si="19"/>
        <v>5.8645079361476588E-2</v>
      </c>
      <c r="I151" s="8">
        <f t="shared" si="25"/>
        <v>-3.7994839312172735E-2</v>
      </c>
      <c r="J151" s="8">
        <f t="shared" si="26"/>
        <v>2.0618565999329652E-2</v>
      </c>
      <c r="K151" s="8">
        <f t="shared" si="27"/>
        <v>-5.7429295590083362E-2</v>
      </c>
      <c r="L151" s="8">
        <f t="shared" si="20"/>
        <v>0.25249999220936281</v>
      </c>
      <c r="M151" s="8">
        <f t="shared" si="21"/>
        <v>0.39199991452978861</v>
      </c>
      <c r="N151" s="8">
        <f t="shared" si="22"/>
        <v>0.73730009031589894</v>
      </c>
      <c r="O151" s="8">
        <f t="shared" si="23"/>
        <v>0.80360004027945786</v>
      </c>
      <c r="P151">
        <f>VLOOKUP($B151,'Supporting Data'!$B$2:$J$367,COLUMN('Supporting Data'!C152)-1,FALSE)</f>
        <v>389665</v>
      </c>
      <c r="Q151" s="8">
        <f>VLOOKUP($B151,'Supporting Data'!$B$2:$J$367,COLUMN('Supporting Data'!D152)-1,FALSE)</f>
        <v>0.19</v>
      </c>
      <c r="R151">
        <f>VLOOKUP($B151,'Supporting Data'!$B$2:$J$367,COLUMN('Supporting Data'!E152)-1,FALSE)</f>
        <v>30</v>
      </c>
      <c r="S151">
        <f>VLOOKUP($B151,'Supporting Data'!$B$2:$J$367,COLUMN('Supporting Data'!F152)-1,FALSE)</f>
        <v>18</v>
      </c>
      <c r="T151">
        <f>VLOOKUP($B151,'Supporting Data'!$B$2:$J$367,COLUMN('Supporting Data'!G152)-1,FALSE)</f>
        <v>27</v>
      </c>
      <c r="U151">
        <f>VLOOKUP($B151,'Supporting Data'!$B$2:$J$367,COLUMN('Supporting Data'!H152)-1,FALSE)</f>
        <v>379</v>
      </c>
      <c r="V151">
        <f>VLOOKUP($B151,'Supporting Data'!$B$2:$J$367,COLUMN('Supporting Data'!I152)-1,FALSE)</f>
        <v>38</v>
      </c>
      <c r="W151" s="8">
        <f>VLOOKUP($B151,'Supporting Data'!$B$2:$J$367,COLUMN('Supporting Data'!J152)-1,FALSE)</f>
        <v>0.91</v>
      </c>
      <c r="X151">
        <f>VLOOKUP($B151,'Channel wise traffic'!$B$2:$F$367,COLUMN('Channel wise traffic'!C152)-1,FALSE)</f>
        <v>7740060</v>
      </c>
      <c r="Y151">
        <f>VLOOKUP($B151,'Channel wise traffic'!$B$2:$F$367,COLUMN('Channel wise traffic'!D152)-1,FALSE)</f>
        <v>5805045</v>
      </c>
      <c r="Z151">
        <f>VLOOKUP($B151,'Channel wise traffic'!$B$2:$F$367,COLUMN('Channel wise traffic'!E152)-1,FALSE)</f>
        <v>2365018</v>
      </c>
      <c r="AA151">
        <f>VLOOKUP($B151,'Channel wise traffic'!$B$2:$F$367,COLUMN('Channel wise traffic'!F152)-1,FALSE)</f>
        <v>5590043</v>
      </c>
    </row>
    <row r="152" spans="1:27" x14ac:dyDescent="0.3">
      <c r="A152" s="4" t="str">
        <f t="shared" si="24"/>
        <v>Friday</v>
      </c>
      <c r="B152" s="3">
        <v>43616</v>
      </c>
      <c r="C152" s="10">
        <v>22368860</v>
      </c>
      <c r="D152" s="10">
        <v>5368526</v>
      </c>
      <c r="E152" s="10">
        <v>2211832</v>
      </c>
      <c r="F152" s="10">
        <v>1598491</v>
      </c>
      <c r="G152" s="10">
        <v>1297655</v>
      </c>
      <c r="H152" s="8">
        <f t="shared" si="19"/>
        <v>5.8011673370927261E-2</v>
      </c>
      <c r="I152" s="8">
        <f t="shared" si="25"/>
        <v>1.3929081297989754E-3</v>
      </c>
      <c r="J152" s="8">
        <f t="shared" si="26"/>
        <v>0</v>
      </c>
      <c r="K152" s="8">
        <f t="shared" si="27"/>
        <v>1.3929081297989754E-3</v>
      </c>
      <c r="L152" s="8">
        <f t="shared" si="20"/>
        <v>0.23999998211799797</v>
      </c>
      <c r="M152" s="8">
        <f t="shared" si="21"/>
        <v>0.41199986737514172</v>
      </c>
      <c r="N152" s="8">
        <f t="shared" si="22"/>
        <v>0.72270000614874907</v>
      </c>
      <c r="O152" s="8">
        <f t="shared" si="23"/>
        <v>0.81180000387865803</v>
      </c>
      <c r="P152">
        <f>VLOOKUP($B152,'Supporting Data'!$B$2:$J$367,COLUMN('Supporting Data'!C153)-1,FALSE)</f>
        <v>384789</v>
      </c>
      <c r="Q152" s="8">
        <f>VLOOKUP($B152,'Supporting Data'!$B$2:$J$367,COLUMN('Supporting Data'!D153)-1,FALSE)</f>
        <v>0.18</v>
      </c>
      <c r="R152">
        <f>VLOOKUP($B152,'Supporting Data'!$B$2:$J$367,COLUMN('Supporting Data'!E153)-1,FALSE)</f>
        <v>34</v>
      </c>
      <c r="S152">
        <f>VLOOKUP($B152,'Supporting Data'!$B$2:$J$367,COLUMN('Supporting Data'!F153)-1,FALSE)</f>
        <v>19</v>
      </c>
      <c r="T152">
        <f>VLOOKUP($B152,'Supporting Data'!$B$2:$J$367,COLUMN('Supporting Data'!G153)-1,FALSE)</f>
        <v>30</v>
      </c>
      <c r="U152">
        <f>VLOOKUP($B152,'Supporting Data'!$B$2:$J$367,COLUMN('Supporting Data'!H153)-1,FALSE)</f>
        <v>381</v>
      </c>
      <c r="V152">
        <f>VLOOKUP($B152,'Supporting Data'!$B$2:$J$367,COLUMN('Supporting Data'!I153)-1,FALSE)</f>
        <v>31</v>
      </c>
      <c r="W152" s="8">
        <f>VLOOKUP($B152,'Supporting Data'!$B$2:$J$367,COLUMN('Supporting Data'!J153)-1,FALSE)</f>
        <v>0.95</v>
      </c>
      <c r="X152">
        <f>VLOOKUP($B152,'Channel wise traffic'!$B$2:$F$367,COLUMN('Channel wise traffic'!C153)-1,FALSE)</f>
        <v>8052789</v>
      </c>
      <c r="Y152">
        <f>VLOOKUP($B152,'Channel wise traffic'!$B$2:$F$367,COLUMN('Channel wise traffic'!D153)-1,FALSE)</f>
        <v>6039592</v>
      </c>
      <c r="Z152">
        <f>VLOOKUP($B152,'Channel wise traffic'!$B$2:$F$367,COLUMN('Channel wise traffic'!E153)-1,FALSE)</f>
        <v>2460574</v>
      </c>
      <c r="AA152">
        <f>VLOOKUP($B152,'Channel wise traffic'!$B$2:$F$367,COLUMN('Channel wise traffic'!F153)-1,FALSE)</f>
        <v>5815903</v>
      </c>
    </row>
    <row r="153" spans="1:27" x14ac:dyDescent="0.3">
      <c r="A153" s="4" t="str">
        <f t="shared" si="24"/>
        <v>Saturday</v>
      </c>
      <c r="B153" s="3">
        <v>43617</v>
      </c>
      <c r="C153" s="10">
        <v>46685340</v>
      </c>
      <c r="D153" s="10">
        <v>10196078</v>
      </c>
      <c r="E153" s="10">
        <v>3570666</v>
      </c>
      <c r="F153" s="10">
        <v>2355211</v>
      </c>
      <c r="G153" s="10">
        <v>1781953</v>
      </c>
      <c r="H153" s="8">
        <f t="shared" si="19"/>
        <v>3.8169433916514263E-2</v>
      </c>
      <c r="I153" s="8">
        <f t="shared" si="25"/>
        <v>-3.8564196416479901E-2</v>
      </c>
      <c r="J153" s="8">
        <f t="shared" si="26"/>
        <v>-9.523820030781005E-3</v>
      </c>
      <c r="K153" s="8">
        <f t="shared" si="27"/>
        <v>-2.9319611085045327E-2</v>
      </c>
      <c r="L153" s="8">
        <f t="shared" si="20"/>
        <v>0.2183999945164799</v>
      </c>
      <c r="M153" s="8">
        <f t="shared" si="21"/>
        <v>0.35019994943153632</v>
      </c>
      <c r="N153" s="8">
        <f t="shared" si="22"/>
        <v>0.65959991777444316</v>
      </c>
      <c r="O153" s="8">
        <f t="shared" si="23"/>
        <v>0.75660015174861195</v>
      </c>
      <c r="P153">
        <f>VLOOKUP($B153,'Supporting Data'!$B$2:$J$367,COLUMN('Supporting Data'!C154)-1,FALSE)</f>
        <v>406453</v>
      </c>
      <c r="Q153" s="8">
        <f>VLOOKUP($B153,'Supporting Data'!$B$2:$J$367,COLUMN('Supporting Data'!D154)-1,FALSE)</f>
        <v>0.17</v>
      </c>
      <c r="R153">
        <f>VLOOKUP($B153,'Supporting Data'!$B$2:$J$367,COLUMN('Supporting Data'!E154)-1,FALSE)</f>
        <v>34</v>
      </c>
      <c r="S153">
        <f>VLOOKUP($B153,'Supporting Data'!$B$2:$J$367,COLUMN('Supporting Data'!F154)-1,FALSE)</f>
        <v>21</v>
      </c>
      <c r="T153">
        <f>VLOOKUP($B153,'Supporting Data'!$B$2:$J$367,COLUMN('Supporting Data'!G154)-1,FALSE)</f>
        <v>26</v>
      </c>
      <c r="U153">
        <f>VLOOKUP($B153,'Supporting Data'!$B$2:$J$367,COLUMN('Supporting Data'!H154)-1,FALSE)</f>
        <v>358</v>
      </c>
      <c r="V153">
        <f>VLOOKUP($B153,'Supporting Data'!$B$2:$J$367,COLUMN('Supporting Data'!I154)-1,FALSE)</f>
        <v>36</v>
      </c>
      <c r="W153" s="8">
        <f>VLOOKUP($B153,'Supporting Data'!$B$2:$J$367,COLUMN('Supporting Data'!J154)-1,FALSE)</f>
        <v>0.93</v>
      </c>
      <c r="X153">
        <f>VLOOKUP($B153,'Channel wise traffic'!$B$2:$F$367,COLUMN('Channel wise traffic'!C154)-1,FALSE)</f>
        <v>16806722</v>
      </c>
      <c r="Y153">
        <f>VLOOKUP($B153,'Channel wise traffic'!$B$2:$F$367,COLUMN('Channel wise traffic'!D154)-1,FALSE)</f>
        <v>12605042</v>
      </c>
      <c r="Z153">
        <f>VLOOKUP($B153,'Channel wise traffic'!$B$2:$F$367,COLUMN('Channel wise traffic'!E154)-1,FALSE)</f>
        <v>5135387</v>
      </c>
      <c r="AA153">
        <f>VLOOKUP($B153,'Channel wise traffic'!$B$2:$F$367,COLUMN('Channel wise traffic'!F154)-1,FALSE)</f>
        <v>12138188</v>
      </c>
    </row>
    <row r="154" spans="1:27" x14ac:dyDescent="0.3">
      <c r="A154" s="4" t="str">
        <f t="shared" si="24"/>
        <v>Sunday</v>
      </c>
      <c r="B154" s="3">
        <v>43618</v>
      </c>
      <c r="C154" s="10">
        <v>43543058</v>
      </c>
      <c r="D154" s="10">
        <v>9144042</v>
      </c>
      <c r="E154" s="10">
        <v>3046794</v>
      </c>
      <c r="F154" s="10">
        <v>2175411</v>
      </c>
      <c r="G154" s="10">
        <v>1713789</v>
      </c>
      <c r="H154" s="8">
        <f t="shared" si="19"/>
        <v>3.935848970460458E-2</v>
      </c>
      <c r="I154" s="8">
        <f t="shared" si="25"/>
        <v>1.0739098125715163E-2</v>
      </c>
      <c r="J154" s="8">
        <f t="shared" si="26"/>
        <v>-7.6190475382247658E-2</v>
      </c>
      <c r="K154" s="8">
        <f t="shared" si="27"/>
        <v>9.4099022787118125E-2</v>
      </c>
      <c r="L154" s="8">
        <f t="shared" si="20"/>
        <v>0.2099999958661608</v>
      </c>
      <c r="M154" s="8">
        <f t="shared" si="21"/>
        <v>0.33319991312375863</v>
      </c>
      <c r="N154" s="8">
        <f t="shared" si="22"/>
        <v>0.71400002756996372</v>
      </c>
      <c r="O154" s="8">
        <f t="shared" si="23"/>
        <v>0.78780009846415233</v>
      </c>
      <c r="P154">
        <f>VLOOKUP($B154,'Supporting Data'!$B$2:$J$367,COLUMN('Supporting Data'!C155)-1,FALSE)</f>
        <v>405943</v>
      </c>
      <c r="Q154" s="8">
        <f>VLOOKUP($B154,'Supporting Data'!$B$2:$J$367,COLUMN('Supporting Data'!D155)-1,FALSE)</f>
        <v>0.18</v>
      </c>
      <c r="R154">
        <f>VLOOKUP($B154,'Supporting Data'!$B$2:$J$367,COLUMN('Supporting Data'!E155)-1,FALSE)</f>
        <v>31</v>
      </c>
      <c r="S154">
        <f>VLOOKUP($B154,'Supporting Data'!$B$2:$J$367,COLUMN('Supporting Data'!F155)-1,FALSE)</f>
        <v>19</v>
      </c>
      <c r="T154">
        <f>VLOOKUP($B154,'Supporting Data'!$B$2:$J$367,COLUMN('Supporting Data'!G155)-1,FALSE)</f>
        <v>29</v>
      </c>
      <c r="U154">
        <f>VLOOKUP($B154,'Supporting Data'!$B$2:$J$367,COLUMN('Supporting Data'!H155)-1,FALSE)</f>
        <v>366</v>
      </c>
      <c r="V154">
        <f>VLOOKUP($B154,'Supporting Data'!$B$2:$J$367,COLUMN('Supporting Data'!I155)-1,FALSE)</f>
        <v>37</v>
      </c>
      <c r="W154" s="8">
        <f>VLOOKUP($B154,'Supporting Data'!$B$2:$J$367,COLUMN('Supporting Data'!J155)-1,FALSE)</f>
        <v>0.93</v>
      </c>
      <c r="X154">
        <f>VLOOKUP($B154,'Channel wise traffic'!$B$2:$F$367,COLUMN('Channel wise traffic'!C155)-1,FALSE)</f>
        <v>15675500</v>
      </c>
      <c r="Y154">
        <f>VLOOKUP($B154,'Channel wise traffic'!$B$2:$F$367,COLUMN('Channel wise traffic'!D155)-1,FALSE)</f>
        <v>11756625</v>
      </c>
      <c r="Z154">
        <f>VLOOKUP($B154,'Channel wise traffic'!$B$2:$F$367,COLUMN('Channel wise traffic'!E155)-1,FALSE)</f>
        <v>4789736</v>
      </c>
      <c r="AA154">
        <f>VLOOKUP($B154,'Channel wise traffic'!$B$2:$F$367,COLUMN('Channel wise traffic'!F155)-1,FALSE)</f>
        <v>11321195</v>
      </c>
    </row>
    <row r="155" spans="1:27" x14ac:dyDescent="0.3">
      <c r="A155" s="4" t="str">
        <f t="shared" si="24"/>
        <v>Monday</v>
      </c>
      <c r="B155" s="3">
        <v>43619</v>
      </c>
      <c r="C155" s="10">
        <v>21500167</v>
      </c>
      <c r="D155" s="10">
        <v>5375041</v>
      </c>
      <c r="E155" s="10">
        <v>2150016</v>
      </c>
      <c r="F155" s="10">
        <v>1506731</v>
      </c>
      <c r="G155" s="10">
        <v>1186099</v>
      </c>
      <c r="H155" s="8">
        <f t="shared" si="19"/>
        <v>5.5166966842629638E-2</v>
      </c>
      <c r="I155" s="8">
        <f t="shared" si="25"/>
        <v>5.3270059523439439E-2</v>
      </c>
      <c r="J155" s="8">
        <f t="shared" si="26"/>
        <v>2.0618565999329652E-2</v>
      </c>
      <c r="K155" s="8">
        <f t="shared" si="27"/>
        <v>3.1991867100849225E-2</v>
      </c>
      <c r="L155" s="8">
        <f t="shared" si="20"/>
        <v>0.24999996511655004</v>
      </c>
      <c r="M155" s="8">
        <f t="shared" si="21"/>
        <v>0.39999992558196301</v>
      </c>
      <c r="N155" s="8">
        <f t="shared" si="22"/>
        <v>0.70079990102399237</v>
      </c>
      <c r="O155" s="8">
        <f t="shared" si="23"/>
        <v>0.78720023680404794</v>
      </c>
      <c r="P155">
        <f>VLOOKUP($B155,'Supporting Data'!$B$2:$J$367,COLUMN('Supporting Data'!C156)-1,FALSE)</f>
        <v>400538</v>
      </c>
      <c r="Q155" s="8">
        <f>VLOOKUP($B155,'Supporting Data'!$B$2:$J$367,COLUMN('Supporting Data'!D156)-1,FALSE)</f>
        <v>0.18</v>
      </c>
      <c r="R155">
        <f>VLOOKUP($B155,'Supporting Data'!$B$2:$J$367,COLUMN('Supporting Data'!E156)-1,FALSE)</f>
        <v>30</v>
      </c>
      <c r="S155">
        <f>VLOOKUP($B155,'Supporting Data'!$B$2:$J$367,COLUMN('Supporting Data'!F156)-1,FALSE)</f>
        <v>19</v>
      </c>
      <c r="T155">
        <f>VLOOKUP($B155,'Supporting Data'!$B$2:$J$367,COLUMN('Supporting Data'!G156)-1,FALSE)</f>
        <v>29</v>
      </c>
      <c r="U155">
        <f>VLOOKUP($B155,'Supporting Data'!$B$2:$J$367,COLUMN('Supporting Data'!H156)-1,FALSE)</f>
        <v>389</v>
      </c>
      <c r="V155">
        <f>VLOOKUP($B155,'Supporting Data'!$B$2:$J$367,COLUMN('Supporting Data'!I156)-1,FALSE)</f>
        <v>36</v>
      </c>
      <c r="W155" s="8">
        <f>VLOOKUP($B155,'Supporting Data'!$B$2:$J$367,COLUMN('Supporting Data'!J156)-1,FALSE)</f>
        <v>0.95</v>
      </c>
      <c r="X155">
        <f>VLOOKUP($B155,'Channel wise traffic'!$B$2:$F$367,COLUMN('Channel wise traffic'!C156)-1,FALSE)</f>
        <v>7740060</v>
      </c>
      <c r="Y155">
        <f>VLOOKUP($B155,'Channel wise traffic'!$B$2:$F$367,COLUMN('Channel wise traffic'!D156)-1,FALSE)</f>
        <v>5805045</v>
      </c>
      <c r="Z155">
        <f>VLOOKUP($B155,'Channel wise traffic'!$B$2:$F$367,COLUMN('Channel wise traffic'!E156)-1,FALSE)</f>
        <v>2365018</v>
      </c>
      <c r="AA155">
        <f>VLOOKUP($B155,'Channel wise traffic'!$B$2:$F$367,COLUMN('Channel wise traffic'!F156)-1,FALSE)</f>
        <v>5590043</v>
      </c>
    </row>
    <row r="156" spans="1:27" x14ac:dyDescent="0.3">
      <c r="A156" s="4" t="str">
        <f t="shared" si="24"/>
        <v>Tuesday</v>
      </c>
      <c r="B156" s="3">
        <v>43620</v>
      </c>
      <c r="C156" s="10">
        <v>22368860</v>
      </c>
      <c r="D156" s="10">
        <v>5759981</v>
      </c>
      <c r="E156" s="10">
        <v>2280952</v>
      </c>
      <c r="F156" s="10">
        <v>1715048</v>
      </c>
      <c r="G156" s="10">
        <v>1392276</v>
      </c>
      <c r="H156" s="8">
        <f t="shared" si="19"/>
        <v>6.2241705656881932E-2</v>
      </c>
      <c r="I156" s="8">
        <f t="shared" si="25"/>
        <v>0.12948815611104747</v>
      </c>
      <c r="J156" s="8">
        <f t="shared" si="26"/>
        <v>-9.6154110101844825E-3</v>
      </c>
      <c r="K156" s="8">
        <f t="shared" si="27"/>
        <v>0.14045409093362049</v>
      </c>
      <c r="L156" s="8">
        <f t="shared" si="20"/>
        <v>0.2574999798827477</v>
      </c>
      <c r="M156" s="8">
        <f t="shared" si="21"/>
        <v>0.3959999173608385</v>
      </c>
      <c r="N156" s="8">
        <f t="shared" si="22"/>
        <v>0.75190008382464868</v>
      </c>
      <c r="O156" s="8">
        <f t="shared" si="23"/>
        <v>0.81180001959128845</v>
      </c>
      <c r="P156">
        <f>VLOOKUP($B156,'Supporting Data'!$B$2:$J$367,COLUMN('Supporting Data'!C157)-1,FALSE)</f>
        <v>395075</v>
      </c>
      <c r="Q156" s="8">
        <f>VLOOKUP($B156,'Supporting Data'!$B$2:$J$367,COLUMN('Supporting Data'!D157)-1,FALSE)</f>
        <v>0.17</v>
      </c>
      <c r="R156">
        <f>VLOOKUP($B156,'Supporting Data'!$B$2:$J$367,COLUMN('Supporting Data'!E157)-1,FALSE)</f>
        <v>30</v>
      </c>
      <c r="S156">
        <f>VLOOKUP($B156,'Supporting Data'!$B$2:$J$367,COLUMN('Supporting Data'!F157)-1,FALSE)</f>
        <v>17</v>
      </c>
      <c r="T156">
        <f>VLOOKUP($B156,'Supporting Data'!$B$2:$J$367,COLUMN('Supporting Data'!G157)-1,FALSE)</f>
        <v>25</v>
      </c>
      <c r="U156">
        <f>VLOOKUP($B156,'Supporting Data'!$B$2:$J$367,COLUMN('Supporting Data'!H157)-1,FALSE)</f>
        <v>389</v>
      </c>
      <c r="V156">
        <f>VLOOKUP($B156,'Supporting Data'!$B$2:$J$367,COLUMN('Supporting Data'!I157)-1,FALSE)</f>
        <v>33</v>
      </c>
      <c r="W156" s="8">
        <f>VLOOKUP($B156,'Supporting Data'!$B$2:$J$367,COLUMN('Supporting Data'!J157)-1,FALSE)</f>
        <v>0.95</v>
      </c>
      <c r="X156">
        <f>VLOOKUP($B156,'Channel wise traffic'!$B$2:$F$367,COLUMN('Channel wise traffic'!C157)-1,FALSE)</f>
        <v>8052789</v>
      </c>
      <c r="Y156">
        <f>VLOOKUP($B156,'Channel wise traffic'!$B$2:$F$367,COLUMN('Channel wise traffic'!D157)-1,FALSE)</f>
        <v>6039592</v>
      </c>
      <c r="Z156">
        <f>VLOOKUP($B156,'Channel wise traffic'!$B$2:$F$367,COLUMN('Channel wise traffic'!E157)-1,FALSE)</f>
        <v>2460574</v>
      </c>
      <c r="AA156">
        <f>VLOOKUP($B156,'Channel wise traffic'!$B$2:$F$367,COLUMN('Channel wise traffic'!F157)-1,FALSE)</f>
        <v>5815903</v>
      </c>
    </row>
    <row r="157" spans="1:27" x14ac:dyDescent="0.3">
      <c r="A157" s="4" t="str">
        <f t="shared" si="24"/>
        <v>Wednesday</v>
      </c>
      <c r="B157" s="3">
        <v>43621</v>
      </c>
      <c r="C157" s="10">
        <v>22368860</v>
      </c>
      <c r="D157" s="10">
        <v>5536293</v>
      </c>
      <c r="E157" s="10">
        <v>2170226</v>
      </c>
      <c r="F157" s="10">
        <v>1536737</v>
      </c>
      <c r="G157" s="10">
        <v>1247523</v>
      </c>
      <c r="H157" s="8">
        <f t="shared" si="19"/>
        <v>5.5770522056108357E-2</v>
      </c>
      <c r="I157" s="8">
        <f t="shared" si="25"/>
        <v>-1.9079437767929863E-2</v>
      </c>
      <c r="J157" s="8">
        <f t="shared" si="26"/>
        <v>8.4210516621862075E-2</v>
      </c>
      <c r="K157" s="8">
        <f t="shared" si="27"/>
        <v>-9.5267434512274041E-2</v>
      </c>
      <c r="L157" s="8">
        <f t="shared" si="20"/>
        <v>0.24750000670575076</v>
      </c>
      <c r="M157" s="8">
        <f t="shared" si="21"/>
        <v>0.39199984538390581</v>
      </c>
      <c r="N157" s="8">
        <f t="shared" si="22"/>
        <v>0.70809998590008594</v>
      </c>
      <c r="O157" s="8">
        <f t="shared" si="23"/>
        <v>0.81179993713953658</v>
      </c>
      <c r="P157">
        <f>VLOOKUP($B157,'Supporting Data'!$B$2:$J$367,COLUMN('Supporting Data'!C158)-1,FALSE)</f>
        <v>389074</v>
      </c>
      <c r="Q157" s="8">
        <f>VLOOKUP($B157,'Supporting Data'!$B$2:$J$367,COLUMN('Supporting Data'!D158)-1,FALSE)</f>
        <v>0.18</v>
      </c>
      <c r="R157">
        <f>VLOOKUP($B157,'Supporting Data'!$B$2:$J$367,COLUMN('Supporting Data'!E158)-1,FALSE)</f>
        <v>30</v>
      </c>
      <c r="S157">
        <f>VLOOKUP($B157,'Supporting Data'!$B$2:$J$367,COLUMN('Supporting Data'!F158)-1,FALSE)</f>
        <v>21</v>
      </c>
      <c r="T157">
        <f>VLOOKUP($B157,'Supporting Data'!$B$2:$J$367,COLUMN('Supporting Data'!G158)-1,FALSE)</f>
        <v>30</v>
      </c>
      <c r="U157">
        <f>VLOOKUP($B157,'Supporting Data'!$B$2:$J$367,COLUMN('Supporting Data'!H158)-1,FALSE)</f>
        <v>375</v>
      </c>
      <c r="V157">
        <f>VLOOKUP($B157,'Supporting Data'!$B$2:$J$367,COLUMN('Supporting Data'!I158)-1,FALSE)</f>
        <v>36</v>
      </c>
      <c r="W157" s="8">
        <f>VLOOKUP($B157,'Supporting Data'!$B$2:$J$367,COLUMN('Supporting Data'!J158)-1,FALSE)</f>
        <v>0.94</v>
      </c>
      <c r="X157">
        <f>VLOOKUP($B157,'Channel wise traffic'!$B$2:$F$367,COLUMN('Channel wise traffic'!C158)-1,FALSE)</f>
        <v>8052789</v>
      </c>
      <c r="Y157">
        <f>VLOOKUP($B157,'Channel wise traffic'!$B$2:$F$367,COLUMN('Channel wise traffic'!D158)-1,FALSE)</f>
        <v>6039592</v>
      </c>
      <c r="Z157">
        <f>VLOOKUP($B157,'Channel wise traffic'!$B$2:$F$367,COLUMN('Channel wise traffic'!E158)-1,FALSE)</f>
        <v>2460574</v>
      </c>
      <c r="AA157">
        <f>VLOOKUP($B157,'Channel wise traffic'!$B$2:$F$367,COLUMN('Channel wise traffic'!F158)-1,FALSE)</f>
        <v>5815903</v>
      </c>
    </row>
    <row r="158" spans="1:27" x14ac:dyDescent="0.3">
      <c r="A158" s="4" t="str">
        <f t="shared" si="24"/>
        <v>Thursday</v>
      </c>
      <c r="B158" s="3">
        <v>43622</v>
      </c>
      <c r="C158" s="10">
        <v>22368860</v>
      </c>
      <c r="D158" s="10">
        <v>5815903</v>
      </c>
      <c r="E158" s="10">
        <v>2326361</v>
      </c>
      <c r="F158" s="10">
        <v>1766173</v>
      </c>
      <c r="G158" s="10">
        <v>1477227</v>
      </c>
      <c r="H158" s="8">
        <f t="shared" si="19"/>
        <v>6.6039440543684394E-2</v>
      </c>
      <c r="I158" s="8">
        <f t="shared" si="25"/>
        <v>0.17158506089799253</v>
      </c>
      <c r="J158" s="8">
        <f t="shared" si="26"/>
        <v>4.0404011745583279E-2</v>
      </c>
      <c r="K158" s="8">
        <f t="shared" si="27"/>
        <v>0.12608664294970828</v>
      </c>
      <c r="L158" s="8">
        <f t="shared" si="20"/>
        <v>0.25999997317699697</v>
      </c>
      <c r="M158" s="8">
        <f t="shared" si="21"/>
        <v>0.39999996561153101</v>
      </c>
      <c r="N158" s="8">
        <f t="shared" si="22"/>
        <v>0.75919988342308009</v>
      </c>
      <c r="O158" s="8">
        <f t="shared" si="23"/>
        <v>0.83639994496575365</v>
      </c>
      <c r="P158">
        <f>VLOOKUP($B158,'Supporting Data'!$B$2:$J$367,COLUMN('Supporting Data'!C159)-1,FALSE)</f>
        <v>402050</v>
      </c>
      <c r="Q158" s="8">
        <f>VLOOKUP($B158,'Supporting Data'!$B$2:$J$367,COLUMN('Supporting Data'!D159)-1,FALSE)</f>
        <v>0.17</v>
      </c>
      <c r="R158">
        <f>VLOOKUP($B158,'Supporting Data'!$B$2:$J$367,COLUMN('Supporting Data'!E159)-1,FALSE)</f>
        <v>40</v>
      </c>
      <c r="S158">
        <f>VLOOKUP($B158,'Supporting Data'!$B$2:$J$367,COLUMN('Supporting Data'!F159)-1,FALSE)</f>
        <v>18</v>
      </c>
      <c r="T158">
        <f>VLOOKUP($B158,'Supporting Data'!$B$2:$J$367,COLUMN('Supporting Data'!G159)-1,FALSE)</f>
        <v>30</v>
      </c>
      <c r="U158">
        <f>VLOOKUP($B158,'Supporting Data'!$B$2:$J$367,COLUMN('Supporting Data'!H159)-1,FALSE)</f>
        <v>379</v>
      </c>
      <c r="V158">
        <f>VLOOKUP($B158,'Supporting Data'!$B$2:$J$367,COLUMN('Supporting Data'!I159)-1,FALSE)</f>
        <v>38</v>
      </c>
      <c r="W158" s="8">
        <f>VLOOKUP($B158,'Supporting Data'!$B$2:$J$367,COLUMN('Supporting Data'!J159)-1,FALSE)</f>
        <v>0.95</v>
      </c>
      <c r="X158">
        <f>VLOOKUP($B158,'Channel wise traffic'!$B$2:$F$367,COLUMN('Channel wise traffic'!C159)-1,FALSE)</f>
        <v>8052789</v>
      </c>
      <c r="Y158">
        <f>VLOOKUP($B158,'Channel wise traffic'!$B$2:$F$367,COLUMN('Channel wise traffic'!D159)-1,FALSE)</f>
        <v>6039592</v>
      </c>
      <c r="Z158">
        <f>VLOOKUP($B158,'Channel wise traffic'!$B$2:$F$367,COLUMN('Channel wise traffic'!E159)-1,FALSE)</f>
        <v>2460574</v>
      </c>
      <c r="AA158">
        <f>VLOOKUP($B158,'Channel wise traffic'!$B$2:$F$367,COLUMN('Channel wise traffic'!F159)-1,FALSE)</f>
        <v>5815903</v>
      </c>
    </row>
    <row r="159" spans="1:27" x14ac:dyDescent="0.3">
      <c r="A159" s="4" t="str">
        <f t="shared" si="24"/>
        <v>Friday</v>
      </c>
      <c r="B159" s="3">
        <v>43623</v>
      </c>
      <c r="C159" s="10">
        <v>21065820</v>
      </c>
      <c r="D159" s="10">
        <v>5477113</v>
      </c>
      <c r="E159" s="10">
        <v>2278479</v>
      </c>
      <c r="F159" s="10">
        <v>1596758</v>
      </c>
      <c r="G159" s="10">
        <v>1348621</v>
      </c>
      <c r="H159" s="8">
        <f t="shared" si="19"/>
        <v>6.4019392551536089E-2</v>
      </c>
      <c r="I159" s="8">
        <f t="shared" si="25"/>
        <v>3.9275462276182838E-2</v>
      </c>
      <c r="J159" s="8">
        <f t="shared" si="26"/>
        <v>-5.8252409823299045E-2</v>
      </c>
      <c r="K159" s="8">
        <f t="shared" si="27"/>
        <v>0.10356052207278021</v>
      </c>
      <c r="L159" s="8">
        <f t="shared" si="20"/>
        <v>0.25999999050594758</v>
      </c>
      <c r="M159" s="8">
        <f t="shared" si="21"/>
        <v>0.41599999853937647</v>
      </c>
      <c r="N159" s="8">
        <f t="shared" si="22"/>
        <v>0.7007999634844122</v>
      </c>
      <c r="O159" s="8">
        <f t="shared" si="23"/>
        <v>0.84459949472618889</v>
      </c>
      <c r="P159">
        <f>VLOOKUP($B159,'Supporting Data'!$B$2:$J$367,COLUMN('Supporting Data'!C160)-1,FALSE)</f>
        <v>390178</v>
      </c>
      <c r="Q159" s="8">
        <f>VLOOKUP($B159,'Supporting Data'!$B$2:$J$367,COLUMN('Supporting Data'!D160)-1,FALSE)</f>
        <v>0.19</v>
      </c>
      <c r="R159">
        <f>VLOOKUP($B159,'Supporting Data'!$B$2:$J$367,COLUMN('Supporting Data'!E160)-1,FALSE)</f>
        <v>35</v>
      </c>
      <c r="S159">
        <f>VLOOKUP($B159,'Supporting Data'!$B$2:$J$367,COLUMN('Supporting Data'!F160)-1,FALSE)</f>
        <v>21</v>
      </c>
      <c r="T159">
        <f>VLOOKUP($B159,'Supporting Data'!$B$2:$J$367,COLUMN('Supporting Data'!G160)-1,FALSE)</f>
        <v>25</v>
      </c>
      <c r="U159">
        <f>VLOOKUP($B159,'Supporting Data'!$B$2:$J$367,COLUMN('Supporting Data'!H160)-1,FALSE)</f>
        <v>391</v>
      </c>
      <c r="V159">
        <f>VLOOKUP($B159,'Supporting Data'!$B$2:$J$367,COLUMN('Supporting Data'!I160)-1,FALSE)</f>
        <v>35</v>
      </c>
      <c r="W159" s="8">
        <f>VLOOKUP($B159,'Supporting Data'!$B$2:$J$367,COLUMN('Supporting Data'!J160)-1,FALSE)</f>
        <v>0.95</v>
      </c>
      <c r="X159">
        <f>VLOOKUP($B159,'Channel wise traffic'!$B$2:$F$367,COLUMN('Channel wise traffic'!C160)-1,FALSE)</f>
        <v>7583695</v>
      </c>
      <c r="Y159">
        <f>VLOOKUP($B159,'Channel wise traffic'!$B$2:$F$367,COLUMN('Channel wise traffic'!D160)-1,FALSE)</f>
        <v>5687771</v>
      </c>
      <c r="Z159">
        <f>VLOOKUP($B159,'Channel wise traffic'!$B$2:$F$367,COLUMN('Channel wise traffic'!E160)-1,FALSE)</f>
        <v>2317240</v>
      </c>
      <c r="AA159">
        <f>VLOOKUP($B159,'Channel wise traffic'!$B$2:$F$367,COLUMN('Channel wise traffic'!F160)-1,FALSE)</f>
        <v>5477113</v>
      </c>
    </row>
    <row r="160" spans="1:27" x14ac:dyDescent="0.3">
      <c r="A160" s="4" t="str">
        <f t="shared" si="24"/>
        <v>Saturday</v>
      </c>
      <c r="B160" s="3">
        <v>43624</v>
      </c>
      <c r="C160" s="10">
        <v>42645263</v>
      </c>
      <c r="D160" s="10">
        <v>8597285</v>
      </c>
      <c r="E160" s="10">
        <v>2776923</v>
      </c>
      <c r="F160" s="10">
        <v>1926073</v>
      </c>
      <c r="G160" s="10">
        <v>1427220</v>
      </c>
      <c r="H160" s="8">
        <f t="shared" si="19"/>
        <v>3.3467257547456095E-2</v>
      </c>
      <c r="I160" s="8">
        <f t="shared" si="25"/>
        <v>-0.19906978466884373</v>
      </c>
      <c r="J160" s="8">
        <f t="shared" si="26"/>
        <v>-8.6538450828461344E-2</v>
      </c>
      <c r="K160" s="8">
        <f t="shared" si="27"/>
        <v>-0.12319219560193007</v>
      </c>
      <c r="L160" s="8">
        <f t="shared" si="20"/>
        <v>0.20159999951225532</v>
      </c>
      <c r="M160" s="8">
        <f t="shared" si="21"/>
        <v>0.32299999360263154</v>
      </c>
      <c r="N160" s="8">
        <f t="shared" si="22"/>
        <v>0.69359971450414726</v>
      </c>
      <c r="O160" s="8">
        <f t="shared" si="23"/>
        <v>0.7409999517152257</v>
      </c>
      <c r="P160">
        <f>VLOOKUP($B160,'Supporting Data'!$B$2:$J$367,COLUMN('Supporting Data'!C161)-1,FALSE)</f>
        <v>407570</v>
      </c>
      <c r="Q160" s="8">
        <f>VLOOKUP($B160,'Supporting Data'!$B$2:$J$367,COLUMN('Supporting Data'!D161)-1,FALSE)</f>
        <v>0.19</v>
      </c>
      <c r="R160">
        <f>VLOOKUP($B160,'Supporting Data'!$B$2:$J$367,COLUMN('Supporting Data'!E161)-1,FALSE)</f>
        <v>35</v>
      </c>
      <c r="S160">
        <f>VLOOKUP($B160,'Supporting Data'!$B$2:$J$367,COLUMN('Supporting Data'!F161)-1,FALSE)</f>
        <v>17</v>
      </c>
      <c r="T160">
        <f>VLOOKUP($B160,'Supporting Data'!$B$2:$J$367,COLUMN('Supporting Data'!G161)-1,FALSE)</f>
        <v>29</v>
      </c>
      <c r="U160">
        <f>VLOOKUP($B160,'Supporting Data'!$B$2:$J$367,COLUMN('Supporting Data'!H161)-1,FALSE)</f>
        <v>388</v>
      </c>
      <c r="V160">
        <f>VLOOKUP($B160,'Supporting Data'!$B$2:$J$367,COLUMN('Supporting Data'!I161)-1,FALSE)</f>
        <v>30</v>
      </c>
      <c r="W160" s="8">
        <f>VLOOKUP($B160,'Supporting Data'!$B$2:$J$367,COLUMN('Supporting Data'!J161)-1,FALSE)</f>
        <v>0.93</v>
      </c>
      <c r="X160">
        <f>VLOOKUP($B160,'Channel wise traffic'!$B$2:$F$367,COLUMN('Channel wise traffic'!C161)-1,FALSE)</f>
        <v>15352294</v>
      </c>
      <c r="Y160">
        <f>VLOOKUP($B160,'Channel wise traffic'!$B$2:$F$367,COLUMN('Channel wise traffic'!D161)-1,FALSE)</f>
        <v>11514221</v>
      </c>
      <c r="Z160">
        <f>VLOOKUP($B160,'Channel wise traffic'!$B$2:$F$367,COLUMN('Channel wise traffic'!E161)-1,FALSE)</f>
        <v>4690978</v>
      </c>
      <c r="AA160">
        <f>VLOOKUP($B160,'Channel wise traffic'!$B$2:$F$367,COLUMN('Channel wise traffic'!F161)-1,FALSE)</f>
        <v>11087768</v>
      </c>
    </row>
    <row r="161" spans="1:27" x14ac:dyDescent="0.3">
      <c r="A161" s="4" t="str">
        <f t="shared" si="24"/>
        <v>Sunday</v>
      </c>
      <c r="B161" s="3">
        <v>43625</v>
      </c>
      <c r="C161" s="10">
        <v>44889750</v>
      </c>
      <c r="D161" s="10">
        <v>9803921</v>
      </c>
      <c r="E161" s="10">
        <v>3333333</v>
      </c>
      <c r="F161" s="10">
        <v>2153333</v>
      </c>
      <c r="G161" s="10">
        <v>1646008</v>
      </c>
      <c r="H161" s="8">
        <f t="shared" si="19"/>
        <v>3.6667791645086018E-2</v>
      </c>
      <c r="I161" s="8">
        <f t="shared" si="25"/>
        <v>-3.9550376388225117E-2</v>
      </c>
      <c r="J161" s="8">
        <f t="shared" si="26"/>
        <v>3.0927823213518835E-2</v>
      </c>
      <c r="K161" s="8">
        <f t="shared" si="27"/>
        <v>-6.8363854398706181E-2</v>
      </c>
      <c r="L161" s="8">
        <f t="shared" si="20"/>
        <v>0.21839999108927985</v>
      </c>
      <c r="M161" s="8">
        <f t="shared" si="21"/>
        <v>0.33999998571999918</v>
      </c>
      <c r="N161" s="8">
        <f t="shared" si="22"/>
        <v>0.64599996459999642</v>
      </c>
      <c r="O161" s="8">
        <f t="shared" si="23"/>
        <v>0.76440011832819166</v>
      </c>
      <c r="P161">
        <f>VLOOKUP($B161,'Supporting Data'!$B$2:$J$367,COLUMN('Supporting Data'!C162)-1,FALSE)</f>
        <v>400094</v>
      </c>
      <c r="Q161" s="8">
        <f>VLOOKUP($B161,'Supporting Data'!$B$2:$J$367,COLUMN('Supporting Data'!D162)-1,FALSE)</f>
        <v>0.18</v>
      </c>
      <c r="R161">
        <f>VLOOKUP($B161,'Supporting Data'!$B$2:$J$367,COLUMN('Supporting Data'!E162)-1,FALSE)</f>
        <v>35</v>
      </c>
      <c r="S161">
        <f>VLOOKUP($B161,'Supporting Data'!$B$2:$J$367,COLUMN('Supporting Data'!F162)-1,FALSE)</f>
        <v>22</v>
      </c>
      <c r="T161">
        <f>VLOOKUP($B161,'Supporting Data'!$B$2:$J$367,COLUMN('Supporting Data'!G162)-1,FALSE)</f>
        <v>26</v>
      </c>
      <c r="U161">
        <f>VLOOKUP($B161,'Supporting Data'!$B$2:$J$367,COLUMN('Supporting Data'!H162)-1,FALSE)</f>
        <v>364</v>
      </c>
      <c r="V161">
        <f>VLOOKUP($B161,'Supporting Data'!$B$2:$J$367,COLUMN('Supporting Data'!I162)-1,FALSE)</f>
        <v>34</v>
      </c>
      <c r="W161" s="8">
        <f>VLOOKUP($B161,'Supporting Data'!$B$2:$J$367,COLUMN('Supporting Data'!J162)-1,FALSE)</f>
        <v>0.95</v>
      </c>
      <c r="X161">
        <f>VLOOKUP($B161,'Channel wise traffic'!$B$2:$F$367,COLUMN('Channel wise traffic'!C162)-1,FALSE)</f>
        <v>16160310</v>
      </c>
      <c r="Y161">
        <f>VLOOKUP($B161,'Channel wise traffic'!$B$2:$F$367,COLUMN('Channel wise traffic'!D162)-1,FALSE)</f>
        <v>12120232</v>
      </c>
      <c r="Z161">
        <f>VLOOKUP($B161,'Channel wise traffic'!$B$2:$F$367,COLUMN('Channel wise traffic'!E162)-1,FALSE)</f>
        <v>4937872</v>
      </c>
      <c r="AA161">
        <f>VLOOKUP($B161,'Channel wise traffic'!$B$2:$F$367,COLUMN('Channel wise traffic'!F162)-1,FALSE)</f>
        <v>11671335</v>
      </c>
    </row>
    <row r="162" spans="1:27" x14ac:dyDescent="0.3">
      <c r="A162" s="4" t="str">
        <f t="shared" si="24"/>
        <v>Monday</v>
      </c>
      <c r="B162" s="3">
        <v>43626</v>
      </c>
      <c r="C162" s="10">
        <v>21934513</v>
      </c>
      <c r="D162" s="10">
        <v>5319119</v>
      </c>
      <c r="E162" s="10">
        <v>2212753</v>
      </c>
      <c r="F162" s="10">
        <v>1647616</v>
      </c>
      <c r="G162" s="10">
        <v>1310514</v>
      </c>
      <c r="H162" s="8">
        <f t="shared" si="19"/>
        <v>5.9746664993200443E-2</v>
      </c>
      <c r="I162" s="8">
        <f t="shared" si="25"/>
        <v>0.10489427948257268</v>
      </c>
      <c r="J162" s="8">
        <f t="shared" si="26"/>
        <v>2.0201982617158221E-2</v>
      </c>
      <c r="K162" s="8">
        <f t="shared" si="27"/>
        <v>8.3015224738292037E-2</v>
      </c>
      <c r="L162" s="8">
        <f t="shared" si="20"/>
        <v>0.24249998164992312</v>
      </c>
      <c r="M162" s="8">
        <f t="shared" si="21"/>
        <v>0.41599990524746672</v>
      </c>
      <c r="N162" s="8">
        <f t="shared" si="22"/>
        <v>0.74460005251376904</v>
      </c>
      <c r="O162" s="8">
        <f t="shared" si="23"/>
        <v>0.79540014178060903</v>
      </c>
      <c r="P162">
        <f>VLOOKUP($B162,'Supporting Data'!$B$2:$J$367,COLUMN('Supporting Data'!C163)-1,FALSE)</f>
        <v>392606</v>
      </c>
      <c r="Q162" s="8">
        <f>VLOOKUP($B162,'Supporting Data'!$B$2:$J$367,COLUMN('Supporting Data'!D163)-1,FALSE)</f>
        <v>0.17</v>
      </c>
      <c r="R162">
        <f>VLOOKUP($B162,'Supporting Data'!$B$2:$J$367,COLUMN('Supporting Data'!E163)-1,FALSE)</f>
        <v>37</v>
      </c>
      <c r="S162">
        <f>VLOOKUP($B162,'Supporting Data'!$B$2:$J$367,COLUMN('Supporting Data'!F163)-1,FALSE)</f>
        <v>21</v>
      </c>
      <c r="T162">
        <f>VLOOKUP($B162,'Supporting Data'!$B$2:$J$367,COLUMN('Supporting Data'!G163)-1,FALSE)</f>
        <v>30</v>
      </c>
      <c r="U162">
        <f>VLOOKUP($B162,'Supporting Data'!$B$2:$J$367,COLUMN('Supporting Data'!H163)-1,FALSE)</f>
        <v>397</v>
      </c>
      <c r="V162">
        <f>VLOOKUP($B162,'Supporting Data'!$B$2:$J$367,COLUMN('Supporting Data'!I163)-1,FALSE)</f>
        <v>35</v>
      </c>
      <c r="W162" s="8">
        <f>VLOOKUP($B162,'Supporting Data'!$B$2:$J$367,COLUMN('Supporting Data'!J163)-1,FALSE)</f>
        <v>0.91</v>
      </c>
      <c r="X162">
        <f>VLOOKUP($B162,'Channel wise traffic'!$B$2:$F$367,COLUMN('Channel wise traffic'!C163)-1,FALSE)</f>
        <v>7896424</v>
      </c>
      <c r="Y162">
        <f>VLOOKUP($B162,'Channel wise traffic'!$B$2:$F$367,COLUMN('Channel wise traffic'!D163)-1,FALSE)</f>
        <v>5922318</v>
      </c>
      <c r="Z162">
        <f>VLOOKUP($B162,'Channel wise traffic'!$B$2:$F$367,COLUMN('Channel wise traffic'!E163)-1,FALSE)</f>
        <v>2412796</v>
      </c>
      <c r="AA162">
        <f>VLOOKUP($B162,'Channel wise traffic'!$B$2:$F$367,COLUMN('Channel wise traffic'!F163)-1,FALSE)</f>
        <v>5702973</v>
      </c>
    </row>
    <row r="163" spans="1:27" x14ac:dyDescent="0.3">
      <c r="A163" s="4" t="str">
        <f t="shared" si="24"/>
        <v>Tuesday</v>
      </c>
      <c r="B163" s="3">
        <v>43627</v>
      </c>
      <c r="C163" s="10">
        <v>22368860</v>
      </c>
      <c r="D163" s="10">
        <v>5759981</v>
      </c>
      <c r="E163" s="10">
        <v>2350072</v>
      </c>
      <c r="F163" s="10">
        <v>1681241</v>
      </c>
      <c r="G163" s="10">
        <v>1309687</v>
      </c>
      <c r="H163" s="8">
        <f t="shared" si="19"/>
        <v>5.8549563992085427E-2</v>
      </c>
      <c r="I163" s="8">
        <f t="shared" si="25"/>
        <v>-5.9319416552465198E-2</v>
      </c>
      <c r="J163" s="8">
        <f t="shared" si="26"/>
        <v>0</v>
      </c>
      <c r="K163" s="8">
        <f t="shared" si="27"/>
        <v>-5.9319416552465198E-2</v>
      </c>
      <c r="L163" s="8">
        <f t="shared" si="20"/>
        <v>0.2574999798827477</v>
      </c>
      <c r="M163" s="8">
        <f t="shared" si="21"/>
        <v>0.40799995694430241</v>
      </c>
      <c r="N163" s="8">
        <f t="shared" si="22"/>
        <v>0.71539978349599498</v>
      </c>
      <c r="O163" s="8">
        <f t="shared" si="23"/>
        <v>0.77900015524246669</v>
      </c>
      <c r="P163">
        <f>VLOOKUP($B163,'Supporting Data'!$B$2:$J$367,COLUMN('Supporting Data'!C164)-1,FALSE)</f>
        <v>390751</v>
      </c>
      <c r="Q163" s="8">
        <f>VLOOKUP($B163,'Supporting Data'!$B$2:$J$367,COLUMN('Supporting Data'!D164)-1,FALSE)</f>
        <v>0.17</v>
      </c>
      <c r="R163">
        <f>VLOOKUP($B163,'Supporting Data'!$B$2:$J$367,COLUMN('Supporting Data'!E164)-1,FALSE)</f>
        <v>31</v>
      </c>
      <c r="S163">
        <f>VLOOKUP($B163,'Supporting Data'!$B$2:$J$367,COLUMN('Supporting Data'!F164)-1,FALSE)</f>
        <v>17</v>
      </c>
      <c r="T163">
        <f>VLOOKUP($B163,'Supporting Data'!$B$2:$J$367,COLUMN('Supporting Data'!G164)-1,FALSE)</f>
        <v>26</v>
      </c>
      <c r="U163">
        <f>VLOOKUP($B163,'Supporting Data'!$B$2:$J$367,COLUMN('Supporting Data'!H164)-1,FALSE)</f>
        <v>354</v>
      </c>
      <c r="V163">
        <f>VLOOKUP($B163,'Supporting Data'!$B$2:$J$367,COLUMN('Supporting Data'!I164)-1,FALSE)</f>
        <v>31</v>
      </c>
      <c r="W163" s="8">
        <f>VLOOKUP($B163,'Supporting Data'!$B$2:$J$367,COLUMN('Supporting Data'!J164)-1,FALSE)</f>
        <v>0.94</v>
      </c>
      <c r="X163">
        <f>VLOOKUP($B163,'Channel wise traffic'!$B$2:$F$367,COLUMN('Channel wise traffic'!C164)-1,FALSE)</f>
        <v>8052789</v>
      </c>
      <c r="Y163">
        <f>VLOOKUP($B163,'Channel wise traffic'!$B$2:$F$367,COLUMN('Channel wise traffic'!D164)-1,FALSE)</f>
        <v>6039592</v>
      </c>
      <c r="Z163">
        <f>VLOOKUP($B163,'Channel wise traffic'!$B$2:$F$367,COLUMN('Channel wise traffic'!E164)-1,FALSE)</f>
        <v>2460574</v>
      </c>
      <c r="AA163">
        <f>VLOOKUP($B163,'Channel wise traffic'!$B$2:$F$367,COLUMN('Channel wise traffic'!F164)-1,FALSE)</f>
        <v>5815903</v>
      </c>
    </row>
    <row r="164" spans="1:27" x14ac:dyDescent="0.3">
      <c r="A164" s="4" t="str">
        <f t="shared" si="24"/>
        <v>Wednesday</v>
      </c>
      <c r="B164" s="3">
        <v>43628</v>
      </c>
      <c r="C164" s="10">
        <v>21934513</v>
      </c>
      <c r="D164" s="10">
        <v>5757809</v>
      </c>
      <c r="E164" s="10">
        <v>2418280</v>
      </c>
      <c r="F164" s="10">
        <v>1853611</v>
      </c>
      <c r="G164" s="10">
        <v>1443963</v>
      </c>
      <c r="H164" s="8">
        <f t="shared" si="19"/>
        <v>6.5830638683430087E-2</v>
      </c>
      <c r="I164" s="8">
        <f t="shared" si="25"/>
        <v>0.1574640307232813</v>
      </c>
      <c r="J164" s="8">
        <f t="shared" si="26"/>
        <v>-1.9417484842768062E-2</v>
      </c>
      <c r="K164" s="8">
        <f t="shared" si="27"/>
        <v>0.1803841215113724</v>
      </c>
      <c r="L164" s="8">
        <f t="shared" si="20"/>
        <v>0.26249996979645729</v>
      </c>
      <c r="M164" s="8">
        <f t="shared" si="21"/>
        <v>0.42000003820897847</v>
      </c>
      <c r="N164" s="8">
        <f t="shared" si="22"/>
        <v>0.76649974361943196</v>
      </c>
      <c r="O164" s="8">
        <f t="shared" si="23"/>
        <v>0.77900001672411312</v>
      </c>
      <c r="P164">
        <f>VLOOKUP($B164,'Supporting Data'!$B$2:$J$367,COLUMN('Supporting Data'!C165)-1,FALSE)</f>
        <v>398995</v>
      </c>
      <c r="Q164" s="8">
        <f>VLOOKUP($B164,'Supporting Data'!$B$2:$J$367,COLUMN('Supporting Data'!D165)-1,FALSE)</f>
        <v>0.17</v>
      </c>
      <c r="R164">
        <f>VLOOKUP($B164,'Supporting Data'!$B$2:$J$367,COLUMN('Supporting Data'!E165)-1,FALSE)</f>
        <v>36</v>
      </c>
      <c r="S164">
        <f>VLOOKUP($B164,'Supporting Data'!$B$2:$J$367,COLUMN('Supporting Data'!F165)-1,FALSE)</f>
        <v>21</v>
      </c>
      <c r="T164">
        <f>VLOOKUP($B164,'Supporting Data'!$B$2:$J$367,COLUMN('Supporting Data'!G165)-1,FALSE)</f>
        <v>30</v>
      </c>
      <c r="U164">
        <f>VLOOKUP($B164,'Supporting Data'!$B$2:$J$367,COLUMN('Supporting Data'!H165)-1,FALSE)</f>
        <v>400</v>
      </c>
      <c r="V164">
        <f>VLOOKUP($B164,'Supporting Data'!$B$2:$J$367,COLUMN('Supporting Data'!I165)-1,FALSE)</f>
        <v>32</v>
      </c>
      <c r="W164" s="8">
        <f>VLOOKUP($B164,'Supporting Data'!$B$2:$J$367,COLUMN('Supporting Data'!J165)-1,FALSE)</f>
        <v>0.95</v>
      </c>
      <c r="X164">
        <f>VLOOKUP($B164,'Channel wise traffic'!$B$2:$F$367,COLUMN('Channel wise traffic'!C165)-1,FALSE)</f>
        <v>7896424</v>
      </c>
      <c r="Y164">
        <f>VLOOKUP($B164,'Channel wise traffic'!$B$2:$F$367,COLUMN('Channel wise traffic'!D165)-1,FALSE)</f>
        <v>5922318</v>
      </c>
      <c r="Z164">
        <f>VLOOKUP($B164,'Channel wise traffic'!$B$2:$F$367,COLUMN('Channel wise traffic'!E165)-1,FALSE)</f>
        <v>2412796</v>
      </c>
      <c r="AA164">
        <f>VLOOKUP($B164,'Channel wise traffic'!$B$2:$F$367,COLUMN('Channel wise traffic'!F165)-1,FALSE)</f>
        <v>5702973</v>
      </c>
    </row>
    <row r="165" spans="1:27" x14ac:dyDescent="0.3">
      <c r="A165" s="4" t="str">
        <f t="shared" si="24"/>
        <v>Thursday</v>
      </c>
      <c r="B165" s="3">
        <v>43629</v>
      </c>
      <c r="C165" s="10">
        <v>21717340</v>
      </c>
      <c r="D165" s="10">
        <v>5483628</v>
      </c>
      <c r="E165" s="10">
        <v>2105713</v>
      </c>
      <c r="F165" s="10">
        <v>1583285</v>
      </c>
      <c r="G165" s="10">
        <v>1350226</v>
      </c>
      <c r="H165" s="8">
        <f t="shared" si="19"/>
        <v>6.2172715443051495E-2</v>
      </c>
      <c r="I165" s="8">
        <f t="shared" si="25"/>
        <v>-8.5972568873978084E-2</v>
      </c>
      <c r="J165" s="8">
        <f t="shared" si="26"/>
        <v>-2.9126204911649523E-2</v>
      </c>
      <c r="K165" s="8">
        <f t="shared" si="27"/>
        <v>-5.8551754357687225E-2</v>
      </c>
      <c r="L165" s="8">
        <f t="shared" si="20"/>
        <v>0.25249998388384581</v>
      </c>
      <c r="M165" s="8">
        <f t="shared" si="21"/>
        <v>0.38399997228112481</v>
      </c>
      <c r="N165" s="8">
        <f t="shared" si="22"/>
        <v>0.75189971282886126</v>
      </c>
      <c r="O165" s="8">
        <f t="shared" si="23"/>
        <v>0.85280034864222176</v>
      </c>
      <c r="P165">
        <f>VLOOKUP($B165,'Supporting Data'!$B$2:$J$367,COLUMN('Supporting Data'!C166)-1,FALSE)</f>
        <v>407670</v>
      </c>
      <c r="Q165" s="8">
        <f>VLOOKUP($B165,'Supporting Data'!$B$2:$J$367,COLUMN('Supporting Data'!D166)-1,FALSE)</f>
        <v>0.17</v>
      </c>
      <c r="R165">
        <f>VLOOKUP($B165,'Supporting Data'!$B$2:$J$367,COLUMN('Supporting Data'!E166)-1,FALSE)</f>
        <v>36</v>
      </c>
      <c r="S165">
        <f>VLOOKUP($B165,'Supporting Data'!$B$2:$J$367,COLUMN('Supporting Data'!F166)-1,FALSE)</f>
        <v>17</v>
      </c>
      <c r="T165">
        <f>VLOOKUP($B165,'Supporting Data'!$B$2:$J$367,COLUMN('Supporting Data'!G166)-1,FALSE)</f>
        <v>30</v>
      </c>
      <c r="U165">
        <f>VLOOKUP($B165,'Supporting Data'!$B$2:$J$367,COLUMN('Supporting Data'!H166)-1,FALSE)</f>
        <v>399</v>
      </c>
      <c r="V165">
        <f>VLOOKUP($B165,'Supporting Data'!$B$2:$J$367,COLUMN('Supporting Data'!I166)-1,FALSE)</f>
        <v>31</v>
      </c>
      <c r="W165" s="8">
        <f>VLOOKUP($B165,'Supporting Data'!$B$2:$J$367,COLUMN('Supporting Data'!J166)-1,FALSE)</f>
        <v>0.92</v>
      </c>
      <c r="X165">
        <f>VLOOKUP($B165,'Channel wise traffic'!$B$2:$F$367,COLUMN('Channel wise traffic'!C166)-1,FALSE)</f>
        <v>7818242</v>
      </c>
      <c r="Y165">
        <f>VLOOKUP($B165,'Channel wise traffic'!$B$2:$F$367,COLUMN('Channel wise traffic'!D166)-1,FALSE)</f>
        <v>5863681</v>
      </c>
      <c r="Z165">
        <f>VLOOKUP($B165,'Channel wise traffic'!$B$2:$F$367,COLUMN('Channel wise traffic'!E166)-1,FALSE)</f>
        <v>2388907</v>
      </c>
      <c r="AA165">
        <f>VLOOKUP($B165,'Channel wise traffic'!$B$2:$F$367,COLUMN('Channel wise traffic'!F166)-1,FALSE)</f>
        <v>5646508</v>
      </c>
    </row>
    <row r="166" spans="1:27" x14ac:dyDescent="0.3">
      <c r="A166" s="4" t="str">
        <f t="shared" si="24"/>
        <v>Friday</v>
      </c>
      <c r="B166" s="3">
        <v>43630</v>
      </c>
      <c r="C166" s="10">
        <v>22368860</v>
      </c>
      <c r="D166" s="10">
        <v>5815903</v>
      </c>
      <c r="E166" s="10">
        <v>2279834</v>
      </c>
      <c r="F166" s="10">
        <v>1647636</v>
      </c>
      <c r="G166" s="10">
        <v>1283508</v>
      </c>
      <c r="H166" s="8">
        <f t="shared" si="19"/>
        <v>5.7379231664018641E-2</v>
      </c>
      <c r="I166" s="8">
        <f t="shared" si="25"/>
        <v>-4.8281170173087862E-2</v>
      </c>
      <c r="J166" s="8">
        <f t="shared" si="26"/>
        <v>6.1855650527727013E-2</v>
      </c>
      <c r="K166" s="8">
        <f t="shared" si="27"/>
        <v>-0.1037210854847157</v>
      </c>
      <c r="L166" s="8">
        <f t="shared" si="20"/>
        <v>0.25999997317699697</v>
      </c>
      <c r="M166" s="8">
        <f t="shared" si="21"/>
        <v>0.39200000412661629</v>
      </c>
      <c r="N166" s="8">
        <f t="shared" si="22"/>
        <v>0.72269998605161601</v>
      </c>
      <c r="O166" s="8">
        <f t="shared" si="23"/>
        <v>0.77899973052300386</v>
      </c>
      <c r="P166">
        <f>VLOOKUP($B166,'Supporting Data'!$B$2:$J$367,COLUMN('Supporting Data'!C167)-1,FALSE)</f>
        <v>404518</v>
      </c>
      <c r="Q166" s="8">
        <f>VLOOKUP($B166,'Supporting Data'!$B$2:$J$367,COLUMN('Supporting Data'!D167)-1,FALSE)</f>
        <v>0.18</v>
      </c>
      <c r="R166">
        <f>VLOOKUP($B166,'Supporting Data'!$B$2:$J$367,COLUMN('Supporting Data'!E167)-1,FALSE)</f>
        <v>36</v>
      </c>
      <c r="S166">
        <f>VLOOKUP($B166,'Supporting Data'!$B$2:$J$367,COLUMN('Supporting Data'!F167)-1,FALSE)</f>
        <v>20</v>
      </c>
      <c r="T166">
        <f>VLOOKUP($B166,'Supporting Data'!$B$2:$J$367,COLUMN('Supporting Data'!G167)-1,FALSE)</f>
        <v>30</v>
      </c>
      <c r="U166">
        <f>VLOOKUP($B166,'Supporting Data'!$B$2:$J$367,COLUMN('Supporting Data'!H167)-1,FALSE)</f>
        <v>393</v>
      </c>
      <c r="V166">
        <f>VLOOKUP($B166,'Supporting Data'!$B$2:$J$367,COLUMN('Supporting Data'!I167)-1,FALSE)</f>
        <v>35</v>
      </c>
      <c r="W166" s="8">
        <f>VLOOKUP($B166,'Supporting Data'!$B$2:$J$367,COLUMN('Supporting Data'!J167)-1,FALSE)</f>
        <v>0.94</v>
      </c>
      <c r="X166">
        <f>VLOOKUP($B166,'Channel wise traffic'!$B$2:$F$367,COLUMN('Channel wise traffic'!C167)-1,FALSE)</f>
        <v>8052789</v>
      </c>
      <c r="Y166">
        <f>VLOOKUP($B166,'Channel wise traffic'!$B$2:$F$367,COLUMN('Channel wise traffic'!D167)-1,FALSE)</f>
        <v>6039592</v>
      </c>
      <c r="Z166">
        <f>VLOOKUP($B166,'Channel wise traffic'!$B$2:$F$367,COLUMN('Channel wise traffic'!E167)-1,FALSE)</f>
        <v>2460574</v>
      </c>
      <c r="AA166">
        <f>VLOOKUP($B166,'Channel wise traffic'!$B$2:$F$367,COLUMN('Channel wise traffic'!F167)-1,FALSE)</f>
        <v>5815903</v>
      </c>
    </row>
    <row r="167" spans="1:27" x14ac:dyDescent="0.3">
      <c r="A167" s="4" t="str">
        <f t="shared" si="24"/>
        <v>Saturday</v>
      </c>
      <c r="B167" s="3">
        <v>43631</v>
      </c>
      <c r="C167" s="10">
        <v>44440853</v>
      </c>
      <c r="D167" s="10">
        <v>8865950</v>
      </c>
      <c r="E167" s="10">
        <v>3135000</v>
      </c>
      <c r="F167" s="10">
        <v>2110482</v>
      </c>
      <c r="G167" s="10">
        <v>1613252</v>
      </c>
      <c r="H167" s="8">
        <f t="shared" si="19"/>
        <v>3.6301103401413112E-2</v>
      </c>
      <c r="I167" s="8">
        <f t="shared" si="25"/>
        <v>0.13034570703885873</v>
      </c>
      <c r="J167" s="8">
        <f t="shared" si="26"/>
        <v>4.2105262664225984E-2</v>
      </c>
      <c r="K167" s="8">
        <f t="shared" si="27"/>
        <v>8.4675173934962045E-2</v>
      </c>
      <c r="L167" s="8">
        <f t="shared" si="20"/>
        <v>0.19949999609593452</v>
      </c>
      <c r="M167" s="8">
        <f t="shared" si="21"/>
        <v>0.3536000090232857</v>
      </c>
      <c r="N167" s="8">
        <f t="shared" si="22"/>
        <v>0.67320000000000002</v>
      </c>
      <c r="O167" s="8">
        <f t="shared" si="23"/>
        <v>0.76439979113775902</v>
      </c>
      <c r="P167">
        <f>VLOOKUP($B167,'Supporting Data'!$B$2:$J$367,COLUMN('Supporting Data'!C168)-1,FALSE)</f>
        <v>407641</v>
      </c>
      <c r="Q167" s="8">
        <f>VLOOKUP($B167,'Supporting Data'!$B$2:$J$367,COLUMN('Supporting Data'!D168)-1,FALSE)</f>
        <v>0.17</v>
      </c>
      <c r="R167">
        <f>VLOOKUP($B167,'Supporting Data'!$B$2:$J$367,COLUMN('Supporting Data'!E168)-1,FALSE)</f>
        <v>38</v>
      </c>
      <c r="S167">
        <f>VLOOKUP($B167,'Supporting Data'!$B$2:$J$367,COLUMN('Supporting Data'!F168)-1,FALSE)</f>
        <v>22</v>
      </c>
      <c r="T167">
        <f>VLOOKUP($B167,'Supporting Data'!$B$2:$J$367,COLUMN('Supporting Data'!G168)-1,FALSE)</f>
        <v>27</v>
      </c>
      <c r="U167">
        <f>VLOOKUP($B167,'Supporting Data'!$B$2:$J$367,COLUMN('Supporting Data'!H168)-1,FALSE)</f>
        <v>357</v>
      </c>
      <c r="V167">
        <f>VLOOKUP($B167,'Supporting Data'!$B$2:$J$367,COLUMN('Supporting Data'!I168)-1,FALSE)</f>
        <v>30</v>
      </c>
      <c r="W167" s="8">
        <f>VLOOKUP($B167,'Supporting Data'!$B$2:$J$367,COLUMN('Supporting Data'!J168)-1,FALSE)</f>
        <v>0.91</v>
      </c>
      <c r="X167">
        <f>VLOOKUP($B167,'Channel wise traffic'!$B$2:$F$367,COLUMN('Channel wise traffic'!C168)-1,FALSE)</f>
        <v>15998707</v>
      </c>
      <c r="Y167">
        <f>VLOOKUP($B167,'Channel wise traffic'!$B$2:$F$367,COLUMN('Channel wise traffic'!D168)-1,FALSE)</f>
        <v>11999030</v>
      </c>
      <c r="Z167">
        <f>VLOOKUP($B167,'Channel wise traffic'!$B$2:$F$367,COLUMN('Channel wise traffic'!E168)-1,FALSE)</f>
        <v>4888493</v>
      </c>
      <c r="AA167">
        <f>VLOOKUP($B167,'Channel wise traffic'!$B$2:$F$367,COLUMN('Channel wise traffic'!F168)-1,FALSE)</f>
        <v>11554621</v>
      </c>
    </row>
    <row r="168" spans="1:27" x14ac:dyDescent="0.3">
      <c r="A168" s="4" t="str">
        <f t="shared" si="24"/>
        <v>Sunday</v>
      </c>
      <c r="B168" s="3">
        <v>43632</v>
      </c>
      <c r="C168" s="10">
        <v>45787545</v>
      </c>
      <c r="D168" s="10">
        <v>9230769</v>
      </c>
      <c r="E168" s="10">
        <v>3201230</v>
      </c>
      <c r="F168" s="10">
        <v>2133300</v>
      </c>
      <c r="G168" s="10">
        <v>1697253</v>
      </c>
      <c r="H168" s="8">
        <f t="shared" si="19"/>
        <v>3.7068006157569708E-2</v>
      </c>
      <c r="I168" s="8">
        <f t="shared" si="25"/>
        <v>3.113289850353107E-2</v>
      </c>
      <c r="J168" s="8">
        <f t="shared" si="26"/>
        <v>2.0000000000000018E-2</v>
      </c>
      <c r="K168" s="8">
        <f t="shared" si="27"/>
        <v>1.0914606376010827E-2</v>
      </c>
      <c r="L168" s="8">
        <f t="shared" si="20"/>
        <v>0.20159999842751997</v>
      </c>
      <c r="M168" s="8">
        <f t="shared" si="21"/>
        <v>0.34679992533666482</v>
      </c>
      <c r="N168" s="8">
        <f t="shared" si="22"/>
        <v>0.66640010246061665</v>
      </c>
      <c r="O168" s="8">
        <f t="shared" si="23"/>
        <v>0.79559977499648427</v>
      </c>
      <c r="P168">
        <f>VLOOKUP($B168,'Supporting Data'!$B$2:$J$367,COLUMN('Supporting Data'!C169)-1,FALSE)</f>
        <v>386588</v>
      </c>
      <c r="Q168" s="8">
        <f>VLOOKUP($B168,'Supporting Data'!$B$2:$J$367,COLUMN('Supporting Data'!D169)-1,FALSE)</f>
        <v>0.19</v>
      </c>
      <c r="R168">
        <f>VLOOKUP($B168,'Supporting Data'!$B$2:$J$367,COLUMN('Supporting Data'!E169)-1,FALSE)</f>
        <v>31</v>
      </c>
      <c r="S168">
        <f>VLOOKUP($B168,'Supporting Data'!$B$2:$J$367,COLUMN('Supporting Data'!F169)-1,FALSE)</f>
        <v>21</v>
      </c>
      <c r="T168">
        <f>VLOOKUP($B168,'Supporting Data'!$B$2:$J$367,COLUMN('Supporting Data'!G169)-1,FALSE)</f>
        <v>27</v>
      </c>
      <c r="U168">
        <f>VLOOKUP($B168,'Supporting Data'!$B$2:$J$367,COLUMN('Supporting Data'!H169)-1,FALSE)</f>
        <v>385</v>
      </c>
      <c r="V168">
        <f>VLOOKUP($B168,'Supporting Data'!$B$2:$J$367,COLUMN('Supporting Data'!I169)-1,FALSE)</f>
        <v>34</v>
      </c>
      <c r="W168" s="8">
        <f>VLOOKUP($B168,'Supporting Data'!$B$2:$J$367,COLUMN('Supporting Data'!J169)-1,FALSE)</f>
        <v>0.93</v>
      </c>
      <c r="X168">
        <f>VLOOKUP($B168,'Channel wise traffic'!$B$2:$F$367,COLUMN('Channel wise traffic'!C169)-1,FALSE)</f>
        <v>16483516</v>
      </c>
      <c r="Y168">
        <f>VLOOKUP($B168,'Channel wise traffic'!$B$2:$F$367,COLUMN('Channel wise traffic'!D169)-1,FALSE)</f>
        <v>12362637</v>
      </c>
      <c r="Z168">
        <f>VLOOKUP($B168,'Channel wise traffic'!$B$2:$F$367,COLUMN('Channel wise traffic'!E169)-1,FALSE)</f>
        <v>5036630</v>
      </c>
      <c r="AA168">
        <f>VLOOKUP($B168,'Channel wise traffic'!$B$2:$F$367,COLUMN('Channel wise traffic'!F169)-1,FALSE)</f>
        <v>11904761</v>
      </c>
    </row>
    <row r="169" spans="1:27" x14ac:dyDescent="0.3">
      <c r="A169" s="4" t="str">
        <f t="shared" si="24"/>
        <v>Monday</v>
      </c>
      <c r="B169" s="3">
        <v>43633</v>
      </c>
      <c r="C169" s="10">
        <v>22586034</v>
      </c>
      <c r="D169" s="10">
        <v>5928833</v>
      </c>
      <c r="E169" s="10">
        <v>2252956</v>
      </c>
      <c r="F169" s="10">
        <v>1611765</v>
      </c>
      <c r="G169" s="10">
        <v>1361297</v>
      </c>
      <c r="H169" s="8">
        <f t="shared" si="19"/>
        <v>6.0271626262494778E-2</v>
      </c>
      <c r="I169" s="8">
        <f t="shared" si="25"/>
        <v>3.8750444482088753E-2</v>
      </c>
      <c r="J169" s="8">
        <f t="shared" si="26"/>
        <v>2.9703007310898588E-2</v>
      </c>
      <c r="K169" s="8">
        <f t="shared" si="27"/>
        <v>8.786453090797286E-3</v>
      </c>
      <c r="L169" s="8">
        <f t="shared" si="20"/>
        <v>0.26249995904548801</v>
      </c>
      <c r="M169" s="8">
        <f t="shared" si="21"/>
        <v>0.37999990891968116</v>
      </c>
      <c r="N169" s="8">
        <f t="shared" si="22"/>
        <v>0.71540012321589952</v>
      </c>
      <c r="O169" s="8">
        <f t="shared" si="23"/>
        <v>0.84460017434303392</v>
      </c>
      <c r="P169">
        <f>VLOOKUP($B169,'Supporting Data'!$B$2:$J$367,COLUMN('Supporting Data'!C170)-1,FALSE)</f>
        <v>388917</v>
      </c>
      <c r="Q169" s="8">
        <f>VLOOKUP($B169,'Supporting Data'!$B$2:$J$367,COLUMN('Supporting Data'!D170)-1,FALSE)</f>
        <v>0.17</v>
      </c>
      <c r="R169">
        <f>VLOOKUP($B169,'Supporting Data'!$B$2:$J$367,COLUMN('Supporting Data'!E170)-1,FALSE)</f>
        <v>30</v>
      </c>
      <c r="S169">
        <f>VLOOKUP($B169,'Supporting Data'!$B$2:$J$367,COLUMN('Supporting Data'!F170)-1,FALSE)</f>
        <v>18</v>
      </c>
      <c r="T169">
        <f>VLOOKUP($B169,'Supporting Data'!$B$2:$J$367,COLUMN('Supporting Data'!G170)-1,FALSE)</f>
        <v>26</v>
      </c>
      <c r="U169">
        <f>VLOOKUP($B169,'Supporting Data'!$B$2:$J$367,COLUMN('Supporting Data'!H170)-1,FALSE)</f>
        <v>350</v>
      </c>
      <c r="V169">
        <f>VLOOKUP($B169,'Supporting Data'!$B$2:$J$367,COLUMN('Supporting Data'!I170)-1,FALSE)</f>
        <v>32</v>
      </c>
      <c r="W169" s="8">
        <f>VLOOKUP($B169,'Supporting Data'!$B$2:$J$367,COLUMN('Supporting Data'!J170)-1,FALSE)</f>
        <v>0.93</v>
      </c>
      <c r="X169">
        <f>VLOOKUP($B169,'Channel wise traffic'!$B$2:$F$367,COLUMN('Channel wise traffic'!C170)-1,FALSE)</f>
        <v>8130972</v>
      </c>
      <c r="Y169">
        <f>VLOOKUP($B169,'Channel wise traffic'!$B$2:$F$367,COLUMN('Channel wise traffic'!D170)-1,FALSE)</f>
        <v>6098229</v>
      </c>
      <c r="Z169">
        <f>VLOOKUP($B169,'Channel wise traffic'!$B$2:$F$367,COLUMN('Channel wise traffic'!E170)-1,FALSE)</f>
        <v>2484463</v>
      </c>
      <c r="AA169">
        <f>VLOOKUP($B169,'Channel wise traffic'!$B$2:$F$367,COLUMN('Channel wise traffic'!F170)-1,FALSE)</f>
        <v>5872368</v>
      </c>
    </row>
    <row r="170" spans="1:27" x14ac:dyDescent="0.3">
      <c r="A170" s="4" t="str">
        <f t="shared" si="24"/>
        <v>Tuesday</v>
      </c>
      <c r="B170" s="3">
        <v>43634</v>
      </c>
      <c r="C170" s="10">
        <v>21065820</v>
      </c>
      <c r="D170" s="10">
        <v>5529777</v>
      </c>
      <c r="E170" s="10">
        <v>2101315</v>
      </c>
      <c r="F170" s="10">
        <v>1579979</v>
      </c>
      <c r="G170" s="10">
        <v>1256715</v>
      </c>
      <c r="H170" s="8">
        <f t="shared" si="19"/>
        <v>5.965659062880059E-2</v>
      </c>
      <c r="I170" s="8">
        <f t="shared" si="25"/>
        <v>-4.0446305109541392E-2</v>
      </c>
      <c r="J170" s="8">
        <f t="shared" si="26"/>
        <v>-5.8252409823299045E-2</v>
      </c>
      <c r="K170" s="8">
        <f t="shared" si="27"/>
        <v>1.8907512904191792E-2</v>
      </c>
      <c r="L170" s="8">
        <f t="shared" si="20"/>
        <v>0.26249996439730333</v>
      </c>
      <c r="M170" s="8">
        <f t="shared" si="21"/>
        <v>0.37999995298182909</v>
      </c>
      <c r="N170" s="8">
        <f t="shared" si="22"/>
        <v>0.75190011968695791</v>
      </c>
      <c r="O170" s="8">
        <f t="shared" si="23"/>
        <v>0.795399812275986</v>
      </c>
      <c r="P170">
        <f>VLOOKUP($B170,'Supporting Data'!$B$2:$J$367,COLUMN('Supporting Data'!C171)-1,FALSE)</f>
        <v>398356</v>
      </c>
      <c r="Q170" s="8">
        <f>VLOOKUP($B170,'Supporting Data'!$B$2:$J$367,COLUMN('Supporting Data'!D171)-1,FALSE)</f>
        <v>0.19</v>
      </c>
      <c r="R170">
        <f>VLOOKUP($B170,'Supporting Data'!$B$2:$J$367,COLUMN('Supporting Data'!E171)-1,FALSE)</f>
        <v>40</v>
      </c>
      <c r="S170">
        <f>VLOOKUP($B170,'Supporting Data'!$B$2:$J$367,COLUMN('Supporting Data'!F171)-1,FALSE)</f>
        <v>19</v>
      </c>
      <c r="T170">
        <f>VLOOKUP($B170,'Supporting Data'!$B$2:$J$367,COLUMN('Supporting Data'!G171)-1,FALSE)</f>
        <v>25</v>
      </c>
      <c r="U170">
        <f>VLOOKUP($B170,'Supporting Data'!$B$2:$J$367,COLUMN('Supporting Data'!H171)-1,FALSE)</f>
        <v>397</v>
      </c>
      <c r="V170">
        <f>VLOOKUP($B170,'Supporting Data'!$B$2:$J$367,COLUMN('Supporting Data'!I171)-1,FALSE)</f>
        <v>40</v>
      </c>
      <c r="W170" s="8">
        <f>VLOOKUP($B170,'Supporting Data'!$B$2:$J$367,COLUMN('Supporting Data'!J171)-1,FALSE)</f>
        <v>0.93</v>
      </c>
      <c r="X170">
        <f>VLOOKUP($B170,'Channel wise traffic'!$B$2:$F$367,COLUMN('Channel wise traffic'!C171)-1,FALSE)</f>
        <v>7583695</v>
      </c>
      <c r="Y170">
        <f>VLOOKUP($B170,'Channel wise traffic'!$B$2:$F$367,COLUMN('Channel wise traffic'!D171)-1,FALSE)</f>
        <v>5687771</v>
      </c>
      <c r="Z170">
        <f>VLOOKUP($B170,'Channel wise traffic'!$B$2:$F$367,COLUMN('Channel wise traffic'!E171)-1,FALSE)</f>
        <v>2317240</v>
      </c>
      <c r="AA170">
        <f>VLOOKUP($B170,'Channel wise traffic'!$B$2:$F$367,COLUMN('Channel wise traffic'!F171)-1,FALSE)</f>
        <v>5477113</v>
      </c>
    </row>
    <row r="171" spans="1:27" x14ac:dyDescent="0.3">
      <c r="A171" s="4" t="str">
        <f t="shared" si="24"/>
        <v>Wednesday</v>
      </c>
      <c r="B171" s="3">
        <v>43635</v>
      </c>
      <c r="C171" s="10">
        <v>22151687</v>
      </c>
      <c r="D171" s="10">
        <v>5261025</v>
      </c>
      <c r="E171" s="10">
        <v>2146498</v>
      </c>
      <c r="F171" s="10">
        <v>1519935</v>
      </c>
      <c r="G171" s="10">
        <v>1296201</v>
      </c>
      <c r="H171" s="8">
        <f t="shared" si="19"/>
        <v>5.8514775872374865E-2</v>
      </c>
      <c r="I171" s="8">
        <f t="shared" si="25"/>
        <v>-0.10233087689920028</v>
      </c>
      <c r="J171" s="8">
        <f t="shared" si="26"/>
        <v>9.9010176337173128E-3</v>
      </c>
      <c r="K171" s="8">
        <f t="shared" si="27"/>
        <v>-0.11113157881144275</v>
      </c>
      <c r="L171" s="8">
        <f t="shared" si="20"/>
        <v>0.23749997009257129</v>
      </c>
      <c r="M171" s="8">
        <f t="shared" si="21"/>
        <v>0.40799996198459426</v>
      </c>
      <c r="N171" s="8">
        <f t="shared" si="22"/>
        <v>0.70809989107839844</v>
      </c>
      <c r="O171" s="8">
        <f t="shared" si="23"/>
        <v>0.85280028422268062</v>
      </c>
      <c r="P171">
        <f>VLOOKUP($B171,'Supporting Data'!$B$2:$J$367,COLUMN('Supporting Data'!C172)-1,FALSE)</f>
        <v>406848</v>
      </c>
      <c r="Q171" s="8">
        <f>VLOOKUP($B171,'Supporting Data'!$B$2:$J$367,COLUMN('Supporting Data'!D172)-1,FALSE)</f>
        <v>0.18</v>
      </c>
      <c r="R171">
        <f>VLOOKUP($B171,'Supporting Data'!$B$2:$J$367,COLUMN('Supporting Data'!E172)-1,FALSE)</f>
        <v>32</v>
      </c>
      <c r="S171">
        <f>VLOOKUP($B171,'Supporting Data'!$B$2:$J$367,COLUMN('Supporting Data'!F172)-1,FALSE)</f>
        <v>19</v>
      </c>
      <c r="T171">
        <f>VLOOKUP($B171,'Supporting Data'!$B$2:$J$367,COLUMN('Supporting Data'!G172)-1,FALSE)</f>
        <v>27</v>
      </c>
      <c r="U171">
        <f>VLOOKUP($B171,'Supporting Data'!$B$2:$J$367,COLUMN('Supporting Data'!H172)-1,FALSE)</f>
        <v>370</v>
      </c>
      <c r="V171">
        <f>VLOOKUP($B171,'Supporting Data'!$B$2:$J$367,COLUMN('Supporting Data'!I172)-1,FALSE)</f>
        <v>39</v>
      </c>
      <c r="W171" s="8">
        <f>VLOOKUP($B171,'Supporting Data'!$B$2:$J$367,COLUMN('Supporting Data'!J172)-1,FALSE)</f>
        <v>0.94</v>
      </c>
      <c r="X171">
        <f>VLOOKUP($B171,'Channel wise traffic'!$B$2:$F$367,COLUMN('Channel wise traffic'!C172)-1,FALSE)</f>
        <v>7974607</v>
      </c>
      <c r="Y171">
        <f>VLOOKUP($B171,'Channel wise traffic'!$B$2:$F$367,COLUMN('Channel wise traffic'!D172)-1,FALSE)</f>
        <v>5980955</v>
      </c>
      <c r="Z171">
        <f>VLOOKUP($B171,'Channel wise traffic'!$B$2:$F$367,COLUMN('Channel wise traffic'!E172)-1,FALSE)</f>
        <v>2436685</v>
      </c>
      <c r="AA171">
        <f>VLOOKUP($B171,'Channel wise traffic'!$B$2:$F$367,COLUMN('Channel wise traffic'!F172)-1,FALSE)</f>
        <v>5759438</v>
      </c>
    </row>
    <row r="172" spans="1:27" x14ac:dyDescent="0.3">
      <c r="A172" s="4" t="str">
        <f t="shared" si="24"/>
        <v>Thursday</v>
      </c>
      <c r="B172" s="3">
        <v>43636</v>
      </c>
      <c r="C172" s="10">
        <v>10207150</v>
      </c>
      <c r="D172" s="10">
        <v>2526269</v>
      </c>
      <c r="E172" s="10">
        <v>1040823</v>
      </c>
      <c r="F172" s="10">
        <v>729408</v>
      </c>
      <c r="G172" s="10">
        <v>616058</v>
      </c>
      <c r="H172" s="8">
        <f t="shared" si="19"/>
        <v>6.035553509059826E-2</v>
      </c>
      <c r="I172" s="8">
        <f t="shared" si="25"/>
        <v>-0.54373712252615491</v>
      </c>
      <c r="J172" s="8">
        <f t="shared" si="26"/>
        <v>-0.52999999079076909</v>
      </c>
      <c r="K172" s="8">
        <f t="shared" si="27"/>
        <v>-2.9227939289827587E-2</v>
      </c>
      <c r="L172" s="8">
        <f t="shared" si="20"/>
        <v>0.24749993876841234</v>
      </c>
      <c r="M172" s="8">
        <f t="shared" si="21"/>
        <v>0.41200006808459433</v>
      </c>
      <c r="N172" s="8">
        <f t="shared" si="22"/>
        <v>0.70079927134584841</v>
      </c>
      <c r="O172" s="8">
        <f t="shared" si="23"/>
        <v>0.84460000438711946</v>
      </c>
      <c r="P172">
        <f>VLOOKUP($B172,'Supporting Data'!$B$2:$J$367,COLUMN('Supporting Data'!C173)-1,FALSE)</f>
        <v>381025</v>
      </c>
      <c r="Q172" s="8">
        <f>VLOOKUP($B172,'Supporting Data'!$B$2:$J$367,COLUMN('Supporting Data'!D173)-1,FALSE)</f>
        <v>0.17</v>
      </c>
      <c r="R172">
        <f>VLOOKUP($B172,'Supporting Data'!$B$2:$J$367,COLUMN('Supporting Data'!E173)-1,FALSE)</f>
        <v>34</v>
      </c>
      <c r="S172">
        <f>VLOOKUP($B172,'Supporting Data'!$B$2:$J$367,COLUMN('Supporting Data'!F173)-1,FALSE)</f>
        <v>19</v>
      </c>
      <c r="T172">
        <f>VLOOKUP($B172,'Supporting Data'!$B$2:$J$367,COLUMN('Supporting Data'!G173)-1,FALSE)</f>
        <v>25</v>
      </c>
      <c r="U172">
        <f>VLOOKUP($B172,'Supporting Data'!$B$2:$J$367,COLUMN('Supporting Data'!H173)-1,FALSE)</f>
        <v>393</v>
      </c>
      <c r="V172">
        <f>VLOOKUP($B172,'Supporting Data'!$B$2:$J$367,COLUMN('Supporting Data'!I173)-1,FALSE)</f>
        <v>38</v>
      </c>
      <c r="W172" s="8">
        <f>VLOOKUP($B172,'Supporting Data'!$B$2:$J$367,COLUMN('Supporting Data'!J173)-1,FALSE)</f>
        <v>0.91</v>
      </c>
      <c r="X172">
        <f>VLOOKUP($B172,'Channel wise traffic'!$B$2:$F$367,COLUMN('Channel wise traffic'!C173)-1,FALSE)</f>
        <v>3674574</v>
      </c>
      <c r="Y172">
        <f>VLOOKUP($B172,'Channel wise traffic'!$B$2:$F$367,COLUMN('Channel wise traffic'!D173)-1,FALSE)</f>
        <v>2755930</v>
      </c>
      <c r="Z172">
        <f>VLOOKUP($B172,'Channel wise traffic'!$B$2:$F$367,COLUMN('Channel wise traffic'!E173)-1,FALSE)</f>
        <v>1122786</v>
      </c>
      <c r="AA172">
        <f>VLOOKUP($B172,'Channel wise traffic'!$B$2:$F$367,COLUMN('Channel wise traffic'!F173)-1,FALSE)</f>
        <v>2653859</v>
      </c>
    </row>
    <row r="173" spans="1:27" x14ac:dyDescent="0.3">
      <c r="A173" s="4" t="str">
        <f t="shared" si="24"/>
        <v>Friday</v>
      </c>
      <c r="B173" s="3">
        <v>43637</v>
      </c>
      <c r="C173" s="10">
        <v>21065820</v>
      </c>
      <c r="D173" s="10">
        <v>5108461</v>
      </c>
      <c r="E173" s="10">
        <v>2104686</v>
      </c>
      <c r="F173" s="10">
        <v>1613241</v>
      </c>
      <c r="G173" s="10">
        <v>1336086</v>
      </c>
      <c r="H173" s="8">
        <f t="shared" si="19"/>
        <v>6.342435281417956E-2</v>
      </c>
      <c r="I173" s="8">
        <f t="shared" si="25"/>
        <v>4.0964294729756157E-2</v>
      </c>
      <c r="J173" s="8">
        <f t="shared" si="26"/>
        <v>-5.8252409823299045E-2</v>
      </c>
      <c r="K173" s="8">
        <f t="shared" si="27"/>
        <v>0.10535381835640178</v>
      </c>
      <c r="L173" s="8">
        <f t="shared" si="20"/>
        <v>0.24249998338540821</v>
      </c>
      <c r="M173" s="8">
        <f t="shared" si="21"/>
        <v>0.41200001331124969</v>
      </c>
      <c r="N173" s="8">
        <f t="shared" si="22"/>
        <v>0.76649961086831953</v>
      </c>
      <c r="O173" s="8">
        <f t="shared" si="23"/>
        <v>0.82819987838146936</v>
      </c>
      <c r="P173">
        <f>VLOOKUP($B173,'Supporting Data'!$B$2:$J$367,COLUMN('Supporting Data'!C174)-1,FALSE)</f>
        <v>382419</v>
      </c>
      <c r="Q173" s="8">
        <f>VLOOKUP($B173,'Supporting Data'!$B$2:$J$367,COLUMN('Supporting Data'!D174)-1,FALSE)</f>
        <v>0.17</v>
      </c>
      <c r="R173">
        <f>VLOOKUP($B173,'Supporting Data'!$B$2:$J$367,COLUMN('Supporting Data'!E174)-1,FALSE)</f>
        <v>36</v>
      </c>
      <c r="S173">
        <f>VLOOKUP($B173,'Supporting Data'!$B$2:$J$367,COLUMN('Supporting Data'!F174)-1,FALSE)</f>
        <v>17</v>
      </c>
      <c r="T173">
        <f>VLOOKUP($B173,'Supporting Data'!$B$2:$J$367,COLUMN('Supporting Data'!G174)-1,FALSE)</f>
        <v>30</v>
      </c>
      <c r="U173">
        <f>VLOOKUP($B173,'Supporting Data'!$B$2:$J$367,COLUMN('Supporting Data'!H174)-1,FALSE)</f>
        <v>362</v>
      </c>
      <c r="V173">
        <f>VLOOKUP($B173,'Supporting Data'!$B$2:$J$367,COLUMN('Supporting Data'!I174)-1,FALSE)</f>
        <v>36</v>
      </c>
      <c r="W173" s="8">
        <f>VLOOKUP($B173,'Supporting Data'!$B$2:$J$367,COLUMN('Supporting Data'!J174)-1,FALSE)</f>
        <v>0.95</v>
      </c>
      <c r="X173">
        <f>VLOOKUP($B173,'Channel wise traffic'!$B$2:$F$367,COLUMN('Channel wise traffic'!C174)-1,FALSE)</f>
        <v>7583695</v>
      </c>
      <c r="Y173">
        <f>VLOOKUP($B173,'Channel wise traffic'!$B$2:$F$367,COLUMN('Channel wise traffic'!D174)-1,FALSE)</f>
        <v>5687771</v>
      </c>
      <c r="Z173">
        <f>VLOOKUP($B173,'Channel wise traffic'!$B$2:$F$367,COLUMN('Channel wise traffic'!E174)-1,FALSE)</f>
        <v>2317240</v>
      </c>
      <c r="AA173">
        <f>VLOOKUP($B173,'Channel wise traffic'!$B$2:$F$367,COLUMN('Channel wise traffic'!F174)-1,FALSE)</f>
        <v>5477113</v>
      </c>
    </row>
    <row r="174" spans="1:27" x14ac:dyDescent="0.3">
      <c r="A174" s="4" t="str">
        <f t="shared" si="24"/>
        <v>Saturday</v>
      </c>
      <c r="B174" s="3">
        <v>43638</v>
      </c>
      <c r="C174" s="10">
        <v>44889750</v>
      </c>
      <c r="D174" s="10">
        <v>9332579</v>
      </c>
      <c r="E174" s="10">
        <v>3014423</v>
      </c>
      <c r="F174" s="10">
        <v>2131800</v>
      </c>
      <c r="G174" s="10">
        <v>1579663</v>
      </c>
      <c r="H174" s="8">
        <f t="shared" si="19"/>
        <v>3.51898373236652E-2</v>
      </c>
      <c r="I174" s="8">
        <f t="shared" si="25"/>
        <v>-2.0820677736646198E-2</v>
      </c>
      <c r="J174" s="8">
        <f t="shared" si="26"/>
        <v>1.0100998736455313E-2</v>
      </c>
      <c r="K174" s="8">
        <f t="shared" si="27"/>
        <v>-3.0612460052788726E-2</v>
      </c>
      <c r="L174" s="8">
        <f t="shared" si="20"/>
        <v>0.20789999944307999</v>
      </c>
      <c r="M174" s="8">
        <f t="shared" si="21"/>
        <v>0.32299999817842423</v>
      </c>
      <c r="N174" s="8">
        <f t="shared" si="22"/>
        <v>0.7072000180465714</v>
      </c>
      <c r="O174" s="8">
        <f t="shared" si="23"/>
        <v>0.74099962473027492</v>
      </c>
      <c r="P174">
        <f>VLOOKUP($B174,'Supporting Data'!$B$2:$J$367,COLUMN('Supporting Data'!C175)-1,FALSE)</f>
        <v>389769</v>
      </c>
      <c r="Q174" s="8">
        <f>VLOOKUP($B174,'Supporting Data'!$B$2:$J$367,COLUMN('Supporting Data'!D175)-1,FALSE)</f>
        <v>0.17</v>
      </c>
      <c r="R174">
        <f>VLOOKUP($B174,'Supporting Data'!$B$2:$J$367,COLUMN('Supporting Data'!E175)-1,FALSE)</f>
        <v>36</v>
      </c>
      <c r="S174">
        <f>VLOOKUP($B174,'Supporting Data'!$B$2:$J$367,COLUMN('Supporting Data'!F175)-1,FALSE)</f>
        <v>21</v>
      </c>
      <c r="T174">
        <f>VLOOKUP($B174,'Supporting Data'!$B$2:$J$367,COLUMN('Supporting Data'!G175)-1,FALSE)</f>
        <v>26</v>
      </c>
      <c r="U174">
        <f>VLOOKUP($B174,'Supporting Data'!$B$2:$J$367,COLUMN('Supporting Data'!H175)-1,FALSE)</f>
        <v>366</v>
      </c>
      <c r="V174">
        <f>VLOOKUP($B174,'Supporting Data'!$B$2:$J$367,COLUMN('Supporting Data'!I175)-1,FALSE)</f>
        <v>36</v>
      </c>
      <c r="W174" s="8">
        <f>VLOOKUP($B174,'Supporting Data'!$B$2:$J$367,COLUMN('Supporting Data'!J175)-1,FALSE)</f>
        <v>0.93</v>
      </c>
      <c r="X174">
        <f>VLOOKUP($B174,'Channel wise traffic'!$B$2:$F$367,COLUMN('Channel wise traffic'!C175)-1,FALSE)</f>
        <v>16160310</v>
      </c>
      <c r="Y174">
        <f>VLOOKUP($B174,'Channel wise traffic'!$B$2:$F$367,COLUMN('Channel wise traffic'!D175)-1,FALSE)</f>
        <v>12120232</v>
      </c>
      <c r="Z174">
        <f>VLOOKUP($B174,'Channel wise traffic'!$B$2:$F$367,COLUMN('Channel wise traffic'!E175)-1,FALSE)</f>
        <v>4937872</v>
      </c>
      <c r="AA174">
        <f>VLOOKUP($B174,'Channel wise traffic'!$B$2:$F$367,COLUMN('Channel wise traffic'!F175)-1,FALSE)</f>
        <v>11671335</v>
      </c>
    </row>
    <row r="175" spans="1:27" x14ac:dyDescent="0.3">
      <c r="A175" s="4" t="str">
        <f t="shared" si="24"/>
        <v>Sunday</v>
      </c>
      <c r="B175" s="3">
        <v>43639</v>
      </c>
      <c r="C175" s="10">
        <v>43543058</v>
      </c>
      <c r="D175" s="10">
        <v>8869720</v>
      </c>
      <c r="E175" s="10">
        <v>3136333</v>
      </c>
      <c r="F175" s="10">
        <v>2068725</v>
      </c>
      <c r="G175" s="10">
        <v>1662014</v>
      </c>
      <c r="H175" s="8">
        <f t="shared" si="19"/>
        <v>3.8169436790590136E-2</v>
      </c>
      <c r="I175" s="8">
        <f t="shared" si="25"/>
        <v>-2.0762373081679608E-2</v>
      </c>
      <c r="J175" s="8">
        <f t="shared" si="26"/>
        <v>-4.9019596923137065E-2</v>
      </c>
      <c r="K175" s="8">
        <f t="shared" si="27"/>
        <v>2.9713781430229513E-2</v>
      </c>
      <c r="L175" s="8">
        <f t="shared" si="20"/>
        <v>0.20369997899550371</v>
      </c>
      <c r="M175" s="8">
        <f t="shared" si="21"/>
        <v>0.35360000090194504</v>
      </c>
      <c r="N175" s="8">
        <f t="shared" si="22"/>
        <v>0.65959992130937628</v>
      </c>
      <c r="O175" s="8">
        <f t="shared" si="23"/>
        <v>0.80340016193549169</v>
      </c>
      <c r="P175">
        <f>VLOOKUP($B175,'Supporting Data'!$B$2:$J$367,COLUMN('Supporting Data'!C176)-1,FALSE)</f>
        <v>382119</v>
      </c>
      <c r="Q175" s="8">
        <f>VLOOKUP($B175,'Supporting Data'!$B$2:$J$367,COLUMN('Supporting Data'!D176)-1,FALSE)</f>
        <v>0.18</v>
      </c>
      <c r="R175">
        <f>VLOOKUP($B175,'Supporting Data'!$B$2:$J$367,COLUMN('Supporting Data'!E176)-1,FALSE)</f>
        <v>33</v>
      </c>
      <c r="S175">
        <f>VLOOKUP($B175,'Supporting Data'!$B$2:$J$367,COLUMN('Supporting Data'!F176)-1,FALSE)</f>
        <v>21</v>
      </c>
      <c r="T175">
        <f>VLOOKUP($B175,'Supporting Data'!$B$2:$J$367,COLUMN('Supporting Data'!G176)-1,FALSE)</f>
        <v>27</v>
      </c>
      <c r="U175">
        <f>VLOOKUP($B175,'Supporting Data'!$B$2:$J$367,COLUMN('Supporting Data'!H176)-1,FALSE)</f>
        <v>393</v>
      </c>
      <c r="V175">
        <f>VLOOKUP($B175,'Supporting Data'!$B$2:$J$367,COLUMN('Supporting Data'!I176)-1,FALSE)</f>
        <v>40</v>
      </c>
      <c r="W175" s="8">
        <f>VLOOKUP($B175,'Supporting Data'!$B$2:$J$367,COLUMN('Supporting Data'!J176)-1,FALSE)</f>
        <v>0.91</v>
      </c>
      <c r="X175">
        <f>VLOOKUP($B175,'Channel wise traffic'!$B$2:$F$367,COLUMN('Channel wise traffic'!C176)-1,FALSE)</f>
        <v>15675500</v>
      </c>
      <c r="Y175">
        <f>VLOOKUP($B175,'Channel wise traffic'!$B$2:$F$367,COLUMN('Channel wise traffic'!D176)-1,FALSE)</f>
        <v>11756625</v>
      </c>
      <c r="Z175">
        <f>VLOOKUP($B175,'Channel wise traffic'!$B$2:$F$367,COLUMN('Channel wise traffic'!E176)-1,FALSE)</f>
        <v>4789736</v>
      </c>
      <c r="AA175">
        <f>VLOOKUP($B175,'Channel wise traffic'!$B$2:$F$367,COLUMN('Channel wise traffic'!F176)-1,FALSE)</f>
        <v>11321195</v>
      </c>
    </row>
    <row r="176" spans="1:27" x14ac:dyDescent="0.3">
      <c r="A176" s="4" t="str">
        <f t="shared" si="24"/>
        <v>Monday</v>
      </c>
      <c r="B176" s="3">
        <v>43640</v>
      </c>
      <c r="C176" s="10">
        <v>21282993</v>
      </c>
      <c r="D176" s="10">
        <v>5054710</v>
      </c>
      <c r="E176" s="10">
        <v>2042103</v>
      </c>
      <c r="F176" s="10">
        <v>1460920</v>
      </c>
      <c r="G176" s="10">
        <v>1233893</v>
      </c>
      <c r="H176" s="8">
        <f t="shared" si="19"/>
        <v>5.7975539436582062E-2</v>
      </c>
      <c r="I176" s="8">
        <f t="shared" si="25"/>
        <v>-9.3590157034063814E-2</v>
      </c>
      <c r="J176" s="8">
        <f t="shared" si="26"/>
        <v>-5.7692333235662363E-2</v>
      </c>
      <c r="K176" s="8">
        <f t="shared" si="27"/>
        <v>-3.8095650777910106E-2</v>
      </c>
      <c r="L176" s="8">
        <f t="shared" si="20"/>
        <v>0.2374999606493316</v>
      </c>
      <c r="M176" s="8">
        <f t="shared" si="21"/>
        <v>0.40400003165364579</v>
      </c>
      <c r="N176" s="8">
        <f t="shared" si="22"/>
        <v>0.7153997619121073</v>
      </c>
      <c r="O176" s="8">
        <f t="shared" si="23"/>
        <v>0.8445999780959943</v>
      </c>
      <c r="P176">
        <f>VLOOKUP($B176,'Supporting Data'!$B$2:$J$367,COLUMN('Supporting Data'!C177)-1,FALSE)</f>
        <v>382070</v>
      </c>
      <c r="Q176" s="8">
        <f>VLOOKUP($B176,'Supporting Data'!$B$2:$J$367,COLUMN('Supporting Data'!D177)-1,FALSE)</f>
        <v>0.19</v>
      </c>
      <c r="R176">
        <f>VLOOKUP($B176,'Supporting Data'!$B$2:$J$367,COLUMN('Supporting Data'!E177)-1,FALSE)</f>
        <v>32</v>
      </c>
      <c r="S176">
        <f>VLOOKUP($B176,'Supporting Data'!$B$2:$J$367,COLUMN('Supporting Data'!F177)-1,FALSE)</f>
        <v>22</v>
      </c>
      <c r="T176">
        <f>VLOOKUP($B176,'Supporting Data'!$B$2:$J$367,COLUMN('Supporting Data'!G177)-1,FALSE)</f>
        <v>30</v>
      </c>
      <c r="U176">
        <f>VLOOKUP($B176,'Supporting Data'!$B$2:$J$367,COLUMN('Supporting Data'!H177)-1,FALSE)</f>
        <v>391</v>
      </c>
      <c r="V176">
        <f>VLOOKUP($B176,'Supporting Data'!$B$2:$J$367,COLUMN('Supporting Data'!I177)-1,FALSE)</f>
        <v>31</v>
      </c>
      <c r="W176" s="8">
        <f>VLOOKUP($B176,'Supporting Data'!$B$2:$J$367,COLUMN('Supporting Data'!J177)-1,FALSE)</f>
        <v>0.93</v>
      </c>
      <c r="X176">
        <f>VLOOKUP($B176,'Channel wise traffic'!$B$2:$F$367,COLUMN('Channel wise traffic'!C177)-1,FALSE)</f>
        <v>7661877</v>
      </c>
      <c r="Y176">
        <f>VLOOKUP($B176,'Channel wise traffic'!$B$2:$F$367,COLUMN('Channel wise traffic'!D177)-1,FALSE)</f>
        <v>5746408</v>
      </c>
      <c r="Z176">
        <f>VLOOKUP($B176,'Channel wise traffic'!$B$2:$F$367,COLUMN('Channel wise traffic'!E177)-1,FALSE)</f>
        <v>2341129</v>
      </c>
      <c r="AA176">
        <f>VLOOKUP($B176,'Channel wise traffic'!$B$2:$F$367,COLUMN('Channel wise traffic'!F177)-1,FALSE)</f>
        <v>5533578</v>
      </c>
    </row>
    <row r="177" spans="1:27" x14ac:dyDescent="0.3">
      <c r="A177" s="4" t="str">
        <f t="shared" si="24"/>
        <v>Tuesday</v>
      </c>
      <c r="B177" s="3">
        <v>43641</v>
      </c>
      <c r="C177" s="10">
        <v>22586034</v>
      </c>
      <c r="D177" s="10">
        <v>5646508</v>
      </c>
      <c r="E177" s="10">
        <v>2236017</v>
      </c>
      <c r="F177" s="10">
        <v>1632292</v>
      </c>
      <c r="G177" s="10">
        <v>1271556</v>
      </c>
      <c r="H177" s="8">
        <f t="shared" si="19"/>
        <v>5.6298330198210095E-2</v>
      </c>
      <c r="I177" s="8">
        <f t="shared" si="25"/>
        <v>1.1809360117449152E-2</v>
      </c>
      <c r="J177" s="8">
        <f t="shared" si="26"/>
        <v>7.2164957262522922E-2</v>
      </c>
      <c r="K177" s="8">
        <f t="shared" si="27"/>
        <v>-5.6293200720880954E-2</v>
      </c>
      <c r="L177" s="8">
        <f t="shared" si="20"/>
        <v>0.24999997786242595</v>
      </c>
      <c r="M177" s="8">
        <f t="shared" si="21"/>
        <v>0.39599997024709788</v>
      </c>
      <c r="N177" s="8">
        <f t="shared" si="22"/>
        <v>0.72999981663824565</v>
      </c>
      <c r="O177" s="8">
        <f t="shared" si="23"/>
        <v>0.77900032592207769</v>
      </c>
      <c r="P177">
        <f>VLOOKUP($B177,'Supporting Data'!$B$2:$J$367,COLUMN('Supporting Data'!C178)-1,FALSE)</f>
        <v>399302</v>
      </c>
      <c r="Q177" s="8">
        <f>VLOOKUP($B177,'Supporting Data'!$B$2:$J$367,COLUMN('Supporting Data'!D178)-1,FALSE)</f>
        <v>0.17</v>
      </c>
      <c r="R177">
        <f>VLOOKUP($B177,'Supporting Data'!$B$2:$J$367,COLUMN('Supporting Data'!E178)-1,FALSE)</f>
        <v>33</v>
      </c>
      <c r="S177">
        <f>VLOOKUP($B177,'Supporting Data'!$B$2:$J$367,COLUMN('Supporting Data'!F178)-1,FALSE)</f>
        <v>21</v>
      </c>
      <c r="T177">
        <f>VLOOKUP($B177,'Supporting Data'!$B$2:$J$367,COLUMN('Supporting Data'!G178)-1,FALSE)</f>
        <v>28</v>
      </c>
      <c r="U177">
        <f>VLOOKUP($B177,'Supporting Data'!$B$2:$J$367,COLUMN('Supporting Data'!H178)-1,FALSE)</f>
        <v>359</v>
      </c>
      <c r="V177">
        <f>VLOOKUP($B177,'Supporting Data'!$B$2:$J$367,COLUMN('Supporting Data'!I178)-1,FALSE)</f>
        <v>34</v>
      </c>
      <c r="W177" s="8">
        <f>VLOOKUP($B177,'Supporting Data'!$B$2:$J$367,COLUMN('Supporting Data'!J178)-1,FALSE)</f>
        <v>0.95</v>
      </c>
      <c r="X177">
        <f>VLOOKUP($B177,'Channel wise traffic'!$B$2:$F$367,COLUMN('Channel wise traffic'!C178)-1,FALSE)</f>
        <v>8130972</v>
      </c>
      <c r="Y177">
        <f>VLOOKUP($B177,'Channel wise traffic'!$B$2:$F$367,COLUMN('Channel wise traffic'!D178)-1,FALSE)</f>
        <v>6098229</v>
      </c>
      <c r="Z177">
        <f>VLOOKUP($B177,'Channel wise traffic'!$B$2:$F$367,COLUMN('Channel wise traffic'!E178)-1,FALSE)</f>
        <v>2484463</v>
      </c>
      <c r="AA177">
        <f>VLOOKUP($B177,'Channel wise traffic'!$B$2:$F$367,COLUMN('Channel wise traffic'!F178)-1,FALSE)</f>
        <v>5872368</v>
      </c>
    </row>
    <row r="178" spans="1:27" x14ac:dyDescent="0.3">
      <c r="A178" s="4" t="str">
        <f t="shared" si="24"/>
        <v>Wednesday</v>
      </c>
      <c r="B178" s="3">
        <v>43642</v>
      </c>
      <c r="C178" s="10">
        <v>22368860</v>
      </c>
      <c r="D178" s="10">
        <v>5759981</v>
      </c>
      <c r="E178" s="10">
        <v>2234872</v>
      </c>
      <c r="F178" s="10">
        <v>1615142</v>
      </c>
      <c r="G178" s="10">
        <v>1324416</v>
      </c>
      <c r="H178" s="8">
        <f t="shared" si="19"/>
        <v>5.9208024011952333E-2</v>
      </c>
      <c r="I178" s="8">
        <f t="shared" si="25"/>
        <v>2.1767457361936859E-2</v>
      </c>
      <c r="J178" s="8">
        <f t="shared" si="26"/>
        <v>9.80390342279569E-3</v>
      </c>
      <c r="K178" s="8">
        <f t="shared" si="27"/>
        <v>1.1847403142917212E-2</v>
      </c>
      <c r="L178" s="8">
        <f t="shared" si="20"/>
        <v>0.2574999798827477</v>
      </c>
      <c r="M178" s="8">
        <f t="shared" si="21"/>
        <v>0.3879998909718626</v>
      </c>
      <c r="N178" s="8">
        <f t="shared" si="22"/>
        <v>0.72270000250573629</v>
      </c>
      <c r="O178" s="8">
        <f t="shared" si="23"/>
        <v>0.81999972757813244</v>
      </c>
      <c r="P178">
        <f>VLOOKUP($B178,'Supporting Data'!$B$2:$J$367,COLUMN('Supporting Data'!C179)-1,FALSE)</f>
        <v>390068</v>
      </c>
      <c r="Q178" s="8">
        <f>VLOOKUP($B178,'Supporting Data'!$B$2:$J$367,COLUMN('Supporting Data'!D179)-1,FALSE)</f>
        <v>0.18</v>
      </c>
      <c r="R178">
        <f>VLOOKUP($B178,'Supporting Data'!$B$2:$J$367,COLUMN('Supporting Data'!E179)-1,FALSE)</f>
        <v>38</v>
      </c>
      <c r="S178">
        <f>VLOOKUP($B178,'Supporting Data'!$B$2:$J$367,COLUMN('Supporting Data'!F179)-1,FALSE)</f>
        <v>22</v>
      </c>
      <c r="T178">
        <f>VLOOKUP($B178,'Supporting Data'!$B$2:$J$367,COLUMN('Supporting Data'!G179)-1,FALSE)</f>
        <v>30</v>
      </c>
      <c r="U178">
        <f>VLOOKUP($B178,'Supporting Data'!$B$2:$J$367,COLUMN('Supporting Data'!H179)-1,FALSE)</f>
        <v>365</v>
      </c>
      <c r="V178">
        <f>VLOOKUP($B178,'Supporting Data'!$B$2:$J$367,COLUMN('Supporting Data'!I179)-1,FALSE)</f>
        <v>31</v>
      </c>
      <c r="W178" s="8">
        <f>VLOOKUP($B178,'Supporting Data'!$B$2:$J$367,COLUMN('Supporting Data'!J179)-1,FALSE)</f>
        <v>0.92</v>
      </c>
      <c r="X178">
        <f>VLOOKUP($B178,'Channel wise traffic'!$B$2:$F$367,COLUMN('Channel wise traffic'!C179)-1,FALSE)</f>
        <v>8052789</v>
      </c>
      <c r="Y178">
        <f>VLOOKUP($B178,'Channel wise traffic'!$B$2:$F$367,COLUMN('Channel wise traffic'!D179)-1,FALSE)</f>
        <v>6039592</v>
      </c>
      <c r="Z178">
        <f>VLOOKUP($B178,'Channel wise traffic'!$B$2:$F$367,COLUMN('Channel wise traffic'!E179)-1,FALSE)</f>
        <v>2460574</v>
      </c>
      <c r="AA178">
        <f>VLOOKUP($B178,'Channel wise traffic'!$B$2:$F$367,COLUMN('Channel wise traffic'!F179)-1,FALSE)</f>
        <v>5815903</v>
      </c>
    </row>
    <row r="179" spans="1:27" x14ac:dyDescent="0.3">
      <c r="A179" s="4" t="str">
        <f t="shared" si="24"/>
        <v>Thursday</v>
      </c>
      <c r="B179" s="3">
        <v>43643</v>
      </c>
      <c r="C179" s="10">
        <v>22368860</v>
      </c>
      <c r="D179" s="10">
        <v>5759981</v>
      </c>
      <c r="E179" s="10">
        <v>2234872</v>
      </c>
      <c r="F179" s="10">
        <v>1680400</v>
      </c>
      <c r="G179" s="10">
        <v>1322811</v>
      </c>
      <c r="H179" s="8">
        <f t="shared" si="19"/>
        <v>5.9136272478794182E-2</v>
      </c>
      <c r="I179" s="8">
        <f t="shared" si="25"/>
        <v>1.1472182813955829</v>
      </c>
      <c r="J179" s="8">
        <f t="shared" si="26"/>
        <v>1.1914892991677402</v>
      </c>
      <c r="K179" s="8">
        <f t="shared" si="27"/>
        <v>-2.0201338783159994E-2</v>
      </c>
      <c r="L179" s="8">
        <f t="shared" si="20"/>
        <v>0.2574999798827477</v>
      </c>
      <c r="M179" s="8">
        <f t="shared" si="21"/>
        <v>0.3879998909718626</v>
      </c>
      <c r="N179" s="8">
        <f t="shared" si="22"/>
        <v>0.75189988509409045</v>
      </c>
      <c r="O179" s="8">
        <f t="shared" si="23"/>
        <v>0.78720007141156867</v>
      </c>
      <c r="P179">
        <f>VLOOKUP($B179,'Supporting Data'!$B$2:$J$367,COLUMN('Supporting Data'!C180)-1,FALSE)</f>
        <v>399922</v>
      </c>
      <c r="Q179" s="8">
        <f>VLOOKUP($B179,'Supporting Data'!$B$2:$J$367,COLUMN('Supporting Data'!D180)-1,FALSE)</f>
        <v>0.19</v>
      </c>
      <c r="R179">
        <f>VLOOKUP($B179,'Supporting Data'!$B$2:$J$367,COLUMN('Supporting Data'!E180)-1,FALSE)</f>
        <v>31</v>
      </c>
      <c r="S179">
        <f>VLOOKUP($B179,'Supporting Data'!$B$2:$J$367,COLUMN('Supporting Data'!F180)-1,FALSE)</f>
        <v>17</v>
      </c>
      <c r="T179">
        <f>VLOOKUP($B179,'Supporting Data'!$B$2:$J$367,COLUMN('Supporting Data'!G180)-1,FALSE)</f>
        <v>30</v>
      </c>
      <c r="U179">
        <f>VLOOKUP($B179,'Supporting Data'!$B$2:$J$367,COLUMN('Supporting Data'!H180)-1,FALSE)</f>
        <v>355</v>
      </c>
      <c r="V179">
        <f>VLOOKUP($B179,'Supporting Data'!$B$2:$J$367,COLUMN('Supporting Data'!I180)-1,FALSE)</f>
        <v>35</v>
      </c>
      <c r="W179" s="8">
        <f>VLOOKUP($B179,'Supporting Data'!$B$2:$J$367,COLUMN('Supporting Data'!J180)-1,FALSE)</f>
        <v>0.91</v>
      </c>
      <c r="X179">
        <f>VLOOKUP($B179,'Channel wise traffic'!$B$2:$F$367,COLUMN('Channel wise traffic'!C180)-1,FALSE)</f>
        <v>8052789</v>
      </c>
      <c r="Y179">
        <f>VLOOKUP($B179,'Channel wise traffic'!$B$2:$F$367,COLUMN('Channel wise traffic'!D180)-1,FALSE)</f>
        <v>6039592</v>
      </c>
      <c r="Z179">
        <f>VLOOKUP($B179,'Channel wise traffic'!$B$2:$F$367,COLUMN('Channel wise traffic'!E180)-1,FALSE)</f>
        <v>2460574</v>
      </c>
      <c r="AA179">
        <f>VLOOKUP($B179,'Channel wise traffic'!$B$2:$F$367,COLUMN('Channel wise traffic'!F180)-1,FALSE)</f>
        <v>5815903</v>
      </c>
    </row>
    <row r="180" spans="1:27" x14ac:dyDescent="0.3">
      <c r="A180" s="4" t="str">
        <f t="shared" si="24"/>
        <v>Friday</v>
      </c>
      <c r="B180" s="3">
        <v>43644</v>
      </c>
      <c r="C180" s="10">
        <v>21282993</v>
      </c>
      <c r="D180" s="10">
        <v>5373955</v>
      </c>
      <c r="E180" s="10">
        <v>2063599</v>
      </c>
      <c r="F180" s="10">
        <v>1461234</v>
      </c>
      <c r="G180" s="10">
        <v>1234158</v>
      </c>
      <c r="H180" s="8">
        <f t="shared" si="19"/>
        <v>5.7987990692850391E-2</v>
      </c>
      <c r="I180" s="8">
        <f t="shared" si="25"/>
        <v>-7.6288502386822388E-2</v>
      </c>
      <c r="J180" s="8">
        <f t="shared" si="26"/>
        <v>1.0309259264533743E-2</v>
      </c>
      <c r="K180" s="8">
        <f t="shared" si="27"/>
        <v>-8.5714112641505413E-2</v>
      </c>
      <c r="L180" s="8">
        <f t="shared" si="20"/>
        <v>0.25249996558284826</v>
      </c>
      <c r="M180" s="8">
        <f t="shared" si="21"/>
        <v>0.38400005210315308</v>
      </c>
      <c r="N180" s="8">
        <f t="shared" si="22"/>
        <v>0.70809978101365623</v>
      </c>
      <c r="O180" s="8">
        <f t="shared" si="23"/>
        <v>0.84459983821893003</v>
      </c>
      <c r="P180">
        <f>VLOOKUP($B180,'Supporting Data'!$B$2:$J$367,COLUMN('Supporting Data'!C181)-1,FALSE)</f>
        <v>401728</v>
      </c>
      <c r="Q180" s="8">
        <f>VLOOKUP($B180,'Supporting Data'!$B$2:$J$367,COLUMN('Supporting Data'!D181)-1,FALSE)</f>
        <v>0.17</v>
      </c>
      <c r="R180">
        <f>VLOOKUP($B180,'Supporting Data'!$B$2:$J$367,COLUMN('Supporting Data'!E181)-1,FALSE)</f>
        <v>31</v>
      </c>
      <c r="S180">
        <f>VLOOKUP($B180,'Supporting Data'!$B$2:$J$367,COLUMN('Supporting Data'!F181)-1,FALSE)</f>
        <v>18</v>
      </c>
      <c r="T180">
        <f>VLOOKUP($B180,'Supporting Data'!$B$2:$J$367,COLUMN('Supporting Data'!G181)-1,FALSE)</f>
        <v>25</v>
      </c>
      <c r="U180">
        <f>VLOOKUP($B180,'Supporting Data'!$B$2:$J$367,COLUMN('Supporting Data'!H181)-1,FALSE)</f>
        <v>400</v>
      </c>
      <c r="V180">
        <f>VLOOKUP($B180,'Supporting Data'!$B$2:$J$367,COLUMN('Supporting Data'!I181)-1,FALSE)</f>
        <v>37</v>
      </c>
      <c r="W180" s="8">
        <f>VLOOKUP($B180,'Supporting Data'!$B$2:$J$367,COLUMN('Supporting Data'!J181)-1,FALSE)</f>
        <v>0.92</v>
      </c>
      <c r="X180">
        <f>VLOOKUP($B180,'Channel wise traffic'!$B$2:$F$367,COLUMN('Channel wise traffic'!C181)-1,FALSE)</f>
        <v>7661877</v>
      </c>
      <c r="Y180">
        <f>VLOOKUP($B180,'Channel wise traffic'!$B$2:$F$367,COLUMN('Channel wise traffic'!D181)-1,FALSE)</f>
        <v>5746408</v>
      </c>
      <c r="Z180">
        <f>VLOOKUP($B180,'Channel wise traffic'!$B$2:$F$367,COLUMN('Channel wise traffic'!E181)-1,FALSE)</f>
        <v>2341129</v>
      </c>
      <c r="AA180">
        <f>VLOOKUP($B180,'Channel wise traffic'!$B$2:$F$367,COLUMN('Channel wise traffic'!F181)-1,FALSE)</f>
        <v>5533578</v>
      </c>
    </row>
    <row r="181" spans="1:27" x14ac:dyDescent="0.3">
      <c r="A181" s="4" t="str">
        <f t="shared" si="24"/>
        <v>Saturday</v>
      </c>
      <c r="B181" s="3">
        <v>43645</v>
      </c>
      <c r="C181" s="10">
        <v>46685340</v>
      </c>
      <c r="D181" s="10">
        <v>9999999</v>
      </c>
      <c r="E181" s="10">
        <v>3502000</v>
      </c>
      <c r="F181" s="10">
        <v>2286105</v>
      </c>
      <c r="G181" s="10">
        <v>1729667</v>
      </c>
      <c r="H181" s="8">
        <f t="shared" si="19"/>
        <v>3.7049467777250843E-2</v>
      </c>
      <c r="I181" s="8">
        <f t="shared" si="25"/>
        <v>9.4959494525097998E-2</v>
      </c>
      <c r="J181" s="8">
        <f t="shared" si="26"/>
        <v>4.0000000000000036E-2</v>
      </c>
      <c r="K181" s="8">
        <f t="shared" si="27"/>
        <v>5.2845667812594366E-2</v>
      </c>
      <c r="L181" s="8">
        <f t="shared" si="20"/>
        <v>0.2141999822642397</v>
      </c>
      <c r="M181" s="8">
        <f t="shared" si="21"/>
        <v>0.35020003502000352</v>
      </c>
      <c r="N181" s="8">
        <f t="shared" si="22"/>
        <v>0.65279982866933184</v>
      </c>
      <c r="O181" s="8">
        <f t="shared" si="23"/>
        <v>0.75659998119071525</v>
      </c>
      <c r="P181">
        <f>VLOOKUP($B181,'Supporting Data'!$B$2:$J$367,COLUMN('Supporting Data'!C182)-1,FALSE)</f>
        <v>397499</v>
      </c>
      <c r="Q181" s="8">
        <f>VLOOKUP($B181,'Supporting Data'!$B$2:$J$367,COLUMN('Supporting Data'!D182)-1,FALSE)</f>
        <v>0.18</v>
      </c>
      <c r="R181">
        <f>VLOOKUP($B181,'Supporting Data'!$B$2:$J$367,COLUMN('Supporting Data'!E182)-1,FALSE)</f>
        <v>38</v>
      </c>
      <c r="S181">
        <f>VLOOKUP($B181,'Supporting Data'!$B$2:$J$367,COLUMN('Supporting Data'!F182)-1,FALSE)</f>
        <v>22</v>
      </c>
      <c r="T181">
        <f>VLOOKUP($B181,'Supporting Data'!$B$2:$J$367,COLUMN('Supporting Data'!G182)-1,FALSE)</f>
        <v>29</v>
      </c>
      <c r="U181">
        <f>VLOOKUP($B181,'Supporting Data'!$B$2:$J$367,COLUMN('Supporting Data'!H182)-1,FALSE)</f>
        <v>374</v>
      </c>
      <c r="V181">
        <f>VLOOKUP($B181,'Supporting Data'!$B$2:$J$367,COLUMN('Supporting Data'!I182)-1,FALSE)</f>
        <v>35</v>
      </c>
      <c r="W181" s="8">
        <f>VLOOKUP($B181,'Supporting Data'!$B$2:$J$367,COLUMN('Supporting Data'!J182)-1,FALSE)</f>
        <v>0.92</v>
      </c>
      <c r="X181">
        <f>VLOOKUP($B181,'Channel wise traffic'!$B$2:$F$367,COLUMN('Channel wise traffic'!C182)-1,FALSE)</f>
        <v>16806722</v>
      </c>
      <c r="Y181">
        <f>VLOOKUP($B181,'Channel wise traffic'!$B$2:$F$367,COLUMN('Channel wise traffic'!D182)-1,FALSE)</f>
        <v>12605042</v>
      </c>
      <c r="Z181">
        <f>VLOOKUP($B181,'Channel wise traffic'!$B$2:$F$367,COLUMN('Channel wise traffic'!E182)-1,FALSE)</f>
        <v>5135387</v>
      </c>
      <c r="AA181">
        <f>VLOOKUP($B181,'Channel wise traffic'!$B$2:$F$367,COLUMN('Channel wise traffic'!F182)-1,FALSE)</f>
        <v>12138188</v>
      </c>
    </row>
    <row r="182" spans="1:27" x14ac:dyDescent="0.3">
      <c r="A182" s="4" t="str">
        <f t="shared" si="24"/>
        <v>Sunday</v>
      </c>
      <c r="B182" s="3">
        <v>43646</v>
      </c>
      <c r="C182" s="10">
        <v>43991955</v>
      </c>
      <c r="D182" s="10">
        <v>8776395</v>
      </c>
      <c r="E182" s="10">
        <v>3133173</v>
      </c>
      <c r="F182" s="10">
        <v>2066640</v>
      </c>
      <c r="G182" s="10">
        <v>1692578</v>
      </c>
      <c r="H182" s="8">
        <f t="shared" si="19"/>
        <v>3.8474716570336555E-2</v>
      </c>
      <c r="I182" s="8">
        <f t="shared" si="25"/>
        <v>1.8389736789220734E-2</v>
      </c>
      <c r="J182" s="8">
        <f t="shared" si="26"/>
        <v>1.0309266749248591E-2</v>
      </c>
      <c r="K182" s="8">
        <f t="shared" si="27"/>
        <v>7.9980163558943662E-3</v>
      </c>
      <c r="L182" s="8">
        <f t="shared" si="20"/>
        <v>0.19949999948854286</v>
      </c>
      <c r="M182" s="8">
        <f t="shared" si="21"/>
        <v>0.35699999829086998</v>
      </c>
      <c r="N182" s="8">
        <f t="shared" si="22"/>
        <v>0.65959970930427403</v>
      </c>
      <c r="O182" s="8">
        <f t="shared" si="23"/>
        <v>0.81899992257964616</v>
      </c>
      <c r="P182">
        <f>VLOOKUP($B182,'Supporting Data'!$B$2:$J$367,COLUMN('Supporting Data'!C183)-1,FALSE)</f>
        <v>389825</v>
      </c>
      <c r="Q182" s="8">
        <f>VLOOKUP($B182,'Supporting Data'!$B$2:$J$367,COLUMN('Supporting Data'!D183)-1,FALSE)</f>
        <v>0.19</v>
      </c>
      <c r="R182">
        <f>VLOOKUP($B182,'Supporting Data'!$B$2:$J$367,COLUMN('Supporting Data'!E183)-1,FALSE)</f>
        <v>36</v>
      </c>
      <c r="S182">
        <f>VLOOKUP($B182,'Supporting Data'!$B$2:$J$367,COLUMN('Supporting Data'!F183)-1,FALSE)</f>
        <v>22</v>
      </c>
      <c r="T182">
        <f>VLOOKUP($B182,'Supporting Data'!$B$2:$J$367,COLUMN('Supporting Data'!G183)-1,FALSE)</f>
        <v>29</v>
      </c>
      <c r="U182">
        <f>VLOOKUP($B182,'Supporting Data'!$B$2:$J$367,COLUMN('Supporting Data'!H183)-1,FALSE)</f>
        <v>376</v>
      </c>
      <c r="V182">
        <f>VLOOKUP($B182,'Supporting Data'!$B$2:$J$367,COLUMN('Supporting Data'!I183)-1,FALSE)</f>
        <v>38</v>
      </c>
      <c r="W182" s="8">
        <f>VLOOKUP($B182,'Supporting Data'!$B$2:$J$367,COLUMN('Supporting Data'!J183)-1,FALSE)</f>
        <v>0.91</v>
      </c>
      <c r="X182">
        <f>VLOOKUP($B182,'Channel wise traffic'!$B$2:$F$367,COLUMN('Channel wise traffic'!C183)-1,FALSE)</f>
        <v>15837104</v>
      </c>
      <c r="Y182">
        <f>VLOOKUP($B182,'Channel wise traffic'!$B$2:$F$367,COLUMN('Channel wise traffic'!D183)-1,FALSE)</f>
        <v>11877828</v>
      </c>
      <c r="Z182">
        <f>VLOOKUP($B182,'Channel wise traffic'!$B$2:$F$367,COLUMN('Channel wise traffic'!E183)-1,FALSE)</f>
        <v>4839115</v>
      </c>
      <c r="AA182">
        <f>VLOOKUP($B182,'Channel wise traffic'!$B$2:$F$367,COLUMN('Channel wise traffic'!F183)-1,FALSE)</f>
        <v>11437908</v>
      </c>
    </row>
    <row r="183" spans="1:27" x14ac:dyDescent="0.3">
      <c r="A183" s="4" t="str">
        <f t="shared" si="24"/>
        <v>Monday</v>
      </c>
      <c r="B183" s="3">
        <v>43647</v>
      </c>
      <c r="C183" s="10">
        <v>21500167</v>
      </c>
      <c r="D183" s="10">
        <v>5213790</v>
      </c>
      <c r="E183" s="10">
        <v>2189792</v>
      </c>
      <c r="F183" s="10">
        <v>1582562</v>
      </c>
      <c r="G183" s="10">
        <v>1297701</v>
      </c>
      <c r="H183" s="8">
        <f t="shared" si="19"/>
        <v>6.0357717221452278E-2</v>
      </c>
      <c r="I183" s="8">
        <f t="shared" si="25"/>
        <v>5.171274980893803E-2</v>
      </c>
      <c r="J183" s="8">
        <f t="shared" si="26"/>
        <v>1.0204109920066262E-2</v>
      </c>
      <c r="K183" s="8">
        <f t="shared" si="27"/>
        <v>4.1089359547503923E-2</v>
      </c>
      <c r="L183" s="8">
        <f t="shared" si="20"/>
        <v>0.24249997686064484</v>
      </c>
      <c r="M183" s="8">
        <f t="shared" si="21"/>
        <v>0.4200000383598112</v>
      </c>
      <c r="N183" s="8">
        <f t="shared" si="22"/>
        <v>0.72269969019888647</v>
      </c>
      <c r="O183" s="8">
        <f t="shared" si="23"/>
        <v>0.82000010110188415</v>
      </c>
      <c r="P183">
        <f>VLOOKUP($B183,'Supporting Data'!$B$2:$J$367,COLUMN('Supporting Data'!C184)-1,FALSE)</f>
        <v>409263</v>
      </c>
      <c r="Q183" s="8">
        <f>VLOOKUP($B183,'Supporting Data'!$B$2:$J$367,COLUMN('Supporting Data'!D184)-1,FALSE)</f>
        <v>0.17</v>
      </c>
      <c r="R183">
        <f>VLOOKUP($B183,'Supporting Data'!$B$2:$J$367,COLUMN('Supporting Data'!E184)-1,FALSE)</f>
        <v>31</v>
      </c>
      <c r="S183">
        <f>VLOOKUP($B183,'Supporting Data'!$B$2:$J$367,COLUMN('Supporting Data'!F184)-1,FALSE)</f>
        <v>20</v>
      </c>
      <c r="T183">
        <f>VLOOKUP($B183,'Supporting Data'!$B$2:$J$367,COLUMN('Supporting Data'!G184)-1,FALSE)</f>
        <v>26</v>
      </c>
      <c r="U183">
        <f>VLOOKUP($B183,'Supporting Data'!$B$2:$J$367,COLUMN('Supporting Data'!H184)-1,FALSE)</f>
        <v>386</v>
      </c>
      <c r="V183">
        <f>VLOOKUP($B183,'Supporting Data'!$B$2:$J$367,COLUMN('Supporting Data'!I184)-1,FALSE)</f>
        <v>36</v>
      </c>
      <c r="W183" s="8">
        <f>VLOOKUP($B183,'Supporting Data'!$B$2:$J$367,COLUMN('Supporting Data'!J184)-1,FALSE)</f>
        <v>0.93</v>
      </c>
      <c r="X183">
        <f>VLOOKUP($B183,'Channel wise traffic'!$B$2:$F$367,COLUMN('Channel wise traffic'!C184)-1,FALSE)</f>
        <v>7740060</v>
      </c>
      <c r="Y183">
        <f>VLOOKUP($B183,'Channel wise traffic'!$B$2:$F$367,COLUMN('Channel wise traffic'!D184)-1,FALSE)</f>
        <v>5805045</v>
      </c>
      <c r="Z183">
        <f>VLOOKUP($B183,'Channel wise traffic'!$B$2:$F$367,COLUMN('Channel wise traffic'!E184)-1,FALSE)</f>
        <v>2365018</v>
      </c>
      <c r="AA183">
        <f>VLOOKUP($B183,'Channel wise traffic'!$B$2:$F$367,COLUMN('Channel wise traffic'!F184)-1,FALSE)</f>
        <v>5590043</v>
      </c>
    </row>
    <row r="184" spans="1:27" x14ac:dyDescent="0.3">
      <c r="A184" s="4" t="str">
        <f t="shared" si="24"/>
        <v>Tuesday</v>
      </c>
      <c r="B184" s="3">
        <v>43648</v>
      </c>
      <c r="C184" s="10">
        <v>21934513</v>
      </c>
      <c r="D184" s="10">
        <v>5264283</v>
      </c>
      <c r="E184" s="10">
        <v>2105713</v>
      </c>
      <c r="F184" s="10">
        <v>1583285</v>
      </c>
      <c r="G184" s="10">
        <v>1311277</v>
      </c>
      <c r="H184" s="8">
        <f t="shared" si="19"/>
        <v>5.9781450356340256E-2</v>
      </c>
      <c r="I184" s="8">
        <f t="shared" si="25"/>
        <v>3.1238105124744786E-2</v>
      </c>
      <c r="J184" s="8">
        <f t="shared" si="26"/>
        <v>-2.8846188755405233E-2</v>
      </c>
      <c r="K184" s="8">
        <f t="shared" si="27"/>
        <v>6.1868978100542371E-2</v>
      </c>
      <c r="L184" s="8">
        <f t="shared" si="20"/>
        <v>0.23999999452916962</v>
      </c>
      <c r="M184" s="8">
        <f t="shared" si="21"/>
        <v>0.39999996200812155</v>
      </c>
      <c r="N184" s="8">
        <f t="shared" si="22"/>
        <v>0.75189971282886126</v>
      </c>
      <c r="O184" s="8">
        <f t="shared" si="23"/>
        <v>0.82820022927015668</v>
      </c>
      <c r="P184">
        <f>VLOOKUP($B184,'Supporting Data'!$B$2:$J$367,COLUMN('Supporting Data'!C185)-1,FALSE)</f>
        <v>404436</v>
      </c>
      <c r="Q184" s="8">
        <f>VLOOKUP($B184,'Supporting Data'!$B$2:$J$367,COLUMN('Supporting Data'!D185)-1,FALSE)</f>
        <v>0.17</v>
      </c>
      <c r="R184">
        <f>VLOOKUP($B184,'Supporting Data'!$B$2:$J$367,COLUMN('Supporting Data'!E185)-1,FALSE)</f>
        <v>34</v>
      </c>
      <c r="S184">
        <f>VLOOKUP($B184,'Supporting Data'!$B$2:$J$367,COLUMN('Supporting Data'!F185)-1,FALSE)</f>
        <v>19</v>
      </c>
      <c r="T184">
        <f>VLOOKUP($B184,'Supporting Data'!$B$2:$J$367,COLUMN('Supporting Data'!G185)-1,FALSE)</f>
        <v>25</v>
      </c>
      <c r="U184">
        <f>VLOOKUP($B184,'Supporting Data'!$B$2:$J$367,COLUMN('Supporting Data'!H185)-1,FALSE)</f>
        <v>376</v>
      </c>
      <c r="V184">
        <f>VLOOKUP($B184,'Supporting Data'!$B$2:$J$367,COLUMN('Supporting Data'!I185)-1,FALSE)</f>
        <v>38</v>
      </c>
      <c r="W184" s="8">
        <f>VLOOKUP($B184,'Supporting Data'!$B$2:$J$367,COLUMN('Supporting Data'!J185)-1,FALSE)</f>
        <v>0.94</v>
      </c>
      <c r="X184">
        <f>VLOOKUP($B184,'Channel wise traffic'!$B$2:$F$367,COLUMN('Channel wise traffic'!C185)-1,FALSE)</f>
        <v>7896424</v>
      </c>
      <c r="Y184">
        <f>VLOOKUP($B184,'Channel wise traffic'!$B$2:$F$367,COLUMN('Channel wise traffic'!D185)-1,FALSE)</f>
        <v>5922318</v>
      </c>
      <c r="Z184">
        <f>VLOOKUP($B184,'Channel wise traffic'!$B$2:$F$367,COLUMN('Channel wise traffic'!E185)-1,FALSE)</f>
        <v>2412796</v>
      </c>
      <c r="AA184">
        <f>VLOOKUP($B184,'Channel wise traffic'!$B$2:$F$367,COLUMN('Channel wise traffic'!F185)-1,FALSE)</f>
        <v>5702973</v>
      </c>
    </row>
    <row r="185" spans="1:27" x14ac:dyDescent="0.3">
      <c r="A185" s="4" t="str">
        <f t="shared" si="24"/>
        <v>Wednesday</v>
      </c>
      <c r="B185" s="3">
        <v>43649</v>
      </c>
      <c r="C185" s="10">
        <v>22151687</v>
      </c>
      <c r="D185" s="10">
        <v>5814817</v>
      </c>
      <c r="E185" s="10">
        <v>2302667</v>
      </c>
      <c r="F185" s="10">
        <v>1731375</v>
      </c>
      <c r="G185" s="10">
        <v>1462320</v>
      </c>
      <c r="H185" s="8">
        <f t="shared" si="19"/>
        <v>6.6013933837183597E-2</v>
      </c>
      <c r="I185" s="8">
        <f t="shared" si="25"/>
        <v>0.10412438387938527</v>
      </c>
      <c r="J185" s="8">
        <f t="shared" si="26"/>
        <v>-9.7087200688814601E-3</v>
      </c>
      <c r="K185" s="8">
        <f t="shared" si="27"/>
        <v>0.11494911270569252</v>
      </c>
      <c r="L185" s="8">
        <f t="shared" si="20"/>
        <v>0.26249996219249577</v>
      </c>
      <c r="M185" s="8">
        <f t="shared" si="21"/>
        <v>0.39599990850958855</v>
      </c>
      <c r="N185" s="8">
        <f t="shared" si="22"/>
        <v>0.75189986220326255</v>
      </c>
      <c r="O185" s="8">
        <f t="shared" si="23"/>
        <v>0.8446003898635478</v>
      </c>
      <c r="P185">
        <f>VLOOKUP($B185,'Supporting Data'!$B$2:$J$367,COLUMN('Supporting Data'!C186)-1,FALSE)</f>
        <v>390781</v>
      </c>
      <c r="Q185" s="8">
        <f>VLOOKUP($B185,'Supporting Data'!$B$2:$J$367,COLUMN('Supporting Data'!D186)-1,FALSE)</f>
        <v>0.17</v>
      </c>
      <c r="R185">
        <f>VLOOKUP($B185,'Supporting Data'!$B$2:$J$367,COLUMN('Supporting Data'!E186)-1,FALSE)</f>
        <v>39</v>
      </c>
      <c r="S185">
        <f>VLOOKUP($B185,'Supporting Data'!$B$2:$J$367,COLUMN('Supporting Data'!F186)-1,FALSE)</f>
        <v>20</v>
      </c>
      <c r="T185">
        <f>VLOOKUP($B185,'Supporting Data'!$B$2:$J$367,COLUMN('Supporting Data'!G186)-1,FALSE)</f>
        <v>30</v>
      </c>
      <c r="U185">
        <f>VLOOKUP($B185,'Supporting Data'!$B$2:$J$367,COLUMN('Supporting Data'!H186)-1,FALSE)</f>
        <v>385</v>
      </c>
      <c r="V185">
        <f>VLOOKUP($B185,'Supporting Data'!$B$2:$J$367,COLUMN('Supporting Data'!I186)-1,FALSE)</f>
        <v>35</v>
      </c>
      <c r="W185" s="8">
        <f>VLOOKUP($B185,'Supporting Data'!$B$2:$J$367,COLUMN('Supporting Data'!J186)-1,FALSE)</f>
        <v>0.94</v>
      </c>
      <c r="X185">
        <f>VLOOKUP($B185,'Channel wise traffic'!$B$2:$F$367,COLUMN('Channel wise traffic'!C186)-1,FALSE)</f>
        <v>7974607</v>
      </c>
      <c r="Y185">
        <f>VLOOKUP($B185,'Channel wise traffic'!$B$2:$F$367,COLUMN('Channel wise traffic'!D186)-1,FALSE)</f>
        <v>5980955</v>
      </c>
      <c r="Z185">
        <f>VLOOKUP($B185,'Channel wise traffic'!$B$2:$F$367,COLUMN('Channel wise traffic'!E186)-1,FALSE)</f>
        <v>2436685</v>
      </c>
      <c r="AA185">
        <f>VLOOKUP($B185,'Channel wise traffic'!$B$2:$F$367,COLUMN('Channel wise traffic'!F186)-1,FALSE)</f>
        <v>5759438</v>
      </c>
    </row>
    <row r="186" spans="1:27" x14ac:dyDescent="0.3">
      <c r="A186" s="4" t="str">
        <f t="shared" si="24"/>
        <v>Thursday</v>
      </c>
      <c r="B186" s="3">
        <v>43650</v>
      </c>
      <c r="C186" s="10">
        <v>22368860</v>
      </c>
      <c r="D186" s="10">
        <v>5759981</v>
      </c>
      <c r="E186" s="10">
        <v>2373112</v>
      </c>
      <c r="F186" s="10">
        <v>1645753</v>
      </c>
      <c r="G186" s="10">
        <v>1349517</v>
      </c>
      <c r="H186" s="8">
        <f t="shared" si="19"/>
        <v>6.0330164344539687E-2</v>
      </c>
      <c r="I186" s="8">
        <f t="shared" si="25"/>
        <v>2.0188825160964097E-2</v>
      </c>
      <c r="J186" s="8">
        <f t="shared" si="26"/>
        <v>0</v>
      </c>
      <c r="K186" s="8">
        <f t="shared" si="27"/>
        <v>2.0188825160964097E-2</v>
      </c>
      <c r="L186" s="8">
        <f t="shared" si="20"/>
        <v>0.2574999798827477</v>
      </c>
      <c r="M186" s="8">
        <f t="shared" si="21"/>
        <v>0.41199997013879036</v>
      </c>
      <c r="N186" s="8">
        <f t="shared" si="22"/>
        <v>0.69349992752133061</v>
      </c>
      <c r="O186" s="8">
        <f t="shared" si="23"/>
        <v>0.81999972049268632</v>
      </c>
      <c r="P186">
        <f>VLOOKUP($B186,'Supporting Data'!$B$2:$J$367,COLUMN('Supporting Data'!C187)-1,FALSE)</f>
        <v>400441</v>
      </c>
      <c r="Q186" s="8">
        <f>VLOOKUP($B186,'Supporting Data'!$B$2:$J$367,COLUMN('Supporting Data'!D187)-1,FALSE)</f>
        <v>0.18</v>
      </c>
      <c r="R186">
        <f>VLOOKUP($B186,'Supporting Data'!$B$2:$J$367,COLUMN('Supporting Data'!E187)-1,FALSE)</f>
        <v>36</v>
      </c>
      <c r="S186">
        <f>VLOOKUP($B186,'Supporting Data'!$B$2:$J$367,COLUMN('Supporting Data'!F187)-1,FALSE)</f>
        <v>20</v>
      </c>
      <c r="T186">
        <f>VLOOKUP($B186,'Supporting Data'!$B$2:$J$367,COLUMN('Supporting Data'!G187)-1,FALSE)</f>
        <v>26</v>
      </c>
      <c r="U186">
        <f>VLOOKUP($B186,'Supporting Data'!$B$2:$J$367,COLUMN('Supporting Data'!H187)-1,FALSE)</f>
        <v>382</v>
      </c>
      <c r="V186">
        <f>VLOOKUP($B186,'Supporting Data'!$B$2:$J$367,COLUMN('Supporting Data'!I187)-1,FALSE)</f>
        <v>37</v>
      </c>
      <c r="W186" s="8">
        <f>VLOOKUP($B186,'Supporting Data'!$B$2:$J$367,COLUMN('Supporting Data'!J187)-1,FALSE)</f>
        <v>0.91</v>
      </c>
      <c r="X186">
        <f>VLOOKUP($B186,'Channel wise traffic'!$B$2:$F$367,COLUMN('Channel wise traffic'!C187)-1,FALSE)</f>
        <v>8052789</v>
      </c>
      <c r="Y186">
        <f>VLOOKUP($B186,'Channel wise traffic'!$B$2:$F$367,COLUMN('Channel wise traffic'!D187)-1,FALSE)</f>
        <v>6039592</v>
      </c>
      <c r="Z186">
        <f>VLOOKUP($B186,'Channel wise traffic'!$B$2:$F$367,COLUMN('Channel wise traffic'!E187)-1,FALSE)</f>
        <v>2460574</v>
      </c>
      <c r="AA186">
        <f>VLOOKUP($B186,'Channel wise traffic'!$B$2:$F$367,COLUMN('Channel wise traffic'!F187)-1,FALSE)</f>
        <v>5815903</v>
      </c>
    </row>
    <row r="187" spans="1:27" x14ac:dyDescent="0.3">
      <c r="A187" s="4" t="str">
        <f t="shared" si="24"/>
        <v>Friday</v>
      </c>
      <c r="B187" s="3">
        <v>43651</v>
      </c>
      <c r="C187" s="10">
        <v>20631473</v>
      </c>
      <c r="D187" s="10">
        <v>4899974</v>
      </c>
      <c r="E187" s="10">
        <v>2038389</v>
      </c>
      <c r="F187" s="10">
        <v>1562425</v>
      </c>
      <c r="G187" s="10">
        <v>1255565</v>
      </c>
      <c r="H187" s="8">
        <f t="shared" si="19"/>
        <v>6.0856779348716403E-2</v>
      </c>
      <c r="I187" s="8">
        <f t="shared" si="25"/>
        <v>1.7345429029346215E-2</v>
      </c>
      <c r="J187" s="8">
        <f t="shared" si="26"/>
        <v>-3.061223578845329E-2</v>
      </c>
      <c r="K187" s="8">
        <f t="shared" si="27"/>
        <v>4.9472116926095211E-2</v>
      </c>
      <c r="L187" s="8">
        <f t="shared" si="20"/>
        <v>0.23749995940667931</v>
      </c>
      <c r="M187" s="8">
        <f t="shared" si="21"/>
        <v>0.41599996244878035</v>
      </c>
      <c r="N187" s="8">
        <f t="shared" si="22"/>
        <v>0.7664999173366811</v>
      </c>
      <c r="O187" s="8">
        <f t="shared" si="23"/>
        <v>0.80360017280829477</v>
      </c>
      <c r="P187">
        <f>VLOOKUP($B187,'Supporting Data'!$B$2:$J$367,COLUMN('Supporting Data'!C188)-1,FALSE)</f>
        <v>380485</v>
      </c>
      <c r="Q187" s="8">
        <f>VLOOKUP($B187,'Supporting Data'!$B$2:$J$367,COLUMN('Supporting Data'!D188)-1,FALSE)</f>
        <v>0.19</v>
      </c>
      <c r="R187">
        <f>VLOOKUP($B187,'Supporting Data'!$B$2:$J$367,COLUMN('Supporting Data'!E188)-1,FALSE)</f>
        <v>40</v>
      </c>
      <c r="S187">
        <f>VLOOKUP($B187,'Supporting Data'!$B$2:$J$367,COLUMN('Supporting Data'!F188)-1,FALSE)</f>
        <v>19</v>
      </c>
      <c r="T187">
        <f>VLOOKUP($B187,'Supporting Data'!$B$2:$J$367,COLUMN('Supporting Data'!G188)-1,FALSE)</f>
        <v>27</v>
      </c>
      <c r="U187">
        <f>VLOOKUP($B187,'Supporting Data'!$B$2:$J$367,COLUMN('Supporting Data'!H188)-1,FALSE)</f>
        <v>380</v>
      </c>
      <c r="V187">
        <f>VLOOKUP($B187,'Supporting Data'!$B$2:$J$367,COLUMN('Supporting Data'!I188)-1,FALSE)</f>
        <v>34</v>
      </c>
      <c r="W187" s="8">
        <f>VLOOKUP($B187,'Supporting Data'!$B$2:$J$367,COLUMN('Supporting Data'!J188)-1,FALSE)</f>
        <v>0.92</v>
      </c>
      <c r="X187">
        <f>VLOOKUP($B187,'Channel wise traffic'!$B$2:$F$367,COLUMN('Channel wise traffic'!C188)-1,FALSE)</f>
        <v>7427330</v>
      </c>
      <c r="Y187">
        <f>VLOOKUP($B187,'Channel wise traffic'!$B$2:$F$367,COLUMN('Channel wise traffic'!D188)-1,FALSE)</f>
        <v>5570497</v>
      </c>
      <c r="Z187">
        <f>VLOOKUP($B187,'Channel wise traffic'!$B$2:$F$367,COLUMN('Channel wise traffic'!E188)-1,FALSE)</f>
        <v>2269462</v>
      </c>
      <c r="AA187">
        <f>VLOOKUP($B187,'Channel wise traffic'!$B$2:$F$367,COLUMN('Channel wise traffic'!F188)-1,FALSE)</f>
        <v>5364183</v>
      </c>
    </row>
    <row r="188" spans="1:27" x14ac:dyDescent="0.3">
      <c r="A188" s="4" t="str">
        <f t="shared" si="24"/>
        <v>Saturday</v>
      </c>
      <c r="B188" s="3">
        <v>43652</v>
      </c>
      <c r="C188" s="10">
        <v>44889750</v>
      </c>
      <c r="D188" s="10">
        <v>9332579</v>
      </c>
      <c r="E188" s="10">
        <v>3204807</v>
      </c>
      <c r="F188" s="10">
        <v>2179269</v>
      </c>
      <c r="G188" s="10">
        <v>1750824</v>
      </c>
      <c r="H188" s="8">
        <f t="shared" si="19"/>
        <v>3.9002756754047414E-2</v>
      </c>
      <c r="I188" s="8">
        <f t="shared" si="25"/>
        <v>1.2231834220112869E-2</v>
      </c>
      <c r="J188" s="8">
        <f t="shared" si="26"/>
        <v>-3.8461538461538436E-2</v>
      </c>
      <c r="K188" s="8">
        <f t="shared" si="27"/>
        <v>5.2721107588917349E-2</v>
      </c>
      <c r="L188" s="8">
        <f t="shared" si="20"/>
        <v>0.20789999944307999</v>
      </c>
      <c r="M188" s="8">
        <f t="shared" si="21"/>
        <v>0.34339993264455626</v>
      </c>
      <c r="N188" s="8">
        <f t="shared" si="22"/>
        <v>0.68000007488750491</v>
      </c>
      <c r="O188" s="8">
        <f t="shared" si="23"/>
        <v>0.80339967209188035</v>
      </c>
      <c r="P188">
        <f>VLOOKUP($B188,'Supporting Data'!$B$2:$J$367,COLUMN('Supporting Data'!C189)-1,FALSE)</f>
        <v>385998</v>
      </c>
      <c r="Q188" s="8">
        <f>VLOOKUP($B188,'Supporting Data'!$B$2:$J$367,COLUMN('Supporting Data'!D189)-1,FALSE)</f>
        <v>0.18</v>
      </c>
      <c r="R188">
        <f>VLOOKUP($B188,'Supporting Data'!$B$2:$J$367,COLUMN('Supporting Data'!E189)-1,FALSE)</f>
        <v>35</v>
      </c>
      <c r="S188">
        <f>VLOOKUP($B188,'Supporting Data'!$B$2:$J$367,COLUMN('Supporting Data'!F189)-1,FALSE)</f>
        <v>22</v>
      </c>
      <c r="T188">
        <f>VLOOKUP($B188,'Supporting Data'!$B$2:$J$367,COLUMN('Supporting Data'!G189)-1,FALSE)</f>
        <v>26</v>
      </c>
      <c r="U188">
        <f>VLOOKUP($B188,'Supporting Data'!$B$2:$J$367,COLUMN('Supporting Data'!H189)-1,FALSE)</f>
        <v>373</v>
      </c>
      <c r="V188">
        <f>VLOOKUP($B188,'Supporting Data'!$B$2:$J$367,COLUMN('Supporting Data'!I189)-1,FALSE)</f>
        <v>39</v>
      </c>
      <c r="W188" s="8">
        <f>VLOOKUP($B188,'Supporting Data'!$B$2:$J$367,COLUMN('Supporting Data'!J189)-1,FALSE)</f>
        <v>0.94</v>
      </c>
      <c r="X188">
        <f>VLOOKUP($B188,'Channel wise traffic'!$B$2:$F$367,COLUMN('Channel wise traffic'!C189)-1,FALSE)</f>
        <v>16160310</v>
      </c>
      <c r="Y188">
        <f>VLOOKUP($B188,'Channel wise traffic'!$B$2:$F$367,COLUMN('Channel wise traffic'!D189)-1,FALSE)</f>
        <v>12120232</v>
      </c>
      <c r="Z188">
        <f>VLOOKUP($B188,'Channel wise traffic'!$B$2:$F$367,COLUMN('Channel wise traffic'!E189)-1,FALSE)</f>
        <v>4937872</v>
      </c>
      <c r="AA188">
        <f>VLOOKUP($B188,'Channel wise traffic'!$B$2:$F$367,COLUMN('Channel wise traffic'!F189)-1,FALSE)</f>
        <v>11671335</v>
      </c>
    </row>
    <row r="189" spans="1:27" x14ac:dyDescent="0.3">
      <c r="A189" s="4" t="str">
        <f t="shared" si="24"/>
        <v>Sunday</v>
      </c>
      <c r="B189" s="3">
        <v>43653</v>
      </c>
      <c r="C189" s="10">
        <v>43543058</v>
      </c>
      <c r="D189" s="10">
        <v>9144042</v>
      </c>
      <c r="E189" s="10">
        <v>3140064</v>
      </c>
      <c r="F189" s="10">
        <v>2135243</v>
      </c>
      <c r="G189" s="10">
        <v>1632180</v>
      </c>
      <c r="H189" s="8">
        <f t="shared" si="19"/>
        <v>3.748427590914722E-2</v>
      </c>
      <c r="I189" s="8">
        <f t="shared" si="25"/>
        <v>-3.5684027560325182E-2</v>
      </c>
      <c r="J189" s="8">
        <f t="shared" si="26"/>
        <v>-1.0204070266938592E-2</v>
      </c>
      <c r="K189" s="8">
        <f t="shared" si="27"/>
        <v>-2.5742636969883437E-2</v>
      </c>
      <c r="L189" s="8">
        <f t="shared" si="20"/>
        <v>0.2099999958661608</v>
      </c>
      <c r="M189" s="8">
        <f t="shared" si="21"/>
        <v>0.34339999750657313</v>
      </c>
      <c r="N189" s="8">
        <f t="shared" si="22"/>
        <v>0.67999983439827982</v>
      </c>
      <c r="O189" s="8">
        <f t="shared" si="23"/>
        <v>0.76440011745735736</v>
      </c>
      <c r="P189">
        <f>VLOOKUP($B189,'Supporting Data'!$B$2:$J$367,COLUMN('Supporting Data'!C190)-1,FALSE)</f>
        <v>402638</v>
      </c>
      <c r="Q189" s="8">
        <f>VLOOKUP($B189,'Supporting Data'!$B$2:$J$367,COLUMN('Supporting Data'!D190)-1,FALSE)</f>
        <v>0.18</v>
      </c>
      <c r="R189">
        <f>VLOOKUP($B189,'Supporting Data'!$B$2:$J$367,COLUMN('Supporting Data'!E190)-1,FALSE)</f>
        <v>32</v>
      </c>
      <c r="S189">
        <f>VLOOKUP($B189,'Supporting Data'!$B$2:$J$367,COLUMN('Supporting Data'!F190)-1,FALSE)</f>
        <v>21</v>
      </c>
      <c r="T189">
        <f>VLOOKUP($B189,'Supporting Data'!$B$2:$J$367,COLUMN('Supporting Data'!G190)-1,FALSE)</f>
        <v>28</v>
      </c>
      <c r="U189">
        <f>VLOOKUP($B189,'Supporting Data'!$B$2:$J$367,COLUMN('Supporting Data'!H190)-1,FALSE)</f>
        <v>352</v>
      </c>
      <c r="V189">
        <f>VLOOKUP($B189,'Supporting Data'!$B$2:$J$367,COLUMN('Supporting Data'!I190)-1,FALSE)</f>
        <v>32</v>
      </c>
      <c r="W189" s="8">
        <f>VLOOKUP($B189,'Supporting Data'!$B$2:$J$367,COLUMN('Supporting Data'!J190)-1,FALSE)</f>
        <v>0.94</v>
      </c>
      <c r="X189">
        <f>VLOOKUP($B189,'Channel wise traffic'!$B$2:$F$367,COLUMN('Channel wise traffic'!C190)-1,FALSE)</f>
        <v>15675500</v>
      </c>
      <c r="Y189">
        <f>VLOOKUP($B189,'Channel wise traffic'!$B$2:$F$367,COLUMN('Channel wise traffic'!D190)-1,FALSE)</f>
        <v>11756625</v>
      </c>
      <c r="Z189">
        <f>VLOOKUP($B189,'Channel wise traffic'!$B$2:$F$367,COLUMN('Channel wise traffic'!E190)-1,FALSE)</f>
        <v>4789736</v>
      </c>
      <c r="AA189">
        <f>VLOOKUP($B189,'Channel wise traffic'!$B$2:$F$367,COLUMN('Channel wise traffic'!F190)-1,FALSE)</f>
        <v>11321195</v>
      </c>
    </row>
    <row r="190" spans="1:27" x14ac:dyDescent="0.3">
      <c r="A190" s="4" t="str">
        <f t="shared" si="24"/>
        <v>Monday</v>
      </c>
      <c r="B190" s="3">
        <v>43654</v>
      </c>
      <c r="C190" s="10">
        <v>21282993</v>
      </c>
      <c r="D190" s="10">
        <v>5267540</v>
      </c>
      <c r="E190" s="10">
        <v>2022735</v>
      </c>
      <c r="F190" s="10">
        <v>1535660</v>
      </c>
      <c r="G190" s="10">
        <v>1284426</v>
      </c>
      <c r="H190" s="8">
        <f t="shared" si="19"/>
        <v>6.0349876542270156E-2</v>
      </c>
      <c r="I190" s="8">
        <f t="shared" si="25"/>
        <v>-1.0229629167273546E-2</v>
      </c>
      <c r="J190" s="8">
        <f t="shared" si="26"/>
        <v>-1.0101037819845726E-2</v>
      </c>
      <c r="K190" s="8">
        <f t="shared" si="27"/>
        <v>-1.2990350767172476E-4</v>
      </c>
      <c r="L190" s="8">
        <f t="shared" si="20"/>
        <v>0.2474999639383427</v>
      </c>
      <c r="M190" s="8">
        <f t="shared" si="21"/>
        <v>0.38399993165690244</v>
      </c>
      <c r="N190" s="8">
        <f t="shared" si="22"/>
        <v>0.75919979631538481</v>
      </c>
      <c r="O190" s="8">
        <f t="shared" si="23"/>
        <v>0.83639998437154062</v>
      </c>
      <c r="P190">
        <f>VLOOKUP($B190,'Supporting Data'!$B$2:$J$367,COLUMN('Supporting Data'!C191)-1,FALSE)</f>
        <v>389876</v>
      </c>
      <c r="Q190" s="8">
        <f>VLOOKUP($B190,'Supporting Data'!$B$2:$J$367,COLUMN('Supporting Data'!D191)-1,FALSE)</f>
        <v>0.18</v>
      </c>
      <c r="R190">
        <f>VLOOKUP($B190,'Supporting Data'!$B$2:$J$367,COLUMN('Supporting Data'!E191)-1,FALSE)</f>
        <v>40</v>
      </c>
      <c r="S190">
        <f>VLOOKUP($B190,'Supporting Data'!$B$2:$J$367,COLUMN('Supporting Data'!F191)-1,FALSE)</f>
        <v>19</v>
      </c>
      <c r="T190">
        <f>VLOOKUP($B190,'Supporting Data'!$B$2:$J$367,COLUMN('Supporting Data'!G191)-1,FALSE)</f>
        <v>28</v>
      </c>
      <c r="U190">
        <f>VLOOKUP($B190,'Supporting Data'!$B$2:$J$367,COLUMN('Supporting Data'!H191)-1,FALSE)</f>
        <v>388</v>
      </c>
      <c r="V190">
        <f>VLOOKUP($B190,'Supporting Data'!$B$2:$J$367,COLUMN('Supporting Data'!I191)-1,FALSE)</f>
        <v>34</v>
      </c>
      <c r="W190" s="8">
        <f>VLOOKUP($B190,'Supporting Data'!$B$2:$J$367,COLUMN('Supporting Data'!J191)-1,FALSE)</f>
        <v>0.92</v>
      </c>
      <c r="X190">
        <f>VLOOKUP($B190,'Channel wise traffic'!$B$2:$F$367,COLUMN('Channel wise traffic'!C191)-1,FALSE)</f>
        <v>7661877</v>
      </c>
      <c r="Y190">
        <f>VLOOKUP($B190,'Channel wise traffic'!$B$2:$F$367,COLUMN('Channel wise traffic'!D191)-1,FALSE)</f>
        <v>5746408</v>
      </c>
      <c r="Z190">
        <f>VLOOKUP($B190,'Channel wise traffic'!$B$2:$F$367,COLUMN('Channel wise traffic'!E191)-1,FALSE)</f>
        <v>2341129</v>
      </c>
      <c r="AA190">
        <f>VLOOKUP($B190,'Channel wise traffic'!$B$2:$F$367,COLUMN('Channel wise traffic'!F191)-1,FALSE)</f>
        <v>5533578</v>
      </c>
    </row>
    <row r="191" spans="1:27" x14ac:dyDescent="0.3">
      <c r="A191" s="4" t="str">
        <f t="shared" si="24"/>
        <v>Tuesday</v>
      </c>
      <c r="B191" s="3">
        <v>43655</v>
      </c>
      <c r="C191" s="10">
        <v>22803207</v>
      </c>
      <c r="D191" s="10">
        <v>5643793</v>
      </c>
      <c r="E191" s="10">
        <v>2234942</v>
      </c>
      <c r="F191" s="10">
        <v>1647823</v>
      </c>
      <c r="G191" s="10">
        <v>1351214</v>
      </c>
      <c r="H191" s="8">
        <f t="shared" si="19"/>
        <v>5.9255437184778437E-2</v>
      </c>
      <c r="I191" s="8">
        <f t="shared" si="25"/>
        <v>3.0456570198363897E-2</v>
      </c>
      <c r="J191" s="8">
        <f t="shared" si="26"/>
        <v>3.9603979354362773E-2</v>
      </c>
      <c r="K191" s="8">
        <f t="shared" si="27"/>
        <v>-8.7989362657882042E-3</v>
      </c>
      <c r="L191" s="8">
        <f t="shared" si="20"/>
        <v>0.24749996787732534</v>
      </c>
      <c r="M191" s="8">
        <f t="shared" si="21"/>
        <v>0.39599999503879751</v>
      </c>
      <c r="N191" s="8">
        <f t="shared" si="22"/>
        <v>0.73730011785540739</v>
      </c>
      <c r="O191" s="8">
        <f t="shared" si="23"/>
        <v>0.81999947809928619</v>
      </c>
      <c r="P191">
        <f>VLOOKUP($B191,'Supporting Data'!$B$2:$J$367,COLUMN('Supporting Data'!C192)-1,FALSE)</f>
        <v>386858</v>
      </c>
      <c r="Q191" s="8">
        <f>VLOOKUP($B191,'Supporting Data'!$B$2:$J$367,COLUMN('Supporting Data'!D192)-1,FALSE)</f>
        <v>0.17</v>
      </c>
      <c r="R191">
        <f>VLOOKUP($B191,'Supporting Data'!$B$2:$J$367,COLUMN('Supporting Data'!E192)-1,FALSE)</f>
        <v>39</v>
      </c>
      <c r="S191">
        <f>VLOOKUP($B191,'Supporting Data'!$B$2:$J$367,COLUMN('Supporting Data'!F192)-1,FALSE)</f>
        <v>22</v>
      </c>
      <c r="T191">
        <f>VLOOKUP($B191,'Supporting Data'!$B$2:$J$367,COLUMN('Supporting Data'!G192)-1,FALSE)</f>
        <v>27</v>
      </c>
      <c r="U191">
        <f>VLOOKUP($B191,'Supporting Data'!$B$2:$J$367,COLUMN('Supporting Data'!H192)-1,FALSE)</f>
        <v>388</v>
      </c>
      <c r="V191">
        <f>VLOOKUP($B191,'Supporting Data'!$B$2:$J$367,COLUMN('Supporting Data'!I192)-1,FALSE)</f>
        <v>32</v>
      </c>
      <c r="W191" s="8">
        <f>VLOOKUP($B191,'Supporting Data'!$B$2:$J$367,COLUMN('Supporting Data'!J192)-1,FALSE)</f>
        <v>0.91</v>
      </c>
      <c r="X191">
        <f>VLOOKUP($B191,'Channel wise traffic'!$B$2:$F$367,COLUMN('Channel wise traffic'!C192)-1,FALSE)</f>
        <v>8209154</v>
      </c>
      <c r="Y191">
        <f>VLOOKUP($B191,'Channel wise traffic'!$B$2:$F$367,COLUMN('Channel wise traffic'!D192)-1,FALSE)</f>
        <v>6156866</v>
      </c>
      <c r="Z191">
        <f>VLOOKUP($B191,'Channel wise traffic'!$B$2:$F$367,COLUMN('Channel wise traffic'!E192)-1,FALSE)</f>
        <v>2508352</v>
      </c>
      <c r="AA191">
        <f>VLOOKUP($B191,'Channel wise traffic'!$B$2:$F$367,COLUMN('Channel wise traffic'!F192)-1,FALSE)</f>
        <v>5928833</v>
      </c>
    </row>
    <row r="192" spans="1:27" x14ac:dyDescent="0.3">
      <c r="A192" s="4" t="str">
        <f t="shared" si="24"/>
        <v>Wednesday</v>
      </c>
      <c r="B192" s="3">
        <v>43656</v>
      </c>
      <c r="C192" s="10">
        <v>22803207</v>
      </c>
      <c r="D192" s="10">
        <v>5814817</v>
      </c>
      <c r="E192" s="10">
        <v>2395704</v>
      </c>
      <c r="F192" s="10">
        <v>1818819</v>
      </c>
      <c r="G192" s="10">
        <v>1506346</v>
      </c>
      <c r="H192" s="8">
        <f t="shared" si="19"/>
        <v>6.6058515365843062E-2</v>
      </c>
      <c r="I192" s="8">
        <f t="shared" si="25"/>
        <v>3.0106953334427589E-2</v>
      </c>
      <c r="J192" s="8">
        <f t="shared" si="26"/>
        <v>2.9411755411675955E-2</v>
      </c>
      <c r="K192" s="8">
        <f t="shared" si="27"/>
        <v>6.7533513105622056E-4</v>
      </c>
      <c r="L192" s="8">
        <f t="shared" si="20"/>
        <v>0.25499996557501758</v>
      </c>
      <c r="M192" s="8">
        <f t="shared" si="21"/>
        <v>0.41199989612742755</v>
      </c>
      <c r="N192" s="8">
        <f t="shared" si="22"/>
        <v>0.75920021839091978</v>
      </c>
      <c r="O192" s="8">
        <f t="shared" si="23"/>
        <v>0.82820005728992274</v>
      </c>
      <c r="P192">
        <f>VLOOKUP($B192,'Supporting Data'!$B$2:$J$367,COLUMN('Supporting Data'!C193)-1,FALSE)</f>
        <v>388864</v>
      </c>
      <c r="Q192" s="8">
        <f>VLOOKUP($B192,'Supporting Data'!$B$2:$J$367,COLUMN('Supporting Data'!D193)-1,FALSE)</f>
        <v>0.19</v>
      </c>
      <c r="R192">
        <f>VLOOKUP($B192,'Supporting Data'!$B$2:$J$367,COLUMN('Supporting Data'!E193)-1,FALSE)</f>
        <v>40</v>
      </c>
      <c r="S192">
        <f>VLOOKUP($B192,'Supporting Data'!$B$2:$J$367,COLUMN('Supporting Data'!F193)-1,FALSE)</f>
        <v>22</v>
      </c>
      <c r="T192">
        <f>VLOOKUP($B192,'Supporting Data'!$B$2:$J$367,COLUMN('Supporting Data'!G193)-1,FALSE)</f>
        <v>29</v>
      </c>
      <c r="U192">
        <f>VLOOKUP($B192,'Supporting Data'!$B$2:$J$367,COLUMN('Supporting Data'!H193)-1,FALSE)</f>
        <v>382</v>
      </c>
      <c r="V192">
        <f>VLOOKUP($B192,'Supporting Data'!$B$2:$J$367,COLUMN('Supporting Data'!I193)-1,FALSE)</f>
        <v>35</v>
      </c>
      <c r="W192" s="8">
        <f>VLOOKUP($B192,'Supporting Data'!$B$2:$J$367,COLUMN('Supporting Data'!J193)-1,FALSE)</f>
        <v>0.94</v>
      </c>
      <c r="X192">
        <f>VLOOKUP($B192,'Channel wise traffic'!$B$2:$F$367,COLUMN('Channel wise traffic'!C193)-1,FALSE)</f>
        <v>8209154</v>
      </c>
      <c r="Y192">
        <f>VLOOKUP($B192,'Channel wise traffic'!$B$2:$F$367,COLUMN('Channel wise traffic'!D193)-1,FALSE)</f>
        <v>6156866</v>
      </c>
      <c r="Z192">
        <f>VLOOKUP($B192,'Channel wise traffic'!$B$2:$F$367,COLUMN('Channel wise traffic'!E193)-1,FALSE)</f>
        <v>2508352</v>
      </c>
      <c r="AA192">
        <f>VLOOKUP($B192,'Channel wise traffic'!$B$2:$F$367,COLUMN('Channel wise traffic'!F193)-1,FALSE)</f>
        <v>5928833</v>
      </c>
    </row>
    <row r="193" spans="1:27" x14ac:dyDescent="0.3">
      <c r="A193" s="4" t="str">
        <f t="shared" si="24"/>
        <v>Thursday</v>
      </c>
      <c r="B193" s="3">
        <v>43657</v>
      </c>
      <c r="C193" s="10">
        <v>21500167</v>
      </c>
      <c r="D193" s="10">
        <v>5321291</v>
      </c>
      <c r="E193" s="10">
        <v>2149801</v>
      </c>
      <c r="F193" s="10">
        <v>1600742</v>
      </c>
      <c r="G193" s="10">
        <v>1338860</v>
      </c>
      <c r="H193" s="8">
        <f t="shared" si="19"/>
        <v>6.2272074444817103E-2</v>
      </c>
      <c r="I193" s="8">
        <f t="shared" si="25"/>
        <v>-7.8968994091960232E-3</v>
      </c>
      <c r="J193" s="8">
        <f t="shared" si="26"/>
        <v>-3.8834924980530983E-2</v>
      </c>
      <c r="K193" s="8">
        <f t="shared" si="27"/>
        <v>3.2188045919904207E-2</v>
      </c>
      <c r="L193" s="8">
        <f t="shared" si="20"/>
        <v>0.24749998453500385</v>
      </c>
      <c r="M193" s="8">
        <f t="shared" si="21"/>
        <v>0.40399989401068276</v>
      </c>
      <c r="N193" s="8">
        <f t="shared" si="22"/>
        <v>0.74460008158894708</v>
      </c>
      <c r="O193" s="8">
        <f t="shared" si="23"/>
        <v>0.83639961967637511</v>
      </c>
      <c r="P193">
        <f>VLOOKUP($B193,'Supporting Data'!$B$2:$J$367,COLUMN('Supporting Data'!C194)-1,FALSE)</f>
        <v>387491</v>
      </c>
      <c r="Q193" s="8">
        <f>VLOOKUP($B193,'Supporting Data'!$B$2:$J$367,COLUMN('Supporting Data'!D194)-1,FALSE)</f>
        <v>0.19</v>
      </c>
      <c r="R193">
        <f>VLOOKUP($B193,'Supporting Data'!$B$2:$J$367,COLUMN('Supporting Data'!E194)-1,FALSE)</f>
        <v>32</v>
      </c>
      <c r="S193">
        <f>VLOOKUP($B193,'Supporting Data'!$B$2:$J$367,COLUMN('Supporting Data'!F194)-1,FALSE)</f>
        <v>20</v>
      </c>
      <c r="T193">
        <f>VLOOKUP($B193,'Supporting Data'!$B$2:$J$367,COLUMN('Supporting Data'!G194)-1,FALSE)</f>
        <v>27</v>
      </c>
      <c r="U193">
        <f>VLOOKUP($B193,'Supporting Data'!$B$2:$J$367,COLUMN('Supporting Data'!H194)-1,FALSE)</f>
        <v>384</v>
      </c>
      <c r="V193">
        <f>VLOOKUP($B193,'Supporting Data'!$B$2:$J$367,COLUMN('Supporting Data'!I194)-1,FALSE)</f>
        <v>38</v>
      </c>
      <c r="W193" s="8">
        <f>VLOOKUP($B193,'Supporting Data'!$B$2:$J$367,COLUMN('Supporting Data'!J194)-1,FALSE)</f>
        <v>0.91</v>
      </c>
      <c r="X193">
        <f>VLOOKUP($B193,'Channel wise traffic'!$B$2:$F$367,COLUMN('Channel wise traffic'!C194)-1,FALSE)</f>
        <v>7740060</v>
      </c>
      <c r="Y193">
        <f>VLOOKUP($B193,'Channel wise traffic'!$B$2:$F$367,COLUMN('Channel wise traffic'!D194)-1,FALSE)</f>
        <v>5805045</v>
      </c>
      <c r="Z193">
        <f>VLOOKUP($B193,'Channel wise traffic'!$B$2:$F$367,COLUMN('Channel wise traffic'!E194)-1,FALSE)</f>
        <v>2365018</v>
      </c>
      <c r="AA193">
        <f>VLOOKUP($B193,'Channel wise traffic'!$B$2:$F$367,COLUMN('Channel wise traffic'!F194)-1,FALSE)</f>
        <v>5590043</v>
      </c>
    </row>
    <row r="194" spans="1:27" x14ac:dyDescent="0.3">
      <c r="A194" s="4" t="str">
        <f t="shared" si="24"/>
        <v>Friday</v>
      </c>
      <c r="B194" s="3">
        <v>43658</v>
      </c>
      <c r="C194" s="10">
        <v>20848646</v>
      </c>
      <c r="D194" s="10">
        <v>5160040</v>
      </c>
      <c r="E194" s="10">
        <v>2125936</v>
      </c>
      <c r="F194" s="10">
        <v>1598491</v>
      </c>
      <c r="G194" s="10">
        <v>1376301</v>
      </c>
      <c r="H194" s="8">
        <f t="shared" ref="H194:H257" si="28">G194/C194</f>
        <v>6.6013927235370584E-2</v>
      </c>
      <c r="I194" s="8">
        <f t="shared" si="25"/>
        <v>9.6160692596560127E-2</v>
      </c>
      <c r="J194" s="8">
        <f t="shared" si="26"/>
        <v>1.0526296401619062E-2</v>
      </c>
      <c r="K194" s="8">
        <f t="shared" si="27"/>
        <v>8.4742372860435511E-2</v>
      </c>
      <c r="L194" s="8">
        <f t="shared" ref="L194:L257" si="29">D194/C194</f>
        <v>0.24750000551594573</v>
      </c>
      <c r="M194" s="8">
        <f t="shared" ref="M194:M257" si="30">E194/D194</f>
        <v>0.4119999069774653</v>
      </c>
      <c r="N194" s="8">
        <f t="shared" ref="N194:N257" si="31">F194/E194</f>
        <v>0.75189986904591677</v>
      </c>
      <c r="O194" s="8">
        <f t="shared" ref="O194:O257" si="32">G194/F194</f>
        <v>0.86100015577191236</v>
      </c>
      <c r="P194">
        <f>VLOOKUP($B194,'Supporting Data'!$B$2:$J$367,COLUMN('Supporting Data'!C195)-1,FALSE)</f>
        <v>390416</v>
      </c>
      <c r="Q194" s="8">
        <f>VLOOKUP($B194,'Supporting Data'!$B$2:$J$367,COLUMN('Supporting Data'!D195)-1,FALSE)</f>
        <v>0.18</v>
      </c>
      <c r="R194">
        <f>VLOOKUP($B194,'Supporting Data'!$B$2:$J$367,COLUMN('Supporting Data'!E195)-1,FALSE)</f>
        <v>37</v>
      </c>
      <c r="S194">
        <f>VLOOKUP($B194,'Supporting Data'!$B$2:$J$367,COLUMN('Supporting Data'!F195)-1,FALSE)</f>
        <v>21</v>
      </c>
      <c r="T194">
        <f>VLOOKUP($B194,'Supporting Data'!$B$2:$J$367,COLUMN('Supporting Data'!G195)-1,FALSE)</f>
        <v>27</v>
      </c>
      <c r="U194">
        <f>VLOOKUP($B194,'Supporting Data'!$B$2:$J$367,COLUMN('Supporting Data'!H195)-1,FALSE)</f>
        <v>380</v>
      </c>
      <c r="V194">
        <f>VLOOKUP($B194,'Supporting Data'!$B$2:$J$367,COLUMN('Supporting Data'!I195)-1,FALSE)</f>
        <v>33</v>
      </c>
      <c r="W194" s="8">
        <f>VLOOKUP($B194,'Supporting Data'!$B$2:$J$367,COLUMN('Supporting Data'!J195)-1,FALSE)</f>
        <v>0.95</v>
      </c>
      <c r="X194">
        <f>VLOOKUP($B194,'Channel wise traffic'!$B$2:$F$367,COLUMN('Channel wise traffic'!C195)-1,FALSE)</f>
        <v>7505512</v>
      </c>
      <c r="Y194">
        <f>VLOOKUP($B194,'Channel wise traffic'!$B$2:$F$367,COLUMN('Channel wise traffic'!D195)-1,FALSE)</f>
        <v>5629134</v>
      </c>
      <c r="Z194">
        <f>VLOOKUP($B194,'Channel wise traffic'!$B$2:$F$367,COLUMN('Channel wise traffic'!E195)-1,FALSE)</f>
        <v>2293351</v>
      </c>
      <c r="AA194">
        <f>VLOOKUP($B194,'Channel wise traffic'!$B$2:$F$367,COLUMN('Channel wise traffic'!F195)-1,FALSE)</f>
        <v>5420648</v>
      </c>
    </row>
    <row r="195" spans="1:27" x14ac:dyDescent="0.3">
      <c r="A195" s="4" t="str">
        <f t="shared" ref="A195:A258" si="33">TEXT(WEEKDAY(B195,1),"DDDD")</f>
        <v>Saturday</v>
      </c>
      <c r="B195" s="3">
        <v>43659</v>
      </c>
      <c r="C195" s="10">
        <v>44889750</v>
      </c>
      <c r="D195" s="10">
        <v>9898190</v>
      </c>
      <c r="E195" s="10">
        <v>3466346</v>
      </c>
      <c r="F195" s="10">
        <v>2404257</v>
      </c>
      <c r="G195" s="10">
        <v>1912827</v>
      </c>
      <c r="H195" s="8">
        <f t="shared" si="28"/>
        <v>4.2611665246520644E-2</v>
      </c>
      <c r="I195" s="8">
        <f t="shared" si="25"/>
        <v>9.2529574645995316E-2</v>
      </c>
      <c r="J195" s="8">
        <f t="shared" si="26"/>
        <v>0</v>
      </c>
      <c r="K195" s="8">
        <f t="shared" si="27"/>
        <v>9.2529574645995316E-2</v>
      </c>
      <c r="L195" s="8">
        <f t="shared" si="29"/>
        <v>0.22050000278460005</v>
      </c>
      <c r="M195" s="8">
        <f t="shared" si="30"/>
        <v>0.35019998605805708</v>
      </c>
      <c r="N195" s="8">
        <f t="shared" si="31"/>
        <v>0.6935998310612963</v>
      </c>
      <c r="O195" s="8">
        <f t="shared" si="32"/>
        <v>0.79560005440350179</v>
      </c>
      <c r="P195">
        <f>VLOOKUP($B195,'Supporting Data'!$B$2:$J$367,COLUMN('Supporting Data'!C196)-1,FALSE)</f>
        <v>397033</v>
      </c>
      <c r="Q195" s="8">
        <f>VLOOKUP($B195,'Supporting Data'!$B$2:$J$367,COLUMN('Supporting Data'!D196)-1,FALSE)</f>
        <v>0.17</v>
      </c>
      <c r="R195">
        <f>VLOOKUP($B195,'Supporting Data'!$B$2:$J$367,COLUMN('Supporting Data'!E196)-1,FALSE)</f>
        <v>34</v>
      </c>
      <c r="S195">
        <f>VLOOKUP($B195,'Supporting Data'!$B$2:$J$367,COLUMN('Supporting Data'!F196)-1,FALSE)</f>
        <v>19</v>
      </c>
      <c r="T195">
        <f>VLOOKUP($B195,'Supporting Data'!$B$2:$J$367,COLUMN('Supporting Data'!G196)-1,FALSE)</f>
        <v>27</v>
      </c>
      <c r="U195">
        <f>VLOOKUP($B195,'Supporting Data'!$B$2:$J$367,COLUMN('Supporting Data'!H196)-1,FALSE)</f>
        <v>387</v>
      </c>
      <c r="V195">
        <f>VLOOKUP($B195,'Supporting Data'!$B$2:$J$367,COLUMN('Supporting Data'!I196)-1,FALSE)</f>
        <v>34</v>
      </c>
      <c r="W195" s="8">
        <f>VLOOKUP($B195,'Supporting Data'!$B$2:$J$367,COLUMN('Supporting Data'!J196)-1,FALSE)</f>
        <v>0.91</v>
      </c>
      <c r="X195">
        <f>VLOOKUP($B195,'Channel wise traffic'!$B$2:$F$367,COLUMN('Channel wise traffic'!C196)-1,FALSE)</f>
        <v>16160310</v>
      </c>
      <c r="Y195">
        <f>VLOOKUP($B195,'Channel wise traffic'!$B$2:$F$367,COLUMN('Channel wise traffic'!D196)-1,FALSE)</f>
        <v>12120232</v>
      </c>
      <c r="Z195">
        <f>VLOOKUP($B195,'Channel wise traffic'!$B$2:$F$367,COLUMN('Channel wise traffic'!E196)-1,FALSE)</f>
        <v>4937872</v>
      </c>
      <c r="AA195">
        <f>VLOOKUP($B195,'Channel wise traffic'!$B$2:$F$367,COLUMN('Channel wise traffic'!F196)-1,FALSE)</f>
        <v>11671335</v>
      </c>
    </row>
    <row r="196" spans="1:27" x14ac:dyDescent="0.3">
      <c r="A196" s="4" t="str">
        <f t="shared" si="33"/>
        <v>Sunday</v>
      </c>
      <c r="B196" s="3">
        <v>43660</v>
      </c>
      <c r="C196" s="10">
        <v>43094160</v>
      </c>
      <c r="D196" s="10">
        <v>9230769</v>
      </c>
      <c r="E196" s="10">
        <v>3232615</v>
      </c>
      <c r="F196" s="10">
        <v>2264123</v>
      </c>
      <c r="G196" s="10">
        <v>1801336</v>
      </c>
      <c r="H196" s="8">
        <f t="shared" si="28"/>
        <v>4.1800002598960044E-2</v>
      </c>
      <c r="I196" s="8">
        <f t="shared" si="25"/>
        <v>0.10363807913342882</v>
      </c>
      <c r="J196" s="8">
        <f t="shared" si="26"/>
        <v>-1.0309289715021874E-2</v>
      </c>
      <c r="K196" s="8">
        <f t="shared" si="27"/>
        <v>0.11513432192936301</v>
      </c>
      <c r="L196" s="8">
        <f t="shared" si="29"/>
        <v>0.21419999832923997</v>
      </c>
      <c r="M196" s="8">
        <f t="shared" si="30"/>
        <v>0.35019996708833251</v>
      </c>
      <c r="N196" s="8">
        <f t="shared" si="31"/>
        <v>0.70039983109649617</v>
      </c>
      <c r="O196" s="8">
        <f t="shared" si="32"/>
        <v>0.79559988569525597</v>
      </c>
      <c r="P196">
        <f>VLOOKUP($B196,'Supporting Data'!$B$2:$J$367,COLUMN('Supporting Data'!C197)-1,FALSE)</f>
        <v>395422</v>
      </c>
      <c r="Q196" s="8">
        <f>VLOOKUP($B196,'Supporting Data'!$B$2:$J$367,COLUMN('Supporting Data'!D197)-1,FALSE)</f>
        <v>0.17</v>
      </c>
      <c r="R196">
        <f>VLOOKUP($B196,'Supporting Data'!$B$2:$J$367,COLUMN('Supporting Data'!E197)-1,FALSE)</f>
        <v>38</v>
      </c>
      <c r="S196">
        <f>VLOOKUP($B196,'Supporting Data'!$B$2:$J$367,COLUMN('Supporting Data'!F197)-1,FALSE)</f>
        <v>22</v>
      </c>
      <c r="T196">
        <f>VLOOKUP($B196,'Supporting Data'!$B$2:$J$367,COLUMN('Supporting Data'!G197)-1,FALSE)</f>
        <v>26</v>
      </c>
      <c r="U196">
        <f>VLOOKUP($B196,'Supporting Data'!$B$2:$J$367,COLUMN('Supporting Data'!H197)-1,FALSE)</f>
        <v>399</v>
      </c>
      <c r="V196">
        <f>VLOOKUP($B196,'Supporting Data'!$B$2:$J$367,COLUMN('Supporting Data'!I197)-1,FALSE)</f>
        <v>35</v>
      </c>
      <c r="W196" s="8">
        <f>VLOOKUP($B196,'Supporting Data'!$B$2:$J$367,COLUMN('Supporting Data'!J197)-1,FALSE)</f>
        <v>0.92</v>
      </c>
      <c r="X196">
        <f>VLOOKUP($B196,'Channel wise traffic'!$B$2:$F$367,COLUMN('Channel wise traffic'!C197)-1,FALSE)</f>
        <v>15513897</v>
      </c>
      <c r="Y196">
        <f>VLOOKUP($B196,'Channel wise traffic'!$B$2:$F$367,COLUMN('Channel wise traffic'!D197)-1,FALSE)</f>
        <v>11635423</v>
      </c>
      <c r="Z196">
        <f>VLOOKUP($B196,'Channel wise traffic'!$B$2:$F$367,COLUMN('Channel wise traffic'!E197)-1,FALSE)</f>
        <v>4740357</v>
      </c>
      <c r="AA196">
        <f>VLOOKUP($B196,'Channel wise traffic'!$B$2:$F$367,COLUMN('Channel wise traffic'!F197)-1,FALSE)</f>
        <v>11204481</v>
      </c>
    </row>
    <row r="197" spans="1:27" x14ac:dyDescent="0.3">
      <c r="A197" s="4" t="str">
        <f t="shared" si="33"/>
        <v>Monday</v>
      </c>
      <c r="B197" s="3">
        <v>43661</v>
      </c>
      <c r="C197" s="10">
        <v>21500167</v>
      </c>
      <c r="D197" s="10">
        <v>5590043</v>
      </c>
      <c r="E197" s="10">
        <v>2236017</v>
      </c>
      <c r="F197" s="10">
        <v>1599646</v>
      </c>
      <c r="G197" s="10">
        <v>1298593</v>
      </c>
      <c r="H197" s="8">
        <f t="shared" si="28"/>
        <v>6.0399205271289287E-2</v>
      </c>
      <c r="I197" s="8">
        <f t="shared" si="25"/>
        <v>1.1029829667104307E-2</v>
      </c>
      <c r="J197" s="8">
        <f t="shared" si="26"/>
        <v>1.0204109920066262E-2</v>
      </c>
      <c r="K197" s="8">
        <f t="shared" si="27"/>
        <v>8.1737912064450136E-4</v>
      </c>
      <c r="L197" s="8">
        <f t="shared" si="29"/>
        <v>0.25999998046526801</v>
      </c>
      <c r="M197" s="8">
        <f t="shared" si="30"/>
        <v>0.39999996422209988</v>
      </c>
      <c r="N197" s="8">
        <f t="shared" si="31"/>
        <v>0.71539974874967405</v>
      </c>
      <c r="O197" s="8">
        <f t="shared" si="32"/>
        <v>0.8118002358021712</v>
      </c>
      <c r="P197">
        <f>VLOOKUP($B197,'Supporting Data'!$B$2:$J$367,COLUMN('Supporting Data'!C198)-1,FALSE)</f>
        <v>392725</v>
      </c>
      <c r="Q197" s="8">
        <f>VLOOKUP($B197,'Supporting Data'!$B$2:$J$367,COLUMN('Supporting Data'!D198)-1,FALSE)</f>
        <v>0.18</v>
      </c>
      <c r="R197">
        <f>VLOOKUP($B197,'Supporting Data'!$B$2:$J$367,COLUMN('Supporting Data'!E198)-1,FALSE)</f>
        <v>39</v>
      </c>
      <c r="S197">
        <f>VLOOKUP($B197,'Supporting Data'!$B$2:$J$367,COLUMN('Supporting Data'!F198)-1,FALSE)</f>
        <v>22</v>
      </c>
      <c r="T197">
        <f>VLOOKUP($B197,'Supporting Data'!$B$2:$J$367,COLUMN('Supporting Data'!G198)-1,FALSE)</f>
        <v>27</v>
      </c>
      <c r="U197">
        <f>VLOOKUP($B197,'Supporting Data'!$B$2:$J$367,COLUMN('Supporting Data'!H198)-1,FALSE)</f>
        <v>353</v>
      </c>
      <c r="V197">
        <f>VLOOKUP($B197,'Supporting Data'!$B$2:$J$367,COLUMN('Supporting Data'!I198)-1,FALSE)</f>
        <v>32</v>
      </c>
      <c r="W197" s="8">
        <f>VLOOKUP($B197,'Supporting Data'!$B$2:$J$367,COLUMN('Supporting Data'!J198)-1,FALSE)</f>
        <v>0.94</v>
      </c>
      <c r="X197">
        <f>VLOOKUP($B197,'Channel wise traffic'!$B$2:$F$367,COLUMN('Channel wise traffic'!C198)-1,FALSE)</f>
        <v>7740060</v>
      </c>
      <c r="Y197">
        <f>VLOOKUP($B197,'Channel wise traffic'!$B$2:$F$367,COLUMN('Channel wise traffic'!D198)-1,FALSE)</f>
        <v>5805045</v>
      </c>
      <c r="Z197">
        <f>VLOOKUP($B197,'Channel wise traffic'!$B$2:$F$367,COLUMN('Channel wise traffic'!E198)-1,FALSE)</f>
        <v>2365018</v>
      </c>
      <c r="AA197">
        <f>VLOOKUP($B197,'Channel wise traffic'!$B$2:$F$367,COLUMN('Channel wise traffic'!F198)-1,FALSE)</f>
        <v>5590043</v>
      </c>
    </row>
    <row r="198" spans="1:27" x14ac:dyDescent="0.3">
      <c r="A198" s="4" t="str">
        <f t="shared" si="33"/>
        <v>Tuesday</v>
      </c>
      <c r="B198" s="3">
        <v>43662</v>
      </c>
      <c r="C198" s="10">
        <v>20631473</v>
      </c>
      <c r="D198" s="10">
        <v>2063147</v>
      </c>
      <c r="E198" s="10">
        <v>817006</v>
      </c>
      <c r="F198" s="10">
        <v>596414</v>
      </c>
      <c r="G198" s="10">
        <v>498841</v>
      </c>
      <c r="H198" s="8">
        <f t="shared" si="28"/>
        <v>2.4178642019404045E-2</v>
      </c>
      <c r="I198" s="8">
        <f t="shared" si="25"/>
        <v>-0.63082013655867986</v>
      </c>
      <c r="J198" s="8">
        <f t="shared" si="26"/>
        <v>-9.5238095238095233E-2</v>
      </c>
      <c r="K198" s="8">
        <f t="shared" si="27"/>
        <v>-0.59195909830169868</v>
      </c>
      <c r="L198" s="8">
        <f t="shared" si="29"/>
        <v>9.9999985459109E-2</v>
      </c>
      <c r="M198" s="8">
        <f t="shared" si="30"/>
        <v>0.39599989724435536</v>
      </c>
      <c r="N198" s="8">
        <f t="shared" si="31"/>
        <v>0.72999953488713665</v>
      </c>
      <c r="O198" s="8">
        <f t="shared" si="32"/>
        <v>0.83640055397760615</v>
      </c>
      <c r="P198">
        <f>VLOOKUP($B198,'Supporting Data'!$B$2:$J$367,COLUMN('Supporting Data'!C199)-1,FALSE)</f>
        <v>387617</v>
      </c>
      <c r="Q198" s="8">
        <f>VLOOKUP($B198,'Supporting Data'!$B$2:$J$367,COLUMN('Supporting Data'!D199)-1,FALSE)</f>
        <v>0.17</v>
      </c>
      <c r="R198">
        <f>VLOOKUP($B198,'Supporting Data'!$B$2:$J$367,COLUMN('Supporting Data'!E199)-1,FALSE)</f>
        <v>38</v>
      </c>
      <c r="S198">
        <f>VLOOKUP($B198,'Supporting Data'!$B$2:$J$367,COLUMN('Supporting Data'!F199)-1,FALSE)</f>
        <v>20</v>
      </c>
      <c r="T198">
        <f>VLOOKUP($B198,'Supporting Data'!$B$2:$J$367,COLUMN('Supporting Data'!G199)-1,FALSE)</f>
        <v>30</v>
      </c>
      <c r="U198">
        <f>VLOOKUP($B198,'Supporting Data'!$B$2:$J$367,COLUMN('Supporting Data'!H199)-1,FALSE)</f>
        <v>458</v>
      </c>
      <c r="V198">
        <f>VLOOKUP($B198,'Supporting Data'!$B$2:$J$367,COLUMN('Supporting Data'!I199)-1,FALSE)</f>
        <v>40</v>
      </c>
      <c r="W198" s="8">
        <f>VLOOKUP($B198,'Supporting Data'!$B$2:$J$367,COLUMN('Supporting Data'!J199)-1,FALSE)</f>
        <v>0.95</v>
      </c>
      <c r="X198">
        <f>VLOOKUP($B198,'Channel wise traffic'!$B$2:$F$367,COLUMN('Channel wise traffic'!C199)-1,FALSE)</f>
        <v>7427330</v>
      </c>
      <c r="Y198">
        <f>VLOOKUP($B198,'Channel wise traffic'!$B$2:$F$367,COLUMN('Channel wise traffic'!D199)-1,FALSE)</f>
        <v>5570497</v>
      </c>
      <c r="Z198">
        <f>VLOOKUP($B198,'Channel wise traffic'!$B$2:$F$367,COLUMN('Channel wise traffic'!E199)-1,FALSE)</f>
        <v>2269462</v>
      </c>
      <c r="AA198">
        <f>VLOOKUP($B198,'Channel wise traffic'!$B$2:$F$367,COLUMN('Channel wise traffic'!F199)-1,FALSE)</f>
        <v>5364183</v>
      </c>
    </row>
    <row r="199" spans="1:27" x14ac:dyDescent="0.3">
      <c r="A199" s="4" t="str">
        <f t="shared" si="33"/>
        <v>Wednesday</v>
      </c>
      <c r="B199" s="3">
        <v>43663</v>
      </c>
      <c r="C199" s="10">
        <v>21500167</v>
      </c>
      <c r="D199" s="10">
        <v>5267540</v>
      </c>
      <c r="E199" s="10">
        <v>2064876</v>
      </c>
      <c r="F199" s="10">
        <v>1552580</v>
      </c>
      <c r="G199" s="10">
        <v>1285847</v>
      </c>
      <c r="H199" s="8">
        <f t="shared" si="28"/>
        <v>5.9806372666779753E-2</v>
      </c>
      <c r="I199" s="8">
        <f t="shared" si="25"/>
        <v>-0.14638004814298977</v>
      </c>
      <c r="J199" s="8">
        <f t="shared" si="26"/>
        <v>-5.7142839601464823E-2</v>
      </c>
      <c r="K199" s="8">
        <f t="shared" si="27"/>
        <v>-9.4645522449875008E-2</v>
      </c>
      <c r="L199" s="8">
        <f t="shared" si="29"/>
        <v>0.24499995744219102</v>
      </c>
      <c r="M199" s="8">
        <f t="shared" si="30"/>
        <v>0.39200006074942001</v>
      </c>
      <c r="N199" s="8">
        <f t="shared" si="31"/>
        <v>0.75189987195357011</v>
      </c>
      <c r="O199" s="8">
        <f t="shared" si="32"/>
        <v>0.82820015715776318</v>
      </c>
      <c r="P199">
        <f>VLOOKUP($B199,'Supporting Data'!$B$2:$J$367,COLUMN('Supporting Data'!C200)-1,FALSE)</f>
        <v>386795</v>
      </c>
      <c r="Q199" s="8">
        <f>VLOOKUP($B199,'Supporting Data'!$B$2:$J$367,COLUMN('Supporting Data'!D200)-1,FALSE)</f>
        <v>0.18</v>
      </c>
      <c r="R199">
        <f>VLOOKUP($B199,'Supporting Data'!$B$2:$J$367,COLUMN('Supporting Data'!E200)-1,FALSE)</f>
        <v>30</v>
      </c>
      <c r="S199">
        <f>VLOOKUP($B199,'Supporting Data'!$B$2:$J$367,COLUMN('Supporting Data'!F200)-1,FALSE)</f>
        <v>17</v>
      </c>
      <c r="T199">
        <f>VLOOKUP($B199,'Supporting Data'!$B$2:$J$367,COLUMN('Supporting Data'!G200)-1,FALSE)</f>
        <v>29</v>
      </c>
      <c r="U199">
        <f>VLOOKUP($B199,'Supporting Data'!$B$2:$J$367,COLUMN('Supporting Data'!H200)-1,FALSE)</f>
        <v>387</v>
      </c>
      <c r="V199">
        <f>VLOOKUP($B199,'Supporting Data'!$B$2:$J$367,COLUMN('Supporting Data'!I200)-1,FALSE)</f>
        <v>36</v>
      </c>
      <c r="W199" s="8">
        <f>VLOOKUP($B199,'Supporting Data'!$B$2:$J$367,COLUMN('Supporting Data'!J200)-1,FALSE)</f>
        <v>0.93</v>
      </c>
      <c r="X199">
        <f>VLOOKUP($B199,'Channel wise traffic'!$B$2:$F$367,COLUMN('Channel wise traffic'!C200)-1,FALSE)</f>
        <v>7740060</v>
      </c>
      <c r="Y199">
        <f>VLOOKUP($B199,'Channel wise traffic'!$B$2:$F$367,COLUMN('Channel wise traffic'!D200)-1,FALSE)</f>
        <v>5805045</v>
      </c>
      <c r="Z199">
        <f>VLOOKUP($B199,'Channel wise traffic'!$B$2:$F$367,COLUMN('Channel wise traffic'!E200)-1,FALSE)</f>
        <v>2365018</v>
      </c>
      <c r="AA199">
        <f>VLOOKUP($B199,'Channel wise traffic'!$B$2:$F$367,COLUMN('Channel wise traffic'!F200)-1,FALSE)</f>
        <v>5590043</v>
      </c>
    </row>
    <row r="200" spans="1:27" x14ac:dyDescent="0.3">
      <c r="A200" s="4" t="str">
        <f t="shared" si="33"/>
        <v>Thursday</v>
      </c>
      <c r="B200" s="3">
        <v>43664</v>
      </c>
      <c r="C200" s="10">
        <v>22151687</v>
      </c>
      <c r="D200" s="10">
        <v>5759438</v>
      </c>
      <c r="E200" s="10">
        <v>2211624</v>
      </c>
      <c r="F200" s="10">
        <v>1695210</v>
      </c>
      <c r="G200" s="10">
        <v>1445675</v>
      </c>
      <c r="H200" s="8">
        <f t="shared" si="28"/>
        <v>6.5262523797848901E-2</v>
      </c>
      <c r="I200" s="8">
        <f t="shared" si="25"/>
        <v>7.9780559580538757E-2</v>
      </c>
      <c r="J200" s="8">
        <f t="shared" si="26"/>
        <v>3.0303020437004058E-2</v>
      </c>
      <c r="K200" s="8">
        <f t="shared" si="27"/>
        <v>4.8022317863873454E-2</v>
      </c>
      <c r="L200" s="8">
        <f t="shared" si="29"/>
        <v>0.25999997201116104</v>
      </c>
      <c r="M200" s="8">
        <f t="shared" si="30"/>
        <v>0.38399996666341402</v>
      </c>
      <c r="N200" s="8">
        <f t="shared" si="31"/>
        <v>0.76650009223991056</v>
      </c>
      <c r="O200" s="8">
        <f t="shared" si="32"/>
        <v>0.85279994808902737</v>
      </c>
      <c r="P200">
        <f>VLOOKUP($B200,'Supporting Data'!$B$2:$J$367,COLUMN('Supporting Data'!C201)-1,FALSE)</f>
        <v>395874</v>
      </c>
      <c r="Q200" s="8">
        <f>VLOOKUP($B200,'Supporting Data'!$B$2:$J$367,COLUMN('Supporting Data'!D201)-1,FALSE)</f>
        <v>0.17</v>
      </c>
      <c r="R200">
        <f>VLOOKUP($B200,'Supporting Data'!$B$2:$J$367,COLUMN('Supporting Data'!E201)-1,FALSE)</f>
        <v>36</v>
      </c>
      <c r="S200">
        <f>VLOOKUP($B200,'Supporting Data'!$B$2:$J$367,COLUMN('Supporting Data'!F201)-1,FALSE)</f>
        <v>18</v>
      </c>
      <c r="T200">
        <f>VLOOKUP($B200,'Supporting Data'!$B$2:$J$367,COLUMN('Supporting Data'!G201)-1,FALSE)</f>
        <v>29</v>
      </c>
      <c r="U200">
        <f>VLOOKUP($B200,'Supporting Data'!$B$2:$J$367,COLUMN('Supporting Data'!H201)-1,FALSE)</f>
        <v>372</v>
      </c>
      <c r="V200">
        <f>VLOOKUP($B200,'Supporting Data'!$B$2:$J$367,COLUMN('Supporting Data'!I201)-1,FALSE)</f>
        <v>37</v>
      </c>
      <c r="W200" s="8">
        <f>VLOOKUP($B200,'Supporting Data'!$B$2:$J$367,COLUMN('Supporting Data'!J201)-1,FALSE)</f>
        <v>0.94</v>
      </c>
      <c r="X200">
        <f>VLOOKUP($B200,'Channel wise traffic'!$B$2:$F$367,COLUMN('Channel wise traffic'!C201)-1,FALSE)</f>
        <v>7974607</v>
      </c>
      <c r="Y200">
        <f>VLOOKUP($B200,'Channel wise traffic'!$B$2:$F$367,COLUMN('Channel wise traffic'!D201)-1,FALSE)</f>
        <v>5980955</v>
      </c>
      <c r="Z200">
        <f>VLOOKUP($B200,'Channel wise traffic'!$B$2:$F$367,COLUMN('Channel wise traffic'!E201)-1,FALSE)</f>
        <v>2436685</v>
      </c>
      <c r="AA200">
        <f>VLOOKUP($B200,'Channel wise traffic'!$B$2:$F$367,COLUMN('Channel wise traffic'!F201)-1,FALSE)</f>
        <v>5759438</v>
      </c>
    </row>
    <row r="201" spans="1:27" x14ac:dyDescent="0.3">
      <c r="A201" s="4" t="str">
        <f t="shared" si="33"/>
        <v>Friday</v>
      </c>
      <c r="B201" s="3">
        <v>43665</v>
      </c>
      <c r="C201" s="10">
        <v>22586034</v>
      </c>
      <c r="D201" s="10">
        <v>5872368</v>
      </c>
      <c r="E201" s="10">
        <v>2442905</v>
      </c>
      <c r="F201" s="10">
        <v>1783320</v>
      </c>
      <c r="G201" s="10">
        <v>1491569</v>
      </c>
      <c r="H201" s="8">
        <f t="shared" si="28"/>
        <v>6.6039438353807489E-2</v>
      </c>
      <c r="I201" s="8">
        <f t="shared" si="25"/>
        <v>8.3752028081066632E-2</v>
      </c>
      <c r="J201" s="8">
        <f t="shared" si="26"/>
        <v>8.3333373303954517E-2</v>
      </c>
      <c r="K201" s="8">
        <f t="shared" si="27"/>
        <v>3.8645054922947786E-4</v>
      </c>
      <c r="L201" s="8">
        <f t="shared" si="29"/>
        <v>0.25999996280887561</v>
      </c>
      <c r="M201" s="8">
        <f t="shared" si="30"/>
        <v>0.41599998501456315</v>
      </c>
      <c r="N201" s="8">
        <f t="shared" si="31"/>
        <v>0.72999973392334128</v>
      </c>
      <c r="O201" s="8">
        <f t="shared" si="32"/>
        <v>0.83640008523428211</v>
      </c>
      <c r="P201">
        <f>VLOOKUP($B201,'Supporting Data'!$B$2:$J$367,COLUMN('Supporting Data'!C202)-1,FALSE)</f>
        <v>387761</v>
      </c>
      <c r="Q201" s="8">
        <f>VLOOKUP($B201,'Supporting Data'!$B$2:$J$367,COLUMN('Supporting Data'!D202)-1,FALSE)</f>
        <v>0.19</v>
      </c>
      <c r="R201">
        <f>VLOOKUP($B201,'Supporting Data'!$B$2:$J$367,COLUMN('Supporting Data'!E202)-1,FALSE)</f>
        <v>32</v>
      </c>
      <c r="S201">
        <f>VLOOKUP($B201,'Supporting Data'!$B$2:$J$367,COLUMN('Supporting Data'!F202)-1,FALSE)</f>
        <v>19</v>
      </c>
      <c r="T201">
        <f>VLOOKUP($B201,'Supporting Data'!$B$2:$J$367,COLUMN('Supporting Data'!G202)-1,FALSE)</f>
        <v>30</v>
      </c>
      <c r="U201">
        <f>VLOOKUP($B201,'Supporting Data'!$B$2:$J$367,COLUMN('Supporting Data'!H202)-1,FALSE)</f>
        <v>388</v>
      </c>
      <c r="V201">
        <f>VLOOKUP($B201,'Supporting Data'!$B$2:$J$367,COLUMN('Supporting Data'!I202)-1,FALSE)</f>
        <v>40</v>
      </c>
      <c r="W201" s="8">
        <f>VLOOKUP($B201,'Supporting Data'!$B$2:$J$367,COLUMN('Supporting Data'!J202)-1,FALSE)</f>
        <v>0.94</v>
      </c>
      <c r="X201">
        <f>VLOOKUP($B201,'Channel wise traffic'!$B$2:$F$367,COLUMN('Channel wise traffic'!C202)-1,FALSE)</f>
        <v>8130972</v>
      </c>
      <c r="Y201">
        <f>VLOOKUP($B201,'Channel wise traffic'!$B$2:$F$367,COLUMN('Channel wise traffic'!D202)-1,FALSE)</f>
        <v>6098229</v>
      </c>
      <c r="Z201">
        <f>VLOOKUP($B201,'Channel wise traffic'!$B$2:$F$367,COLUMN('Channel wise traffic'!E202)-1,FALSE)</f>
        <v>2484463</v>
      </c>
      <c r="AA201">
        <f>VLOOKUP($B201,'Channel wise traffic'!$B$2:$F$367,COLUMN('Channel wise traffic'!F202)-1,FALSE)</f>
        <v>5872368</v>
      </c>
    </row>
    <row r="202" spans="1:27" x14ac:dyDescent="0.3">
      <c r="A202" s="4" t="str">
        <f t="shared" si="33"/>
        <v>Saturday</v>
      </c>
      <c r="B202" s="3">
        <v>43666</v>
      </c>
      <c r="C202" s="10">
        <v>44440853</v>
      </c>
      <c r="D202" s="10">
        <v>9332579</v>
      </c>
      <c r="E202" s="10">
        <v>3331730</v>
      </c>
      <c r="F202" s="10">
        <v>2152298</v>
      </c>
      <c r="G202" s="10">
        <v>1729156</v>
      </c>
      <c r="H202" s="8">
        <f t="shared" si="28"/>
        <v>3.8909154151474099E-2</v>
      </c>
      <c r="I202" s="8">
        <f t="shared" ref="I202:I265" si="34">G202/G195-1</f>
        <v>-9.6020706524949762E-2</v>
      </c>
      <c r="J202" s="8">
        <f t="shared" ref="J202:J265" si="35">C202/C195-1</f>
        <v>-9.9999888615998067E-3</v>
      </c>
      <c r="K202" s="8">
        <f t="shared" ref="K202:K265" si="36">H202/H195-1</f>
        <v>-8.6889612823776385E-2</v>
      </c>
      <c r="L202" s="8">
        <f t="shared" si="29"/>
        <v>0.20999999707476361</v>
      </c>
      <c r="M202" s="8">
        <f t="shared" si="30"/>
        <v>0.35699992467248337</v>
      </c>
      <c r="N202" s="8">
        <f t="shared" si="31"/>
        <v>0.64600012606063517</v>
      </c>
      <c r="O202" s="8">
        <f t="shared" si="32"/>
        <v>0.803399900943085</v>
      </c>
      <c r="P202">
        <f>VLOOKUP($B202,'Supporting Data'!$B$2:$J$367,COLUMN('Supporting Data'!C203)-1,FALSE)</f>
        <v>406137</v>
      </c>
      <c r="Q202" s="8">
        <f>VLOOKUP($B202,'Supporting Data'!$B$2:$J$367,COLUMN('Supporting Data'!D203)-1,FALSE)</f>
        <v>0.17</v>
      </c>
      <c r="R202">
        <f>VLOOKUP($B202,'Supporting Data'!$B$2:$J$367,COLUMN('Supporting Data'!E203)-1,FALSE)</f>
        <v>34</v>
      </c>
      <c r="S202">
        <f>VLOOKUP($B202,'Supporting Data'!$B$2:$J$367,COLUMN('Supporting Data'!F203)-1,FALSE)</f>
        <v>22</v>
      </c>
      <c r="T202">
        <f>VLOOKUP($B202,'Supporting Data'!$B$2:$J$367,COLUMN('Supporting Data'!G203)-1,FALSE)</f>
        <v>30</v>
      </c>
      <c r="U202">
        <f>VLOOKUP($B202,'Supporting Data'!$B$2:$J$367,COLUMN('Supporting Data'!H203)-1,FALSE)</f>
        <v>358</v>
      </c>
      <c r="V202">
        <f>VLOOKUP($B202,'Supporting Data'!$B$2:$J$367,COLUMN('Supporting Data'!I203)-1,FALSE)</f>
        <v>37</v>
      </c>
      <c r="W202" s="8">
        <f>VLOOKUP($B202,'Supporting Data'!$B$2:$J$367,COLUMN('Supporting Data'!J203)-1,FALSE)</f>
        <v>0.95</v>
      </c>
      <c r="X202">
        <f>VLOOKUP($B202,'Channel wise traffic'!$B$2:$F$367,COLUMN('Channel wise traffic'!C203)-1,FALSE)</f>
        <v>15998707</v>
      </c>
      <c r="Y202">
        <f>VLOOKUP($B202,'Channel wise traffic'!$B$2:$F$367,COLUMN('Channel wise traffic'!D203)-1,FALSE)</f>
        <v>11999030</v>
      </c>
      <c r="Z202">
        <f>VLOOKUP($B202,'Channel wise traffic'!$B$2:$F$367,COLUMN('Channel wise traffic'!E203)-1,FALSE)</f>
        <v>4888493</v>
      </c>
      <c r="AA202">
        <f>VLOOKUP($B202,'Channel wise traffic'!$B$2:$F$367,COLUMN('Channel wise traffic'!F203)-1,FALSE)</f>
        <v>11554621</v>
      </c>
    </row>
    <row r="203" spans="1:27" x14ac:dyDescent="0.3">
      <c r="A203" s="4" t="str">
        <f t="shared" si="33"/>
        <v>Sunday</v>
      </c>
      <c r="B203" s="3">
        <v>43667</v>
      </c>
      <c r="C203" s="10">
        <v>42645263</v>
      </c>
      <c r="D203" s="10">
        <v>9134615</v>
      </c>
      <c r="E203" s="10">
        <v>2950480</v>
      </c>
      <c r="F203" s="10">
        <v>1926073</v>
      </c>
      <c r="G203" s="10">
        <v>1547407</v>
      </c>
      <c r="H203" s="8">
        <f t="shared" si="28"/>
        <v>3.6285554154045198E-2</v>
      </c>
      <c r="I203" s="8">
        <f t="shared" si="34"/>
        <v>-0.14096703779861175</v>
      </c>
      <c r="J203" s="8">
        <f t="shared" si="35"/>
        <v>-1.0416655064166447E-2</v>
      </c>
      <c r="K203" s="8">
        <f t="shared" si="36"/>
        <v>-0.13192459574277737</v>
      </c>
      <c r="L203" s="8">
        <f t="shared" si="29"/>
        <v>0.2141999921538765</v>
      </c>
      <c r="M203" s="8">
        <f t="shared" si="30"/>
        <v>0.3229999293894707</v>
      </c>
      <c r="N203" s="8">
        <f t="shared" si="31"/>
        <v>0.65279988340880124</v>
      </c>
      <c r="O203" s="8">
        <f t="shared" si="32"/>
        <v>0.80339997497498794</v>
      </c>
      <c r="P203">
        <f>VLOOKUP($B203,'Supporting Data'!$B$2:$J$367,COLUMN('Supporting Data'!C204)-1,FALSE)</f>
        <v>386278</v>
      </c>
      <c r="Q203" s="8">
        <f>VLOOKUP($B203,'Supporting Data'!$B$2:$J$367,COLUMN('Supporting Data'!D204)-1,FALSE)</f>
        <v>0.19</v>
      </c>
      <c r="R203">
        <f>VLOOKUP($B203,'Supporting Data'!$B$2:$J$367,COLUMN('Supporting Data'!E204)-1,FALSE)</f>
        <v>35</v>
      </c>
      <c r="S203">
        <f>VLOOKUP($B203,'Supporting Data'!$B$2:$J$367,COLUMN('Supporting Data'!F204)-1,FALSE)</f>
        <v>22</v>
      </c>
      <c r="T203">
        <f>VLOOKUP($B203,'Supporting Data'!$B$2:$J$367,COLUMN('Supporting Data'!G204)-1,FALSE)</f>
        <v>28</v>
      </c>
      <c r="U203">
        <f>VLOOKUP($B203,'Supporting Data'!$B$2:$J$367,COLUMN('Supporting Data'!H204)-1,FALSE)</f>
        <v>396</v>
      </c>
      <c r="V203">
        <f>VLOOKUP($B203,'Supporting Data'!$B$2:$J$367,COLUMN('Supporting Data'!I204)-1,FALSE)</f>
        <v>34</v>
      </c>
      <c r="W203" s="8">
        <f>VLOOKUP($B203,'Supporting Data'!$B$2:$J$367,COLUMN('Supporting Data'!J204)-1,FALSE)</f>
        <v>0.93</v>
      </c>
      <c r="X203">
        <f>VLOOKUP($B203,'Channel wise traffic'!$B$2:$F$367,COLUMN('Channel wise traffic'!C204)-1,FALSE)</f>
        <v>15352294</v>
      </c>
      <c r="Y203">
        <f>VLOOKUP($B203,'Channel wise traffic'!$B$2:$F$367,COLUMN('Channel wise traffic'!D204)-1,FALSE)</f>
        <v>11514221</v>
      </c>
      <c r="Z203">
        <f>VLOOKUP($B203,'Channel wise traffic'!$B$2:$F$367,COLUMN('Channel wise traffic'!E204)-1,FALSE)</f>
        <v>4690978</v>
      </c>
      <c r="AA203">
        <f>VLOOKUP($B203,'Channel wise traffic'!$B$2:$F$367,COLUMN('Channel wise traffic'!F204)-1,FALSE)</f>
        <v>11087768</v>
      </c>
    </row>
    <row r="204" spans="1:27" x14ac:dyDescent="0.3">
      <c r="A204" s="4" t="str">
        <f t="shared" si="33"/>
        <v>Monday</v>
      </c>
      <c r="B204" s="3">
        <v>43668</v>
      </c>
      <c r="C204" s="10">
        <v>21500167</v>
      </c>
      <c r="D204" s="10">
        <v>5321291</v>
      </c>
      <c r="E204" s="10">
        <v>2128516</v>
      </c>
      <c r="F204" s="10">
        <v>1553817</v>
      </c>
      <c r="G204" s="10">
        <v>1286871</v>
      </c>
      <c r="H204" s="8">
        <f t="shared" si="28"/>
        <v>5.9854000203812367E-2</v>
      </c>
      <c r="I204" s="8">
        <f t="shared" si="34"/>
        <v>-9.0266927359072824E-3</v>
      </c>
      <c r="J204" s="8">
        <f t="shared" si="35"/>
        <v>0</v>
      </c>
      <c r="K204" s="8">
        <f t="shared" si="36"/>
        <v>-9.0266927359072824E-3</v>
      </c>
      <c r="L204" s="8">
        <f t="shared" si="29"/>
        <v>0.24749998453500385</v>
      </c>
      <c r="M204" s="8">
        <f t="shared" si="30"/>
        <v>0.39999992483027147</v>
      </c>
      <c r="N204" s="8">
        <f t="shared" si="31"/>
        <v>0.7300001503394854</v>
      </c>
      <c r="O204" s="8">
        <f t="shared" si="32"/>
        <v>0.82819984592780227</v>
      </c>
      <c r="P204">
        <f>VLOOKUP($B204,'Supporting Data'!$B$2:$J$367,COLUMN('Supporting Data'!C205)-1,FALSE)</f>
        <v>385427</v>
      </c>
      <c r="Q204" s="8">
        <f>VLOOKUP($B204,'Supporting Data'!$B$2:$J$367,COLUMN('Supporting Data'!D205)-1,FALSE)</f>
        <v>0.19</v>
      </c>
      <c r="R204">
        <f>VLOOKUP($B204,'Supporting Data'!$B$2:$J$367,COLUMN('Supporting Data'!E205)-1,FALSE)</f>
        <v>33</v>
      </c>
      <c r="S204">
        <f>VLOOKUP($B204,'Supporting Data'!$B$2:$J$367,COLUMN('Supporting Data'!F205)-1,FALSE)</f>
        <v>17</v>
      </c>
      <c r="T204">
        <f>VLOOKUP($B204,'Supporting Data'!$B$2:$J$367,COLUMN('Supporting Data'!G205)-1,FALSE)</f>
        <v>28</v>
      </c>
      <c r="U204">
        <f>VLOOKUP($B204,'Supporting Data'!$B$2:$J$367,COLUMN('Supporting Data'!H205)-1,FALSE)</f>
        <v>372</v>
      </c>
      <c r="V204">
        <f>VLOOKUP($B204,'Supporting Data'!$B$2:$J$367,COLUMN('Supporting Data'!I205)-1,FALSE)</f>
        <v>32</v>
      </c>
      <c r="W204" s="8">
        <f>VLOOKUP($B204,'Supporting Data'!$B$2:$J$367,COLUMN('Supporting Data'!J205)-1,FALSE)</f>
        <v>0.94</v>
      </c>
      <c r="X204">
        <f>VLOOKUP($B204,'Channel wise traffic'!$B$2:$F$367,COLUMN('Channel wise traffic'!C205)-1,FALSE)</f>
        <v>7740060</v>
      </c>
      <c r="Y204">
        <f>VLOOKUP($B204,'Channel wise traffic'!$B$2:$F$367,COLUMN('Channel wise traffic'!D205)-1,FALSE)</f>
        <v>5805045</v>
      </c>
      <c r="Z204">
        <f>VLOOKUP($B204,'Channel wise traffic'!$B$2:$F$367,COLUMN('Channel wise traffic'!E205)-1,FALSE)</f>
        <v>2365018</v>
      </c>
      <c r="AA204">
        <f>VLOOKUP($B204,'Channel wise traffic'!$B$2:$F$367,COLUMN('Channel wise traffic'!F205)-1,FALSE)</f>
        <v>5590043</v>
      </c>
    </row>
    <row r="205" spans="1:27" x14ac:dyDescent="0.3">
      <c r="A205" s="4" t="str">
        <f t="shared" si="33"/>
        <v>Tuesday</v>
      </c>
      <c r="B205" s="3">
        <v>43669</v>
      </c>
      <c r="C205" s="10">
        <v>21282993</v>
      </c>
      <c r="D205" s="10">
        <v>5054710</v>
      </c>
      <c r="E205" s="10">
        <v>2001665</v>
      </c>
      <c r="F205" s="10">
        <v>1505052</v>
      </c>
      <c r="G205" s="10">
        <v>1172435</v>
      </c>
      <c r="H205" s="8">
        <f t="shared" si="28"/>
        <v>5.5087881671529941E-2</v>
      </c>
      <c r="I205" s="8">
        <f t="shared" si="34"/>
        <v>1.3503180372102532</v>
      </c>
      <c r="J205" s="8">
        <f t="shared" si="35"/>
        <v>3.1578937674493712E-2</v>
      </c>
      <c r="K205" s="8">
        <f t="shared" si="36"/>
        <v>1.2783695472773182</v>
      </c>
      <c r="L205" s="8">
        <f t="shared" si="29"/>
        <v>0.2374999606493316</v>
      </c>
      <c r="M205" s="8">
        <f t="shared" si="30"/>
        <v>0.3959999683463542</v>
      </c>
      <c r="N205" s="8">
        <f t="shared" si="31"/>
        <v>0.75190004321402437</v>
      </c>
      <c r="O205" s="8">
        <f t="shared" si="32"/>
        <v>0.77899966247013397</v>
      </c>
      <c r="P205">
        <f>VLOOKUP($B205,'Supporting Data'!$B$2:$J$367,COLUMN('Supporting Data'!C206)-1,FALSE)</f>
        <v>390237</v>
      </c>
      <c r="Q205" s="8">
        <f>VLOOKUP($B205,'Supporting Data'!$B$2:$J$367,COLUMN('Supporting Data'!D206)-1,FALSE)</f>
        <v>0.19</v>
      </c>
      <c r="R205">
        <f>VLOOKUP($B205,'Supporting Data'!$B$2:$J$367,COLUMN('Supporting Data'!E206)-1,FALSE)</f>
        <v>32</v>
      </c>
      <c r="S205">
        <f>VLOOKUP($B205,'Supporting Data'!$B$2:$J$367,COLUMN('Supporting Data'!F206)-1,FALSE)</f>
        <v>18</v>
      </c>
      <c r="T205">
        <f>VLOOKUP($B205,'Supporting Data'!$B$2:$J$367,COLUMN('Supporting Data'!G206)-1,FALSE)</f>
        <v>25</v>
      </c>
      <c r="U205">
        <f>VLOOKUP($B205,'Supporting Data'!$B$2:$J$367,COLUMN('Supporting Data'!H206)-1,FALSE)</f>
        <v>382</v>
      </c>
      <c r="V205">
        <f>VLOOKUP($B205,'Supporting Data'!$B$2:$J$367,COLUMN('Supporting Data'!I206)-1,FALSE)</f>
        <v>35</v>
      </c>
      <c r="W205" s="8">
        <f>VLOOKUP($B205,'Supporting Data'!$B$2:$J$367,COLUMN('Supporting Data'!J206)-1,FALSE)</f>
        <v>0.93</v>
      </c>
      <c r="X205">
        <f>VLOOKUP($B205,'Channel wise traffic'!$B$2:$F$367,COLUMN('Channel wise traffic'!C206)-1,FALSE)</f>
        <v>7661877</v>
      </c>
      <c r="Y205">
        <f>VLOOKUP($B205,'Channel wise traffic'!$B$2:$F$367,COLUMN('Channel wise traffic'!D206)-1,FALSE)</f>
        <v>5746408</v>
      </c>
      <c r="Z205">
        <f>VLOOKUP($B205,'Channel wise traffic'!$B$2:$F$367,COLUMN('Channel wise traffic'!E206)-1,FALSE)</f>
        <v>2341129</v>
      </c>
      <c r="AA205">
        <f>VLOOKUP($B205,'Channel wise traffic'!$B$2:$F$367,COLUMN('Channel wise traffic'!F206)-1,FALSE)</f>
        <v>5533578</v>
      </c>
    </row>
    <row r="206" spans="1:27" x14ac:dyDescent="0.3">
      <c r="A206" s="4" t="str">
        <f t="shared" si="33"/>
        <v>Wednesday</v>
      </c>
      <c r="B206" s="3">
        <v>43670</v>
      </c>
      <c r="C206" s="10">
        <v>21934513</v>
      </c>
      <c r="D206" s="10">
        <v>5593301</v>
      </c>
      <c r="E206" s="10">
        <v>2192574</v>
      </c>
      <c r="F206" s="10">
        <v>1536555</v>
      </c>
      <c r="G206" s="10">
        <v>1297775</v>
      </c>
      <c r="H206" s="8">
        <f t="shared" si="28"/>
        <v>5.9165890758550235E-2</v>
      </c>
      <c r="I206" s="8">
        <f t="shared" si="34"/>
        <v>9.2763758052085699E-3</v>
      </c>
      <c r="J206" s="8">
        <f t="shared" si="35"/>
        <v>2.0201982617158221E-2</v>
      </c>
      <c r="K206" s="8">
        <f t="shared" si="36"/>
        <v>-1.0709258556743761E-2</v>
      </c>
      <c r="L206" s="8">
        <f t="shared" si="29"/>
        <v>0.25500000843419685</v>
      </c>
      <c r="M206" s="8">
        <f t="shared" si="30"/>
        <v>0.39200000143028241</v>
      </c>
      <c r="N206" s="8">
        <f t="shared" si="31"/>
        <v>0.70079960813181219</v>
      </c>
      <c r="O206" s="8">
        <f t="shared" si="32"/>
        <v>0.84460042107181321</v>
      </c>
      <c r="P206">
        <f>VLOOKUP($B206,'Supporting Data'!$B$2:$J$367,COLUMN('Supporting Data'!C207)-1,FALSE)</f>
        <v>393045</v>
      </c>
      <c r="Q206" s="8">
        <f>VLOOKUP($B206,'Supporting Data'!$B$2:$J$367,COLUMN('Supporting Data'!D207)-1,FALSE)</f>
        <v>0.19</v>
      </c>
      <c r="R206">
        <f>VLOOKUP($B206,'Supporting Data'!$B$2:$J$367,COLUMN('Supporting Data'!E207)-1,FALSE)</f>
        <v>39</v>
      </c>
      <c r="S206">
        <f>VLOOKUP($B206,'Supporting Data'!$B$2:$J$367,COLUMN('Supporting Data'!F207)-1,FALSE)</f>
        <v>22</v>
      </c>
      <c r="T206">
        <f>VLOOKUP($B206,'Supporting Data'!$B$2:$J$367,COLUMN('Supporting Data'!G207)-1,FALSE)</f>
        <v>29</v>
      </c>
      <c r="U206">
        <f>VLOOKUP($B206,'Supporting Data'!$B$2:$J$367,COLUMN('Supporting Data'!H207)-1,FALSE)</f>
        <v>360</v>
      </c>
      <c r="V206">
        <f>VLOOKUP($B206,'Supporting Data'!$B$2:$J$367,COLUMN('Supporting Data'!I207)-1,FALSE)</f>
        <v>31</v>
      </c>
      <c r="W206" s="8">
        <f>VLOOKUP($B206,'Supporting Data'!$B$2:$J$367,COLUMN('Supporting Data'!J207)-1,FALSE)</f>
        <v>0.93</v>
      </c>
      <c r="X206">
        <f>VLOOKUP($B206,'Channel wise traffic'!$B$2:$F$367,COLUMN('Channel wise traffic'!C207)-1,FALSE)</f>
        <v>7896424</v>
      </c>
      <c r="Y206">
        <f>VLOOKUP($B206,'Channel wise traffic'!$B$2:$F$367,COLUMN('Channel wise traffic'!D207)-1,FALSE)</f>
        <v>5922318</v>
      </c>
      <c r="Z206">
        <f>VLOOKUP($B206,'Channel wise traffic'!$B$2:$F$367,COLUMN('Channel wise traffic'!E207)-1,FALSE)</f>
        <v>2412796</v>
      </c>
      <c r="AA206">
        <f>VLOOKUP($B206,'Channel wise traffic'!$B$2:$F$367,COLUMN('Channel wise traffic'!F207)-1,FALSE)</f>
        <v>5702973</v>
      </c>
    </row>
    <row r="207" spans="1:27" x14ac:dyDescent="0.3">
      <c r="A207" s="4" t="str">
        <f t="shared" si="33"/>
        <v>Thursday</v>
      </c>
      <c r="B207" s="3">
        <v>43671</v>
      </c>
      <c r="C207" s="10">
        <v>20631473</v>
      </c>
      <c r="D207" s="10">
        <v>5415761</v>
      </c>
      <c r="E207" s="10">
        <v>2122978</v>
      </c>
      <c r="F207" s="10">
        <v>1580769</v>
      </c>
      <c r="G207" s="10">
        <v>1296231</v>
      </c>
      <c r="H207" s="8">
        <f t="shared" si="28"/>
        <v>6.2827845592992801E-2</v>
      </c>
      <c r="I207" s="8">
        <f t="shared" si="34"/>
        <v>-0.10337316478461622</v>
      </c>
      <c r="J207" s="8">
        <f t="shared" si="35"/>
        <v>-6.8627459389436152E-2</v>
      </c>
      <c r="K207" s="8">
        <f t="shared" si="36"/>
        <v>-3.730591560322627E-2</v>
      </c>
      <c r="L207" s="8">
        <f t="shared" si="29"/>
        <v>0.2624999678888657</v>
      </c>
      <c r="M207" s="8">
        <f t="shared" si="30"/>
        <v>0.39199994239036767</v>
      </c>
      <c r="N207" s="8">
        <f t="shared" si="31"/>
        <v>0.74459980272993875</v>
      </c>
      <c r="O207" s="8">
        <f t="shared" si="32"/>
        <v>0.8200002656934694</v>
      </c>
      <c r="P207">
        <f>VLOOKUP($B207,'Supporting Data'!$B$2:$J$367,COLUMN('Supporting Data'!C208)-1,FALSE)</f>
        <v>392465</v>
      </c>
      <c r="Q207" s="8">
        <f>VLOOKUP($B207,'Supporting Data'!$B$2:$J$367,COLUMN('Supporting Data'!D208)-1,FALSE)</f>
        <v>0.19</v>
      </c>
      <c r="R207">
        <f>VLOOKUP($B207,'Supporting Data'!$B$2:$J$367,COLUMN('Supporting Data'!E208)-1,FALSE)</f>
        <v>31</v>
      </c>
      <c r="S207">
        <f>VLOOKUP($B207,'Supporting Data'!$B$2:$J$367,COLUMN('Supporting Data'!F208)-1,FALSE)</f>
        <v>21</v>
      </c>
      <c r="T207">
        <f>VLOOKUP($B207,'Supporting Data'!$B$2:$J$367,COLUMN('Supporting Data'!G208)-1,FALSE)</f>
        <v>27</v>
      </c>
      <c r="U207">
        <f>VLOOKUP($B207,'Supporting Data'!$B$2:$J$367,COLUMN('Supporting Data'!H208)-1,FALSE)</f>
        <v>373</v>
      </c>
      <c r="V207">
        <f>VLOOKUP($B207,'Supporting Data'!$B$2:$J$367,COLUMN('Supporting Data'!I208)-1,FALSE)</f>
        <v>37</v>
      </c>
      <c r="W207" s="8">
        <f>VLOOKUP($B207,'Supporting Data'!$B$2:$J$367,COLUMN('Supporting Data'!J208)-1,FALSE)</f>
        <v>0.94</v>
      </c>
      <c r="X207">
        <f>VLOOKUP($B207,'Channel wise traffic'!$B$2:$F$367,COLUMN('Channel wise traffic'!C208)-1,FALSE)</f>
        <v>7427330</v>
      </c>
      <c r="Y207">
        <f>VLOOKUP($B207,'Channel wise traffic'!$B$2:$F$367,COLUMN('Channel wise traffic'!D208)-1,FALSE)</f>
        <v>5570497</v>
      </c>
      <c r="Z207">
        <f>VLOOKUP($B207,'Channel wise traffic'!$B$2:$F$367,COLUMN('Channel wise traffic'!E208)-1,FALSE)</f>
        <v>2269462</v>
      </c>
      <c r="AA207">
        <f>VLOOKUP($B207,'Channel wise traffic'!$B$2:$F$367,COLUMN('Channel wise traffic'!F208)-1,FALSE)</f>
        <v>5364183</v>
      </c>
    </row>
    <row r="208" spans="1:27" x14ac:dyDescent="0.3">
      <c r="A208" s="4" t="str">
        <f t="shared" si="33"/>
        <v>Friday</v>
      </c>
      <c r="B208" s="3">
        <v>43672</v>
      </c>
      <c r="C208" s="10">
        <v>21065820</v>
      </c>
      <c r="D208" s="10">
        <v>5319119</v>
      </c>
      <c r="E208" s="10">
        <v>2063818</v>
      </c>
      <c r="F208" s="10">
        <v>1566850</v>
      </c>
      <c r="G208" s="10">
        <v>1246273</v>
      </c>
      <c r="H208" s="8">
        <f t="shared" si="28"/>
        <v>5.916090615034212E-2</v>
      </c>
      <c r="I208" s="8">
        <f t="shared" si="34"/>
        <v>-0.16445501347909486</v>
      </c>
      <c r="J208" s="8">
        <f t="shared" si="35"/>
        <v>-6.7307699970698742E-2</v>
      </c>
      <c r="K208" s="8">
        <f t="shared" si="36"/>
        <v>-0.10415794523589839</v>
      </c>
      <c r="L208" s="8">
        <f t="shared" si="29"/>
        <v>0.25249997389135576</v>
      </c>
      <c r="M208" s="8">
        <f t="shared" si="30"/>
        <v>0.387999967663818</v>
      </c>
      <c r="N208" s="8">
        <f t="shared" si="31"/>
        <v>0.75919969687249556</v>
      </c>
      <c r="O208" s="8">
        <f t="shared" si="32"/>
        <v>0.79540032549382522</v>
      </c>
      <c r="P208">
        <f>VLOOKUP($B208,'Supporting Data'!$B$2:$J$367,COLUMN('Supporting Data'!C209)-1,FALSE)</f>
        <v>401514</v>
      </c>
      <c r="Q208" s="8">
        <f>VLOOKUP($B208,'Supporting Data'!$B$2:$J$367,COLUMN('Supporting Data'!D209)-1,FALSE)</f>
        <v>0.19</v>
      </c>
      <c r="R208">
        <f>VLOOKUP($B208,'Supporting Data'!$B$2:$J$367,COLUMN('Supporting Data'!E209)-1,FALSE)</f>
        <v>32</v>
      </c>
      <c r="S208">
        <f>VLOOKUP($B208,'Supporting Data'!$B$2:$J$367,COLUMN('Supporting Data'!F209)-1,FALSE)</f>
        <v>17</v>
      </c>
      <c r="T208">
        <f>VLOOKUP($B208,'Supporting Data'!$B$2:$J$367,COLUMN('Supporting Data'!G209)-1,FALSE)</f>
        <v>25</v>
      </c>
      <c r="U208">
        <f>VLOOKUP($B208,'Supporting Data'!$B$2:$J$367,COLUMN('Supporting Data'!H209)-1,FALSE)</f>
        <v>388</v>
      </c>
      <c r="V208">
        <f>VLOOKUP($B208,'Supporting Data'!$B$2:$J$367,COLUMN('Supporting Data'!I209)-1,FALSE)</f>
        <v>39</v>
      </c>
      <c r="W208" s="8">
        <f>VLOOKUP($B208,'Supporting Data'!$B$2:$J$367,COLUMN('Supporting Data'!J209)-1,FALSE)</f>
        <v>0.91</v>
      </c>
      <c r="X208">
        <f>VLOOKUP($B208,'Channel wise traffic'!$B$2:$F$367,COLUMN('Channel wise traffic'!C209)-1,FALSE)</f>
        <v>7583695</v>
      </c>
      <c r="Y208">
        <f>VLOOKUP($B208,'Channel wise traffic'!$B$2:$F$367,COLUMN('Channel wise traffic'!D209)-1,FALSE)</f>
        <v>5687771</v>
      </c>
      <c r="Z208">
        <f>VLOOKUP($B208,'Channel wise traffic'!$B$2:$F$367,COLUMN('Channel wise traffic'!E209)-1,FALSE)</f>
        <v>2317240</v>
      </c>
      <c r="AA208">
        <f>VLOOKUP($B208,'Channel wise traffic'!$B$2:$F$367,COLUMN('Channel wise traffic'!F209)-1,FALSE)</f>
        <v>5477113</v>
      </c>
    </row>
    <row r="209" spans="1:27" x14ac:dyDescent="0.3">
      <c r="A209" s="4" t="str">
        <f t="shared" si="33"/>
        <v>Saturday</v>
      </c>
      <c r="B209" s="3">
        <v>43673</v>
      </c>
      <c r="C209" s="10">
        <v>44889750</v>
      </c>
      <c r="D209" s="10">
        <v>9615384</v>
      </c>
      <c r="E209" s="10">
        <v>3171153</v>
      </c>
      <c r="F209" s="10">
        <v>2156384</v>
      </c>
      <c r="G209" s="10">
        <v>1698799</v>
      </c>
      <c r="H209" s="8">
        <f t="shared" si="28"/>
        <v>3.7843806214113464E-2</v>
      </c>
      <c r="I209" s="8">
        <f t="shared" si="34"/>
        <v>-1.7555963718715928E-2</v>
      </c>
      <c r="J209" s="8">
        <f t="shared" si="35"/>
        <v>1.0100998736455313E-2</v>
      </c>
      <c r="K209" s="8">
        <f t="shared" si="36"/>
        <v>-2.7380393138674131E-2</v>
      </c>
      <c r="L209" s="8">
        <f t="shared" si="29"/>
        <v>0.21419998997543982</v>
      </c>
      <c r="M209" s="8">
        <f t="shared" si="30"/>
        <v>0.32979993310719574</v>
      </c>
      <c r="N209" s="8">
        <f t="shared" si="31"/>
        <v>0.6799999873862913</v>
      </c>
      <c r="O209" s="8">
        <f t="shared" si="32"/>
        <v>0.78779985382937356</v>
      </c>
      <c r="P209">
        <f>VLOOKUP($B209,'Supporting Data'!$B$2:$J$367,COLUMN('Supporting Data'!C210)-1,FALSE)</f>
        <v>392433</v>
      </c>
      <c r="Q209" s="8">
        <f>VLOOKUP($B209,'Supporting Data'!$B$2:$J$367,COLUMN('Supporting Data'!D210)-1,FALSE)</f>
        <v>0.17</v>
      </c>
      <c r="R209">
        <f>VLOOKUP($B209,'Supporting Data'!$B$2:$J$367,COLUMN('Supporting Data'!E210)-1,FALSE)</f>
        <v>38</v>
      </c>
      <c r="S209">
        <f>VLOOKUP($B209,'Supporting Data'!$B$2:$J$367,COLUMN('Supporting Data'!F210)-1,FALSE)</f>
        <v>19</v>
      </c>
      <c r="T209">
        <f>VLOOKUP($B209,'Supporting Data'!$B$2:$J$367,COLUMN('Supporting Data'!G210)-1,FALSE)</f>
        <v>29</v>
      </c>
      <c r="U209">
        <f>VLOOKUP($B209,'Supporting Data'!$B$2:$J$367,COLUMN('Supporting Data'!H210)-1,FALSE)</f>
        <v>382</v>
      </c>
      <c r="V209">
        <f>VLOOKUP($B209,'Supporting Data'!$B$2:$J$367,COLUMN('Supporting Data'!I210)-1,FALSE)</f>
        <v>32</v>
      </c>
      <c r="W209" s="8">
        <f>VLOOKUP($B209,'Supporting Data'!$B$2:$J$367,COLUMN('Supporting Data'!J210)-1,FALSE)</f>
        <v>0.95</v>
      </c>
      <c r="X209">
        <f>VLOOKUP($B209,'Channel wise traffic'!$B$2:$F$367,COLUMN('Channel wise traffic'!C210)-1,FALSE)</f>
        <v>16160310</v>
      </c>
      <c r="Y209">
        <f>VLOOKUP($B209,'Channel wise traffic'!$B$2:$F$367,COLUMN('Channel wise traffic'!D210)-1,FALSE)</f>
        <v>12120232</v>
      </c>
      <c r="Z209">
        <f>VLOOKUP($B209,'Channel wise traffic'!$B$2:$F$367,COLUMN('Channel wise traffic'!E210)-1,FALSE)</f>
        <v>4937872</v>
      </c>
      <c r="AA209">
        <f>VLOOKUP($B209,'Channel wise traffic'!$B$2:$F$367,COLUMN('Channel wise traffic'!F210)-1,FALSE)</f>
        <v>11671335</v>
      </c>
    </row>
    <row r="210" spans="1:27" x14ac:dyDescent="0.3">
      <c r="A210" s="4" t="str">
        <f t="shared" si="33"/>
        <v>Sunday</v>
      </c>
      <c r="B210" s="3">
        <v>43674</v>
      </c>
      <c r="C210" s="10">
        <v>43543058</v>
      </c>
      <c r="D210" s="10">
        <v>8778280</v>
      </c>
      <c r="E210" s="10">
        <v>3074153</v>
      </c>
      <c r="F210" s="10">
        <v>2027711</v>
      </c>
      <c r="G210" s="10">
        <v>1660696</v>
      </c>
      <c r="H210" s="8">
        <f t="shared" si="28"/>
        <v>3.8139167901344917E-2</v>
      </c>
      <c r="I210" s="8">
        <f t="shared" si="34"/>
        <v>7.3212154268398777E-2</v>
      </c>
      <c r="J210" s="8">
        <f t="shared" si="35"/>
        <v>2.1052631332113103E-2</v>
      </c>
      <c r="K210" s="8">
        <f t="shared" si="36"/>
        <v>5.1084068867474519E-2</v>
      </c>
      <c r="L210" s="8">
        <f t="shared" si="29"/>
        <v>0.2015999886824669</v>
      </c>
      <c r="M210" s="8">
        <f t="shared" si="30"/>
        <v>0.35019992527009847</v>
      </c>
      <c r="N210" s="8">
        <f t="shared" si="31"/>
        <v>0.65959989629663851</v>
      </c>
      <c r="O210" s="8">
        <f t="shared" si="32"/>
        <v>0.8190003407783456</v>
      </c>
      <c r="P210">
        <f>VLOOKUP($B210,'Supporting Data'!$B$2:$J$367,COLUMN('Supporting Data'!C211)-1,FALSE)</f>
        <v>395692</v>
      </c>
      <c r="Q210" s="8">
        <f>VLOOKUP($B210,'Supporting Data'!$B$2:$J$367,COLUMN('Supporting Data'!D211)-1,FALSE)</f>
        <v>0.17</v>
      </c>
      <c r="R210">
        <f>VLOOKUP($B210,'Supporting Data'!$B$2:$J$367,COLUMN('Supporting Data'!E211)-1,FALSE)</f>
        <v>40</v>
      </c>
      <c r="S210">
        <f>VLOOKUP($B210,'Supporting Data'!$B$2:$J$367,COLUMN('Supporting Data'!F211)-1,FALSE)</f>
        <v>18</v>
      </c>
      <c r="T210">
        <f>VLOOKUP($B210,'Supporting Data'!$B$2:$J$367,COLUMN('Supporting Data'!G211)-1,FALSE)</f>
        <v>26</v>
      </c>
      <c r="U210">
        <f>VLOOKUP($B210,'Supporting Data'!$B$2:$J$367,COLUMN('Supporting Data'!H211)-1,FALSE)</f>
        <v>375</v>
      </c>
      <c r="V210">
        <f>VLOOKUP($B210,'Supporting Data'!$B$2:$J$367,COLUMN('Supporting Data'!I211)-1,FALSE)</f>
        <v>31</v>
      </c>
      <c r="W210" s="8">
        <f>VLOOKUP($B210,'Supporting Data'!$B$2:$J$367,COLUMN('Supporting Data'!J211)-1,FALSE)</f>
        <v>0.91</v>
      </c>
      <c r="X210">
        <f>VLOOKUP($B210,'Channel wise traffic'!$B$2:$F$367,COLUMN('Channel wise traffic'!C211)-1,FALSE)</f>
        <v>15675500</v>
      </c>
      <c r="Y210">
        <f>VLOOKUP($B210,'Channel wise traffic'!$B$2:$F$367,COLUMN('Channel wise traffic'!D211)-1,FALSE)</f>
        <v>11756625</v>
      </c>
      <c r="Z210">
        <f>VLOOKUP($B210,'Channel wise traffic'!$B$2:$F$367,COLUMN('Channel wise traffic'!E211)-1,FALSE)</f>
        <v>4789736</v>
      </c>
      <c r="AA210">
        <f>VLOOKUP($B210,'Channel wise traffic'!$B$2:$F$367,COLUMN('Channel wise traffic'!F211)-1,FALSE)</f>
        <v>11321195</v>
      </c>
    </row>
    <row r="211" spans="1:27" x14ac:dyDescent="0.3">
      <c r="A211" s="4" t="str">
        <f t="shared" si="33"/>
        <v>Monday</v>
      </c>
      <c r="B211" s="3">
        <v>43675</v>
      </c>
      <c r="C211" s="10">
        <v>21500167</v>
      </c>
      <c r="D211" s="10">
        <v>5536293</v>
      </c>
      <c r="E211" s="10">
        <v>2214517</v>
      </c>
      <c r="F211" s="10">
        <v>1551933</v>
      </c>
      <c r="G211" s="10">
        <v>1298037</v>
      </c>
      <c r="H211" s="8">
        <f t="shared" si="28"/>
        <v>6.0373345007041106E-2</v>
      </c>
      <c r="I211" s="8">
        <f t="shared" si="34"/>
        <v>8.6768603846072434E-3</v>
      </c>
      <c r="J211" s="8">
        <f t="shared" si="35"/>
        <v>0</v>
      </c>
      <c r="K211" s="8">
        <f t="shared" si="36"/>
        <v>8.6768603846072434E-3</v>
      </c>
      <c r="L211" s="8">
        <f t="shared" si="29"/>
        <v>0.25749999988372185</v>
      </c>
      <c r="M211" s="8">
        <f t="shared" si="30"/>
        <v>0.39999996387474435</v>
      </c>
      <c r="N211" s="8">
        <f t="shared" si="31"/>
        <v>0.70079976807583777</v>
      </c>
      <c r="O211" s="8">
        <f t="shared" si="32"/>
        <v>0.83640015387262212</v>
      </c>
      <c r="P211">
        <f>VLOOKUP($B211,'Supporting Data'!$B$2:$J$367,COLUMN('Supporting Data'!C212)-1,FALSE)</f>
        <v>391474</v>
      </c>
      <c r="Q211" s="8">
        <f>VLOOKUP($B211,'Supporting Data'!$B$2:$J$367,COLUMN('Supporting Data'!D212)-1,FALSE)</f>
        <v>0.17</v>
      </c>
      <c r="R211">
        <f>VLOOKUP($B211,'Supporting Data'!$B$2:$J$367,COLUMN('Supporting Data'!E212)-1,FALSE)</f>
        <v>35</v>
      </c>
      <c r="S211">
        <f>VLOOKUP($B211,'Supporting Data'!$B$2:$J$367,COLUMN('Supporting Data'!F212)-1,FALSE)</f>
        <v>22</v>
      </c>
      <c r="T211">
        <f>VLOOKUP($B211,'Supporting Data'!$B$2:$J$367,COLUMN('Supporting Data'!G212)-1,FALSE)</f>
        <v>25</v>
      </c>
      <c r="U211">
        <f>VLOOKUP($B211,'Supporting Data'!$B$2:$J$367,COLUMN('Supporting Data'!H212)-1,FALSE)</f>
        <v>388</v>
      </c>
      <c r="V211">
        <f>VLOOKUP($B211,'Supporting Data'!$B$2:$J$367,COLUMN('Supporting Data'!I212)-1,FALSE)</f>
        <v>38</v>
      </c>
      <c r="W211" s="8">
        <f>VLOOKUP($B211,'Supporting Data'!$B$2:$J$367,COLUMN('Supporting Data'!J212)-1,FALSE)</f>
        <v>0.92</v>
      </c>
      <c r="X211">
        <f>VLOOKUP($B211,'Channel wise traffic'!$B$2:$F$367,COLUMN('Channel wise traffic'!C212)-1,FALSE)</f>
        <v>7740060</v>
      </c>
      <c r="Y211">
        <f>VLOOKUP($B211,'Channel wise traffic'!$B$2:$F$367,COLUMN('Channel wise traffic'!D212)-1,FALSE)</f>
        <v>5805045</v>
      </c>
      <c r="Z211">
        <f>VLOOKUP($B211,'Channel wise traffic'!$B$2:$F$367,COLUMN('Channel wise traffic'!E212)-1,FALSE)</f>
        <v>2365018</v>
      </c>
      <c r="AA211">
        <f>VLOOKUP($B211,'Channel wise traffic'!$B$2:$F$367,COLUMN('Channel wise traffic'!F212)-1,FALSE)</f>
        <v>5590043</v>
      </c>
    </row>
    <row r="212" spans="1:27" x14ac:dyDescent="0.3">
      <c r="A212" s="4" t="str">
        <f t="shared" si="33"/>
        <v>Tuesday</v>
      </c>
      <c r="B212" s="3">
        <v>43676</v>
      </c>
      <c r="C212" s="10">
        <v>20848646</v>
      </c>
      <c r="D212" s="10">
        <v>5212161</v>
      </c>
      <c r="E212" s="10">
        <v>2043167</v>
      </c>
      <c r="F212" s="10">
        <v>1416936</v>
      </c>
      <c r="G212" s="10">
        <v>1208363</v>
      </c>
      <c r="H212" s="8">
        <f t="shared" si="28"/>
        <v>5.7958823800835793E-2</v>
      </c>
      <c r="I212" s="8">
        <f t="shared" si="34"/>
        <v>3.064391629386698E-2</v>
      </c>
      <c r="J212" s="8">
        <f t="shared" si="35"/>
        <v>-2.0408172854259776E-2</v>
      </c>
      <c r="K212" s="8">
        <f t="shared" si="36"/>
        <v>5.2115674848858706E-2</v>
      </c>
      <c r="L212" s="8">
        <f t="shared" si="29"/>
        <v>0.24999997601762725</v>
      </c>
      <c r="M212" s="8">
        <f t="shared" si="30"/>
        <v>0.39199997851179197</v>
      </c>
      <c r="N212" s="8">
        <f t="shared" si="31"/>
        <v>0.69349984607229853</v>
      </c>
      <c r="O212" s="8">
        <f t="shared" si="32"/>
        <v>0.85279998532043788</v>
      </c>
      <c r="P212">
        <f>VLOOKUP($B212,'Supporting Data'!$B$2:$J$367,COLUMN('Supporting Data'!C213)-1,FALSE)</f>
        <v>399345</v>
      </c>
      <c r="Q212" s="8">
        <f>VLOOKUP($B212,'Supporting Data'!$B$2:$J$367,COLUMN('Supporting Data'!D213)-1,FALSE)</f>
        <v>0.19</v>
      </c>
      <c r="R212">
        <f>VLOOKUP($B212,'Supporting Data'!$B$2:$J$367,COLUMN('Supporting Data'!E213)-1,FALSE)</f>
        <v>34</v>
      </c>
      <c r="S212">
        <f>VLOOKUP($B212,'Supporting Data'!$B$2:$J$367,COLUMN('Supporting Data'!F213)-1,FALSE)</f>
        <v>18</v>
      </c>
      <c r="T212">
        <f>VLOOKUP($B212,'Supporting Data'!$B$2:$J$367,COLUMN('Supporting Data'!G213)-1,FALSE)</f>
        <v>29</v>
      </c>
      <c r="U212">
        <f>VLOOKUP($B212,'Supporting Data'!$B$2:$J$367,COLUMN('Supporting Data'!H213)-1,FALSE)</f>
        <v>365</v>
      </c>
      <c r="V212">
        <f>VLOOKUP($B212,'Supporting Data'!$B$2:$J$367,COLUMN('Supporting Data'!I213)-1,FALSE)</f>
        <v>39</v>
      </c>
      <c r="W212" s="8">
        <f>VLOOKUP($B212,'Supporting Data'!$B$2:$J$367,COLUMN('Supporting Data'!J213)-1,FALSE)</f>
        <v>0.92</v>
      </c>
      <c r="X212">
        <f>VLOOKUP($B212,'Channel wise traffic'!$B$2:$F$367,COLUMN('Channel wise traffic'!C213)-1,FALSE)</f>
        <v>7505512</v>
      </c>
      <c r="Y212">
        <f>VLOOKUP($B212,'Channel wise traffic'!$B$2:$F$367,COLUMN('Channel wise traffic'!D213)-1,FALSE)</f>
        <v>5629134</v>
      </c>
      <c r="Z212">
        <f>VLOOKUP($B212,'Channel wise traffic'!$B$2:$F$367,COLUMN('Channel wise traffic'!E213)-1,FALSE)</f>
        <v>2293351</v>
      </c>
      <c r="AA212">
        <f>VLOOKUP($B212,'Channel wise traffic'!$B$2:$F$367,COLUMN('Channel wise traffic'!F213)-1,FALSE)</f>
        <v>5420648</v>
      </c>
    </row>
    <row r="213" spans="1:27" x14ac:dyDescent="0.3">
      <c r="A213" s="4" t="str">
        <f t="shared" si="33"/>
        <v>Wednesday</v>
      </c>
      <c r="B213" s="3">
        <v>43677</v>
      </c>
      <c r="C213" s="10">
        <v>22368860</v>
      </c>
      <c r="D213" s="10">
        <v>5592215</v>
      </c>
      <c r="E213" s="10">
        <v>2214517</v>
      </c>
      <c r="F213" s="10">
        <v>1535767</v>
      </c>
      <c r="G213" s="10">
        <v>1322295</v>
      </c>
      <c r="H213" s="8">
        <f t="shared" si="28"/>
        <v>5.9113204696171373E-2</v>
      </c>
      <c r="I213" s="8">
        <f t="shared" si="34"/>
        <v>1.8893876057097803E-2</v>
      </c>
      <c r="J213" s="8">
        <f t="shared" si="35"/>
        <v>1.9801989677181275E-2</v>
      </c>
      <c r="K213" s="8">
        <f t="shared" si="36"/>
        <v>-8.9048033763017287E-4</v>
      </c>
      <c r="L213" s="8">
        <f t="shared" si="29"/>
        <v>0.25</v>
      </c>
      <c r="M213" s="8">
        <f t="shared" si="30"/>
        <v>0.39599997496519718</v>
      </c>
      <c r="N213" s="8">
        <f t="shared" si="31"/>
        <v>0.69349975638028516</v>
      </c>
      <c r="O213" s="8">
        <f t="shared" si="32"/>
        <v>0.86099974800864976</v>
      </c>
      <c r="P213">
        <f>VLOOKUP($B213,'Supporting Data'!$B$2:$J$367,COLUMN('Supporting Data'!C214)-1,FALSE)</f>
        <v>390149</v>
      </c>
      <c r="Q213" s="8">
        <f>VLOOKUP($B213,'Supporting Data'!$B$2:$J$367,COLUMN('Supporting Data'!D214)-1,FALSE)</f>
        <v>0.17</v>
      </c>
      <c r="R213">
        <f>VLOOKUP($B213,'Supporting Data'!$B$2:$J$367,COLUMN('Supporting Data'!E214)-1,FALSE)</f>
        <v>33</v>
      </c>
      <c r="S213">
        <f>VLOOKUP($B213,'Supporting Data'!$B$2:$J$367,COLUMN('Supporting Data'!F214)-1,FALSE)</f>
        <v>18</v>
      </c>
      <c r="T213">
        <f>VLOOKUP($B213,'Supporting Data'!$B$2:$J$367,COLUMN('Supporting Data'!G214)-1,FALSE)</f>
        <v>29</v>
      </c>
      <c r="U213">
        <f>VLOOKUP($B213,'Supporting Data'!$B$2:$J$367,COLUMN('Supporting Data'!H214)-1,FALSE)</f>
        <v>365</v>
      </c>
      <c r="V213">
        <f>VLOOKUP($B213,'Supporting Data'!$B$2:$J$367,COLUMN('Supporting Data'!I214)-1,FALSE)</f>
        <v>39</v>
      </c>
      <c r="W213" s="8">
        <f>VLOOKUP($B213,'Supporting Data'!$B$2:$J$367,COLUMN('Supporting Data'!J214)-1,FALSE)</f>
        <v>0.95</v>
      </c>
      <c r="X213">
        <f>VLOOKUP($B213,'Channel wise traffic'!$B$2:$F$367,COLUMN('Channel wise traffic'!C214)-1,FALSE)</f>
        <v>8052789</v>
      </c>
      <c r="Y213">
        <f>VLOOKUP($B213,'Channel wise traffic'!$B$2:$F$367,COLUMN('Channel wise traffic'!D214)-1,FALSE)</f>
        <v>6039592</v>
      </c>
      <c r="Z213">
        <f>VLOOKUP($B213,'Channel wise traffic'!$B$2:$F$367,COLUMN('Channel wise traffic'!E214)-1,FALSE)</f>
        <v>2460574</v>
      </c>
      <c r="AA213">
        <f>VLOOKUP($B213,'Channel wise traffic'!$B$2:$F$367,COLUMN('Channel wise traffic'!F214)-1,FALSE)</f>
        <v>5815903</v>
      </c>
    </row>
    <row r="214" spans="1:27" x14ac:dyDescent="0.3">
      <c r="A214" s="4" t="str">
        <f t="shared" si="33"/>
        <v>Thursday</v>
      </c>
      <c r="B214" s="3">
        <v>43678</v>
      </c>
      <c r="C214" s="10">
        <v>22151687</v>
      </c>
      <c r="D214" s="10">
        <v>5704059</v>
      </c>
      <c r="E214" s="10">
        <v>2327256</v>
      </c>
      <c r="F214" s="10">
        <v>1749863</v>
      </c>
      <c r="G214" s="10">
        <v>1506632</v>
      </c>
      <c r="H214" s="8">
        <f t="shared" si="28"/>
        <v>6.8014323243191371E-2</v>
      </c>
      <c r="I214" s="8">
        <f t="shared" si="34"/>
        <v>0.16231751902245817</v>
      </c>
      <c r="J214" s="8">
        <f t="shared" si="35"/>
        <v>7.3684220220243013E-2</v>
      </c>
      <c r="K214" s="8">
        <f t="shared" si="36"/>
        <v>8.2550620688114362E-2</v>
      </c>
      <c r="L214" s="8">
        <f t="shared" si="29"/>
        <v>0.25749998182982631</v>
      </c>
      <c r="M214" s="8">
        <f t="shared" si="30"/>
        <v>0.40799998737740967</v>
      </c>
      <c r="N214" s="8">
        <f t="shared" si="31"/>
        <v>0.75189966209132131</v>
      </c>
      <c r="O214" s="8">
        <f t="shared" si="32"/>
        <v>0.86099997542664763</v>
      </c>
      <c r="P214">
        <f>VLOOKUP($B214,'Supporting Data'!$B$2:$J$367,COLUMN('Supporting Data'!C215)-1,FALSE)</f>
        <v>386768</v>
      </c>
      <c r="Q214" s="8">
        <f>VLOOKUP($B214,'Supporting Data'!$B$2:$J$367,COLUMN('Supporting Data'!D215)-1,FALSE)</f>
        <v>0.19</v>
      </c>
      <c r="R214">
        <f>VLOOKUP($B214,'Supporting Data'!$B$2:$J$367,COLUMN('Supporting Data'!E215)-1,FALSE)</f>
        <v>32</v>
      </c>
      <c r="S214">
        <f>VLOOKUP($B214,'Supporting Data'!$B$2:$J$367,COLUMN('Supporting Data'!F215)-1,FALSE)</f>
        <v>20</v>
      </c>
      <c r="T214">
        <f>VLOOKUP($B214,'Supporting Data'!$B$2:$J$367,COLUMN('Supporting Data'!G215)-1,FALSE)</f>
        <v>25</v>
      </c>
      <c r="U214">
        <f>VLOOKUP($B214,'Supporting Data'!$B$2:$J$367,COLUMN('Supporting Data'!H215)-1,FALSE)</f>
        <v>384</v>
      </c>
      <c r="V214">
        <f>VLOOKUP($B214,'Supporting Data'!$B$2:$J$367,COLUMN('Supporting Data'!I215)-1,FALSE)</f>
        <v>37</v>
      </c>
      <c r="W214" s="8">
        <f>VLOOKUP($B214,'Supporting Data'!$B$2:$J$367,COLUMN('Supporting Data'!J215)-1,FALSE)</f>
        <v>0.94</v>
      </c>
      <c r="X214">
        <f>VLOOKUP($B214,'Channel wise traffic'!$B$2:$F$367,COLUMN('Channel wise traffic'!C215)-1,FALSE)</f>
        <v>7974607</v>
      </c>
      <c r="Y214">
        <f>VLOOKUP($B214,'Channel wise traffic'!$B$2:$F$367,COLUMN('Channel wise traffic'!D215)-1,FALSE)</f>
        <v>5980955</v>
      </c>
      <c r="Z214">
        <f>VLOOKUP($B214,'Channel wise traffic'!$B$2:$F$367,COLUMN('Channel wise traffic'!E215)-1,FALSE)</f>
        <v>2436685</v>
      </c>
      <c r="AA214">
        <f>VLOOKUP($B214,'Channel wise traffic'!$B$2:$F$367,COLUMN('Channel wise traffic'!F215)-1,FALSE)</f>
        <v>5759438</v>
      </c>
    </row>
    <row r="215" spans="1:27" x14ac:dyDescent="0.3">
      <c r="A215" s="4" t="str">
        <f t="shared" si="33"/>
        <v>Friday</v>
      </c>
      <c r="B215" s="3">
        <v>43679</v>
      </c>
      <c r="C215" s="10">
        <v>22803207</v>
      </c>
      <c r="D215" s="10">
        <v>5814817</v>
      </c>
      <c r="E215" s="10">
        <v>2256149</v>
      </c>
      <c r="F215" s="10">
        <v>1581109</v>
      </c>
      <c r="G215" s="10">
        <v>1322439</v>
      </c>
      <c r="H215" s="8">
        <f t="shared" si="28"/>
        <v>5.7993553275203794E-2</v>
      </c>
      <c r="I215" s="8">
        <f t="shared" si="34"/>
        <v>6.1115020545257748E-2</v>
      </c>
      <c r="J215" s="8">
        <f t="shared" si="35"/>
        <v>8.2474216527056665E-2</v>
      </c>
      <c r="K215" s="8">
        <f t="shared" si="36"/>
        <v>-1.9731828856234923E-2</v>
      </c>
      <c r="L215" s="8">
        <f t="shared" si="29"/>
        <v>0.25499996557501758</v>
      </c>
      <c r="M215" s="8">
        <f t="shared" si="30"/>
        <v>0.38800000068789781</v>
      </c>
      <c r="N215" s="8">
        <f t="shared" si="31"/>
        <v>0.7007999028432963</v>
      </c>
      <c r="O215" s="8">
        <f t="shared" si="32"/>
        <v>0.83639964101146724</v>
      </c>
      <c r="P215">
        <f>VLOOKUP($B215,'Supporting Data'!$B$2:$J$367,COLUMN('Supporting Data'!C216)-1,FALSE)</f>
        <v>387112</v>
      </c>
      <c r="Q215" s="8">
        <f>VLOOKUP($B215,'Supporting Data'!$B$2:$J$367,COLUMN('Supporting Data'!D216)-1,FALSE)</f>
        <v>0.17</v>
      </c>
      <c r="R215">
        <f>VLOOKUP($B215,'Supporting Data'!$B$2:$J$367,COLUMN('Supporting Data'!E216)-1,FALSE)</f>
        <v>37</v>
      </c>
      <c r="S215">
        <f>VLOOKUP($B215,'Supporting Data'!$B$2:$J$367,COLUMN('Supporting Data'!F216)-1,FALSE)</f>
        <v>21</v>
      </c>
      <c r="T215">
        <f>VLOOKUP($B215,'Supporting Data'!$B$2:$J$367,COLUMN('Supporting Data'!G216)-1,FALSE)</f>
        <v>26</v>
      </c>
      <c r="U215">
        <f>VLOOKUP($B215,'Supporting Data'!$B$2:$J$367,COLUMN('Supporting Data'!H216)-1,FALSE)</f>
        <v>384</v>
      </c>
      <c r="V215">
        <f>VLOOKUP($B215,'Supporting Data'!$B$2:$J$367,COLUMN('Supporting Data'!I216)-1,FALSE)</f>
        <v>37</v>
      </c>
      <c r="W215" s="8">
        <f>VLOOKUP($B215,'Supporting Data'!$B$2:$J$367,COLUMN('Supporting Data'!J216)-1,FALSE)</f>
        <v>0.93</v>
      </c>
      <c r="X215">
        <f>VLOOKUP($B215,'Channel wise traffic'!$B$2:$F$367,COLUMN('Channel wise traffic'!C216)-1,FALSE)</f>
        <v>8209154</v>
      </c>
      <c r="Y215">
        <f>VLOOKUP($B215,'Channel wise traffic'!$B$2:$F$367,COLUMN('Channel wise traffic'!D216)-1,FALSE)</f>
        <v>6156866</v>
      </c>
      <c r="Z215">
        <f>VLOOKUP($B215,'Channel wise traffic'!$B$2:$F$367,COLUMN('Channel wise traffic'!E216)-1,FALSE)</f>
        <v>2508352</v>
      </c>
      <c r="AA215">
        <f>VLOOKUP($B215,'Channel wise traffic'!$B$2:$F$367,COLUMN('Channel wise traffic'!F216)-1,FALSE)</f>
        <v>5928833</v>
      </c>
    </row>
    <row r="216" spans="1:27" x14ac:dyDescent="0.3">
      <c r="A216" s="4" t="str">
        <f t="shared" si="33"/>
        <v>Saturday</v>
      </c>
      <c r="B216" s="3">
        <v>43680</v>
      </c>
      <c r="C216" s="10">
        <v>45338648</v>
      </c>
      <c r="D216" s="10">
        <v>9045060</v>
      </c>
      <c r="E216" s="10">
        <v>3167580</v>
      </c>
      <c r="F216" s="10">
        <v>2240112</v>
      </c>
      <c r="G216" s="10">
        <v>1782233</v>
      </c>
      <c r="H216" s="8">
        <f t="shared" si="28"/>
        <v>3.930935479152356E-2</v>
      </c>
      <c r="I216" s="8">
        <f t="shared" si="34"/>
        <v>4.9113520787332776E-2</v>
      </c>
      <c r="J216" s="8">
        <f t="shared" si="35"/>
        <v>1.0000011138400211E-2</v>
      </c>
      <c r="K216" s="8">
        <f t="shared" si="36"/>
        <v>3.8726246750083293E-2</v>
      </c>
      <c r="L216" s="8">
        <f t="shared" si="29"/>
        <v>0.19949999391247838</v>
      </c>
      <c r="M216" s="8">
        <f t="shared" si="30"/>
        <v>0.35019999867330898</v>
      </c>
      <c r="N216" s="8">
        <f t="shared" si="31"/>
        <v>0.70719981815771027</v>
      </c>
      <c r="O216" s="8">
        <f t="shared" si="32"/>
        <v>0.79559995214524992</v>
      </c>
      <c r="P216">
        <f>VLOOKUP($B216,'Supporting Data'!$B$2:$J$367,COLUMN('Supporting Data'!C217)-1,FALSE)</f>
        <v>409781</v>
      </c>
      <c r="Q216" s="8">
        <f>VLOOKUP($B216,'Supporting Data'!$B$2:$J$367,COLUMN('Supporting Data'!D217)-1,FALSE)</f>
        <v>0.19</v>
      </c>
      <c r="R216">
        <f>VLOOKUP($B216,'Supporting Data'!$B$2:$J$367,COLUMN('Supporting Data'!E217)-1,FALSE)</f>
        <v>30</v>
      </c>
      <c r="S216">
        <f>VLOOKUP($B216,'Supporting Data'!$B$2:$J$367,COLUMN('Supporting Data'!F217)-1,FALSE)</f>
        <v>19</v>
      </c>
      <c r="T216">
        <f>VLOOKUP($B216,'Supporting Data'!$B$2:$J$367,COLUMN('Supporting Data'!G217)-1,FALSE)</f>
        <v>27</v>
      </c>
      <c r="U216">
        <f>VLOOKUP($B216,'Supporting Data'!$B$2:$J$367,COLUMN('Supporting Data'!H217)-1,FALSE)</f>
        <v>358</v>
      </c>
      <c r="V216">
        <f>VLOOKUP($B216,'Supporting Data'!$B$2:$J$367,COLUMN('Supporting Data'!I217)-1,FALSE)</f>
        <v>31</v>
      </c>
      <c r="W216" s="8">
        <f>VLOOKUP($B216,'Supporting Data'!$B$2:$J$367,COLUMN('Supporting Data'!J217)-1,FALSE)</f>
        <v>0.92</v>
      </c>
      <c r="X216">
        <f>VLOOKUP($B216,'Channel wise traffic'!$B$2:$F$367,COLUMN('Channel wise traffic'!C217)-1,FALSE)</f>
        <v>16321913</v>
      </c>
      <c r="Y216">
        <f>VLOOKUP($B216,'Channel wise traffic'!$B$2:$F$367,COLUMN('Channel wise traffic'!D217)-1,FALSE)</f>
        <v>12241435</v>
      </c>
      <c r="Z216">
        <f>VLOOKUP($B216,'Channel wise traffic'!$B$2:$F$367,COLUMN('Channel wise traffic'!E217)-1,FALSE)</f>
        <v>4987251</v>
      </c>
      <c r="AA216">
        <f>VLOOKUP($B216,'Channel wise traffic'!$B$2:$F$367,COLUMN('Channel wise traffic'!F217)-1,FALSE)</f>
        <v>11788048</v>
      </c>
    </row>
    <row r="217" spans="1:27" x14ac:dyDescent="0.3">
      <c r="A217" s="4" t="str">
        <f t="shared" si="33"/>
        <v>Sunday</v>
      </c>
      <c r="B217" s="3">
        <v>43681</v>
      </c>
      <c r="C217" s="10">
        <v>43991955</v>
      </c>
      <c r="D217" s="10">
        <v>9053544</v>
      </c>
      <c r="E217" s="10">
        <v>2924294</v>
      </c>
      <c r="F217" s="10">
        <v>2068061</v>
      </c>
      <c r="G217" s="10">
        <v>1677611</v>
      </c>
      <c r="H217" s="8">
        <f t="shared" si="28"/>
        <v>3.8134495273056179E-2</v>
      </c>
      <c r="I217" s="8">
        <f t="shared" si="34"/>
        <v>1.0185488493980932E-2</v>
      </c>
      <c r="J217" s="8">
        <f t="shared" si="35"/>
        <v>1.0309266749248591E-2</v>
      </c>
      <c r="K217" s="8">
        <f t="shared" si="36"/>
        <v>-1.2251521325334913E-4</v>
      </c>
      <c r="L217" s="8">
        <f t="shared" si="29"/>
        <v>0.20579999229404558</v>
      </c>
      <c r="M217" s="8">
        <f t="shared" si="30"/>
        <v>0.3229999213567637</v>
      </c>
      <c r="N217" s="8">
        <f t="shared" si="31"/>
        <v>0.70720009684388774</v>
      </c>
      <c r="O217" s="8">
        <f t="shared" si="32"/>
        <v>0.81119995976907833</v>
      </c>
      <c r="P217">
        <f>VLOOKUP($B217,'Supporting Data'!$B$2:$J$367,COLUMN('Supporting Data'!C218)-1,FALSE)</f>
        <v>388262</v>
      </c>
      <c r="Q217" s="8">
        <f>VLOOKUP($B217,'Supporting Data'!$B$2:$J$367,COLUMN('Supporting Data'!D218)-1,FALSE)</f>
        <v>0.18</v>
      </c>
      <c r="R217">
        <f>VLOOKUP($B217,'Supporting Data'!$B$2:$J$367,COLUMN('Supporting Data'!E218)-1,FALSE)</f>
        <v>35</v>
      </c>
      <c r="S217">
        <f>VLOOKUP($B217,'Supporting Data'!$B$2:$J$367,COLUMN('Supporting Data'!F218)-1,FALSE)</f>
        <v>22</v>
      </c>
      <c r="T217">
        <f>VLOOKUP($B217,'Supporting Data'!$B$2:$J$367,COLUMN('Supporting Data'!G218)-1,FALSE)</f>
        <v>30</v>
      </c>
      <c r="U217">
        <f>VLOOKUP($B217,'Supporting Data'!$B$2:$J$367,COLUMN('Supporting Data'!H218)-1,FALSE)</f>
        <v>369</v>
      </c>
      <c r="V217">
        <f>VLOOKUP($B217,'Supporting Data'!$B$2:$J$367,COLUMN('Supporting Data'!I218)-1,FALSE)</f>
        <v>39</v>
      </c>
      <c r="W217" s="8">
        <f>VLOOKUP($B217,'Supporting Data'!$B$2:$J$367,COLUMN('Supporting Data'!J218)-1,FALSE)</f>
        <v>0.95</v>
      </c>
      <c r="X217">
        <f>VLOOKUP($B217,'Channel wise traffic'!$B$2:$F$367,COLUMN('Channel wise traffic'!C218)-1,FALSE)</f>
        <v>15837104</v>
      </c>
      <c r="Y217">
        <f>VLOOKUP($B217,'Channel wise traffic'!$B$2:$F$367,COLUMN('Channel wise traffic'!D218)-1,FALSE)</f>
        <v>11877828</v>
      </c>
      <c r="Z217">
        <f>VLOOKUP($B217,'Channel wise traffic'!$B$2:$F$367,COLUMN('Channel wise traffic'!E218)-1,FALSE)</f>
        <v>4839115</v>
      </c>
      <c r="AA217">
        <f>VLOOKUP($B217,'Channel wise traffic'!$B$2:$F$367,COLUMN('Channel wise traffic'!F218)-1,FALSE)</f>
        <v>11437908</v>
      </c>
    </row>
    <row r="218" spans="1:27" x14ac:dyDescent="0.3">
      <c r="A218" s="4" t="str">
        <f t="shared" si="33"/>
        <v>Monday</v>
      </c>
      <c r="B218" s="3">
        <v>43682</v>
      </c>
      <c r="C218" s="10">
        <v>22368860</v>
      </c>
      <c r="D218" s="10">
        <v>5592215</v>
      </c>
      <c r="E218" s="10">
        <v>2214517</v>
      </c>
      <c r="F218" s="10">
        <v>1551933</v>
      </c>
      <c r="G218" s="10">
        <v>1208956</v>
      </c>
      <c r="H218" s="8">
        <f t="shared" si="28"/>
        <v>5.4046384125073878E-2</v>
      </c>
      <c r="I218" s="8">
        <f t="shared" si="34"/>
        <v>-6.8627473639041092E-2</v>
      </c>
      <c r="J218" s="8">
        <f t="shared" si="35"/>
        <v>4.0404011745583279E-2</v>
      </c>
      <c r="K218" s="8">
        <f t="shared" si="36"/>
        <v>-0.10479725582919641</v>
      </c>
      <c r="L218" s="8">
        <f t="shared" si="29"/>
        <v>0.25</v>
      </c>
      <c r="M218" s="8">
        <f t="shared" si="30"/>
        <v>0.39599997496519718</v>
      </c>
      <c r="N218" s="8">
        <f t="shared" si="31"/>
        <v>0.70079976807583777</v>
      </c>
      <c r="O218" s="8">
        <f t="shared" si="32"/>
        <v>0.77900012436103883</v>
      </c>
      <c r="P218">
        <f>VLOOKUP($B218,'Supporting Data'!$B$2:$J$367,COLUMN('Supporting Data'!C219)-1,FALSE)</f>
        <v>403716</v>
      </c>
      <c r="Q218" s="8">
        <f>VLOOKUP($B218,'Supporting Data'!$B$2:$J$367,COLUMN('Supporting Data'!D219)-1,FALSE)</f>
        <v>0.17</v>
      </c>
      <c r="R218">
        <f>VLOOKUP($B218,'Supporting Data'!$B$2:$J$367,COLUMN('Supporting Data'!E219)-1,FALSE)</f>
        <v>39</v>
      </c>
      <c r="S218">
        <f>VLOOKUP($B218,'Supporting Data'!$B$2:$J$367,COLUMN('Supporting Data'!F219)-1,FALSE)</f>
        <v>22</v>
      </c>
      <c r="T218">
        <f>VLOOKUP($B218,'Supporting Data'!$B$2:$J$367,COLUMN('Supporting Data'!G219)-1,FALSE)</f>
        <v>25</v>
      </c>
      <c r="U218">
        <f>VLOOKUP($B218,'Supporting Data'!$B$2:$J$367,COLUMN('Supporting Data'!H219)-1,FALSE)</f>
        <v>389</v>
      </c>
      <c r="V218">
        <f>VLOOKUP($B218,'Supporting Data'!$B$2:$J$367,COLUMN('Supporting Data'!I219)-1,FALSE)</f>
        <v>36</v>
      </c>
      <c r="W218" s="8">
        <f>VLOOKUP($B218,'Supporting Data'!$B$2:$J$367,COLUMN('Supporting Data'!J219)-1,FALSE)</f>
        <v>0.92</v>
      </c>
      <c r="X218">
        <f>VLOOKUP($B218,'Channel wise traffic'!$B$2:$F$367,COLUMN('Channel wise traffic'!C219)-1,FALSE)</f>
        <v>8052789</v>
      </c>
      <c r="Y218">
        <f>VLOOKUP($B218,'Channel wise traffic'!$B$2:$F$367,COLUMN('Channel wise traffic'!D219)-1,FALSE)</f>
        <v>6039592</v>
      </c>
      <c r="Z218">
        <f>VLOOKUP($B218,'Channel wise traffic'!$B$2:$F$367,COLUMN('Channel wise traffic'!E219)-1,FALSE)</f>
        <v>2460574</v>
      </c>
      <c r="AA218">
        <f>VLOOKUP($B218,'Channel wise traffic'!$B$2:$F$367,COLUMN('Channel wise traffic'!F219)-1,FALSE)</f>
        <v>5815903</v>
      </c>
    </row>
    <row r="219" spans="1:27" x14ac:dyDescent="0.3">
      <c r="A219" s="4" t="str">
        <f t="shared" si="33"/>
        <v>Tuesday</v>
      </c>
      <c r="B219" s="3">
        <v>43683</v>
      </c>
      <c r="C219" s="10">
        <v>22586034</v>
      </c>
      <c r="D219" s="10">
        <v>5420648</v>
      </c>
      <c r="E219" s="10">
        <v>2124894</v>
      </c>
      <c r="F219" s="10">
        <v>1535660</v>
      </c>
      <c r="G219" s="10">
        <v>1221464</v>
      </c>
      <c r="H219" s="8">
        <f t="shared" si="28"/>
        <v>5.4080499480342589E-2</v>
      </c>
      <c r="I219" s="8">
        <f t="shared" si="34"/>
        <v>1.0841940708214315E-2</v>
      </c>
      <c r="J219" s="8">
        <f t="shared" si="35"/>
        <v>8.3333373303954517E-2</v>
      </c>
      <c r="K219" s="8">
        <f t="shared" si="36"/>
        <v>-6.6915166081014887E-2</v>
      </c>
      <c r="L219" s="8">
        <f t="shared" si="29"/>
        <v>0.23999999291597632</v>
      </c>
      <c r="M219" s="8">
        <f t="shared" si="30"/>
        <v>0.39199999704832339</v>
      </c>
      <c r="N219" s="8">
        <f t="shared" si="31"/>
        <v>0.72269957936725315</v>
      </c>
      <c r="O219" s="8">
        <f t="shared" si="32"/>
        <v>0.79540002344268912</v>
      </c>
      <c r="P219">
        <f>VLOOKUP($B219,'Supporting Data'!$B$2:$J$367,COLUMN('Supporting Data'!C220)-1,FALSE)</f>
        <v>398247</v>
      </c>
      <c r="Q219" s="8">
        <f>VLOOKUP($B219,'Supporting Data'!$B$2:$J$367,COLUMN('Supporting Data'!D220)-1,FALSE)</f>
        <v>0.17</v>
      </c>
      <c r="R219">
        <f>VLOOKUP($B219,'Supporting Data'!$B$2:$J$367,COLUMN('Supporting Data'!E220)-1,FALSE)</f>
        <v>31</v>
      </c>
      <c r="S219">
        <f>VLOOKUP($B219,'Supporting Data'!$B$2:$J$367,COLUMN('Supporting Data'!F220)-1,FALSE)</f>
        <v>18</v>
      </c>
      <c r="T219">
        <f>VLOOKUP($B219,'Supporting Data'!$B$2:$J$367,COLUMN('Supporting Data'!G220)-1,FALSE)</f>
        <v>29</v>
      </c>
      <c r="U219">
        <f>VLOOKUP($B219,'Supporting Data'!$B$2:$J$367,COLUMN('Supporting Data'!H220)-1,FALSE)</f>
        <v>398</v>
      </c>
      <c r="V219">
        <f>VLOOKUP($B219,'Supporting Data'!$B$2:$J$367,COLUMN('Supporting Data'!I220)-1,FALSE)</f>
        <v>32</v>
      </c>
      <c r="W219" s="8">
        <f>VLOOKUP($B219,'Supporting Data'!$B$2:$J$367,COLUMN('Supporting Data'!J220)-1,FALSE)</f>
        <v>0.95</v>
      </c>
      <c r="X219">
        <f>VLOOKUP($B219,'Channel wise traffic'!$B$2:$F$367,COLUMN('Channel wise traffic'!C220)-1,FALSE)</f>
        <v>8130972</v>
      </c>
      <c r="Y219">
        <f>VLOOKUP($B219,'Channel wise traffic'!$B$2:$F$367,COLUMN('Channel wise traffic'!D220)-1,FALSE)</f>
        <v>6098229</v>
      </c>
      <c r="Z219">
        <f>VLOOKUP($B219,'Channel wise traffic'!$B$2:$F$367,COLUMN('Channel wise traffic'!E220)-1,FALSE)</f>
        <v>2484463</v>
      </c>
      <c r="AA219">
        <f>VLOOKUP($B219,'Channel wise traffic'!$B$2:$F$367,COLUMN('Channel wise traffic'!F220)-1,FALSE)</f>
        <v>5872368</v>
      </c>
    </row>
    <row r="220" spans="1:27" x14ac:dyDescent="0.3">
      <c r="A220" s="4" t="str">
        <f t="shared" si="33"/>
        <v>Wednesday</v>
      </c>
      <c r="B220" s="3">
        <v>43684</v>
      </c>
      <c r="C220" s="10">
        <v>22586034</v>
      </c>
      <c r="D220" s="10">
        <v>5364183</v>
      </c>
      <c r="E220" s="10">
        <v>2124216</v>
      </c>
      <c r="F220" s="10">
        <v>1488650</v>
      </c>
      <c r="G220" s="10">
        <v>1184072</v>
      </c>
      <c r="H220" s="8">
        <f t="shared" si="28"/>
        <v>5.2424963143152974E-2</v>
      </c>
      <c r="I220" s="8">
        <f t="shared" si="34"/>
        <v>-0.10453264967348441</v>
      </c>
      <c r="J220" s="8">
        <f t="shared" si="35"/>
        <v>9.7087647738864913E-3</v>
      </c>
      <c r="K220" s="8">
        <f t="shared" si="36"/>
        <v>-0.1131429362930747</v>
      </c>
      <c r="L220" s="8">
        <f t="shared" si="29"/>
        <v>0.23749999667936389</v>
      </c>
      <c r="M220" s="8">
        <f t="shared" si="30"/>
        <v>0.39599991275465435</v>
      </c>
      <c r="N220" s="8">
        <f t="shared" si="31"/>
        <v>0.70079973034757292</v>
      </c>
      <c r="O220" s="8">
        <f t="shared" si="32"/>
        <v>0.79539985893258991</v>
      </c>
      <c r="P220">
        <f>VLOOKUP($B220,'Supporting Data'!$B$2:$J$367,COLUMN('Supporting Data'!C221)-1,FALSE)</f>
        <v>395396</v>
      </c>
      <c r="Q220" s="8">
        <f>VLOOKUP($B220,'Supporting Data'!$B$2:$J$367,COLUMN('Supporting Data'!D221)-1,FALSE)</f>
        <v>0.19</v>
      </c>
      <c r="R220">
        <f>VLOOKUP($B220,'Supporting Data'!$B$2:$J$367,COLUMN('Supporting Data'!E221)-1,FALSE)</f>
        <v>34</v>
      </c>
      <c r="S220">
        <f>VLOOKUP($B220,'Supporting Data'!$B$2:$J$367,COLUMN('Supporting Data'!F221)-1,FALSE)</f>
        <v>22</v>
      </c>
      <c r="T220">
        <f>VLOOKUP($B220,'Supporting Data'!$B$2:$J$367,COLUMN('Supporting Data'!G221)-1,FALSE)</f>
        <v>29</v>
      </c>
      <c r="U220">
        <f>VLOOKUP($B220,'Supporting Data'!$B$2:$J$367,COLUMN('Supporting Data'!H221)-1,FALSE)</f>
        <v>366</v>
      </c>
      <c r="V220">
        <f>VLOOKUP($B220,'Supporting Data'!$B$2:$J$367,COLUMN('Supporting Data'!I221)-1,FALSE)</f>
        <v>37</v>
      </c>
      <c r="W220" s="8">
        <f>VLOOKUP($B220,'Supporting Data'!$B$2:$J$367,COLUMN('Supporting Data'!J221)-1,FALSE)</f>
        <v>0.91</v>
      </c>
      <c r="X220">
        <f>VLOOKUP($B220,'Channel wise traffic'!$B$2:$F$367,COLUMN('Channel wise traffic'!C221)-1,FALSE)</f>
        <v>8130972</v>
      </c>
      <c r="Y220">
        <f>VLOOKUP($B220,'Channel wise traffic'!$B$2:$F$367,COLUMN('Channel wise traffic'!D221)-1,FALSE)</f>
        <v>6098229</v>
      </c>
      <c r="Z220">
        <f>VLOOKUP($B220,'Channel wise traffic'!$B$2:$F$367,COLUMN('Channel wise traffic'!E221)-1,FALSE)</f>
        <v>2484463</v>
      </c>
      <c r="AA220">
        <f>VLOOKUP($B220,'Channel wise traffic'!$B$2:$F$367,COLUMN('Channel wise traffic'!F221)-1,FALSE)</f>
        <v>5872368</v>
      </c>
    </row>
    <row r="221" spans="1:27" x14ac:dyDescent="0.3">
      <c r="A221" s="4" t="str">
        <f t="shared" si="33"/>
        <v>Thursday</v>
      </c>
      <c r="B221" s="3">
        <v>43685</v>
      </c>
      <c r="C221" s="10">
        <v>20848646</v>
      </c>
      <c r="D221" s="10">
        <v>5264283</v>
      </c>
      <c r="E221" s="10">
        <v>2168884</v>
      </c>
      <c r="F221" s="10">
        <v>1519954</v>
      </c>
      <c r="G221" s="10">
        <v>1233898</v>
      </c>
      <c r="H221" s="8">
        <f t="shared" si="28"/>
        <v>5.9183603577901416E-2</v>
      </c>
      <c r="I221" s="8">
        <f t="shared" si="34"/>
        <v>-0.18102230670794195</v>
      </c>
      <c r="J221" s="8">
        <f t="shared" si="35"/>
        <v>-5.8823555966640351E-2</v>
      </c>
      <c r="K221" s="8">
        <f t="shared" si="36"/>
        <v>-0.12983617632590294</v>
      </c>
      <c r="L221" s="8">
        <f t="shared" si="29"/>
        <v>0.25249999448405425</v>
      </c>
      <c r="M221" s="8">
        <f t="shared" si="30"/>
        <v>0.41199988678420213</v>
      </c>
      <c r="N221" s="8">
        <f t="shared" si="31"/>
        <v>0.70080004278698171</v>
      </c>
      <c r="O221" s="8">
        <f t="shared" si="32"/>
        <v>0.8117995676184937</v>
      </c>
      <c r="P221">
        <f>VLOOKUP($B221,'Supporting Data'!$B$2:$J$367,COLUMN('Supporting Data'!C222)-1,FALSE)</f>
        <v>395163</v>
      </c>
      <c r="Q221" s="8">
        <f>VLOOKUP($B221,'Supporting Data'!$B$2:$J$367,COLUMN('Supporting Data'!D222)-1,FALSE)</f>
        <v>0.18</v>
      </c>
      <c r="R221">
        <f>VLOOKUP($B221,'Supporting Data'!$B$2:$J$367,COLUMN('Supporting Data'!E222)-1,FALSE)</f>
        <v>32</v>
      </c>
      <c r="S221">
        <f>VLOOKUP($B221,'Supporting Data'!$B$2:$J$367,COLUMN('Supporting Data'!F222)-1,FALSE)</f>
        <v>17</v>
      </c>
      <c r="T221">
        <f>VLOOKUP($B221,'Supporting Data'!$B$2:$J$367,COLUMN('Supporting Data'!G222)-1,FALSE)</f>
        <v>29</v>
      </c>
      <c r="U221">
        <f>VLOOKUP($B221,'Supporting Data'!$B$2:$J$367,COLUMN('Supporting Data'!H222)-1,FALSE)</f>
        <v>367</v>
      </c>
      <c r="V221">
        <f>VLOOKUP($B221,'Supporting Data'!$B$2:$J$367,COLUMN('Supporting Data'!I222)-1,FALSE)</f>
        <v>37</v>
      </c>
      <c r="W221" s="8">
        <f>VLOOKUP($B221,'Supporting Data'!$B$2:$J$367,COLUMN('Supporting Data'!J222)-1,FALSE)</f>
        <v>0.92</v>
      </c>
      <c r="X221">
        <f>VLOOKUP($B221,'Channel wise traffic'!$B$2:$F$367,COLUMN('Channel wise traffic'!C222)-1,FALSE)</f>
        <v>7505512</v>
      </c>
      <c r="Y221">
        <f>VLOOKUP($B221,'Channel wise traffic'!$B$2:$F$367,COLUMN('Channel wise traffic'!D222)-1,FALSE)</f>
        <v>5629134</v>
      </c>
      <c r="Z221">
        <f>VLOOKUP($B221,'Channel wise traffic'!$B$2:$F$367,COLUMN('Channel wise traffic'!E222)-1,FALSE)</f>
        <v>2293351</v>
      </c>
      <c r="AA221">
        <f>VLOOKUP($B221,'Channel wise traffic'!$B$2:$F$367,COLUMN('Channel wise traffic'!F222)-1,FALSE)</f>
        <v>5420648</v>
      </c>
    </row>
    <row r="222" spans="1:27" x14ac:dyDescent="0.3">
      <c r="A222" s="4" t="str">
        <f t="shared" si="33"/>
        <v>Friday</v>
      </c>
      <c r="B222" s="3">
        <v>43686</v>
      </c>
      <c r="C222" s="10">
        <v>22586034</v>
      </c>
      <c r="D222" s="10">
        <v>5590043</v>
      </c>
      <c r="E222" s="10">
        <v>2124216</v>
      </c>
      <c r="F222" s="10">
        <v>1566184</v>
      </c>
      <c r="G222" s="10">
        <v>1322799</v>
      </c>
      <c r="H222" s="8">
        <f t="shared" si="28"/>
        <v>5.8567121611523297E-2</v>
      </c>
      <c r="I222" s="8">
        <f t="shared" si="34"/>
        <v>2.7222427650719361E-4</v>
      </c>
      <c r="J222" s="8">
        <f t="shared" si="35"/>
        <v>-9.5237919824172623E-3</v>
      </c>
      <c r="K222" s="8">
        <f t="shared" si="36"/>
        <v>9.8902085477963197E-3</v>
      </c>
      <c r="L222" s="8">
        <f t="shared" si="29"/>
        <v>0.24749998162581355</v>
      </c>
      <c r="M222" s="8">
        <f t="shared" si="30"/>
        <v>0.37999993917756986</v>
      </c>
      <c r="N222" s="8">
        <f t="shared" si="31"/>
        <v>0.7372997849559555</v>
      </c>
      <c r="O222" s="8">
        <f t="shared" si="32"/>
        <v>0.84459999591363466</v>
      </c>
      <c r="P222">
        <f>VLOOKUP($B222,'Supporting Data'!$B$2:$J$367,COLUMN('Supporting Data'!C223)-1,FALSE)</f>
        <v>402090</v>
      </c>
      <c r="Q222" s="8">
        <f>VLOOKUP($B222,'Supporting Data'!$B$2:$J$367,COLUMN('Supporting Data'!D223)-1,FALSE)</f>
        <v>0.17</v>
      </c>
      <c r="R222">
        <f>VLOOKUP($B222,'Supporting Data'!$B$2:$J$367,COLUMN('Supporting Data'!E223)-1,FALSE)</f>
        <v>32</v>
      </c>
      <c r="S222">
        <f>VLOOKUP($B222,'Supporting Data'!$B$2:$J$367,COLUMN('Supporting Data'!F223)-1,FALSE)</f>
        <v>21</v>
      </c>
      <c r="T222">
        <f>VLOOKUP($B222,'Supporting Data'!$B$2:$J$367,COLUMN('Supporting Data'!G223)-1,FALSE)</f>
        <v>30</v>
      </c>
      <c r="U222">
        <f>VLOOKUP($B222,'Supporting Data'!$B$2:$J$367,COLUMN('Supporting Data'!H223)-1,FALSE)</f>
        <v>353</v>
      </c>
      <c r="V222">
        <f>VLOOKUP($B222,'Supporting Data'!$B$2:$J$367,COLUMN('Supporting Data'!I223)-1,FALSE)</f>
        <v>34</v>
      </c>
      <c r="W222" s="8">
        <f>VLOOKUP($B222,'Supporting Data'!$B$2:$J$367,COLUMN('Supporting Data'!J223)-1,FALSE)</f>
        <v>0.93</v>
      </c>
      <c r="X222">
        <f>VLOOKUP($B222,'Channel wise traffic'!$B$2:$F$367,COLUMN('Channel wise traffic'!C223)-1,FALSE)</f>
        <v>8130972</v>
      </c>
      <c r="Y222">
        <f>VLOOKUP($B222,'Channel wise traffic'!$B$2:$F$367,COLUMN('Channel wise traffic'!D223)-1,FALSE)</f>
        <v>6098229</v>
      </c>
      <c r="Z222">
        <f>VLOOKUP($B222,'Channel wise traffic'!$B$2:$F$367,COLUMN('Channel wise traffic'!E223)-1,FALSE)</f>
        <v>2484463</v>
      </c>
      <c r="AA222">
        <f>VLOOKUP($B222,'Channel wise traffic'!$B$2:$F$367,COLUMN('Channel wise traffic'!F223)-1,FALSE)</f>
        <v>5872368</v>
      </c>
    </row>
    <row r="223" spans="1:27" x14ac:dyDescent="0.3">
      <c r="A223" s="4" t="str">
        <f t="shared" si="33"/>
        <v>Saturday</v>
      </c>
      <c r="B223" s="3">
        <v>43687</v>
      </c>
      <c r="C223" s="10">
        <v>46685340</v>
      </c>
      <c r="D223" s="10">
        <v>9411764</v>
      </c>
      <c r="E223" s="10">
        <v>3328000</v>
      </c>
      <c r="F223" s="10">
        <v>2330931</v>
      </c>
      <c r="G223" s="10">
        <v>1890851</v>
      </c>
      <c r="H223" s="8">
        <f t="shared" si="28"/>
        <v>4.0502029116634898E-2</v>
      </c>
      <c r="I223" s="8">
        <f t="shared" si="34"/>
        <v>6.0944893288363611E-2</v>
      </c>
      <c r="J223" s="8">
        <f t="shared" si="35"/>
        <v>2.9702958941342894E-2</v>
      </c>
      <c r="K223" s="8">
        <f t="shared" si="36"/>
        <v>3.034072503699603E-2</v>
      </c>
      <c r="L223" s="8">
        <f t="shared" si="29"/>
        <v>0.2015999883475198</v>
      </c>
      <c r="M223" s="8">
        <f t="shared" si="30"/>
        <v>0.353600026520002</v>
      </c>
      <c r="N223" s="8">
        <f t="shared" si="31"/>
        <v>0.70039993990384619</v>
      </c>
      <c r="O223" s="8">
        <f t="shared" si="32"/>
        <v>0.81119990252821728</v>
      </c>
      <c r="P223">
        <f>VLOOKUP($B223,'Supporting Data'!$B$2:$J$367,COLUMN('Supporting Data'!C224)-1,FALSE)</f>
        <v>398762</v>
      </c>
      <c r="Q223" s="8">
        <f>VLOOKUP($B223,'Supporting Data'!$B$2:$J$367,COLUMN('Supporting Data'!D224)-1,FALSE)</f>
        <v>0.19</v>
      </c>
      <c r="R223">
        <f>VLOOKUP($B223,'Supporting Data'!$B$2:$J$367,COLUMN('Supporting Data'!E224)-1,FALSE)</f>
        <v>30</v>
      </c>
      <c r="S223">
        <f>VLOOKUP($B223,'Supporting Data'!$B$2:$J$367,COLUMN('Supporting Data'!F224)-1,FALSE)</f>
        <v>22</v>
      </c>
      <c r="T223">
        <f>VLOOKUP($B223,'Supporting Data'!$B$2:$J$367,COLUMN('Supporting Data'!G224)-1,FALSE)</f>
        <v>27</v>
      </c>
      <c r="U223">
        <f>VLOOKUP($B223,'Supporting Data'!$B$2:$J$367,COLUMN('Supporting Data'!H224)-1,FALSE)</f>
        <v>352</v>
      </c>
      <c r="V223">
        <f>VLOOKUP($B223,'Supporting Data'!$B$2:$J$367,COLUMN('Supporting Data'!I224)-1,FALSE)</f>
        <v>30</v>
      </c>
      <c r="W223" s="8">
        <f>VLOOKUP($B223,'Supporting Data'!$B$2:$J$367,COLUMN('Supporting Data'!J224)-1,FALSE)</f>
        <v>0.93</v>
      </c>
      <c r="X223">
        <f>VLOOKUP($B223,'Channel wise traffic'!$B$2:$F$367,COLUMN('Channel wise traffic'!C224)-1,FALSE)</f>
        <v>16806722</v>
      </c>
      <c r="Y223">
        <f>VLOOKUP($B223,'Channel wise traffic'!$B$2:$F$367,COLUMN('Channel wise traffic'!D224)-1,FALSE)</f>
        <v>12605042</v>
      </c>
      <c r="Z223">
        <f>VLOOKUP($B223,'Channel wise traffic'!$B$2:$F$367,COLUMN('Channel wise traffic'!E224)-1,FALSE)</f>
        <v>5135387</v>
      </c>
      <c r="AA223">
        <f>VLOOKUP($B223,'Channel wise traffic'!$B$2:$F$367,COLUMN('Channel wise traffic'!F224)-1,FALSE)</f>
        <v>12138188</v>
      </c>
    </row>
    <row r="224" spans="1:27" x14ac:dyDescent="0.3">
      <c r="A224" s="4" t="str">
        <f t="shared" si="33"/>
        <v>Sunday</v>
      </c>
      <c r="B224" s="3">
        <v>43688</v>
      </c>
      <c r="C224" s="10">
        <v>43991955</v>
      </c>
      <c r="D224" s="10">
        <v>9700226</v>
      </c>
      <c r="E224" s="10">
        <v>3166153</v>
      </c>
      <c r="F224" s="10">
        <v>1033432</v>
      </c>
      <c r="G224" s="10">
        <v>765773</v>
      </c>
      <c r="H224" s="8">
        <f t="shared" si="28"/>
        <v>1.7407114550830941E-2</v>
      </c>
      <c r="I224" s="8">
        <f t="shared" si="34"/>
        <v>-0.54353363205176886</v>
      </c>
      <c r="J224" s="8">
        <f t="shared" si="35"/>
        <v>0</v>
      </c>
      <c r="K224" s="8">
        <f t="shared" si="36"/>
        <v>-0.54353363205176897</v>
      </c>
      <c r="L224" s="8">
        <f t="shared" si="29"/>
        <v>0.22049999823831426</v>
      </c>
      <c r="M224" s="8">
        <f t="shared" si="30"/>
        <v>0.32639992099153153</v>
      </c>
      <c r="N224" s="8">
        <f t="shared" si="31"/>
        <v>0.32639989286683241</v>
      </c>
      <c r="O224" s="8">
        <f t="shared" si="32"/>
        <v>0.74099989162325142</v>
      </c>
      <c r="P224">
        <f>VLOOKUP($B224,'Supporting Data'!$B$2:$J$367,COLUMN('Supporting Data'!C225)-1,FALSE)</f>
        <v>383675</v>
      </c>
      <c r="Q224" s="8">
        <f>VLOOKUP($B224,'Supporting Data'!$B$2:$J$367,COLUMN('Supporting Data'!D225)-1,FALSE)</f>
        <v>0.19</v>
      </c>
      <c r="R224">
        <f>VLOOKUP($B224,'Supporting Data'!$B$2:$J$367,COLUMN('Supporting Data'!E225)-1,FALSE)</f>
        <v>34</v>
      </c>
      <c r="S224">
        <f>VLOOKUP($B224,'Supporting Data'!$B$2:$J$367,COLUMN('Supporting Data'!F225)-1,FALSE)</f>
        <v>29</v>
      </c>
      <c r="T224">
        <f>VLOOKUP($B224,'Supporting Data'!$B$2:$J$367,COLUMN('Supporting Data'!G225)-1,FALSE)</f>
        <v>27</v>
      </c>
      <c r="U224">
        <f>VLOOKUP($B224,'Supporting Data'!$B$2:$J$367,COLUMN('Supporting Data'!H225)-1,FALSE)</f>
        <v>396</v>
      </c>
      <c r="V224">
        <f>VLOOKUP($B224,'Supporting Data'!$B$2:$J$367,COLUMN('Supporting Data'!I225)-1,FALSE)</f>
        <v>31</v>
      </c>
      <c r="W224" s="8">
        <f>VLOOKUP($B224,'Supporting Data'!$B$2:$J$367,COLUMN('Supporting Data'!J225)-1,FALSE)</f>
        <v>0.95</v>
      </c>
      <c r="X224">
        <f>VLOOKUP($B224,'Channel wise traffic'!$B$2:$F$367,COLUMN('Channel wise traffic'!C225)-1,FALSE)</f>
        <v>15837104</v>
      </c>
      <c r="Y224">
        <f>VLOOKUP($B224,'Channel wise traffic'!$B$2:$F$367,COLUMN('Channel wise traffic'!D225)-1,FALSE)</f>
        <v>11877828</v>
      </c>
      <c r="Z224">
        <f>VLOOKUP($B224,'Channel wise traffic'!$B$2:$F$367,COLUMN('Channel wise traffic'!E225)-1,FALSE)</f>
        <v>4839115</v>
      </c>
      <c r="AA224">
        <f>VLOOKUP($B224,'Channel wise traffic'!$B$2:$F$367,COLUMN('Channel wise traffic'!F225)-1,FALSE)</f>
        <v>11437908</v>
      </c>
    </row>
    <row r="225" spans="1:27" x14ac:dyDescent="0.3">
      <c r="A225" s="4" t="str">
        <f t="shared" si="33"/>
        <v>Monday</v>
      </c>
      <c r="B225" s="3">
        <v>43689</v>
      </c>
      <c r="C225" s="10">
        <v>20631473</v>
      </c>
      <c r="D225" s="10">
        <v>5157868</v>
      </c>
      <c r="E225" s="10">
        <v>2063147</v>
      </c>
      <c r="F225" s="10">
        <v>1445853</v>
      </c>
      <c r="G225" s="10">
        <v>1244880</v>
      </c>
      <c r="H225" s="8">
        <f t="shared" si="28"/>
        <v>6.0338881281040861E-2</v>
      </c>
      <c r="I225" s="8">
        <f t="shared" si="34"/>
        <v>2.971489450401843E-2</v>
      </c>
      <c r="J225" s="8">
        <f t="shared" si="35"/>
        <v>-7.7669894666066996E-2</v>
      </c>
      <c r="K225" s="8">
        <f t="shared" si="36"/>
        <v>0.11642771774342786</v>
      </c>
      <c r="L225" s="8">
        <f t="shared" si="29"/>
        <v>0.24999998788259084</v>
      </c>
      <c r="M225" s="8">
        <f t="shared" si="30"/>
        <v>0.39999996122428877</v>
      </c>
      <c r="N225" s="8">
        <f t="shared" si="31"/>
        <v>0.70079979759076794</v>
      </c>
      <c r="O225" s="8">
        <f t="shared" si="32"/>
        <v>0.86100039215604907</v>
      </c>
      <c r="P225">
        <f>VLOOKUP($B225,'Supporting Data'!$B$2:$J$367,COLUMN('Supporting Data'!C226)-1,FALSE)</f>
        <v>390603</v>
      </c>
      <c r="Q225" s="8">
        <f>VLOOKUP($B225,'Supporting Data'!$B$2:$J$367,COLUMN('Supporting Data'!D226)-1,FALSE)</f>
        <v>0.18</v>
      </c>
      <c r="R225">
        <f>VLOOKUP($B225,'Supporting Data'!$B$2:$J$367,COLUMN('Supporting Data'!E226)-1,FALSE)</f>
        <v>36</v>
      </c>
      <c r="S225">
        <f>VLOOKUP($B225,'Supporting Data'!$B$2:$J$367,COLUMN('Supporting Data'!F226)-1,FALSE)</f>
        <v>21</v>
      </c>
      <c r="T225">
        <f>VLOOKUP($B225,'Supporting Data'!$B$2:$J$367,COLUMN('Supporting Data'!G226)-1,FALSE)</f>
        <v>30</v>
      </c>
      <c r="U225">
        <f>VLOOKUP($B225,'Supporting Data'!$B$2:$J$367,COLUMN('Supporting Data'!H226)-1,FALSE)</f>
        <v>382</v>
      </c>
      <c r="V225">
        <f>VLOOKUP($B225,'Supporting Data'!$B$2:$J$367,COLUMN('Supporting Data'!I226)-1,FALSE)</f>
        <v>37</v>
      </c>
      <c r="W225" s="8">
        <f>VLOOKUP($B225,'Supporting Data'!$B$2:$J$367,COLUMN('Supporting Data'!J226)-1,FALSE)</f>
        <v>0.91</v>
      </c>
      <c r="X225">
        <f>VLOOKUP($B225,'Channel wise traffic'!$B$2:$F$367,COLUMN('Channel wise traffic'!C226)-1,FALSE)</f>
        <v>7427330</v>
      </c>
      <c r="Y225">
        <f>VLOOKUP($B225,'Channel wise traffic'!$B$2:$F$367,COLUMN('Channel wise traffic'!D226)-1,FALSE)</f>
        <v>5570497</v>
      </c>
      <c r="Z225">
        <f>VLOOKUP($B225,'Channel wise traffic'!$B$2:$F$367,COLUMN('Channel wise traffic'!E226)-1,FALSE)</f>
        <v>2269462</v>
      </c>
      <c r="AA225">
        <f>VLOOKUP($B225,'Channel wise traffic'!$B$2:$F$367,COLUMN('Channel wise traffic'!F226)-1,FALSE)</f>
        <v>5364183</v>
      </c>
    </row>
    <row r="226" spans="1:27" x14ac:dyDescent="0.3">
      <c r="A226" s="4" t="str">
        <f t="shared" si="33"/>
        <v>Tuesday</v>
      </c>
      <c r="B226" s="3">
        <v>43690</v>
      </c>
      <c r="C226" s="10">
        <v>20848646</v>
      </c>
      <c r="D226" s="10">
        <v>5316404</v>
      </c>
      <c r="E226" s="10">
        <v>2211624</v>
      </c>
      <c r="F226" s="10">
        <v>1549906</v>
      </c>
      <c r="G226" s="10">
        <v>1334469</v>
      </c>
      <c r="H226" s="8">
        <f t="shared" si="28"/>
        <v>6.4007466000429961E-2</v>
      </c>
      <c r="I226" s="8">
        <f t="shared" si="34"/>
        <v>9.2516029944394562E-2</v>
      </c>
      <c r="J226" s="8">
        <f t="shared" si="35"/>
        <v>-7.6923110980883114E-2</v>
      </c>
      <c r="K226" s="8">
        <f t="shared" si="36"/>
        <v>0.18355907610830524</v>
      </c>
      <c r="L226" s="8">
        <f t="shared" si="29"/>
        <v>0.25499996498573574</v>
      </c>
      <c r="M226" s="8">
        <f t="shared" si="30"/>
        <v>0.41599998796178772</v>
      </c>
      <c r="N226" s="8">
        <f t="shared" si="31"/>
        <v>0.70079995514608273</v>
      </c>
      <c r="O226" s="8">
        <f t="shared" si="32"/>
        <v>0.86099995741677238</v>
      </c>
      <c r="P226">
        <f>VLOOKUP($B226,'Supporting Data'!$B$2:$J$367,COLUMN('Supporting Data'!C227)-1,FALSE)</f>
        <v>400629</v>
      </c>
      <c r="Q226" s="8">
        <f>VLOOKUP($B226,'Supporting Data'!$B$2:$J$367,COLUMN('Supporting Data'!D227)-1,FALSE)</f>
        <v>0.19</v>
      </c>
      <c r="R226">
        <f>VLOOKUP($B226,'Supporting Data'!$B$2:$J$367,COLUMN('Supporting Data'!E227)-1,FALSE)</f>
        <v>30</v>
      </c>
      <c r="S226">
        <f>VLOOKUP($B226,'Supporting Data'!$B$2:$J$367,COLUMN('Supporting Data'!F227)-1,FALSE)</f>
        <v>19</v>
      </c>
      <c r="T226">
        <f>VLOOKUP($B226,'Supporting Data'!$B$2:$J$367,COLUMN('Supporting Data'!G227)-1,FALSE)</f>
        <v>25</v>
      </c>
      <c r="U226">
        <f>VLOOKUP($B226,'Supporting Data'!$B$2:$J$367,COLUMN('Supporting Data'!H227)-1,FALSE)</f>
        <v>382</v>
      </c>
      <c r="V226">
        <f>VLOOKUP($B226,'Supporting Data'!$B$2:$J$367,COLUMN('Supporting Data'!I227)-1,FALSE)</f>
        <v>32</v>
      </c>
      <c r="W226" s="8">
        <f>VLOOKUP($B226,'Supporting Data'!$B$2:$J$367,COLUMN('Supporting Data'!J227)-1,FALSE)</f>
        <v>0.93</v>
      </c>
      <c r="X226">
        <f>VLOOKUP($B226,'Channel wise traffic'!$B$2:$F$367,COLUMN('Channel wise traffic'!C227)-1,FALSE)</f>
        <v>7505512</v>
      </c>
      <c r="Y226">
        <f>VLOOKUP($B226,'Channel wise traffic'!$B$2:$F$367,COLUMN('Channel wise traffic'!D227)-1,FALSE)</f>
        <v>5629134</v>
      </c>
      <c r="Z226">
        <f>VLOOKUP($B226,'Channel wise traffic'!$B$2:$F$367,COLUMN('Channel wise traffic'!E227)-1,FALSE)</f>
        <v>2293351</v>
      </c>
      <c r="AA226">
        <f>VLOOKUP($B226,'Channel wise traffic'!$B$2:$F$367,COLUMN('Channel wise traffic'!F227)-1,FALSE)</f>
        <v>5420648</v>
      </c>
    </row>
    <row r="227" spans="1:27" x14ac:dyDescent="0.3">
      <c r="A227" s="4" t="str">
        <f t="shared" si="33"/>
        <v>Wednesday</v>
      </c>
      <c r="B227" s="3">
        <v>43691</v>
      </c>
      <c r="C227" s="10">
        <v>22586034</v>
      </c>
      <c r="D227" s="10">
        <v>5477113</v>
      </c>
      <c r="E227" s="10">
        <v>2147028</v>
      </c>
      <c r="F227" s="10">
        <v>1551657</v>
      </c>
      <c r="G227" s="10">
        <v>1335977</v>
      </c>
      <c r="H227" s="8">
        <f t="shared" si="28"/>
        <v>5.9150579512985767E-2</v>
      </c>
      <c r="I227" s="8">
        <f t="shared" si="34"/>
        <v>0.12829034045226972</v>
      </c>
      <c r="J227" s="8">
        <f t="shared" si="35"/>
        <v>0</v>
      </c>
      <c r="K227" s="8">
        <f t="shared" si="36"/>
        <v>0.12829034045226972</v>
      </c>
      <c r="L227" s="8">
        <f t="shared" si="29"/>
        <v>0.24249998915258872</v>
      </c>
      <c r="M227" s="8">
        <f t="shared" si="30"/>
        <v>0.39199994595693022</v>
      </c>
      <c r="N227" s="8">
        <f t="shared" si="31"/>
        <v>0.72269993684292888</v>
      </c>
      <c r="O227" s="8">
        <f t="shared" si="32"/>
        <v>0.86100020816456213</v>
      </c>
      <c r="P227">
        <f>VLOOKUP($B227,'Supporting Data'!$B$2:$J$367,COLUMN('Supporting Data'!C228)-1,FALSE)</f>
        <v>398528</v>
      </c>
      <c r="Q227" s="8">
        <f>VLOOKUP($B227,'Supporting Data'!$B$2:$J$367,COLUMN('Supporting Data'!D228)-1,FALSE)</f>
        <v>0.17</v>
      </c>
      <c r="R227">
        <f>VLOOKUP($B227,'Supporting Data'!$B$2:$J$367,COLUMN('Supporting Data'!E228)-1,FALSE)</f>
        <v>32</v>
      </c>
      <c r="S227">
        <f>VLOOKUP($B227,'Supporting Data'!$B$2:$J$367,COLUMN('Supporting Data'!F228)-1,FALSE)</f>
        <v>17</v>
      </c>
      <c r="T227">
        <f>VLOOKUP($B227,'Supporting Data'!$B$2:$J$367,COLUMN('Supporting Data'!G228)-1,FALSE)</f>
        <v>25</v>
      </c>
      <c r="U227">
        <f>VLOOKUP($B227,'Supporting Data'!$B$2:$J$367,COLUMN('Supporting Data'!H228)-1,FALSE)</f>
        <v>372</v>
      </c>
      <c r="V227">
        <f>VLOOKUP($B227,'Supporting Data'!$B$2:$J$367,COLUMN('Supporting Data'!I228)-1,FALSE)</f>
        <v>40</v>
      </c>
      <c r="W227" s="8">
        <f>VLOOKUP($B227,'Supporting Data'!$B$2:$J$367,COLUMN('Supporting Data'!J228)-1,FALSE)</f>
        <v>0.91</v>
      </c>
      <c r="X227">
        <f>VLOOKUP($B227,'Channel wise traffic'!$B$2:$F$367,COLUMN('Channel wise traffic'!C228)-1,FALSE)</f>
        <v>8130972</v>
      </c>
      <c r="Y227">
        <f>VLOOKUP($B227,'Channel wise traffic'!$B$2:$F$367,COLUMN('Channel wise traffic'!D228)-1,FALSE)</f>
        <v>6098229</v>
      </c>
      <c r="Z227">
        <f>VLOOKUP($B227,'Channel wise traffic'!$B$2:$F$367,COLUMN('Channel wise traffic'!E228)-1,FALSE)</f>
        <v>2484463</v>
      </c>
      <c r="AA227">
        <f>VLOOKUP($B227,'Channel wise traffic'!$B$2:$F$367,COLUMN('Channel wise traffic'!F228)-1,FALSE)</f>
        <v>5872368</v>
      </c>
    </row>
    <row r="228" spans="1:27" x14ac:dyDescent="0.3">
      <c r="A228" s="4" t="str">
        <f t="shared" si="33"/>
        <v>Thursday</v>
      </c>
      <c r="B228" s="3">
        <v>43692</v>
      </c>
      <c r="C228" s="10">
        <v>21934513</v>
      </c>
      <c r="D228" s="10">
        <v>5702973</v>
      </c>
      <c r="E228" s="10">
        <v>2235565</v>
      </c>
      <c r="F228" s="10">
        <v>1615643</v>
      </c>
      <c r="G228" s="10">
        <v>1298330</v>
      </c>
      <c r="H228" s="8">
        <f t="shared" si="28"/>
        <v>5.9191193349038565E-2</v>
      </c>
      <c r="I228" s="8">
        <f t="shared" si="34"/>
        <v>5.2218254669348596E-2</v>
      </c>
      <c r="J228" s="8">
        <f t="shared" si="35"/>
        <v>5.2083334332598819E-2</v>
      </c>
      <c r="K228" s="8">
        <f t="shared" si="36"/>
        <v>1.282411120364646E-4</v>
      </c>
      <c r="L228" s="8">
        <f t="shared" si="29"/>
        <v>0.25999998267570379</v>
      </c>
      <c r="M228" s="8">
        <f t="shared" si="30"/>
        <v>0.39199992705559011</v>
      </c>
      <c r="N228" s="8">
        <f t="shared" si="31"/>
        <v>0.7227000780563303</v>
      </c>
      <c r="O228" s="8">
        <f t="shared" si="32"/>
        <v>0.8035995575755287</v>
      </c>
      <c r="P228">
        <f>VLOOKUP($B228,'Supporting Data'!$B$2:$J$367,COLUMN('Supporting Data'!C229)-1,FALSE)</f>
        <v>384154</v>
      </c>
      <c r="Q228" s="8">
        <f>VLOOKUP($B228,'Supporting Data'!$B$2:$J$367,COLUMN('Supporting Data'!D229)-1,FALSE)</f>
        <v>0.17</v>
      </c>
      <c r="R228">
        <f>VLOOKUP($B228,'Supporting Data'!$B$2:$J$367,COLUMN('Supporting Data'!E229)-1,FALSE)</f>
        <v>36</v>
      </c>
      <c r="S228">
        <f>VLOOKUP($B228,'Supporting Data'!$B$2:$J$367,COLUMN('Supporting Data'!F229)-1,FALSE)</f>
        <v>21</v>
      </c>
      <c r="T228">
        <f>VLOOKUP($B228,'Supporting Data'!$B$2:$J$367,COLUMN('Supporting Data'!G229)-1,FALSE)</f>
        <v>28</v>
      </c>
      <c r="U228">
        <f>VLOOKUP($B228,'Supporting Data'!$B$2:$J$367,COLUMN('Supporting Data'!H229)-1,FALSE)</f>
        <v>362</v>
      </c>
      <c r="V228">
        <f>VLOOKUP($B228,'Supporting Data'!$B$2:$J$367,COLUMN('Supporting Data'!I229)-1,FALSE)</f>
        <v>30</v>
      </c>
      <c r="W228" s="8">
        <f>VLOOKUP($B228,'Supporting Data'!$B$2:$J$367,COLUMN('Supporting Data'!J229)-1,FALSE)</f>
        <v>0.92</v>
      </c>
      <c r="X228">
        <f>VLOOKUP($B228,'Channel wise traffic'!$B$2:$F$367,COLUMN('Channel wise traffic'!C229)-1,FALSE)</f>
        <v>7896424</v>
      </c>
      <c r="Y228">
        <f>VLOOKUP($B228,'Channel wise traffic'!$B$2:$F$367,COLUMN('Channel wise traffic'!D229)-1,FALSE)</f>
        <v>5922318</v>
      </c>
      <c r="Z228">
        <f>VLOOKUP($B228,'Channel wise traffic'!$B$2:$F$367,COLUMN('Channel wise traffic'!E229)-1,FALSE)</f>
        <v>2412796</v>
      </c>
      <c r="AA228">
        <f>VLOOKUP($B228,'Channel wise traffic'!$B$2:$F$367,COLUMN('Channel wise traffic'!F229)-1,FALSE)</f>
        <v>5702973</v>
      </c>
    </row>
    <row r="229" spans="1:27" x14ac:dyDescent="0.3">
      <c r="A229" s="4" t="str">
        <f t="shared" si="33"/>
        <v>Friday</v>
      </c>
      <c r="B229" s="3">
        <v>43693</v>
      </c>
      <c r="C229" s="10">
        <v>21282993</v>
      </c>
      <c r="D229" s="10">
        <v>5480370</v>
      </c>
      <c r="E229" s="10">
        <v>2279834</v>
      </c>
      <c r="F229" s="10">
        <v>1581065</v>
      </c>
      <c r="G229" s="10">
        <v>1257579</v>
      </c>
      <c r="H229" s="8">
        <f t="shared" si="28"/>
        <v>5.9088446817606902E-2</v>
      </c>
      <c r="I229" s="8">
        <f t="shared" si="34"/>
        <v>-4.9304542867056877E-2</v>
      </c>
      <c r="J229" s="8">
        <f t="shared" si="35"/>
        <v>-5.7692333235662363E-2</v>
      </c>
      <c r="K229" s="8">
        <f t="shared" si="36"/>
        <v>8.9013287957289133E-3</v>
      </c>
      <c r="L229" s="8">
        <f t="shared" si="29"/>
        <v>0.2574999672273538</v>
      </c>
      <c r="M229" s="8">
        <f t="shared" si="30"/>
        <v>0.41600001459755453</v>
      </c>
      <c r="N229" s="8">
        <f t="shared" si="31"/>
        <v>0.69350005307403961</v>
      </c>
      <c r="O229" s="8">
        <f t="shared" si="32"/>
        <v>0.79539993611900839</v>
      </c>
      <c r="P229">
        <f>VLOOKUP($B229,'Supporting Data'!$B$2:$J$367,COLUMN('Supporting Data'!C230)-1,FALSE)</f>
        <v>405920</v>
      </c>
      <c r="Q229" s="8">
        <f>VLOOKUP($B229,'Supporting Data'!$B$2:$J$367,COLUMN('Supporting Data'!D230)-1,FALSE)</f>
        <v>0.19</v>
      </c>
      <c r="R229">
        <f>VLOOKUP($B229,'Supporting Data'!$B$2:$J$367,COLUMN('Supporting Data'!E230)-1,FALSE)</f>
        <v>35</v>
      </c>
      <c r="S229">
        <f>VLOOKUP($B229,'Supporting Data'!$B$2:$J$367,COLUMN('Supporting Data'!F230)-1,FALSE)</f>
        <v>17</v>
      </c>
      <c r="T229">
        <f>VLOOKUP($B229,'Supporting Data'!$B$2:$J$367,COLUMN('Supporting Data'!G230)-1,FALSE)</f>
        <v>29</v>
      </c>
      <c r="U229">
        <f>VLOOKUP($B229,'Supporting Data'!$B$2:$J$367,COLUMN('Supporting Data'!H230)-1,FALSE)</f>
        <v>351</v>
      </c>
      <c r="V229">
        <f>VLOOKUP($B229,'Supporting Data'!$B$2:$J$367,COLUMN('Supporting Data'!I230)-1,FALSE)</f>
        <v>40</v>
      </c>
      <c r="W229" s="8">
        <f>VLOOKUP($B229,'Supporting Data'!$B$2:$J$367,COLUMN('Supporting Data'!J230)-1,FALSE)</f>
        <v>0.95</v>
      </c>
      <c r="X229">
        <f>VLOOKUP($B229,'Channel wise traffic'!$B$2:$F$367,COLUMN('Channel wise traffic'!C230)-1,FALSE)</f>
        <v>7661877</v>
      </c>
      <c r="Y229">
        <f>VLOOKUP($B229,'Channel wise traffic'!$B$2:$F$367,COLUMN('Channel wise traffic'!D230)-1,FALSE)</f>
        <v>5746408</v>
      </c>
      <c r="Z229">
        <f>VLOOKUP($B229,'Channel wise traffic'!$B$2:$F$367,COLUMN('Channel wise traffic'!E230)-1,FALSE)</f>
        <v>2341129</v>
      </c>
      <c r="AA229">
        <f>VLOOKUP($B229,'Channel wise traffic'!$B$2:$F$367,COLUMN('Channel wise traffic'!F230)-1,FALSE)</f>
        <v>5533578</v>
      </c>
    </row>
    <row r="230" spans="1:27" x14ac:dyDescent="0.3">
      <c r="A230" s="4" t="str">
        <f t="shared" si="33"/>
        <v>Saturday</v>
      </c>
      <c r="B230" s="3">
        <v>43694</v>
      </c>
      <c r="C230" s="10">
        <v>46685340</v>
      </c>
      <c r="D230" s="10">
        <v>10098039</v>
      </c>
      <c r="E230" s="10">
        <v>3399000</v>
      </c>
      <c r="F230" s="10">
        <v>2357546</v>
      </c>
      <c r="G230" s="10">
        <v>1857275</v>
      </c>
      <c r="H230" s="8">
        <f t="shared" si="28"/>
        <v>3.9782831184264698E-2</v>
      </c>
      <c r="I230" s="8">
        <f t="shared" si="34"/>
        <v>-1.7757083979647259E-2</v>
      </c>
      <c r="J230" s="8">
        <f t="shared" si="35"/>
        <v>0</v>
      </c>
      <c r="K230" s="8">
        <f t="shared" si="36"/>
        <v>-1.7757083979647148E-2</v>
      </c>
      <c r="L230" s="8">
        <f t="shared" si="29"/>
        <v>0.21629999910035999</v>
      </c>
      <c r="M230" s="8">
        <f t="shared" si="30"/>
        <v>0.33660000718951472</v>
      </c>
      <c r="N230" s="8">
        <f t="shared" si="31"/>
        <v>0.69359988231832892</v>
      </c>
      <c r="O230" s="8">
        <f t="shared" si="32"/>
        <v>0.78780011079317225</v>
      </c>
      <c r="P230">
        <f>VLOOKUP($B230,'Supporting Data'!$B$2:$J$367,COLUMN('Supporting Data'!C231)-1,FALSE)</f>
        <v>408856</v>
      </c>
      <c r="Q230" s="8">
        <f>VLOOKUP($B230,'Supporting Data'!$B$2:$J$367,COLUMN('Supporting Data'!D231)-1,FALSE)</f>
        <v>0.17</v>
      </c>
      <c r="R230">
        <f>VLOOKUP($B230,'Supporting Data'!$B$2:$J$367,COLUMN('Supporting Data'!E231)-1,FALSE)</f>
        <v>35</v>
      </c>
      <c r="S230">
        <f>VLOOKUP($B230,'Supporting Data'!$B$2:$J$367,COLUMN('Supporting Data'!F231)-1,FALSE)</f>
        <v>17</v>
      </c>
      <c r="T230">
        <f>VLOOKUP($B230,'Supporting Data'!$B$2:$J$367,COLUMN('Supporting Data'!G231)-1,FALSE)</f>
        <v>29</v>
      </c>
      <c r="U230">
        <f>VLOOKUP($B230,'Supporting Data'!$B$2:$J$367,COLUMN('Supporting Data'!H231)-1,FALSE)</f>
        <v>371</v>
      </c>
      <c r="V230">
        <f>VLOOKUP($B230,'Supporting Data'!$B$2:$J$367,COLUMN('Supporting Data'!I231)-1,FALSE)</f>
        <v>39</v>
      </c>
      <c r="W230" s="8">
        <f>VLOOKUP($B230,'Supporting Data'!$B$2:$J$367,COLUMN('Supporting Data'!J231)-1,FALSE)</f>
        <v>0.94</v>
      </c>
      <c r="X230">
        <f>VLOOKUP($B230,'Channel wise traffic'!$B$2:$F$367,COLUMN('Channel wise traffic'!C231)-1,FALSE)</f>
        <v>16806722</v>
      </c>
      <c r="Y230">
        <f>VLOOKUP($B230,'Channel wise traffic'!$B$2:$F$367,COLUMN('Channel wise traffic'!D231)-1,FALSE)</f>
        <v>12605042</v>
      </c>
      <c r="Z230">
        <f>VLOOKUP($B230,'Channel wise traffic'!$B$2:$F$367,COLUMN('Channel wise traffic'!E231)-1,FALSE)</f>
        <v>5135387</v>
      </c>
      <c r="AA230">
        <f>VLOOKUP($B230,'Channel wise traffic'!$B$2:$F$367,COLUMN('Channel wise traffic'!F231)-1,FALSE)</f>
        <v>12138188</v>
      </c>
    </row>
    <row r="231" spans="1:27" x14ac:dyDescent="0.3">
      <c r="A231" s="4" t="str">
        <f t="shared" si="33"/>
        <v>Sunday</v>
      </c>
      <c r="B231" s="3">
        <v>43695</v>
      </c>
      <c r="C231" s="10">
        <v>45338648</v>
      </c>
      <c r="D231" s="10">
        <v>9521116</v>
      </c>
      <c r="E231" s="10">
        <v>3140064</v>
      </c>
      <c r="F231" s="10">
        <v>2028481</v>
      </c>
      <c r="G231" s="10">
        <v>1582215</v>
      </c>
      <c r="H231" s="8">
        <f t="shared" si="28"/>
        <v>3.4897710227265712E-2</v>
      </c>
      <c r="I231" s="8">
        <f t="shared" si="34"/>
        <v>1.0661671278564273</v>
      </c>
      <c r="J231" s="8">
        <f t="shared" si="35"/>
        <v>3.0612256263673698E-2</v>
      </c>
      <c r="K231" s="8">
        <f t="shared" si="36"/>
        <v>1.0047958049198824</v>
      </c>
      <c r="L231" s="8">
        <f t="shared" si="29"/>
        <v>0.20999999823550097</v>
      </c>
      <c r="M231" s="8">
        <f t="shared" si="30"/>
        <v>0.32979999403431276</v>
      </c>
      <c r="N231" s="8">
        <f t="shared" si="31"/>
        <v>0.64599989044809281</v>
      </c>
      <c r="O231" s="8">
        <f t="shared" si="32"/>
        <v>0.77999991126364998</v>
      </c>
      <c r="P231">
        <f>VLOOKUP($B231,'Supporting Data'!$B$2:$J$367,COLUMN('Supporting Data'!C232)-1,FALSE)</f>
        <v>390612</v>
      </c>
      <c r="Q231" s="8">
        <f>VLOOKUP($B231,'Supporting Data'!$B$2:$J$367,COLUMN('Supporting Data'!D232)-1,FALSE)</f>
        <v>0.17</v>
      </c>
      <c r="R231">
        <f>VLOOKUP($B231,'Supporting Data'!$B$2:$J$367,COLUMN('Supporting Data'!E232)-1,FALSE)</f>
        <v>38</v>
      </c>
      <c r="S231">
        <f>VLOOKUP($B231,'Supporting Data'!$B$2:$J$367,COLUMN('Supporting Data'!F232)-1,FALSE)</f>
        <v>20</v>
      </c>
      <c r="T231">
        <f>VLOOKUP($B231,'Supporting Data'!$B$2:$J$367,COLUMN('Supporting Data'!G232)-1,FALSE)</f>
        <v>30</v>
      </c>
      <c r="U231">
        <f>VLOOKUP($B231,'Supporting Data'!$B$2:$J$367,COLUMN('Supporting Data'!H232)-1,FALSE)</f>
        <v>380</v>
      </c>
      <c r="V231">
        <f>VLOOKUP($B231,'Supporting Data'!$B$2:$J$367,COLUMN('Supporting Data'!I232)-1,FALSE)</f>
        <v>40</v>
      </c>
      <c r="W231" s="8">
        <f>VLOOKUP($B231,'Supporting Data'!$B$2:$J$367,COLUMN('Supporting Data'!J232)-1,FALSE)</f>
        <v>0.94</v>
      </c>
      <c r="X231">
        <f>VLOOKUP($B231,'Channel wise traffic'!$B$2:$F$367,COLUMN('Channel wise traffic'!C232)-1,FALSE)</f>
        <v>16321913</v>
      </c>
      <c r="Y231">
        <f>VLOOKUP($B231,'Channel wise traffic'!$B$2:$F$367,COLUMN('Channel wise traffic'!D232)-1,FALSE)</f>
        <v>12241435</v>
      </c>
      <c r="Z231">
        <f>VLOOKUP($B231,'Channel wise traffic'!$B$2:$F$367,COLUMN('Channel wise traffic'!E232)-1,FALSE)</f>
        <v>4987251</v>
      </c>
      <c r="AA231">
        <f>VLOOKUP($B231,'Channel wise traffic'!$B$2:$F$367,COLUMN('Channel wise traffic'!F232)-1,FALSE)</f>
        <v>11788048</v>
      </c>
    </row>
    <row r="232" spans="1:27" x14ac:dyDescent="0.3">
      <c r="A232" s="4" t="str">
        <f t="shared" si="33"/>
        <v>Monday</v>
      </c>
      <c r="B232" s="3">
        <v>43696</v>
      </c>
      <c r="C232" s="10">
        <v>21065820</v>
      </c>
      <c r="D232" s="10">
        <v>5003132</v>
      </c>
      <c r="E232" s="10">
        <v>2041277</v>
      </c>
      <c r="F232" s="10">
        <v>1534836</v>
      </c>
      <c r="G232" s="10">
        <v>1233394</v>
      </c>
      <c r="H232" s="8">
        <f t="shared" si="28"/>
        <v>5.8549536642770135E-2</v>
      </c>
      <c r="I232" s="8">
        <f t="shared" si="34"/>
        <v>-9.2265921213289248E-3</v>
      </c>
      <c r="J232" s="8">
        <f t="shared" si="35"/>
        <v>2.105264127287465E-2</v>
      </c>
      <c r="K232" s="8">
        <f t="shared" si="36"/>
        <v>-2.9654919022056192E-2</v>
      </c>
      <c r="L232" s="8">
        <f t="shared" si="29"/>
        <v>0.23749998813243445</v>
      </c>
      <c r="M232" s="8">
        <f t="shared" si="30"/>
        <v>0.40799982890717257</v>
      </c>
      <c r="N232" s="8">
        <f t="shared" si="31"/>
        <v>0.75189991363249575</v>
      </c>
      <c r="O232" s="8">
        <f t="shared" si="32"/>
        <v>0.80359986343817846</v>
      </c>
      <c r="P232">
        <f>VLOOKUP($B232,'Supporting Data'!$B$2:$J$367,COLUMN('Supporting Data'!C233)-1,FALSE)</f>
        <v>408028</v>
      </c>
      <c r="Q232" s="8">
        <f>VLOOKUP($B232,'Supporting Data'!$B$2:$J$367,COLUMN('Supporting Data'!D233)-1,FALSE)</f>
        <v>0.18</v>
      </c>
      <c r="R232">
        <f>VLOOKUP($B232,'Supporting Data'!$B$2:$J$367,COLUMN('Supporting Data'!E233)-1,FALSE)</f>
        <v>35</v>
      </c>
      <c r="S232">
        <f>VLOOKUP($B232,'Supporting Data'!$B$2:$J$367,COLUMN('Supporting Data'!F233)-1,FALSE)</f>
        <v>20</v>
      </c>
      <c r="T232">
        <f>VLOOKUP($B232,'Supporting Data'!$B$2:$J$367,COLUMN('Supporting Data'!G233)-1,FALSE)</f>
        <v>30</v>
      </c>
      <c r="U232">
        <f>VLOOKUP($B232,'Supporting Data'!$B$2:$J$367,COLUMN('Supporting Data'!H233)-1,FALSE)</f>
        <v>388</v>
      </c>
      <c r="V232">
        <f>VLOOKUP($B232,'Supporting Data'!$B$2:$J$367,COLUMN('Supporting Data'!I233)-1,FALSE)</f>
        <v>32</v>
      </c>
      <c r="W232" s="8">
        <f>VLOOKUP($B232,'Supporting Data'!$B$2:$J$367,COLUMN('Supporting Data'!J233)-1,FALSE)</f>
        <v>0.93</v>
      </c>
      <c r="X232">
        <f>VLOOKUP($B232,'Channel wise traffic'!$B$2:$F$367,COLUMN('Channel wise traffic'!C233)-1,FALSE)</f>
        <v>7583695</v>
      </c>
      <c r="Y232">
        <f>VLOOKUP($B232,'Channel wise traffic'!$B$2:$F$367,COLUMN('Channel wise traffic'!D233)-1,FALSE)</f>
        <v>5687771</v>
      </c>
      <c r="Z232">
        <f>VLOOKUP($B232,'Channel wise traffic'!$B$2:$F$367,COLUMN('Channel wise traffic'!E233)-1,FALSE)</f>
        <v>2317240</v>
      </c>
      <c r="AA232">
        <f>VLOOKUP($B232,'Channel wise traffic'!$B$2:$F$367,COLUMN('Channel wise traffic'!F233)-1,FALSE)</f>
        <v>5477113</v>
      </c>
    </row>
    <row r="233" spans="1:27" x14ac:dyDescent="0.3">
      <c r="A233" s="4" t="str">
        <f t="shared" si="33"/>
        <v>Tuesday</v>
      </c>
      <c r="B233" s="3">
        <v>43697</v>
      </c>
      <c r="C233" s="10">
        <v>21934513</v>
      </c>
      <c r="D233" s="10">
        <v>5757809</v>
      </c>
      <c r="E233" s="10">
        <v>2303123</v>
      </c>
      <c r="F233" s="10">
        <v>1714906</v>
      </c>
      <c r="G233" s="10">
        <v>1392160</v>
      </c>
      <c r="H233" s="8">
        <f t="shared" si="28"/>
        <v>6.3468926800426345E-2</v>
      </c>
      <c r="I233" s="8">
        <f t="shared" si="34"/>
        <v>4.3231427631514885E-2</v>
      </c>
      <c r="J233" s="8">
        <f t="shared" si="35"/>
        <v>5.2083334332598819E-2</v>
      </c>
      <c r="K233" s="8">
        <f t="shared" si="36"/>
        <v>-8.4136934900688187E-3</v>
      </c>
      <c r="L233" s="8">
        <f t="shared" si="29"/>
        <v>0.26249996979645729</v>
      </c>
      <c r="M233" s="8">
        <f t="shared" si="30"/>
        <v>0.39999989579369516</v>
      </c>
      <c r="N233" s="8">
        <f t="shared" si="31"/>
        <v>0.74460026668137136</v>
      </c>
      <c r="O233" s="8">
        <f t="shared" si="32"/>
        <v>0.81179959717908734</v>
      </c>
      <c r="P233">
        <f>VLOOKUP($B233,'Supporting Data'!$B$2:$J$367,COLUMN('Supporting Data'!C234)-1,FALSE)</f>
        <v>383876</v>
      </c>
      <c r="Q233" s="8">
        <f>VLOOKUP($B233,'Supporting Data'!$B$2:$J$367,COLUMN('Supporting Data'!D234)-1,FALSE)</f>
        <v>0.18</v>
      </c>
      <c r="R233">
        <f>VLOOKUP($B233,'Supporting Data'!$B$2:$J$367,COLUMN('Supporting Data'!E234)-1,FALSE)</f>
        <v>35</v>
      </c>
      <c r="S233">
        <f>VLOOKUP($B233,'Supporting Data'!$B$2:$J$367,COLUMN('Supporting Data'!F234)-1,FALSE)</f>
        <v>22</v>
      </c>
      <c r="T233">
        <f>VLOOKUP($B233,'Supporting Data'!$B$2:$J$367,COLUMN('Supporting Data'!G234)-1,FALSE)</f>
        <v>30</v>
      </c>
      <c r="U233">
        <f>VLOOKUP($B233,'Supporting Data'!$B$2:$J$367,COLUMN('Supporting Data'!H234)-1,FALSE)</f>
        <v>351</v>
      </c>
      <c r="V233">
        <f>VLOOKUP($B233,'Supporting Data'!$B$2:$J$367,COLUMN('Supporting Data'!I234)-1,FALSE)</f>
        <v>38</v>
      </c>
      <c r="W233" s="8">
        <f>VLOOKUP($B233,'Supporting Data'!$B$2:$J$367,COLUMN('Supporting Data'!J234)-1,FALSE)</f>
        <v>0.92</v>
      </c>
      <c r="X233">
        <f>VLOOKUP($B233,'Channel wise traffic'!$B$2:$F$367,COLUMN('Channel wise traffic'!C234)-1,FALSE)</f>
        <v>7896424</v>
      </c>
      <c r="Y233">
        <f>VLOOKUP($B233,'Channel wise traffic'!$B$2:$F$367,COLUMN('Channel wise traffic'!D234)-1,FALSE)</f>
        <v>5922318</v>
      </c>
      <c r="Z233">
        <f>VLOOKUP($B233,'Channel wise traffic'!$B$2:$F$367,COLUMN('Channel wise traffic'!E234)-1,FALSE)</f>
        <v>2412796</v>
      </c>
      <c r="AA233">
        <f>VLOOKUP($B233,'Channel wise traffic'!$B$2:$F$367,COLUMN('Channel wise traffic'!F234)-1,FALSE)</f>
        <v>5702973</v>
      </c>
    </row>
    <row r="234" spans="1:27" x14ac:dyDescent="0.3">
      <c r="A234" s="4" t="str">
        <f t="shared" si="33"/>
        <v>Wednesday</v>
      </c>
      <c r="B234" s="3">
        <v>43698</v>
      </c>
      <c r="C234" s="10">
        <v>22368860</v>
      </c>
      <c r="D234" s="10">
        <v>5592215</v>
      </c>
      <c r="E234" s="10">
        <v>2259254</v>
      </c>
      <c r="F234" s="10">
        <v>1599778</v>
      </c>
      <c r="G234" s="10">
        <v>1351172</v>
      </c>
      <c r="H234" s="8">
        <f t="shared" si="28"/>
        <v>6.0404151127951985E-2</v>
      </c>
      <c r="I234" s="8">
        <f t="shared" si="34"/>
        <v>1.1373698798706755E-2</v>
      </c>
      <c r="J234" s="8">
        <f t="shared" si="35"/>
        <v>-9.6154110101844825E-3</v>
      </c>
      <c r="K234" s="8">
        <f t="shared" si="36"/>
        <v>2.1192888138839239E-2</v>
      </c>
      <c r="L234" s="8">
        <f t="shared" si="29"/>
        <v>0.25</v>
      </c>
      <c r="M234" s="8">
        <f t="shared" si="30"/>
        <v>0.40399984621478252</v>
      </c>
      <c r="N234" s="8">
        <f t="shared" si="31"/>
        <v>0.70810010738057783</v>
      </c>
      <c r="O234" s="8">
        <f t="shared" si="32"/>
        <v>0.8445996882067387</v>
      </c>
      <c r="P234">
        <f>VLOOKUP($B234,'Supporting Data'!$B$2:$J$367,COLUMN('Supporting Data'!C235)-1,FALSE)</f>
        <v>390911</v>
      </c>
      <c r="Q234" s="8">
        <f>VLOOKUP($B234,'Supporting Data'!$B$2:$J$367,COLUMN('Supporting Data'!D235)-1,FALSE)</f>
        <v>0.19</v>
      </c>
      <c r="R234">
        <f>VLOOKUP($B234,'Supporting Data'!$B$2:$J$367,COLUMN('Supporting Data'!E235)-1,FALSE)</f>
        <v>36</v>
      </c>
      <c r="S234">
        <f>VLOOKUP($B234,'Supporting Data'!$B$2:$J$367,COLUMN('Supporting Data'!F235)-1,FALSE)</f>
        <v>18</v>
      </c>
      <c r="T234">
        <f>VLOOKUP($B234,'Supporting Data'!$B$2:$J$367,COLUMN('Supporting Data'!G235)-1,FALSE)</f>
        <v>28</v>
      </c>
      <c r="U234">
        <f>VLOOKUP($B234,'Supporting Data'!$B$2:$J$367,COLUMN('Supporting Data'!H235)-1,FALSE)</f>
        <v>382</v>
      </c>
      <c r="V234">
        <f>VLOOKUP($B234,'Supporting Data'!$B$2:$J$367,COLUMN('Supporting Data'!I235)-1,FALSE)</f>
        <v>32</v>
      </c>
      <c r="W234" s="8">
        <f>VLOOKUP($B234,'Supporting Data'!$B$2:$J$367,COLUMN('Supporting Data'!J235)-1,FALSE)</f>
        <v>0.93</v>
      </c>
      <c r="X234">
        <f>VLOOKUP($B234,'Channel wise traffic'!$B$2:$F$367,COLUMN('Channel wise traffic'!C235)-1,FALSE)</f>
        <v>8052789</v>
      </c>
      <c r="Y234">
        <f>VLOOKUP($B234,'Channel wise traffic'!$B$2:$F$367,COLUMN('Channel wise traffic'!D235)-1,FALSE)</f>
        <v>6039592</v>
      </c>
      <c r="Z234">
        <f>VLOOKUP($B234,'Channel wise traffic'!$B$2:$F$367,COLUMN('Channel wise traffic'!E235)-1,FALSE)</f>
        <v>2460574</v>
      </c>
      <c r="AA234">
        <f>VLOOKUP($B234,'Channel wise traffic'!$B$2:$F$367,COLUMN('Channel wise traffic'!F235)-1,FALSE)</f>
        <v>5815903</v>
      </c>
    </row>
    <row r="235" spans="1:27" x14ac:dyDescent="0.3">
      <c r="A235" s="4" t="str">
        <f t="shared" si="33"/>
        <v>Thursday</v>
      </c>
      <c r="B235" s="3">
        <v>43699</v>
      </c>
      <c r="C235" s="10">
        <v>21934513</v>
      </c>
      <c r="D235" s="10">
        <v>5483628</v>
      </c>
      <c r="E235" s="10">
        <v>2193451</v>
      </c>
      <c r="F235" s="10">
        <v>1617231</v>
      </c>
      <c r="G235" s="10">
        <v>1392436</v>
      </c>
      <c r="H235" s="8">
        <f t="shared" si="28"/>
        <v>6.3481509710290804E-2</v>
      </c>
      <c r="I235" s="8">
        <f t="shared" si="34"/>
        <v>7.2482342701778446E-2</v>
      </c>
      <c r="J235" s="8">
        <f t="shared" si="35"/>
        <v>0</v>
      </c>
      <c r="K235" s="8">
        <f t="shared" si="36"/>
        <v>7.2482342701778446E-2</v>
      </c>
      <c r="L235" s="8">
        <f t="shared" si="29"/>
        <v>0.24999998860243672</v>
      </c>
      <c r="M235" s="8">
        <f t="shared" si="30"/>
        <v>0.39999996352779582</v>
      </c>
      <c r="N235" s="8">
        <f t="shared" si="31"/>
        <v>0.7372998074723347</v>
      </c>
      <c r="O235" s="8">
        <f t="shared" si="32"/>
        <v>0.86100006739915325</v>
      </c>
      <c r="P235">
        <f>VLOOKUP($B235,'Supporting Data'!$B$2:$J$367,COLUMN('Supporting Data'!C236)-1,FALSE)</f>
        <v>382072</v>
      </c>
      <c r="Q235" s="8">
        <f>VLOOKUP($B235,'Supporting Data'!$B$2:$J$367,COLUMN('Supporting Data'!D236)-1,FALSE)</f>
        <v>0.19</v>
      </c>
      <c r="R235">
        <f>VLOOKUP($B235,'Supporting Data'!$B$2:$J$367,COLUMN('Supporting Data'!E236)-1,FALSE)</f>
        <v>36</v>
      </c>
      <c r="S235">
        <f>VLOOKUP($B235,'Supporting Data'!$B$2:$J$367,COLUMN('Supporting Data'!F236)-1,FALSE)</f>
        <v>18</v>
      </c>
      <c r="T235">
        <f>VLOOKUP($B235,'Supporting Data'!$B$2:$J$367,COLUMN('Supporting Data'!G236)-1,FALSE)</f>
        <v>29</v>
      </c>
      <c r="U235">
        <f>VLOOKUP($B235,'Supporting Data'!$B$2:$J$367,COLUMN('Supporting Data'!H236)-1,FALSE)</f>
        <v>395</v>
      </c>
      <c r="V235">
        <f>VLOOKUP($B235,'Supporting Data'!$B$2:$J$367,COLUMN('Supporting Data'!I236)-1,FALSE)</f>
        <v>37</v>
      </c>
      <c r="W235" s="8">
        <f>VLOOKUP($B235,'Supporting Data'!$B$2:$J$367,COLUMN('Supporting Data'!J236)-1,FALSE)</f>
        <v>0.95</v>
      </c>
      <c r="X235">
        <f>VLOOKUP($B235,'Channel wise traffic'!$B$2:$F$367,COLUMN('Channel wise traffic'!C236)-1,FALSE)</f>
        <v>7896424</v>
      </c>
      <c r="Y235">
        <f>VLOOKUP($B235,'Channel wise traffic'!$B$2:$F$367,COLUMN('Channel wise traffic'!D236)-1,FALSE)</f>
        <v>5922318</v>
      </c>
      <c r="Z235">
        <f>VLOOKUP($B235,'Channel wise traffic'!$B$2:$F$367,COLUMN('Channel wise traffic'!E236)-1,FALSE)</f>
        <v>2412796</v>
      </c>
      <c r="AA235">
        <f>VLOOKUP($B235,'Channel wise traffic'!$B$2:$F$367,COLUMN('Channel wise traffic'!F236)-1,FALSE)</f>
        <v>5702973</v>
      </c>
    </row>
    <row r="236" spans="1:27" x14ac:dyDescent="0.3">
      <c r="A236" s="4" t="str">
        <f t="shared" si="33"/>
        <v>Friday</v>
      </c>
      <c r="B236" s="3">
        <v>43700</v>
      </c>
      <c r="C236" s="10">
        <v>20848646</v>
      </c>
      <c r="D236" s="10">
        <v>5420648</v>
      </c>
      <c r="E236" s="10">
        <v>2146576</v>
      </c>
      <c r="F236" s="10">
        <v>1519990</v>
      </c>
      <c r="G236" s="10">
        <v>1296248</v>
      </c>
      <c r="H236" s="8">
        <f t="shared" si="28"/>
        <v>6.2174205461592087E-2</v>
      </c>
      <c r="I236" s="8">
        <f t="shared" si="34"/>
        <v>3.0748764093547987E-2</v>
      </c>
      <c r="J236" s="8">
        <f t="shared" si="35"/>
        <v>-2.0408172854259776E-2</v>
      </c>
      <c r="K236" s="8">
        <f t="shared" si="36"/>
        <v>5.2222706978747313E-2</v>
      </c>
      <c r="L236" s="8">
        <f t="shared" si="29"/>
        <v>0.2600000019185898</v>
      </c>
      <c r="M236" s="8">
        <f t="shared" si="30"/>
        <v>0.3959998878362882</v>
      </c>
      <c r="N236" s="8">
        <f t="shared" si="31"/>
        <v>0.70809978309642896</v>
      </c>
      <c r="O236" s="8">
        <f t="shared" si="32"/>
        <v>0.85280034737070642</v>
      </c>
      <c r="P236">
        <f>VLOOKUP($B236,'Supporting Data'!$B$2:$J$367,COLUMN('Supporting Data'!C237)-1,FALSE)</f>
        <v>403634</v>
      </c>
      <c r="Q236" s="8">
        <f>VLOOKUP($B236,'Supporting Data'!$B$2:$J$367,COLUMN('Supporting Data'!D237)-1,FALSE)</f>
        <v>0.19</v>
      </c>
      <c r="R236">
        <f>VLOOKUP($B236,'Supporting Data'!$B$2:$J$367,COLUMN('Supporting Data'!E237)-1,FALSE)</f>
        <v>39</v>
      </c>
      <c r="S236">
        <f>VLOOKUP($B236,'Supporting Data'!$B$2:$J$367,COLUMN('Supporting Data'!F237)-1,FALSE)</f>
        <v>21</v>
      </c>
      <c r="T236">
        <f>VLOOKUP($B236,'Supporting Data'!$B$2:$J$367,COLUMN('Supporting Data'!G237)-1,FALSE)</f>
        <v>27</v>
      </c>
      <c r="U236">
        <f>VLOOKUP($B236,'Supporting Data'!$B$2:$J$367,COLUMN('Supporting Data'!H237)-1,FALSE)</f>
        <v>352</v>
      </c>
      <c r="V236">
        <f>VLOOKUP($B236,'Supporting Data'!$B$2:$J$367,COLUMN('Supporting Data'!I237)-1,FALSE)</f>
        <v>34</v>
      </c>
      <c r="W236" s="8">
        <f>VLOOKUP($B236,'Supporting Data'!$B$2:$J$367,COLUMN('Supporting Data'!J237)-1,FALSE)</f>
        <v>0.93</v>
      </c>
      <c r="X236">
        <f>VLOOKUP($B236,'Channel wise traffic'!$B$2:$F$367,COLUMN('Channel wise traffic'!C237)-1,FALSE)</f>
        <v>7505512</v>
      </c>
      <c r="Y236">
        <f>VLOOKUP($B236,'Channel wise traffic'!$B$2:$F$367,COLUMN('Channel wise traffic'!D237)-1,FALSE)</f>
        <v>5629134</v>
      </c>
      <c r="Z236">
        <f>VLOOKUP($B236,'Channel wise traffic'!$B$2:$F$367,COLUMN('Channel wise traffic'!E237)-1,FALSE)</f>
        <v>2293351</v>
      </c>
      <c r="AA236">
        <f>VLOOKUP($B236,'Channel wise traffic'!$B$2:$F$367,COLUMN('Channel wise traffic'!F237)-1,FALSE)</f>
        <v>5420648</v>
      </c>
    </row>
    <row r="237" spans="1:27" x14ac:dyDescent="0.3">
      <c r="A237" s="4" t="str">
        <f t="shared" si="33"/>
        <v>Saturday</v>
      </c>
      <c r="B237" s="3">
        <v>43701</v>
      </c>
      <c r="C237" s="10">
        <v>43094160</v>
      </c>
      <c r="D237" s="10">
        <v>9321266</v>
      </c>
      <c r="E237" s="10">
        <v>3264307</v>
      </c>
      <c r="F237" s="10">
        <v>2108742</v>
      </c>
      <c r="G237" s="10">
        <v>1628371</v>
      </c>
      <c r="H237" s="8">
        <f t="shared" si="28"/>
        <v>3.7786349704925212E-2</v>
      </c>
      <c r="I237" s="8">
        <f t="shared" si="34"/>
        <v>-0.12324723048552311</v>
      </c>
      <c r="J237" s="8">
        <f t="shared" si="35"/>
        <v>-7.6923076923076872E-2</v>
      </c>
      <c r="K237" s="8">
        <f t="shared" si="36"/>
        <v>-5.0184499692650153E-2</v>
      </c>
      <c r="L237" s="8">
        <f t="shared" si="29"/>
        <v>0.21629998125035968</v>
      </c>
      <c r="M237" s="8">
        <f t="shared" si="30"/>
        <v>0.35019996210815141</v>
      </c>
      <c r="N237" s="8">
        <f t="shared" si="31"/>
        <v>0.64599990135731722</v>
      </c>
      <c r="O237" s="8">
        <f t="shared" si="32"/>
        <v>0.77220020277492463</v>
      </c>
      <c r="P237">
        <f>VLOOKUP($B237,'Supporting Data'!$B$2:$J$367,COLUMN('Supporting Data'!C238)-1,FALSE)</f>
        <v>380313</v>
      </c>
      <c r="Q237" s="8">
        <f>VLOOKUP($B237,'Supporting Data'!$B$2:$J$367,COLUMN('Supporting Data'!D238)-1,FALSE)</f>
        <v>0.19</v>
      </c>
      <c r="R237">
        <f>VLOOKUP($B237,'Supporting Data'!$B$2:$J$367,COLUMN('Supporting Data'!E238)-1,FALSE)</f>
        <v>36</v>
      </c>
      <c r="S237">
        <f>VLOOKUP($B237,'Supporting Data'!$B$2:$J$367,COLUMN('Supporting Data'!F238)-1,FALSE)</f>
        <v>18</v>
      </c>
      <c r="T237">
        <f>VLOOKUP($B237,'Supporting Data'!$B$2:$J$367,COLUMN('Supporting Data'!G238)-1,FALSE)</f>
        <v>29</v>
      </c>
      <c r="U237">
        <f>VLOOKUP($B237,'Supporting Data'!$B$2:$J$367,COLUMN('Supporting Data'!H238)-1,FALSE)</f>
        <v>377</v>
      </c>
      <c r="V237">
        <f>VLOOKUP($B237,'Supporting Data'!$B$2:$J$367,COLUMN('Supporting Data'!I238)-1,FALSE)</f>
        <v>31</v>
      </c>
      <c r="W237" s="8">
        <f>VLOOKUP($B237,'Supporting Data'!$B$2:$J$367,COLUMN('Supporting Data'!J238)-1,FALSE)</f>
        <v>0.94</v>
      </c>
      <c r="X237">
        <f>VLOOKUP($B237,'Channel wise traffic'!$B$2:$F$367,COLUMN('Channel wise traffic'!C238)-1,FALSE)</f>
        <v>15513897</v>
      </c>
      <c r="Y237">
        <f>VLOOKUP($B237,'Channel wise traffic'!$B$2:$F$367,COLUMN('Channel wise traffic'!D238)-1,FALSE)</f>
        <v>11635423</v>
      </c>
      <c r="Z237">
        <f>VLOOKUP($B237,'Channel wise traffic'!$B$2:$F$367,COLUMN('Channel wise traffic'!E238)-1,FALSE)</f>
        <v>4740357</v>
      </c>
      <c r="AA237">
        <f>VLOOKUP($B237,'Channel wise traffic'!$B$2:$F$367,COLUMN('Channel wise traffic'!F238)-1,FALSE)</f>
        <v>11204481</v>
      </c>
    </row>
    <row r="238" spans="1:27" x14ac:dyDescent="0.3">
      <c r="A238" s="4" t="str">
        <f t="shared" si="33"/>
        <v>Sunday</v>
      </c>
      <c r="B238" s="3">
        <v>43702</v>
      </c>
      <c r="C238" s="10">
        <v>44440853</v>
      </c>
      <c r="D238" s="10">
        <v>9332579</v>
      </c>
      <c r="E238" s="10">
        <v>3331730</v>
      </c>
      <c r="F238" s="10">
        <v>2288232</v>
      </c>
      <c r="G238" s="10">
        <v>1784821</v>
      </c>
      <c r="H238" s="8">
        <f t="shared" si="28"/>
        <v>4.0161717868016616E-2</v>
      </c>
      <c r="I238" s="8">
        <f t="shared" si="34"/>
        <v>0.12805212945143363</v>
      </c>
      <c r="J238" s="8">
        <f t="shared" si="35"/>
        <v>-1.9801979979641171E-2</v>
      </c>
      <c r="K238" s="8">
        <f t="shared" si="36"/>
        <v>0.15084106110314699</v>
      </c>
      <c r="L238" s="8">
        <f t="shared" si="29"/>
        <v>0.20999999707476361</v>
      </c>
      <c r="M238" s="8">
        <f t="shared" si="30"/>
        <v>0.35699992467248337</v>
      </c>
      <c r="N238" s="8">
        <f t="shared" si="31"/>
        <v>0.68679995077632339</v>
      </c>
      <c r="O238" s="8">
        <f t="shared" si="32"/>
        <v>0.78000001748074499</v>
      </c>
      <c r="P238">
        <f>VLOOKUP($B238,'Supporting Data'!$B$2:$J$367,COLUMN('Supporting Data'!C239)-1,FALSE)</f>
        <v>388418</v>
      </c>
      <c r="Q238" s="8">
        <f>VLOOKUP($B238,'Supporting Data'!$B$2:$J$367,COLUMN('Supporting Data'!D239)-1,FALSE)</f>
        <v>0.19</v>
      </c>
      <c r="R238">
        <f>VLOOKUP($B238,'Supporting Data'!$B$2:$J$367,COLUMN('Supporting Data'!E239)-1,FALSE)</f>
        <v>31</v>
      </c>
      <c r="S238">
        <f>VLOOKUP($B238,'Supporting Data'!$B$2:$J$367,COLUMN('Supporting Data'!F239)-1,FALSE)</f>
        <v>18</v>
      </c>
      <c r="T238">
        <f>VLOOKUP($B238,'Supporting Data'!$B$2:$J$367,COLUMN('Supporting Data'!G239)-1,FALSE)</f>
        <v>27</v>
      </c>
      <c r="U238">
        <f>VLOOKUP($B238,'Supporting Data'!$B$2:$J$367,COLUMN('Supporting Data'!H239)-1,FALSE)</f>
        <v>367</v>
      </c>
      <c r="V238">
        <f>VLOOKUP($B238,'Supporting Data'!$B$2:$J$367,COLUMN('Supporting Data'!I239)-1,FALSE)</f>
        <v>33</v>
      </c>
      <c r="W238" s="8">
        <f>VLOOKUP($B238,'Supporting Data'!$B$2:$J$367,COLUMN('Supporting Data'!J239)-1,FALSE)</f>
        <v>0.95</v>
      </c>
      <c r="X238">
        <f>VLOOKUP($B238,'Channel wise traffic'!$B$2:$F$367,COLUMN('Channel wise traffic'!C239)-1,FALSE)</f>
        <v>15998707</v>
      </c>
      <c r="Y238">
        <f>VLOOKUP($B238,'Channel wise traffic'!$B$2:$F$367,COLUMN('Channel wise traffic'!D239)-1,FALSE)</f>
        <v>11999030</v>
      </c>
      <c r="Z238">
        <f>VLOOKUP($B238,'Channel wise traffic'!$B$2:$F$367,COLUMN('Channel wise traffic'!E239)-1,FALSE)</f>
        <v>4888493</v>
      </c>
      <c r="AA238">
        <f>VLOOKUP($B238,'Channel wise traffic'!$B$2:$F$367,COLUMN('Channel wise traffic'!F239)-1,FALSE)</f>
        <v>11554621</v>
      </c>
    </row>
    <row r="239" spans="1:27" x14ac:dyDescent="0.3">
      <c r="A239" s="4" t="str">
        <f t="shared" si="33"/>
        <v>Monday</v>
      </c>
      <c r="B239" s="3">
        <v>43703</v>
      </c>
      <c r="C239" s="10">
        <v>22368860</v>
      </c>
      <c r="D239" s="10">
        <v>5424448</v>
      </c>
      <c r="E239" s="10">
        <v>2169779</v>
      </c>
      <c r="F239" s="10">
        <v>1568099</v>
      </c>
      <c r="G239" s="10">
        <v>1260124</v>
      </c>
      <c r="H239" s="8">
        <f t="shared" si="28"/>
        <v>5.6333849825158724E-2</v>
      </c>
      <c r="I239" s="8">
        <f t="shared" si="34"/>
        <v>2.1671906949441988E-2</v>
      </c>
      <c r="J239" s="8">
        <f t="shared" si="35"/>
        <v>6.1855650527727013E-2</v>
      </c>
      <c r="K239" s="8">
        <f t="shared" si="36"/>
        <v>-3.7842943679128327E-2</v>
      </c>
      <c r="L239" s="8">
        <f t="shared" si="29"/>
        <v>0.24249997541224722</v>
      </c>
      <c r="M239" s="8">
        <f t="shared" si="30"/>
        <v>0.399999963129889</v>
      </c>
      <c r="N239" s="8">
        <f t="shared" si="31"/>
        <v>0.72269986943370734</v>
      </c>
      <c r="O239" s="8">
        <f t="shared" si="32"/>
        <v>0.80359977271843164</v>
      </c>
      <c r="P239">
        <f>VLOOKUP($B239,'Supporting Data'!$B$2:$J$367,COLUMN('Supporting Data'!C240)-1,FALSE)</f>
        <v>392670</v>
      </c>
      <c r="Q239" s="8">
        <f>VLOOKUP($B239,'Supporting Data'!$B$2:$J$367,COLUMN('Supporting Data'!D240)-1,FALSE)</f>
        <v>0.17</v>
      </c>
      <c r="R239">
        <f>VLOOKUP($B239,'Supporting Data'!$B$2:$J$367,COLUMN('Supporting Data'!E240)-1,FALSE)</f>
        <v>32</v>
      </c>
      <c r="S239">
        <f>VLOOKUP($B239,'Supporting Data'!$B$2:$J$367,COLUMN('Supporting Data'!F240)-1,FALSE)</f>
        <v>20</v>
      </c>
      <c r="T239">
        <f>VLOOKUP($B239,'Supporting Data'!$B$2:$J$367,COLUMN('Supporting Data'!G240)-1,FALSE)</f>
        <v>30</v>
      </c>
      <c r="U239">
        <f>VLOOKUP($B239,'Supporting Data'!$B$2:$J$367,COLUMN('Supporting Data'!H240)-1,FALSE)</f>
        <v>369</v>
      </c>
      <c r="V239">
        <f>VLOOKUP($B239,'Supporting Data'!$B$2:$J$367,COLUMN('Supporting Data'!I240)-1,FALSE)</f>
        <v>30</v>
      </c>
      <c r="W239" s="8">
        <f>VLOOKUP($B239,'Supporting Data'!$B$2:$J$367,COLUMN('Supporting Data'!J240)-1,FALSE)</f>
        <v>0.94</v>
      </c>
      <c r="X239">
        <f>VLOOKUP($B239,'Channel wise traffic'!$B$2:$F$367,COLUMN('Channel wise traffic'!C240)-1,FALSE)</f>
        <v>8052789</v>
      </c>
      <c r="Y239">
        <f>VLOOKUP($B239,'Channel wise traffic'!$B$2:$F$367,COLUMN('Channel wise traffic'!D240)-1,FALSE)</f>
        <v>6039592</v>
      </c>
      <c r="Z239">
        <f>VLOOKUP($B239,'Channel wise traffic'!$B$2:$F$367,COLUMN('Channel wise traffic'!E240)-1,FALSE)</f>
        <v>2460574</v>
      </c>
      <c r="AA239">
        <f>VLOOKUP($B239,'Channel wise traffic'!$B$2:$F$367,COLUMN('Channel wise traffic'!F240)-1,FALSE)</f>
        <v>5815903</v>
      </c>
    </row>
    <row r="240" spans="1:27" x14ac:dyDescent="0.3">
      <c r="A240" s="4" t="str">
        <f t="shared" si="33"/>
        <v>Tuesday</v>
      </c>
      <c r="B240" s="3">
        <v>43704</v>
      </c>
      <c r="C240" s="10">
        <v>20848646</v>
      </c>
      <c r="D240" s="10">
        <v>5003675</v>
      </c>
      <c r="E240" s="10">
        <v>1961440</v>
      </c>
      <c r="F240" s="10">
        <v>1446170</v>
      </c>
      <c r="G240" s="10">
        <v>1150283</v>
      </c>
      <c r="H240" s="8">
        <f t="shared" si="28"/>
        <v>5.5173031380551046E-2</v>
      </c>
      <c r="I240" s="8">
        <f t="shared" si="34"/>
        <v>-0.17374224227100332</v>
      </c>
      <c r="J240" s="8">
        <f t="shared" si="35"/>
        <v>-4.9504951397826846E-2</v>
      </c>
      <c r="K240" s="8">
        <f t="shared" si="36"/>
        <v>-0.13070798323030053</v>
      </c>
      <c r="L240" s="8">
        <f t="shared" si="29"/>
        <v>0.23999999808141018</v>
      </c>
      <c r="M240" s="8">
        <f t="shared" si="30"/>
        <v>0.39199988008813524</v>
      </c>
      <c r="N240" s="8">
        <f t="shared" si="31"/>
        <v>0.73730014683089973</v>
      </c>
      <c r="O240" s="8">
        <f t="shared" si="32"/>
        <v>0.79539957266434791</v>
      </c>
      <c r="P240">
        <f>VLOOKUP($B240,'Supporting Data'!$B$2:$J$367,COLUMN('Supporting Data'!C241)-1,FALSE)</f>
        <v>405258</v>
      </c>
      <c r="Q240" s="8">
        <f>VLOOKUP($B240,'Supporting Data'!$B$2:$J$367,COLUMN('Supporting Data'!D241)-1,FALSE)</f>
        <v>0.19</v>
      </c>
      <c r="R240">
        <f>VLOOKUP($B240,'Supporting Data'!$B$2:$J$367,COLUMN('Supporting Data'!E241)-1,FALSE)</f>
        <v>39</v>
      </c>
      <c r="S240">
        <f>VLOOKUP($B240,'Supporting Data'!$B$2:$J$367,COLUMN('Supporting Data'!F241)-1,FALSE)</f>
        <v>22</v>
      </c>
      <c r="T240">
        <f>VLOOKUP($B240,'Supporting Data'!$B$2:$J$367,COLUMN('Supporting Data'!G241)-1,FALSE)</f>
        <v>29</v>
      </c>
      <c r="U240">
        <f>VLOOKUP($B240,'Supporting Data'!$B$2:$J$367,COLUMN('Supporting Data'!H241)-1,FALSE)</f>
        <v>361</v>
      </c>
      <c r="V240">
        <f>VLOOKUP($B240,'Supporting Data'!$B$2:$J$367,COLUMN('Supporting Data'!I241)-1,FALSE)</f>
        <v>37</v>
      </c>
      <c r="W240" s="8">
        <f>VLOOKUP($B240,'Supporting Data'!$B$2:$J$367,COLUMN('Supporting Data'!J241)-1,FALSE)</f>
        <v>0.94</v>
      </c>
      <c r="X240">
        <f>VLOOKUP($B240,'Channel wise traffic'!$B$2:$F$367,COLUMN('Channel wise traffic'!C241)-1,FALSE)</f>
        <v>7505512</v>
      </c>
      <c r="Y240">
        <f>VLOOKUP($B240,'Channel wise traffic'!$B$2:$F$367,COLUMN('Channel wise traffic'!D241)-1,FALSE)</f>
        <v>5629134</v>
      </c>
      <c r="Z240">
        <f>VLOOKUP($B240,'Channel wise traffic'!$B$2:$F$367,COLUMN('Channel wise traffic'!E241)-1,FALSE)</f>
        <v>2293351</v>
      </c>
      <c r="AA240">
        <f>VLOOKUP($B240,'Channel wise traffic'!$B$2:$F$367,COLUMN('Channel wise traffic'!F241)-1,FALSE)</f>
        <v>5420648</v>
      </c>
    </row>
    <row r="241" spans="1:27" x14ac:dyDescent="0.3">
      <c r="A241" s="4" t="str">
        <f t="shared" si="33"/>
        <v>Wednesday</v>
      </c>
      <c r="B241" s="3">
        <v>43705</v>
      </c>
      <c r="C241" s="10">
        <v>21934513</v>
      </c>
      <c r="D241" s="10">
        <v>5593301</v>
      </c>
      <c r="E241" s="10">
        <v>2304440</v>
      </c>
      <c r="F241" s="10">
        <v>1699063</v>
      </c>
      <c r="G241" s="10">
        <v>1421096</v>
      </c>
      <c r="H241" s="8">
        <f t="shared" si="28"/>
        <v>6.4788126365057666E-2</v>
      </c>
      <c r="I241" s="8">
        <f t="shared" si="34"/>
        <v>5.1750628343393723E-2</v>
      </c>
      <c r="J241" s="8">
        <f t="shared" si="35"/>
        <v>-1.9417484842768062E-2</v>
      </c>
      <c r="K241" s="8">
        <f t="shared" si="36"/>
        <v>7.2577383428818587E-2</v>
      </c>
      <c r="L241" s="8">
        <f t="shared" si="29"/>
        <v>0.25500000843419685</v>
      </c>
      <c r="M241" s="8">
        <f t="shared" si="30"/>
        <v>0.41199999785457642</v>
      </c>
      <c r="N241" s="8">
        <f t="shared" si="31"/>
        <v>0.73729973442571728</v>
      </c>
      <c r="O241" s="8">
        <f t="shared" si="32"/>
        <v>0.83639982743429764</v>
      </c>
      <c r="P241">
        <f>VLOOKUP($B241,'Supporting Data'!$B$2:$J$367,COLUMN('Supporting Data'!C242)-1,FALSE)</f>
        <v>400562</v>
      </c>
      <c r="Q241" s="8">
        <f>VLOOKUP($B241,'Supporting Data'!$B$2:$J$367,COLUMN('Supporting Data'!D242)-1,FALSE)</f>
        <v>0.19</v>
      </c>
      <c r="R241">
        <f>VLOOKUP($B241,'Supporting Data'!$B$2:$J$367,COLUMN('Supporting Data'!E242)-1,FALSE)</f>
        <v>31</v>
      </c>
      <c r="S241">
        <f>VLOOKUP($B241,'Supporting Data'!$B$2:$J$367,COLUMN('Supporting Data'!F242)-1,FALSE)</f>
        <v>19</v>
      </c>
      <c r="T241">
        <f>VLOOKUP($B241,'Supporting Data'!$B$2:$J$367,COLUMN('Supporting Data'!G242)-1,FALSE)</f>
        <v>28</v>
      </c>
      <c r="U241">
        <f>VLOOKUP($B241,'Supporting Data'!$B$2:$J$367,COLUMN('Supporting Data'!H242)-1,FALSE)</f>
        <v>382</v>
      </c>
      <c r="V241">
        <f>VLOOKUP($B241,'Supporting Data'!$B$2:$J$367,COLUMN('Supporting Data'!I242)-1,FALSE)</f>
        <v>40</v>
      </c>
      <c r="W241" s="8">
        <f>VLOOKUP($B241,'Supporting Data'!$B$2:$J$367,COLUMN('Supporting Data'!J242)-1,FALSE)</f>
        <v>0.95</v>
      </c>
      <c r="X241">
        <f>VLOOKUP($B241,'Channel wise traffic'!$B$2:$F$367,COLUMN('Channel wise traffic'!C242)-1,FALSE)</f>
        <v>7896424</v>
      </c>
      <c r="Y241">
        <f>VLOOKUP($B241,'Channel wise traffic'!$B$2:$F$367,COLUMN('Channel wise traffic'!D242)-1,FALSE)</f>
        <v>5922318</v>
      </c>
      <c r="Z241">
        <f>VLOOKUP($B241,'Channel wise traffic'!$B$2:$F$367,COLUMN('Channel wise traffic'!E242)-1,FALSE)</f>
        <v>2412796</v>
      </c>
      <c r="AA241">
        <f>VLOOKUP($B241,'Channel wise traffic'!$B$2:$F$367,COLUMN('Channel wise traffic'!F242)-1,FALSE)</f>
        <v>5702973</v>
      </c>
    </row>
    <row r="242" spans="1:27" x14ac:dyDescent="0.3">
      <c r="A242" s="4" t="str">
        <f t="shared" si="33"/>
        <v>Thursday</v>
      </c>
      <c r="B242" s="3">
        <v>43706</v>
      </c>
      <c r="C242" s="10">
        <v>21282993</v>
      </c>
      <c r="D242" s="10">
        <v>5214333</v>
      </c>
      <c r="E242" s="10">
        <v>2044018</v>
      </c>
      <c r="F242" s="10">
        <v>1566740</v>
      </c>
      <c r="G242" s="10">
        <v>1310421</v>
      </c>
      <c r="H242" s="8">
        <f t="shared" si="28"/>
        <v>6.1571274303383924E-2</v>
      </c>
      <c r="I242" s="8">
        <f t="shared" si="34"/>
        <v>-5.8900373158981778E-2</v>
      </c>
      <c r="J242" s="8">
        <f t="shared" si="35"/>
        <v>-2.970296172064546E-2</v>
      </c>
      <c r="K242" s="8">
        <f t="shared" si="36"/>
        <v>-3.0091209481699188E-2</v>
      </c>
      <c r="L242" s="8">
        <f t="shared" si="29"/>
        <v>0.24499998660902628</v>
      </c>
      <c r="M242" s="8">
        <f t="shared" si="30"/>
        <v>0.39199989720641165</v>
      </c>
      <c r="N242" s="8">
        <f t="shared" si="31"/>
        <v>0.76650009931419394</v>
      </c>
      <c r="O242" s="8">
        <f t="shared" si="32"/>
        <v>0.83639978554195338</v>
      </c>
      <c r="P242">
        <f>VLOOKUP($B242,'Supporting Data'!$B$2:$J$367,COLUMN('Supporting Data'!C243)-1,FALSE)</f>
        <v>386473</v>
      </c>
      <c r="Q242" s="8">
        <f>VLOOKUP($B242,'Supporting Data'!$B$2:$J$367,COLUMN('Supporting Data'!D243)-1,FALSE)</f>
        <v>0.17</v>
      </c>
      <c r="R242">
        <f>VLOOKUP($B242,'Supporting Data'!$B$2:$J$367,COLUMN('Supporting Data'!E243)-1,FALSE)</f>
        <v>35</v>
      </c>
      <c r="S242">
        <f>VLOOKUP($B242,'Supporting Data'!$B$2:$J$367,COLUMN('Supporting Data'!F243)-1,FALSE)</f>
        <v>22</v>
      </c>
      <c r="T242">
        <f>VLOOKUP($B242,'Supporting Data'!$B$2:$J$367,COLUMN('Supporting Data'!G243)-1,FALSE)</f>
        <v>29</v>
      </c>
      <c r="U242">
        <f>VLOOKUP($B242,'Supporting Data'!$B$2:$J$367,COLUMN('Supporting Data'!H243)-1,FALSE)</f>
        <v>362</v>
      </c>
      <c r="V242">
        <f>VLOOKUP($B242,'Supporting Data'!$B$2:$J$367,COLUMN('Supporting Data'!I243)-1,FALSE)</f>
        <v>31</v>
      </c>
      <c r="W242" s="8">
        <f>VLOOKUP($B242,'Supporting Data'!$B$2:$J$367,COLUMN('Supporting Data'!J243)-1,FALSE)</f>
        <v>0.92</v>
      </c>
      <c r="X242">
        <f>VLOOKUP($B242,'Channel wise traffic'!$B$2:$F$367,COLUMN('Channel wise traffic'!C243)-1,FALSE)</f>
        <v>7661877</v>
      </c>
      <c r="Y242">
        <f>VLOOKUP($B242,'Channel wise traffic'!$B$2:$F$367,COLUMN('Channel wise traffic'!D243)-1,FALSE)</f>
        <v>5746408</v>
      </c>
      <c r="Z242">
        <f>VLOOKUP($B242,'Channel wise traffic'!$B$2:$F$367,COLUMN('Channel wise traffic'!E243)-1,FALSE)</f>
        <v>2341129</v>
      </c>
      <c r="AA242">
        <f>VLOOKUP($B242,'Channel wise traffic'!$B$2:$F$367,COLUMN('Channel wise traffic'!F243)-1,FALSE)</f>
        <v>5533578</v>
      </c>
    </row>
    <row r="243" spans="1:27" x14ac:dyDescent="0.3">
      <c r="A243" s="4" t="str">
        <f t="shared" si="33"/>
        <v>Friday</v>
      </c>
      <c r="B243" s="3">
        <v>43707</v>
      </c>
      <c r="C243" s="10">
        <v>21934513</v>
      </c>
      <c r="D243" s="10">
        <v>5319119</v>
      </c>
      <c r="E243" s="10">
        <v>2127647</v>
      </c>
      <c r="F243" s="10">
        <v>1522119</v>
      </c>
      <c r="G243" s="10">
        <v>1210693</v>
      </c>
      <c r="H243" s="8">
        <f t="shared" si="28"/>
        <v>5.5195800335298077E-2</v>
      </c>
      <c r="I243" s="8">
        <f t="shared" si="34"/>
        <v>-6.6002030475649676E-2</v>
      </c>
      <c r="J243" s="8">
        <f t="shared" si="35"/>
        <v>5.2083334332598819E-2</v>
      </c>
      <c r="K243" s="8">
        <f t="shared" si="36"/>
        <v>-0.11223955456262158</v>
      </c>
      <c r="L243" s="8">
        <f t="shared" si="29"/>
        <v>0.24249998164992312</v>
      </c>
      <c r="M243" s="8">
        <f t="shared" si="30"/>
        <v>0.39999988719936513</v>
      </c>
      <c r="N243" s="8">
        <f t="shared" si="31"/>
        <v>0.71540015801493384</v>
      </c>
      <c r="O243" s="8">
        <f t="shared" si="32"/>
        <v>0.79539970265136961</v>
      </c>
      <c r="P243">
        <f>VLOOKUP($B243,'Supporting Data'!$B$2:$J$367,COLUMN('Supporting Data'!C244)-1,FALSE)</f>
        <v>382326</v>
      </c>
      <c r="Q243" s="8">
        <f>VLOOKUP($B243,'Supporting Data'!$B$2:$J$367,COLUMN('Supporting Data'!D244)-1,FALSE)</f>
        <v>0.19</v>
      </c>
      <c r="R243">
        <f>VLOOKUP($B243,'Supporting Data'!$B$2:$J$367,COLUMN('Supporting Data'!E244)-1,FALSE)</f>
        <v>30</v>
      </c>
      <c r="S243">
        <f>VLOOKUP($B243,'Supporting Data'!$B$2:$J$367,COLUMN('Supporting Data'!F244)-1,FALSE)</f>
        <v>20</v>
      </c>
      <c r="T243">
        <f>VLOOKUP($B243,'Supporting Data'!$B$2:$J$367,COLUMN('Supporting Data'!G244)-1,FALSE)</f>
        <v>27</v>
      </c>
      <c r="U243">
        <f>VLOOKUP($B243,'Supporting Data'!$B$2:$J$367,COLUMN('Supporting Data'!H244)-1,FALSE)</f>
        <v>389</v>
      </c>
      <c r="V243">
        <f>VLOOKUP($B243,'Supporting Data'!$B$2:$J$367,COLUMN('Supporting Data'!I244)-1,FALSE)</f>
        <v>33</v>
      </c>
      <c r="W243" s="8">
        <f>VLOOKUP($B243,'Supporting Data'!$B$2:$J$367,COLUMN('Supporting Data'!J244)-1,FALSE)</f>
        <v>0.91</v>
      </c>
      <c r="X243">
        <f>VLOOKUP($B243,'Channel wise traffic'!$B$2:$F$367,COLUMN('Channel wise traffic'!C244)-1,FALSE)</f>
        <v>7896424</v>
      </c>
      <c r="Y243">
        <f>VLOOKUP($B243,'Channel wise traffic'!$B$2:$F$367,COLUMN('Channel wise traffic'!D244)-1,FALSE)</f>
        <v>5922318</v>
      </c>
      <c r="Z243">
        <f>VLOOKUP($B243,'Channel wise traffic'!$B$2:$F$367,COLUMN('Channel wise traffic'!E244)-1,FALSE)</f>
        <v>2412796</v>
      </c>
      <c r="AA243">
        <f>VLOOKUP($B243,'Channel wise traffic'!$B$2:$F$367,COLUMN('Channel wise traffic'!F244)-1,FALSE)</f>
        <v>5702973</v>
      </c>
    </row>
    <row r="244" spans="1:27" x14ac:dyDescent="0.3">
      <c r="A244" s="4" t="str">
        <f t="shared" si="33"/>
        <v>Saturday</v>
      </c>
      <c r="B244" s="3">
        <v>43708</v>
      </c>
      <c r="C244" s="10">
        <v>45338648</v>
      </c>
      <c r="D244" s="10">
        <v>9235482</v>
      </c>
      <c r="E244" s="10">
        <v>3265666</v>
      </c>
      <c r="F244" s="10">
        <v>2176240</v>
      </c>
      <c r="G244" s="10">
        <v>1663518</v>
      </c>
      <c r="H244" s="8">
        <f t="shared" si="28"/>
        <v>3.6690948525858115E-2</v>
      </c>
      <c r="I244" s="8">
        <f t="shared" si="34"/>
        <v>2.158414759290106E-2</v>
      </c>
      <c r="J244" s="8">
        <f t="shared" si="35"/>
        <v>5.2083344935833553E-2</v>
      </c>
      <c r="K244" s="8">
        <f t="shared" si="36"/>
        <v>-2.8989335768633939E-2</v>
      </c>
      <c r="L244" s="8">
        <f t="shared" si="29"/>
        <v>0.20369998681919232</v>
      </c>
      <c r="M244" s="8">
        <f t="shared" si="30"/>
        <v>0.35359995287739177</v>
      </c>
      <c r="N244" s="8">
        <f t="shared" si="31"/>
        <v>0.66640005438400618</v>
      </c>
      <c r="O244" s="8">
        <f t="shared" si="32"/>
        <v>0.76440006616917255</v>
      </c>
      <c r="P244">
        <f>VLOOKUP($B244,'Supporting Data'!$B$2:$J$367,COLUMN('Supporting Data'!C245)-1,FALSE)</f>
        <v>391845</v>
      </c>
      <c r="Q244" s="8">
        <f>VLOOKUP($B244,'Supporting Data'!$B$2:$J$367,COLUMN('Supporting Data'!D245)-1,FALSE)</f>
        <v>0.19</v>
      </c>
      <c r="R244">
        <f>VLOOKUP($B244,'Supporting Data'!$B$2:$J$367,COLUMN('Supporting Data'!E245)-1,FALSE)</f>
        <v>38</v>
      </c>
      <c r="S244">
        <f>VLOOKUP($B244,'Supporting Data'!$B$2:$J$367,COLUMN('Supporting Data'!F245)-1,FALSE)</f>
        <v>19</v>
      </c>
      <c r="T244">
        <f>VLOOKUP($B244,'Supporting Data'!$B$2:$J$367,COLUMN('Supporting Data'!G245)-1,FALSE)</f>
        <v>26</v>
      </c>
      <c r="U244">
        <f>VLOOKUP($B244,'Supporting Data'!$B$2:$J$367,COLUMN('Supporting Data'!H245)-1,FALSE)</f>
        <v>372</v>
      </c>
      <c r="V244">
        <f>VLOOKUP($B244,'Supporting Data'!$B$2:$J$367,COLUMN('Supporting Data'!I245)-1,FALSE)</f>
        <v>31</v>
      </c>
      <c r="W244" s="8">
        <f>VLOOKUP($B244,'Supporting Data'!$B$2:$J$367,COLUMN('Supporting Data'!J245)-1,FALSE)</f>
        <v>0.95</v>
      </c>
      <c r="X244">
        <f>VLOOKUP($B244,'Channel wise traffic'!$B$2:$F$367,COLUMN('Channel wise traffic'!C245)-1,FALSE)</f>
        <v>16321913</v>
      </c>
      <c r="Y244">
        <f>VLOOKUP($B244,'Channel wise traffic'!$B$2:$F$367,COLUMN('Channel wise traffic'!D245)-1,FALSE)</f>
        <v>12241435</v>
      </c>
      <c r="Z244">
        <f>VLOOKUP($B244,'Channel wise traffic'!$B$2:$F$367,COLUMN('Channel wise traffic'!E245)-1,FALSE)</f>
        <v>4987251</v>
      </c>
      <c r="AA244">
        <f>VLOOKUP($B244,'Channel wise traffic'!$B$2:$F$367,COLUMN('Channel wise traffic'!F245)-1,FALSE)</f>
        <v>11788048</v>
      </c>
    </row>
    <row r="245" spans="1:27" x14ac:dyDescent="0.3">
      <c r="A245" s="4" t="str">
        <f t="shared" si="33"/>
        <v>Sunday</v>
      </c>
      <c r="B245" s="3">
        <v>43709</v>
      </c>
      <c r="C245" s="10">
        <v>42645263</v>
      </c>
      <c r="D245" s="10">
        <v>9224170</v>
      </c>
      <c r="E245" s="10">
        <v>3261666</v>
      </c>
      <c r="F245" s="10">
        <v>2217933</v>
      </c>
      <c r="G245" s="10">
        <v>1660788</v>
      </c>
      <c r="H245" s="8">
        <f t="shared" si="28"/>
        <v>3.8944255074707827E-2</v>
      </c>
      <c r="I245" s="8">
        <f t="shared" si="34"/>
        <v>-6.9493243300028373E-2</v>
      </c>
      <c r="J245" s="8">
        <f t="shared" si="35"/>
        <v>-4.0404039949458181E-2</v>
      </c>
      <c r="K245" s="8">
        <f t="shared" si="36"/>
        <v>-3.0314011898338933E-2</v>
      </c>
      <c r="L245" s="8">
        <f t="shared" si="29"/>
        <v>0.21629999092748003</v>
      </c>
      <c r="M245" s="8">
        <f t="shared" si="30"/>
        <v>0.3535999444936509</v>
      </c>
      <c r="N245" s="8">
        <f t="shared" si="31"/>
        <v>0.68000003679101417</v>
      </c>
      <c r="O245" s="8">
        <f t="shared" si="32"/>
        <v>0.74879989611949505</v>
      </c>
      <c r="P245">
        <f>VLOOKUP($B245,'Supporting Data'!$B$2:$J$367,COLUMN('Supporting Data'!C246)-1,FALSE)</f>
        <v>407821</v>
      </c>
      <c r="Q245" s="8">
        <f>VLOOKUP($B245,'Supporting Data'!$B$2:$J$367,COLUMN('Supporting Data'!D246)-1,FALSE)</f>
        <v>0.18</v>
      </c>
      <c r="R245">
        <f>VLOOKUP($B245,'Supporting Data'!$B$2:$J$367,COLUMN('Supporting Data'!E246)-1,FALSE)</f>
        <v>35</v>
      </c>
      <c r="S245">
        <f>VLOOKUP($B245,'Supporting Data'!$B$2:$J$367,COLUMN('Supporting Data'!F246)-1,FALSE)</f>
        <v>22</v>
      </c>
      <c r="T245">
        <f>VLOOKUP($B245,'Supporting Data'!$B$2:$J$367,COLUMN('Supporting Data'!G246)-1,FALSE)</f>
        <v>29</v>
      </c>
      <c r="U245">
        <f>VLOOKUP($B245,'Supporting Data'!$B$2:$J$367,COLUMN('Supporting Data'!H246)-1,FALSE)</f>
        <v>385</v>
      </c>
      <c r="V245">
        <f>VLOOKUP($B245,'Supporting Data'!$B$2:$J$367,COLUMN('Supporting Data'!I246)-1,FALSE)</f>
        <v>31</v>
      </c>
      <c r="W245" s="8">
        <f>VLOOKUP($B245,'Supporting Data'!$B$2:$J$367,COLUMN('Supporting Data'!J246)-1,FALSE)</f>
        <v>0.94</v>
      </c>
      <c r="X245">
        <f>VLOOKUP($B245,'Channel wise traffic'!$B$2:$F$367,COLUMN('Channel wise traffic'!C246)-1,FALSE)</f>
        <v>15352294</v>
      </c>
      <c r="Y245">
        <f>VLOOKUP($B245,'Channel wise traffic'!$B$2:$F$367,COLUMN('Channel wise traffic'!D246)-1,FALSE)</f>
        <v>11514221</v>
      </c>
      <c r="Z245">
        <f>VLOOKUP($B245,'Channel wise traffic'!$B$2:$F$367,COLUMN('Channel wise traffic'!E246)-1,FALSE)</f>
        <v>4690978</v>
      </c>
      <c r="AA245">
        <f>VLOOKUP($B245,'Channel wise traffic'!$B$2:$F$367,COLUMN('Channel wise traffic'!F246)-1,FALSE)</f>
        <v>11087768</v>
      </c>
    </row>
    <row r="246" spans="1:27" x14ac:dyDescent="0.3">
      <c r="A246" s="4" t="str">
        <f t="shared" si="33"/>
        <v>Monday</v>
      </c>
      <c r="B246" s="3">
        <v>43710</v>
      </c>
      <c r="C246" s="10">
        <v>22803207</v>
      </c>
      <c r="D246" s="10">
        <v>5529777</v>
      </c>
      <c r="E246" s="10">
        <v>2278268</v>
      </c>
      <c r="F246" s="10">
        <v>1696398</v>
      </c>
      <c r="G246" s="10">
        <v>1335405</v>
      </c>
      <c r="H246" s="8">
        <f t="shared" si="28"/>
        <v>5.8562157507055915E-2</v>
      </c>
      <c r="I246" s="8">
        <f t="shared" si="34"/>
        <v>5.9740946129111183E-2</v>
      </c>
      <c r="J246" s="8">
        <f t="shared" si="35"/>
        <v>1.9417484842767951E-2</v>
      </c>
      <c r="K246" s="8">
        <f t="shared" si="36"/>
        <v>3.9555395003414651E-2</v>
      </c>
      <c r="L246" s="8">
        <f t="shared" si="29"/>
        <v>0.24249996941219715</v>
      </c>
      <c r="M246" s="8">
        <f t="shared" si="30"/>
        <v>0.41199997757594925</v>
      </c>
      <c r="N246" s="8">
        <f t="shared" si="31"/>
        <v>0.7445998451455228</v>
      </c>
      <c r="O246" s="8">
        <f t="shared" si="32"/>
        <v>0.78720029144104153</v>
      </c>
      <c r="P246">
        <f>VLOOKUP($B246,'Supporting Data'!$B$2:$J$367,COLUMN('Supporting Data'!C247)-1,FALSE)</f>
        <v>389944</v>
      </c>
      <c r="Q246" s="8">
        <f>VLOOKUP($B246,'Supporting Data'!$B$2:$J$367,COLUMN('Supporting Data'!D247)-1,FALSE)</f>
        <v>0.17</v>
      </c>
      <c r="R246">
        <f>VLOOKUP($B246,'Supporting Data'!$B$2:$J$367,COLUMN('Supporting Data'!E247)-1,FALSE)</f>
        <v>31</v>
      </c>
      <c r="S246">
        <f>VLOOKUP($B246,'Supporting Data'!$B$2:$J$367,COLUMN('Supporting Data'!F247)-1,FALSE)</f>
        <v>22</v>
      </c>
      <c r="T246">
        <f>VLOOKUP($B246,'Supporting Data'!$B$2:$J$367,COLUMN('Supporting Data'!G247)-1,FALSE)</f>
        <v>28</v>
      </c>
      <c r="U246">
        <f>VLOOKUP($B246,'Supporting Data'!$B$2:$J$367,COLUMN('Supporting Data'!H247)-1,FALSE)</f>
        <v>364</v>
      </c>
      <c r="V246">
        <f>VLOOKUP($B246,'Supporting Data'!$B$2:$J$367,COLUMN('Supporting Data'!I247)-1,FALSE)</f>
        <v>32</v>
      </c>
      <c r="W246" s="8">
        <f>VLOOKUP($B246,'Supporting Data'!$B$2:$J$367,COLUMN('Supporting Data'!J247)-1,FALSE)</f>
        <v>0.92</v>
      </c>
      <c r="X246">
        <f>VLOOKUP($B246,'Channel wise traffic'!$B$2:$F$367,COLUMN('Channel wise traffic'!C247)-1,FALSE)</f>
        <v>8209154</v>
      </c>
      <c r="Y246">
        <f>VLOOKUP($B246,'Channel wise traffic'!$B$2:$F$367,COLUMN('Channel wise traffic'!D247)-1,FALSE)</f>
        <v>6156866</v>
      </c>
      <c r="Z246">
        <f>VLOOKUP($B246,'Channel wise traffic'!$B$2:$F$367,COLUMN('Channel wise traffic'!E247)-1,FALSE)</f>
        <v>2508352</v>
      </c>
      <c r="AA246">
        <f>VLOOKUP($B246,'Channel wise traffic'!$B$2:$F$367,COLUMN('Channel wise traffic'!F247)-1,FALSE)</f>
        <v>5928833</v>
      </c>
    </row>
    <row r="247" spans="1:27" x14ac:dyDescent="0.3">
      <c r="A247" s="4" t="str">
        <f t="shared" si="33"/>
        <v>Tuesday</v>
      </c>
      <c r="B247" s="3">
        <v>43711</v>
      </c>
      <c r="C247" s="10">
        <v>22586034</v>
      </c>
      <c r="D247" s="10">
        <v>5702973</v>
      </c>
      <c r="E247" s="10">
        <v>2167129</v>
      </c>
      <c r="F247" s="10">
        <v>1502904</v>
      </c>
      <c r="G247" s="10">
        <v>1170762</v>
      </c>
      <c r="H247" s="8">
        <f t="shared" si="28"/>
        <v>5.1835660922143305E-2</v>
      </c>
      <c r="I247" s="8">
        <f t="shared" si="34"/>
        <v>1.7803444891387521E-2</v>
      </c>
      <c r="J247" s="8">
        <f t="shared" si="35"/>
        <v>8.3333373303954517E-2</v>
      </c>
      <c r="K247" s="8">
        <f t="shared" si="36"/>
        <v>-6.048916245671776E-2</v>
      </c>
      <c r="L247" s="8">
        <f t="shared" si="29"/>
        <v>0.25249997409903835</v>
      </c>
      <c r="M247" s="8">
        <f t="shared" si="30"/>
        <v>0.37999987024311704</v>
      </c>
      <c r="N247" s="8">
        <f t="shared" si="31"/>
        <v>0.6935000177654399</v>
      </c>
      <c r="O247" s="8">
        <f t="shared" si="32"/>
        <v>0.77899985627824531</v>
      </c>
      <c r="P247">
        <f>VLOOKUP($B247,'Supporting Data'!$B$2:$J$367,COLUMN('Supporting Data'!C248)-1,FALSE)</f>
        <v>402082</v>
      </c>
      <c r="Q247" s="8">
        <f>VLOOKUP($B247,'Supporting Data'!$B$2:$J$367,COLUMN('Supporting Data'!D248)-1,FALSE)</f>
        <v>0.18</v>
      </c>
      <c r="R247">
        <f>VLOOKUP($B247,'Supporting Data'!$B$2:$J$367,COLUMN('Supporting Data'!E248)-1,FALSE)</f>
        <v>38</v>
      </c>
      <c r="S247">
        <f>VLOOKUP($B247,'Supporting Data'!$B$2:$J$367,COLUMN('Supporting Data'!F248)-1,FALSE)</f>
        <v>17</v>
      </c>
      <c r="T247">
        <f>VLOOKUP($B247,'Supporting Data'!$B$2:$J$367,COLUMN('Supporting Data'!G248)-1,FALSE)</f>
        <v>30</v>
      </c>
      <c r="U247">
        <f>VLOOKUP($B247,'Supporting Data'!$B$2:$J$367,COLUMN('Supporting Data'!H248)-1,FALSE)</f>
        <v>351</v>
      </c>
      <c r="V247">
        <f>VLOOKUP($B247,'Supporting Data'!$B$2:$J$367,COLUMN('Supporting Data'!I248)-1,FALSE)</f>
        <v>32</v>
      </c>
      <c r="W247" s="8">
        <f>VLOOKUP($B247,'Supporting Data'!$B$2:$J$367,COLUMN('Supporting Data'!J248)-1,FALSE)</f>
        <v>0.95</v>
      </c>
      <c r="X247">
        <f>VLOOKUP($B247,'Channel wise traffic'!$B$2:$F$367,COLUMN('Channel wise traffic'!C248)-1,FALSE)</f>
        <v>8130972</v>
      </c>
      <c r="Y247">
        <f>VLOOKUP($B247,'Channel wise traffic'!$B$2:$F$367,COLUMN('Channel wise traffic'!D248)-1,FALSE)</f>
        <v>6098229</v>
      </c>
      <c r="Z247">
        <f>VLOOKUP($B247,'Channel wise traffic'!$B$2:$F$367,COLUMN('Channel wise traffic'!E248)-1,FALSE)</f>
        <v>2484463</v>
      </c>
      <c r="AA247">
        <f>VLOOKUP($B247,'Channel wise traffic'!$B$2:$F$367,COLUMN('Channel wise traffic'!F248)-1,FALSE)</f>
        <v>5872368</v>
      </c>
    </row>
    <row r="248" spans="1:27" x14ac:dyDescent="0.3">
      <c r="A248" s="4" t="str">
        <f t="shared" si="33"/>
        <v>Wednesday</v>
      </c>
      <c r="B248" s="3">
        <v>43712</v>
      </c>
      <c r="C248" s="10">
        <v>22368860</v>
      </c>
      <c r="D248" s="10">
        <v>5592215</v>
      </c>
      <c r="E248" s="10">
        <v>2259254</v>
      </c>
      <c r="F248" s="10">
        <v>1566793</v>
      </c>
      <c r="G248" s="10">
        <v>1310465</v>
      </c>
      <c r="H248" s="8">
        <f t="shared" si="28"/>
        <v>5.8584344486039969E-2</v>
      </c>
      <c r="I248" s="8">
        <f t="shared" si="34"/>
        <v>-7.7849068606202554E-2</v>
      </c>
      <c r="J248" s="8">
        <f t="shared" si="35"/>
        <v>1.9801989677181275E-2</v>
      </c>
      <c r="K248" s="8">
        <f t="shared" si="36"/>
        <v>-9.575492033928612E-2</v>
      </c>
      <c r="L248" s="8">
        <f t="shared" si="29"/>
        <v>0.25</v>
      </c>
      <c r="M248" s="8">
        <f t="shared" si="30"/>
        <v>0.40399984621478252</v>
      </c>
      <c r="N248" s="8">
        <f t="shared" si="31"/>
        <v>0.69350015536101739</v>
      </c>
      <c r="O248" s="8">
        <f t="shared" si="32"/>
        <v>0.83639957543849119</v>
      </c>
      <c r="P248">
        <f>VLOOKUP($B248,'Supporting Data'!$B$2:$J$367,COLUMN('Supporting Data'!C249)-1,FALSE)</f>
        <v>384229</v>
      </c>
      <c r="Q248" s="8">
        <f>VLOOKUP($B248,'Supporting Data'!$B$2:$J$367,COLUMN('Supporting Data'!D249)-1,FALSE)</f>
        <v>0.19</v>
      </c>
      <c r="R248">
        <f>VLOOKUP($B248,'Supporting Data'!$B$2:$J$367,COLUMN('Supporting Data'!E249)-1,FALSE)</f>
        <v>39</v>
      </c>
      <c r="S248">
        <f>VLOOKUP($B248,'Supporting Data'!$B$2:$J$367,COLUMN('Supporting Data'!F249)-1,FALSE)</f>
        <v>20</v>
      </c>
      <c r="T248">
        <f>VLOOKUP($B248,'Supporting Data'!$B$2:$J$367,COLUMN('Supporting Data'!G249)-1,FALSE)</f>
        <v>26</v>
      </c>
      <c r="U248">
        <f>VLOOKUP($B248,'Supporting Data'!$B$2:$J$367,COLUMN('Supporting Data'!H249)-1,FALSE)</f>
        <v>361</v>
      </c>
      <c r="V248">
        <f>VLOOKUP($B248,'Supporting Data'!$B$2:$J$367,COLUMN('Supporting Data'!I249)-1,FALSE)</f>
        <v>34</v>
      </c>
      <c r="W248" s="8">
        <f>VLOOKUP($B248,'Supporting Data'!$B$2:$J$367,COLUMN('Supporting Data'!J249)-1,FALSE)</f>
        <v>0.93</v>
      </c>
      <c r="X248">
        <f>VLOOKUP($B248,'Channel wise traffic'!$B$2:$F$367,COLUMN('Channel wise traffic'!C249)-1,FALSE)</f>
        <v>8052789</v>
      </c>
      <c r="Y248">
        <f>VLOOKUP($B248,'Channel wise traffic'!$B$2:$F$367,COLUMN('Channel wise traffic'!D249)-1,FALSE)</f>
        <v>6039592</v>
      </c>
      <c r="Z248">
        <f>VLOOKUP($B248,'Channel wise traffic'!$B$2:$F$367,COLUMN('Channel wise traffic'!E249)-1,FALSE)</f>
        <v>2460574</v>
      </c>
      <c r="AA248">
        <f>VLOOKUP($B248,'Channel wise traffic'!$B$2:$F$367,COLUMN('Channel wise traffic'!F249)-1,FALSE)</f>
        <v>5815903</v>
      </c>
    </row>
    <row r="249" spans="1:27" x14ac:dyDescent="0.3">
      <c r="A249" s="4" t="str">
        <f t="shared" si="33"/>
        <v>Thursday</v>
      </c>
      <c r="B249" s="3">
        <v>43713</v>
      </c>
      <c r="C249" s="10">
        <v>20631473</v>
      </c>
      <c r="D249" s="10">
        <v>5261025</v>
      </c>
      <c r="E249" s="10">
        <v>2146498</v>
      </c>
      <c r="F249" s="10">
        <v>1598282</v>
      </c>
      <c r="G249" s="10">
        <v>1284380</v>
      </c>
      <c r="H249" s="8">
        <f t="shared" si="28"/>
        <v>6.22534319289757E-2</v>
      </c>
      <c r="I249" s="8">
        <f t="shared" si="34"/>
        <v>-1.9872239532180869E-2</v>
      </c>
      <c r="J249" s="8">
        <f t="shared" si="35"/>
        <v>-3.061223578845329E-2</v>
      </c>
      <c r="K249" s="8">
        <f t="shared" si="36"/>
        <v>1.1079153928673646E-2</v>
      </c>
      <c r="L249" s="8">
        <f t="shared" si="29"/>
        <v>0.25499997019117343</v>
      </c>
      <c r="M249" s="8">
        <f t="shared" si="30"/>
        <v>0.40799996198459426</v>
      </c>
      <c r="N249" s="8">
        <f t="shared" si="31"/>
        <v>0.74459980861850328</v>
      </c>
      <c r="O249" s="8">
        <f t="shared" si="32"/>
        <v>0.80360036589287742</v>
      </c>
      <c r="P249">
        <f>VLOOKUP($B249,'Supporting Data'!$B$2:$J$367,COLUMN('Supporting Data'!C250)-1,FALSE)</f>
        <v>386978</v>
      </c>
      <c r="Q249" s="8">
        <f>VLOOKUP($B249,'Supporting Data'!$B$2:$J$367,COLUMN('Supporting Data'!D250)-1,FALSE)</f>
        <v>0.17</v>
      </c>
      <c r="R249">
        <f>VLOOKUP($B249,'Supporting Data'!$B$2:$J$367,COLUMN('Supporting Data'!E250)-1,FALSE)</f>
        <v>32</v>
      </c>
      <c r="S249">
        <f>VLOOKUP($B249,'Supporting Data'!$B$2:$J$367,COLUMN('Supporting Data'!F250)-1,FALSE)</f>
        <v>22</v>
      </c>
      <c r="T249">
        <f>VLOOKUP($B249,'Supporting Data'!$B$2:$J$367,COLUMN('Supporting Data'!G250)-1,FALSE)</f>
        <v>26</v>
      </c>
      <c r="U249">
        <f>VLOOKUP($B249,'Supporting Data'!$B$2:$J$367,COLUMN('Supporting Data'!H250)-1,FALSE)</f>
        <v>368</v>
      </c>
      <c r="V249">
        <f>VLOOKUP($B249,'Supporting Data'!$B$2:$J$367,COLUMN('Supporting Data'!I250)-1,FALSE)</f>
        <v>31</v>
      </c>
      <c r="W249" s="8">
        <f>VLOOKUP($B249,'Supporting Data'!$B$2:$J$367,COLUMN('Supporting Data'!J250)-1,FALSE)</f>
        <v>0.93</v>
      </c>
      <c r="X249">
        <f>VLOOKUP($B249,'Channel wise traffic'!$B$2:$F$367,COLUMN('Channel wise traffic'!C250)-1,FALSE)</f>
        <v>7427330</v>
      </c>
      <c r="Y249">
        <f>VLOOKUP($B249,'Channel wise traffic'!$B$2:$F$367,COLUMN('Channel wise traffic'!D250)-1,FALSE)</f>
        <v>5570497</v>
      </c>
      <c r="Z249">
        <f>VLOOKUP($B249,'Channel wise traffic'!$B$2:$F$367,COLUMN('Channel wise traffic'!E250)-1,FALSE)</f>
        <v>2269462</v>
      </c>
      <c r="AA249">
        <f>VLOOKUP($B249,'Channel wise traffic'!$B$2:$F$367,COLUMN('Channel wise traffic'!F250)-1,FALSE)</f>
        <v>5364183</v>
      </c>
    </row>
    <row r="250" spans="1:27" x14ac:dyDescent="0.3">
      <c r="A250" s="4" t="str">
        <f t="shared" si="33"/>
        <v>Friday</v>
      </c>
      <c r="B250" s="3">
        <v>43714</v>
      </c>
      <c r="C250" s="10">
        <v>20848646</v>
      </c>
      <c r="D250" s="10">
        <v>5264283</v>
      </c>
      <c r="E250" s="10">
        <v>2084656</v>
      </c>
      <c r="F250" s="10">
        <v>1460927</v>
      </c>
      <c r="G250" s="10">
        <v>1233898</v>
      </c>
      <c r="H250" s="8">
        <f t="shared" si="28"/>
        <v>5.9183603577901416E-2</v>
      </c>
      <c r="I250" s="8">
        <f t="shared" si="34"/>
        <v>1.9166708653638898E-2</v>
      </c>
      <c r="J250" s="8">
        <f t="shared" si="35"/>
        <v>-4.9504951397826846E-2</v>
      </c>
      <c r="K250" s="8">
        <f t="shared" si="36"/>
        <v>7.2248309081100803E-2</v>
      </c>
      <c r="L250" s="8">
        <f t="shared" si="29"/>
        <v>0.25249999448405425</v>
      </c>
      <c r="M250" s="8">
        <f t="shared" si="30"/>
        <v>0.3959999870827613</v>
      </c>
      <c r="N250" s="8">
        <f t="shared" si="31"/>
        <v>0.70080003607309793</v>
      </c>
      <c r="O250" s="8">
        <f t="shared" si="32"/>
        <v>0.84459935369802874</v>
      </c>
      <c r="P250">
        <f>VLOOKUP($B250,'Supporting Data'!$B$2:$J$367,COLUMN('Supporting Data'!C251)-1,FALSE)</f>
        <v>396745</v>
      </c>
      <c r="Q250" s="8">
        <f>VLOOKUP($B250,'Supporting Data'!$B$2:$J$367,COLUMN('Supporting Data'!D251)-1,FALSE)</f>
        <v>0.18</v>
      </c>
      <c r="R250">
        <f>VLOOKUP($B250,'Supporting Data'!$B$2:$J$367,COLUMN('Supporting Data'!E251)-1,FALSE)</f>
        <v>33</v>
      </c>
      <c r="S250">
        <f>VLOOKUP($B250,'Supporting Data'!$B$2:$J$367,COLUMN('Supporting Data'!F251)-1,FALSE)</f>
        <v>17</v>
      </c>
      <c r="T250">
        <f>VLOOKUP($B250,'Supporting Data'!$B$2:$J$367,COLUMN('Supporting Data'!G251)-1,FALSE)</f>
        <v>30</v>
      </c>
      <c r="U250">
        <f>VLOOKUP($B250,'Supporting Data'!$B$2:$J$367,COLUMN('Supporting Data'!H251)-1,FALSE)</f>
        <v>377</v>
      </c>
      <c r="V250">
        <f>VLOOKUP($B250,'Supporting Data'!$B$2:$J$367,COLUMN('Supporting Data'!I251)-1,FALSE)</f>
        <v>34</v>
      </c>
      <c r="W250" s="8">
        <f>VLOOKUP($B250,'Supporting Data'!$B$2:$J$367,COLUMN('Supporting Data'!J251)-1,FALSE)</f>
        <v>0.92</v>
      </c>
      <c r="X250">
        <f>VLOOKUP($B250,'Channel wise traffic'!$B$2:$F$367,COLUMN('Channel wise traffic'!C251)-1,FALSE)</f>
        <v>7505512</v>
      </c>
      <c r="Y250">
        <f>VLOOKUP($B250,'Channel wise traffic'!$B$2:$F$367,COLUMN('Channel wise traffic'!D251)-1,FALSE)</f>
        <v>5629134</v>
      </c>
      <c r="Z250">
        <f>VLOOKUP($B250,'Channel wise traffic'!$B$2:$F$367,COLUMN('Channel wise traffic'!E251)-1,FALSE)</f>
        <v>2293351</v>
      </c>
      <c r="AA250">
        <f>VLOOKUP($B250,'Channel wise traffic'!$B$2:$F$367,COLUMN('Channel wise traffic'!F251)-1,FALSE)</f>
        <v>5420648</v>
      </c>
    </row>
    <row r="251" spans="1:27" x14ac:dyDescent="0.3">
      <c r="A251" s="4" t="str">
        <f t="shared" si="33"/>
        <v>Saturday</v>
      </c>
      <c r="B251" s="3">
        <v>43715</v>
      </c>
      <c r="C251" s="10">
        <v>46685340</v>
      </c>
      <c r="D251" s="10">
        <v>9313725</v>
      </c>
      <c r="E251" s="10">
        <v>3135000</v>
      </c>
      <c r="F251" s="10">
        <v>2025210</v>
      </c>
      <c r="G251" s="10">
        <v>1500680</v>
      </c>
      <c r="H251" s="8">
        <f t="shared" si="28"/>
        <v>3.2144566152886536E-2</v>
      </c>
      <c r="I251" s="8">
        <f t="shared" si="34"/>
        <v>-9.7887729498568721E-2</v>
      </c>
      <c r="J251" s="8">
        <f t="shared" si="35"/>
        <v>2.9702958941342894E-2</v>
      </c>
      <c r="K251" s="8">
        <f t="shared" si="36"/>
        <v>-0.12391018917833363</v>
      </c>
      <c r="L251" s="8">
        <f t="shared" si="29"/>
        <v>0.19949999293139989</v>
      </c>
      <c r="M251" s="8">
        <f t="shared" si="30"/>
        <v>0.3366000177157904</v>
      </c>
      <c r="N251" s="8">
        <f t="shared" si="31"/>
        <v>0.64600000000000002</v>
      </c>
      <c r="O251" s="8">
        <f t="shared" si="32"/>
        <v>0.74099969879666805</v>
      </c>
      <c r="P251">
        <f>VLOOKUP($B251,'Supporting Data'!$B$2:$J$367,COLUMN('Supporting Data'!C252)-1,FALSE)</f>
        <v>407003</v>
      </c>
      <c r="Q251" s="8">
        <f>VLOOKUP($B251,'Supporting Data'!$B$2:$J$367,COLUMN('Supporting Data'!D252)-1,FALSE)</f>
        <v>0.17</v>
      </c>
      <c r="R251">
        <f>VLOOKUP($B251,'Supporting Data'!$B$2:$J$367,COLUMN('Supporting Data'!E252)-1,FALSE)</f>
        <v>34</v>
      </c>
      <c r="S251">
        <f>VLOOKUP($B251,'Supporting Data'!$B$2:$J$367,COLUMN('Supporting Data'!F252)-1,FALSE)</f>
        <v>18</v>
      </c>
      <c r="T251">
        <f>VLOOKUP($B251,'Supporting Data'!$B$2:$J$367,COLUMN('Supporting Data'!G252)-1,FALSE)</f>
        <v>26</v>
      </c>
      <c r="U251">
        <f>VLOOKUP($B251,'Supporting Data'!$B$2:$J$367,COLUMN('Supporting Data'!H252)-1,FALSE)</f>
        <v>385</v>
      </c>
      <c r="V251">
        <f>VLOOKUP($B251,'Supporting Data'!$B$2:$J$367,COLUMN('Supporting Data'!I252)-1,FALSE)</f>
        <v>37</v>
      </c>
      <c r="W251" s="8">
        <f>VLOOKUP($B251,'Supporting Data'!$B$2:$J$367,COLUMN('Supporting Data'!J252)-1,FALSE)</f>
        <v>0.95</v>
      </c>
      <c r="X251">
        <f>VLOOKUP($B251,'Channel wise traffic'!$B$2:$F$367,COLUMN('Channel wise traffic'!C252)-1,FALSE)</f>
        <v>16806722</v>
      </c>
      <c r="Y251">
        <f>VLOOKUP($B251,'Channel wise traffic'!$B$2:$F$367,COLUMN('Channel wise traffic'!D252)-1,FALSE)</f>
        <v>12605042</v>
      </c>
      <c r="Z251">
        <f>VLOOKUP($B251,'Channel wise traffic'!$B$2:$F$367,COLUMN('Channel wise traffic'!E252)-1,FALSE)</f>
        <v>5135387</v>
      </c>
      <c r="AA251">
        <f>VLOOKUP($B251,'Channel wise traffic'!$B$2:$F$367,COLUMN('Channel wise traffic'!F252)-1,FALSE)</f>
        <v>12138188</v>
      </c>
    </row>
    <row r="252" spans="1:27" x14ac:dyDescent="0.3">
      <c r="A252" s="4" t="str">
        <f t="shared" si="33"/>
        <v>Sunday</v>
      </c>
      <c r="B252" s="3">
        <v>43716</v>
      </c>
      <c r="C252" s="10">
        <v>43094160</v>
      </c>
      <c r="D252" s="10">
        <v>9230769</v>
      </c>
      <c r="E252" s="10">
        <v>3169846</v>
      </c>
      <c r="F252" s="10">
        <v>2133940</v>
      </c>
      <c r="G252" s="10">
        <v>1697763</v>
      </c>
      <c r="H252" s="8">
        <f t="shared" si="28"/>
        <v>3.9396591092621364E-2</v>
      </c>
      <c r="I252" s="8">
        <f t="shared" si="34"/>
        <v>2.2263527915664216E-2</v>
      </c>
      <c r="J252" s="8">
        <f t="shared" si="35"/>
        <v>1.0526303941424953E-2</v>
      </c>
      <c r="K252" s="8">
        <f t="shared" si="36"/>
        <v>1.1614961360688625E-2</v>
      </c>
      <c r="L252" s="8">
        <f t="shared" si="29"/>
        <v>0.21419999832923997</v>
      </c>
      <c r="M252" s="8">
        <f t="shared" si="30"/>
        <v>0.34339999191833315</v>
      </c>
      <c r="N252" s="8">
        <f t="shared" si="31"/>
        <v>0.67319989677731973</v>
      </c>
      <c r="O252" s="8">
        <f t="shared" si="32"/>
        <v>0.79560015745522372</v>
      </c>
      <c r="P252">
        <f>VLOOKUP($B252,'Supporting Data'!$B$2:$J$367,COLUMN('Supporting Data'!C253)-1,FALSE)</f>
        <v>385901</v>
      </c>
      <c r="Q252" s="8">
        <f>VLOOKUP($B252,'Supporting Data'!$B$2:$J$367,COLUMN('Supporting Data'!D253)-1,FALSE)</f>
        <v>0.18</v>
      </c>
      <c r="R252">
        <f>VLOOKUP($B252,'Supporting Data'!$B$2:$J$367,COLUMN('Supporting Data'!E253)-1,FALSE)</f>
        <v>35</v>
      </c>
      <c r="S252">
        <f>VLOOKUP($B252,'Supporting Data'!$B$2:$J$367,COLUMN('Supporting Data'!F253)-1,FALSE)</f>
        <v>18</v>
      </c>
      <c r="T252">
        <f>VLOOKUP($B252,'Supporting Data'!$B$2:$J$367,COLUMN('Supporting Data'!G253)-1,FALSE)</f>
        <v>30</v>
      </c>
      <c r="U252">
        <f>VLOOKUP($B252,'Supporting Data'!$B$2:$J$367,COLUMN('Supporting Data'!H253)-1,FALSE)</f>
        <v>382</v>
      </c>
      <c r="V252">
        <f>VLOOKUP($B252,'Supporting Data'!$B$2:$J$367,COLUMN('Supporting Data'!I253)-1,FALSE)</f>
        <v>34</v>
      </c>
      <c r="W252" s="8">
        <f>VLOOKUP($B252,'Supporting Data'!$B$2:$J$367,COLUMN('Supporting Data'!J253)-1,FALSE)</f>
        <v>0.91</v>
      </c>
      <c r="X252">
        <f>VLOOKUP($B252,'Channel wise traffic'!$B$2:$F$367,COLUMN('Channel wise traffic'!C253)-1,FALSE)</f>
        <v>15513897</v>
      </c>
      <c r="Y252">
        <f>VLOOKUP($B252,'Channel wise traffic'!$B$2:$F$367,COLUMN('Channel wise traffic'!D253)-1,FALSE)</f>
        <v>11635423</v>
      </c>
      <c r="Z252">
        <f>VLOOKUP($B252,'Channel wise traffic'!$B$2:$F$367,COLUMN('Channel wise traffic'!E253)-1,FALSE)</f>
        <v>4740357</v>
      </c>
      <c r="AA252">
        <f>VLOOKUP($B252,'Channel wise traffic'!$B$2:$F$367,COLUMN('Channel wise traffic'!F253)-1,FALSE)</f>
        <v>11204481</v>
      </c>
    </row>
    <row r="253" spans="1:27" x14ac:dyDescent="0.3">
      <c r="A253" s="4" t="str">
        <f t="shared" si="33"/>
        <v>Monday</v>
      </c>
      <c r="B253" s="3">
        <v>43717</v>
      </c>
      <c r="C253" s="10">
        <v>21717340</v>
      </c>
      <c r="D253" s="10">
        <v>5375041</v>
      </c>
      <c r="E253" s="10">
        <v>2257517</v>
      </c>
      <c r="F253" s="10">
        <v>1697427</v>
      </c>
      <c r="G253" s="10">
        <v>1419728</v>
      </c>
      <c r="H253" s="8">
        <f t="shared" si="28"/>
        <v>6.5373015295611708E-2</v>
      </c>
      <c r="I253" s="8">
        <f t="shared" si="34"/>
        <v>6.3144139792796983E-2</v>
      </c>
      <c r="J253" s="8">
        <f t="shared" si="35"/>
        <v>-4.7619047619047672E-2</v>
      </c>
      <c r="K253" s="8">
        <f t="shared" si="36"/>
        <v>0.11630134678243675</v>
      </c>
      <c r="L253" s="8">
        <f t="shared" si="29"/>
        <v>0.24749997006999935</v>
      </c>
      <c r="M253" s="8">
        <f t="shared" si="30"/>
        <v>0.41999995907007964</v>
      </c>
      <c r="N253" s="8">
        <f t="shared" si="31"/>
        <v>0.75189998569224503</v>
      </c>
      <c r="O253" s="8">
        <f t="shared" si="32"/>
        <v>0.83640003369806182</v>
      </c>
      <c r="P253">
        <f>VLOOKUP($B253,'Supporting Data'!$B$2:$J$367,COLUMN('Supporting Data'!C254)-1,FALSE)</f>
        <v>407716</v>
      </c>
      <c r="Q253" s="8">
        <f>VLOOKUP($B253,'Supporting Data'!$B$2:$J$367,COLUMN('Supporting Data'!D254)-1,FALSE)</f>
        <v>0.18</v>
      </c>
      <c r="R253">
        <f>VLOOKUP($B253,'Supporting Data'!$B$2:$J$367,COLUMN('Supporting Data'!E254)-1,FALSE)</f>
        <v>35</v>
      </c>
      <c r="S253">
        <f>VLOOKUP($B253,'Supporting Data'!$B$2:$J$367,COLUMN('Supporting Data'!F254)-1,FALSE)</f>
        <v>21</v>
      </c>
      <c r="T253">
        <f>VLOOKUP($B253,'Supporting Data'!$B$2:$J$367,COLUMN('Supporting Data'!G254)-1,FALSE)</f>
        <v>26</v>
      </c>
      <c r="U253">
        <f>VLOOKUP($B253,'Supporting Data'!$B$2:$J$367,COLUMN('Supporting Data'!H254)-1,FALSE)</f>
        <v>370</v>
      </c>
      <c r="V253">
        <f>VLOOKUP($B253,'Supporting Data'!$B$2:$J$367,COLUMN('Supporting Data'!I254)-1,FALSE)</f>
        <v>38</v>
      </c>
      <c r="W253" s="8">
        <f>VLOOKUP($B253,'Supporting Data'!$B$2:$J$367,COLUMN('Supporting Data'!J254)-1,FALSE)</f>
        <v>0.94</v>
      </c>
      <c r="X253">
        <f>VLOOKUP($B253,'Channel wise traffic'!$B$2:$F$367,COLUMN('Channel wise traffic'!C254)-1,FALSE)</f>
        <v>7818242</v>
      </c>
      <c r="Y253">
        <f>VLOOKUP($B253,'Channel wise traffic'!$B$2:$F$367,COLUMN('Channel wise traffic'!D254)-1,FALSE)</f>
        <v>5863681</v>
      </c>
      <c r="Z253">
        <f>VLOOKUP($B253,'Channel wise traffic'!$B$2:$F$367,COLUMN('Channel wise traffic'!E254)-1,FALSE)</f>
        <v>2388907</v>
      </c>
      <c r="AA253">
        <f>VLOOKUP($B253,'Channel wise traffic'!$B$2:$F$367,COLUMN('Channel wise traffic'!F254)-1,FALSE)</f>
        <v>5646508</v>
      </c>
    </row>
    <row r="254" spans="1:27" x14ac:dyDescent="0.3">
      <c r="A254" s="4" t="str">
        <f t="shared" si="33"/>
        <v>Tuesday</v>
      </c>
      <c r="B254" s="3">
        <v>43718</v>
      </c>
      <c r="C254" s="10">
        <v>22368860</v>
      </c>
      <c r="D254" s="10">
        <v>5480370</v>
      </c>
      <c r="E254" s="10">
        <v>2126383</v>
      </c>
      <c r="F254" s="10">
        <v>1505692</v>
      </c>
      <c r="G254" s="10">
        <v>1185281</v>
      </c>
      <c r="H254" s="8">
        <f t="shared" si="28"/>
        <v>5.2987993129734817E-2</v>
      </c>
      <c r="I254" s="8">
        <f t="shared" si="34"/>
        <v>1.2401324949050219E-2</v>
      </c>
      <c r="J254" s="8">
        <f t="shared" si="35"/>
        <v>-9.6154110101844825E-3</v>
      </c>
      <c r="K254" s="8">
        <f t="shared" si="36"/>
        <v>2.2230491269751518E-2</v>
      </c>
      <c r="L254" s="8">
        <f t="shared" si="29"/>
        <v>0.24499996870649643</v>
      </c>
      <c r="M254" s="8">
        <f t="shared" si="30"/>
        <v>0.38799989781711819</v>
      </c>
      <c r="N254" s="8">
        <f t="shared" si="31"/>
        <v>0.70810009297478393</v>
      </c>
      <c r="O254" s="8">
        <f t="shared" si="32"/>
        <v>0.7872001710841261</v>
      </c>
      <c r="P254">
        <f>VLOOKUP($B254,'Supporting Data'!$B$2:$J$367,COLUMN('Supporting Data'!C255)-1,FALSE)</f>
        <v>397777</v>
      </c>
      <c r="Q254" s="8">
        <f>VLOOKUP($B254,'Supporting Data'!$B$2:$J$367,COLUMN('Supporting Data'!D255)-1,FALSE)</f>
        <v>0.18</v>
      </c>
      <c r="R254">
        <f>VLOOKUP($B254,'Supporting Data'!$B$2:$J$367,COLUMN('Supporting Data'!E255)-1,FALSE)</f>
        <v>35</v>
      </c>
      <c r="S254">
        <f>VLOOKUP($B254,'Supporting Data'!$B$2:$J$367,COLUMN('Supporting Data'!F255)-1,FALSE)</f>
        <v>18</v>
      </c>
      <c r="T254">
        <f>VLOOKUP($B254,'Supporting Data'!$B$2:$J$367,COLUMN('Supporting Data'!G255)-1,FALSE)</f>
        <v>27</v>
      </c>
      <c r="U254">
        <f>VLOOKUP($B254,'Supporting Data'!$B$2:$J$367,COLUMN('Supporting Data'!H255)-1,FALSE)</f>
        <v>399</v>
      </c>
      <c r="V254">
        <f>VLOOKUP($B254,'Supporting Data'!$B$2:$J$367,COLUMN('Supporting Data'!I255)-1,FALSE)</f>
        <v>37</v>
      </c>
      <c r="W254" s="8">
        <f>VLOOKUP($B254,'Supporting Data'!$B$2:$J$367,COLUMN('Supporting Data'!J255)-1,FALSE)</f>
        <v>0.91</v>
      </c>
      <c r="X254">
        <f>VLOOKUP($B254,'Channel wise traffic'!$B$2:$F$367,COLUMN('Channel wise traffic'!C255)-1,FALSE)</f>
        <v>8052789</v>
      </c>
      <c r="Y254">
        <f>VLOOKUP($B254,'Channel wise traffic'!$B$2:$F$367,COLUMN('Channel wise traffic'!D255)-1,FALSE)</f>
        <v>6039592</v>
      </c>
      <c r="Z254">
        <f>VLOOKUP($B254,'Channel wise traffic'!$B$2:$F$367,COLUMN('Channel wise traffic'!E255)-1,FALSE)</f>
        <v>2460574</v>
      </c>
      <c r="AA254">
        <f>VLOOKUP($B254,'Channel wise traffic'!$B$2:$F$367,COLUMN('Channel wise traffic'!F255)-1,FALSE)</f>
        <v>5815903</v>
      </c>
    </row>
    <row r="255" spans="1:27" x14ac:dyDescent="0.3">
      <c r="A255" s="4" t="str">
        <f t="shared" si="33"/>
        <v>Wednesday</v>
      </c>
      <c r="B255" s="3">
        <v>43719</v>
      </c>
      <c r="C255" s="10">
        <v>21065820</v>
      </c>
      <c r="D255" s="10">
        <v>5055796</v>
      </c>
      <c r="E255" s="10">
        <v>1981872</v>
      </c>
      <c r="F255" s="10">
        <v>1504637</v>
      </c>
      <c r="G255" s="10">
        <v>1246140</v>
      </c>
      <c r="H255" s="8">
        <f t="shared" si="28"/>
        <v>5.9154592605462311E-2</v>
      </c>
      <c r="I255" s="8">
        <f t="shared" si="34"/>
        <v>-4.9085629909993767E-2</v>
      </c>
      <c r="J255" s="8">
        <f t="shared" si="35"/>
        <v>-5.8252409823299045E-2</v>
      </c>
      <c r="K255" s="8">
        <f t="shared" si="36"/>
        <v>9.7337970480873004E-3</v>
      </c>
      <c r="L255" s="8">
        <f t="shared" si="29"/>
        <v>0.2399999620237902</v>
      </c>
      <c r="M255" s="8">
        <f t="shared" si="30"/>
        <v>0.39199999367063071</v>
      </c>
      <c r="N255" s="8">
        <f t="shared" si="31"/>
        <v>0.75919988778286385</v>
      </c>
      <c r="O255" s="8">
        <f t="shared" si="32"/>
        <v>0.82819975847995231</v>
      </c>
      <c r="P255">
        <f>VLOOKUP($B255,'Supporting Data'!$B$2:$J$367,COLUMN('Supporting Data'!C256)-1,FALSE)</f>
        <v>393437</v>
      </c>
      <c r="Q255" s="8">
        <f>VLOOKUP($B255,'Supporting Data'!$B$2:$J$367,COLUMN('Supporting Data'!D256)-1,FALSE)</f>
        <v>0.18</v>
      </c>
      <c r="R255">
        <f>VLOOKUP($B255,'Supporting Data'!$B$2:$J$367,COLUMN('Supporting Data'!E256)-1,FALSE)</f>
        <v>40</v>
      </c>
      <c r="S255">
        <f>VLOOKUP($B255,'Supporting Data'!$B$2:$J$367,COLUMN('Supporting Data'!F256)-1,FALSE)</f>
        <v>17</v>
      </c>
      <c r="T255">
        <f>VLOOKUP($B255,'Supporting Data'!$B$2:$J$367,COLUMN('Supporting Data'!G256)-1,FALSE)</f>
        <v>26</v>
      </c>
      <c r="U255">
        <f>VLOOKUP($B255,'Supporting Data'!$B$2:$J$367,COLUMN('Supporting Data'!H256)-1,FALSE)</f>
        <v>387</v>
      </c>
      <c r="V255">
        <f>VLOOKUP($B255,'Supporting Data'!$B$2:$J$367,COLUMN('Supporting Data'!I256)-1,FALSE)</f>
        <v>31</v>
      </c>
      <c r="W255" s="8">
        <f>VLOOKUP($B255,'Supporting Data'!$B$2:$J$367,COLUMN('Supporting Data'!J256)-1,FALSE)</f>
        <v>0.94</v>
      </c>
      <c r="X255">
        <f>VLOOKUP($B255,'Channel wise traffic'!$B$2:$F$367,COLUMN('Channel wise traffic'!C256)-1,FALSE)</f>
        <v>7583695</v>
      </c>
      <c r="Y255">
        <f>VLOOKUP($B255,'Channel wise traffic'!$B$2:$F$367,COLUMN('Channel wise traffic'!D256)-1,FALSE)</f>
        <v>5687771</v>
      </c>
      <c r="Z255">
        <f>VLOOKUP($B255,'Channel wise traffic'!$B$2:$F$367,COLUMN('Channel wise traffic'!E256)-1,FALSE)</f>
        <v>2317240</v>
      </c>
      <c r="AA255">
        <f>VLOOKUP($B255,'Channel wise traffic'!$B$2:$F$367,COLUMN('Channel wise traffic'!F256)-1,FALSE)</f>
        <v>5477113</v>
      </c>
    </row>
    <row r="256" spans="1:27" x14ac:dyDescent="0.3">
      <c r="A256" s="4" t="str">
        <f t="shared" si="33"/>
        <v>Thursday</v>
      </c>
      <c r="B256" s="3">
        <v>43720</v>
      </c>
      <c r="C256" s="10">
        <v>20848646</v>
      </c>
      <c r="D256" s="10">
        <v>5160040</v>
      </c>
      <c r="E256" s="10">
        <v>2022735</v>
      </c>
      <c r="F256" s="10">
        <v>1535660</v>
      </c>
      <c r="G256" s="10">
        <v>1309611</v>
      </c>
      <c r="H256" s="8">
        <f t="shared" si="28"/>
        <v>6.2815158356087003E-2</v>
      </c>
      <c r="I256" s="8">
        <f t="shared" si="34"/>
        <v>1.9644497734315314E-2</v>
      </c>
      <c r="J256" s="8">
        <f t="shared" si="35"/>
        <v>1.0526296401619062E-2</v>
      </c>
      <c r="K256" s="8">
        <f t="shared" si="36"/>
        <v>9.0232202419324725E-3</v>
      </c>
      <c r="L256" s="8">
        <f t="shared" si="29"/>
        <v>0.24750000551594573</v>
      </c>
      <c r="M256" s="8">
        <f t="shared" si="30"/>
        <v>0.39199986821807581</v>
      </c>
      <c r="N256" s="8">
        <f t="shared" si="31"/>
        <v>0.75919979631538481</v>
      </c>
      <c r="O256" s="8">
        <f t="shared" si="32"/>
        <v>0.852800098980243</v>
      </c>
      <c r="P256">
        <f>VLOOKUP($B256,'Supporting Data'!$B$2:$J$367,COLUMN('Supporting Data'!C257)-1,FALSE)</f>
        <v>406634</v>
      </c>
      <c r="Q256" s="8">
        <f>VLOOKUP($B256,'Supporting Data'!$B$2:$J$367,COLUMN('Supporting Data'!D257)-1,FALSE)</f>
        <v>0.18</v>
      </c>
      <c r="R256">
        <f>VLOOKUP($B256,'Supporting Data'!$B$2:$J$367,COLUMN('Supporting Data'!E257)-1,FALSE)</f>
        <v>34</v>
      </c>
      <c r="S256">
        <f>VLOOKUP($B256,'Supporting Data'!$B$2:$J$367,COLUMN('Supporting Data'!F257)-1,FALSE)</f>
        <v>20</v>
      </c>
      <c r="T256">
        <f>VLOOKUP($B256,'Supporting Data'!$B$2:$J$367,COLUMN('Supporting Data'!G257)-1,FALSE)</f>
        <v>25</v>
      </c>
      <c r="U256">
        <f>VLOOKUP($B256,'Supporting Data'!$B$2:$J$367,COLUMN('Supporting Data'!H257)-1,FALSE)</f>
        <v>368</v>
      </c>
      <c r="V256">
        <f>VLOOKUP($B256,'Supporting Data'!$B$2:$J$367,COLUMN('Supporting Data'!I257)-1,FALSE)</f>
        <v>36</v>
      </c>
      <c r="W256" s="8">
        <f>VLOOKUP($B256,'Supporting Data'!$B$2:$J$367,COLUMN('Supporting Data'!J257)-1,FALSE)</f>
        <v>0.91</v>
      </c>
      <c r="X256">
        <f>VLOOKUP($B256,'Channel wise traffic'!$B$2:$F$367,COLUMN('Channel wise traffic'!C257)-1,FALSE)</f>
        <v>7505512</v>
      </c>
      <c r="Y256">
        <f>VLOOKUP($B256,'Channel wise traffic'!$B$2:$F$367,COLUMN('Channel wise traffic'!D257)-1,FALSE)</f>
        <v>5629134</v>
      </c>
      <c r="Z256">
        <f>VLOOKUP($B256,'Channel wise traffic'!$B$2:$F$367,COLUMN('Channel wise traffic'!E257)-1,FALSE)</f>
        <v>2293351</v>
      </c>
      <c r="AA256">
        <f>VLOOKUP($B256,'Channel wise traffic'!$B$2:$F$367,COLUMN('Channel wise traffic'!F257)-1,FALSE)</f>
        <v>5420648</v>
      </c>
    </row>
    <row r="257" spans="1:27" x14ac:dyDescent="0.3">
      <c r="A257" s="4" t="str">
        <f t="shared" si="33"/>
        <v>Friday</v>
      </c>
      <c r="B257" s="3">
        <v>43721</v>
      </c>
      <c r="C257" s="10">
        <v>22803207</v>
      </c>
      <c r="D257" s="10">
        <v>5985841</v>
      </c>
      <c r="E257" s="10">
        <v>2322506</v>
      </c>
      <c r="F257" s="10">
        <v>1610658</v>
      </c>
      <c r="G257" s="10">
        <v>1360362</v>
      </c>
      <c r="H257" s="8">
        <f t="shared" si="28"/>
        <v>5.9656608826995257E-2</v>
      </c>
      <c r="I257" s="8">
        <f t="shared" si="34"/>
        <v>0.10249145391272219</v>
      </c>
      <c r="J257" s="8">
        <f t="shared" si="35"/>
        <v>9.3750020984576077E-2</v>
      </c>
      <c r="K257" s="8">
        <f t="shared" si="36"/>
        <v>7.9921670952536328E-3</v>
      </c>
      <c r="L257" s="8">
        <f t="shared" si="29"/>
        <v>0.26249996327270986</v>
      </c>
      <c r="M257" s="8">
        <f t="shared" si="30"/>
        <v>0.387999948545242</v>
      </c>
      <c r="N257" s="8">
        <f t="shared" si="31"/>
        <v>0.69350003832067608</v>
      </c>
      <c r="O257" s="8">
        <f t="shared" si="32"/>
        <v>0.84460015720283266</v>
      </c>
      <c r="P257">
        <f>VLOOKUP($B257,'Supporting Data'!$B$2:$J$367,COLUMN('Supporting Data'!C258)-1,FALSE)</f>
        <v>392550</v>
      </c>
      <c r="Q257" s="8">
        <f>VLOOKUP($B257,'Supporting Data'!$B$2:$J$367,COLUMN('Supporting Data'!D258)-1,FALSE)</f>
        <v>0.19</v>
      </c>
      <c r="R257">
        <f>VLOOKUP($B257,'Supporting Data'!$B$2:$J$367,COLUMN('Supporting Data'!E258)-1,FALSE)</f>
        <v>30</v>
      </c>
      <c r="S257">
        <f>VLOOKUP($B257,'Supporting Data'!$B$2:$J$367,COLUMN('Supporting Data'!F258)-1,FALSE)</f>
        <v>19</v>
      </c>
      <c r="T257">
        <f>VLOOKUP($B257,'Supporting Data'!$B$2:$J$367,COLUMN('Supporting Data'!G258)-1,FALSE)</f>
        <v>29</v>
      </c>
      <c r="U257">
        <f>VLOOKUP($B257,'Supporting Data'!$B$2:$J$367,COLUMN('Supporting Data'!H258)-1,FALSE)</f>
        <v>384</v>
      </c>
      <c r="V257">
        <f>VLOOKUP($B257,'Supporting Data'!$B$2:$J$367,COLUMN('Supporting Data'!I258)-1,FALSE)</f>
        <v>32</v>
      </c>
      <c r="W257" s="8">
        <f>VLOOKUP($B257,'Supporting Data'!$B$2:$J$367,COLUMN('Supporting Data'!J258)-1,FALSE)</f>
        <v>0.92</v>
      </c>
      <c r="X257">
        <f>VLOOKUP($B257,'Channel wise traffic'!$B$2:$F$367,COLUMN('Channel wise traffic'!C258)-1,FALSE)</f>
        <v>8209154</v>
      </c>
      <c r="Y257">
        <f>VLOOKUP($B257,'Channel wise traffic'!$B$2:$F$367,COLUMN('Channel wise traffic'!D258)-1,FALSE)</f>
        <v>6156866</v>
      </c>
      <c r="Z257">
        <f>VLOOKUP($B257,'Channel wise traffic'!$B$2:$F$367,COLUMN('Channel wise traffic'!E258)-1,FALSE)</f>
        <v>2508352</v>
      </c>
      <c r="AA257">
        <f>VLOOKUP($B257,'Channel wise traffic'!$B$2:$F$367,COLUMN('Channel wise traffic'!F258)-1,FALSE)</f>
        <v>5928833</v>
      </c>
    </row>
    <row r="258" spans="1:27" x14ac:dyDescent="0.3">
      <c r="A258" s="4" t="str">
        <f t="shared" si="33"/>
        <v>Saturday</v>
      </c>
      <c r="B258" s="3">
        <v>43722</v>
      </c>
      <c r="C258" s="10">
        <v>44440853</v>
      </c>
      <c r="D258" s="10">
        <v>9332579</v>
      </c>
      <c r="E258" s="10">
        <v>1396153</v>
      </c>
      <c r="F258" s="10">
        <v>939890</v>
      </c>
      <c r="G258" s="10">
        <v>696459</v>
      </c>
      <c r="H258" s="8">
        <f t="shared" ref="H258:H321" si="37">G258/C258</f>
        <v>1.5671593882322647E-2</v>
      </c>
      <c r="I258" s="8">
        <f t="shared" si="34"/>
        <v>-0.53590439000986212</v>
      </c>
      <c r="J258" s="8">
        <f t="shared" si="35"/>
        <v>-4.8076912366922908E-2</v>
      </c>
      <c r="K258" s="8">
        <f t="shared" si="36"/>
        <v>-0.51246522327334754</v>
      </c>
      <c r="L258" s="8">
        <f t="shared" ref="L258:L321" si="38">D258/C258</f>
        <v>0.20999999707476361</v>
      </c>
      <c r="M258" s="8">
        <f t="shared" ref="M258:M321" si="39">E258/D258</f>
        <v>0.14959991230719827</v>
      </c>
      <c r="N258" s="8">
        <f t="shared" ref="N258:N321" si="40">F258/E258</f>
        <v>0.67319985703572605</v>
      </c>
      <c r="O258" s="8">
        <f t="shared" ref="O258:O321" si="41">G258/F258</f>
        <v>0.74100054261668924</v>
      </c>
      <c r="P258">
        <f>VLOOKUP($B258,'Supporting Data'!$B$2:$J$367,COLUMN('Supporting Data'!C259)-1,FALSE)</f>
        <v>406604</v>
      </c>
      <c r="Q258" s="8">
        <f>VLOOKUP($B258,'Supporting Data'!$B$2:$J$367,COLUMN('Supporting Data'!D259)-1,FALSE)</f>
        <v>0.17</v>
      </c>
      <c r="R258">
        <f>VLOOKUP($B258,'Supporting Data'!$B$2:$J$367,COLUMN('Supporting Data'!E259)-1,FALSE)</f>
        <v>64</v>
      </c>
      <c r="S258">
        <f>VLOOKUP($B258,'Supporting Data'!$B$2:$J$367,COLUMN('Supporting Data'!F259)-1,FALSE)</f>
        <v>22</v>
      </c>
      <c r="T258">
        <f>VLOOKUP($B258,'Supporting Data'!$B$2:$J$367,COLUMN('Supporting Data'!G259)-1,FALSE)</f>
        <v>30</v>
      </c>
      <c r="U258">
        <f>VLOOKUP($B258,'Supporting Data'!$B$2:$J$367,COLUMN('Supporting Data'!H259)-1,FALSE)</f>
        <v>378</v>
      </c>
      <c r="V258">
        <f>VLOOKUP($B258,'Supporting Data'!$B$2:$J$367,COLUMN('Supporting Data'!I259)-1,FALSE)</f>
        <v>35</v>
      </c>
      <c r="W258" s="8">
        <f>VLOOKUP($B258,'Supporting Data'!$B$2:$J$367,COLUMN('Supporting Data'!J259)-1,FALSE)</f>
        <v>0.93</v>
      </c>
      <c r="X258">
        <f>VLOOKUP($B258,'Channel wise traffic'!$B$2:$F$367,COLUMN('Channel wise traffic'!C259)-1,FALSE)</f>
        <v>15998707</v>
      </c>
      <c r="Y258">
        <f>VLOOKUP($B258,'Channel wise traffic'!$B$2:$F$367,COLUMN('Channel wise traffic'!D259)-1,FALSE)</f>
        <v>11999030</v>
      </c>
      <c r="Z258">
        <f>VLOOKUP($B258,'Channel wise traffic'!$B$2:$F$367,COLUMN('Channel wise traffic'!E259)-1,FALSE)</f>
        <v>4888493</v>
      </c>
      <c r="AA258">
        <f>VLOOKUP($B258,'Channel wise traffic'!$B$2:$F$367,COLUMN('Channel wise traffic'!F259)-1,FALSE)</f>
        <v>11554621</v>
      </c>
    </row>
    <row r="259" spans="1:27" x14ac:dyDescent="0.3">
      <c r="A259" s="4" t="str">
        <f t="shared" ref="A259:A322" si="42">TEXT(WEEKDAY(B259,1),"DDDD")</f>
        <v>Sunday</v>
      </c>
      <c r="B259" s="3">
        <v>43723</v>
      </c>
      <c r="C259" s="10">
        <v>46236443</v>
      </c>
      <c r="D259" s="10">
        <v>9515460</v>
      </c>
      <c r="E259" s="10">
        <v>3364666</v>
      </c>
      <c r="F259" s="10">
        <v>2333732</v>
      </c>
      <c r="G259" s="10">
        <v>1856717</v>
      </c>
      <c r="H259" s="8">
        <f t="shared" si="37"/>
        <v>4.0157003426928843E-2</v>
      </c>
      <c r="I259" s="8">
        <f t="shared" si="34"/>
        <v>9.3625553154356611E-2</v>
      </c>
      <c r="J259" s="8">
        <f t="shared" si="35"/>
        <v>7.2916678269166812E-2</v>
      </c>
      <c r="K259" s="8">
        <f t="shared" si="36"/>
        <v>1.9301475412422109E-2</v>
      </c>
      <c r="L259" s="8">
        <f t="shared" si="38"/>
        <v>0.20580000066181561</v>
      </c>
      <c r="M259" s="8">
        <f t="shared" si="39"/>
        <v>0.35359993105955989</v>
      </c>
      <c r="N259" s="8">
        <f t="shared" si="40"/>
        <v>0.69359989966314639</v>
      </c>
      <c r="O259" s="8">
        <f t="shared" si="41"/>
        <v>0.79559992321311956</v>
      </c>
      <c r="P259">
        <f>VLOOKUP($B259,'Supporting Data'!$B$2:$J$367,COLUMN('Supporting Data'!C260)-1,FALSE)</f>
        <v>393532</v>
      </c>
      <c r="Q259" s="8">
        <f>VLOOKUP($B259,'Supporting Data'!$B$2:$J$367,COLUMN('Supporting Data'!D260)-1,FALSE)</f>
        <v>0.19</v>
      </c>
      <c r="R259">
        <f>VLOOKUP($B259,'Supporting Data'!$B$2:$J$367,COLUMN('Supporting Data'!E260)-1,FALSE)</f>
        <v>31</v>
      </c>
      <c r="S259">
        <f>VLOOKUP($B259,'Supporting Data'!$B$2:$J$367,COLUMN('Supporting Data'!F260)-1,FALSE)</f>
        <v>18</v>
      </c>
      <c r="T259">
        <f>VLOOKUP($B259,'Supporting Data'!$B$2:$J$367,COLUMN('Supporting Data'!G260)-1,FALSE)</f>
        <v>29</v>
      </c>
      <c r="U259">
        <f>VLOOKUP($B259,'Supporting Data'!$B$2:$J$367,COLUMN('Supporting Data'!H260)-1,FALSE)</f>
        <v>385</v>
      </c>
      <c r="V259">
        <f>VLOOKUP($B259,'Supporting Data'!$B$2:$J$367,COLUMN('Supporting Data'!I260)-1,FALSE)</f>
        <v>38</v>
      </c>
      <c r="W259" s="8">
        <f>VLOOKUP($B259,'Supporting Data'!$B$2:$J$367,COLUMN('Supporting Data'!J260)-1,FALSE)</f>
        <v>0.94</v>
      </c>
      <c r="X259">
        <f>VLOOKUP($B259,'Channel wise traffic'!$B$2:$F$367,COLUMN('Channel wise traffic'!C260)-1,FALSE)</f>
        <v>16645119</v>
      </c>
      <c r="Y259">
        <f>VLOOKUP($B259,'Channel wise traffic'!$B$2:$F$367,COLUMN('Channel wise traffic'!D260)-1,FALSE)</f>
        <v>12483839</v>
      </c>
      <c r="Z259">
        <f>VLOOKUP($B259,'Channel wise traffic'!$B$2:$F$367,COLUMN('Channel wise traffic'!E260)-1,FALSE)</f>
        <v>5086008</v>
      </c>
      <c r="AA259">
        <f>VLOOKUP($B259,'Channel wise traffic'!$B$2:$F$367,COLUMN('Channel wise traffic'!F260)-1,FALSE)</f>
        <v>12021475</v>
      </c>
    </row>
    <row r="260" spans="1:27" x14ac:dyDescent="0.3">
      <c r="A260" s="4" t="str">
        <f t="shared" si="42"/>
        <v>Monday</v>
      </c>
      <c r="B260" s="3">
        <v>43724</v>
      </c>
      <c r="C260" s="10">
        <v>20631473</v>
      </c>
      <c r="D260" s="10">
        <v>5106289</v>
      </c>
      <c r="E260" s="10">
        <v>1960815</v>
      </c>
      <c r="F260" s="10">
        <v>1445709</v>
      </c>
      <c r="G260" s="10">
        <v>1161771</v>
      </c>
      <c r="H260" s="8">
        <f t="shared" si="37"/>
        <v>5.631061824814932E-2</v>
      </c>
      <c r="I260" s="8">
        <f t="shared" si="34"/>
        <v>-0.18169466263960421</v>
      </c>
      <c r="J260" s="8">
        <f t="shared" si="35"/>
        <v>-5.0000000000000044E-2</v>
      </c>
      <c r="K260" s="8">
        <f t="shared" si="36"/>
        <v>-0.1386259606732676</v>
      </c>
      <c r="L260" s="8">
        <f t="shared" si="38"/>
        <v>0.24749997249348119</v>
      </c>
      <c r="M260" s="8">
        <f t="shared" si="39"/>
        <v>0.38400000470008649</v>
      </c>
      <c r="N260" s="8">
        <f t="shared" si="40"/>
        <v>0.73730005125419784</v>
      </c>
      <c r="O260" s="8">
        <f t="shared" si="41"/>
        <v>0.80359947956331457</v>
      </c>
      <c r="P260">
        <f>VLOOKUP($B260,'Supporting Data'!$B$2:$J$367,COLUMN('Supporting Data'!C261)-1,FALSE)</f>
        <v>398745</v>
      </c>
      <c r="Q260" s="8">
        <f>VLOOKUP($B260,'Supporting Data'!$B$2:$J$367,COLUMN('Supporting Data'!D261)-1,FALSE)</f>
        <v>0.19</v>
      </c>
      <c r="R260">
        <f>VLOOKUP($B260,'Supporting Data'!$B$2:$J$367,COLUMN('Supporting Data'!E261)-1,FALSE)</f>
        <v>33</v>
      </c>
      <c r="S260">
        <f>VLOOKUP($B260,'Supporting Data'!$B$2:$J$367,COLUMN('Supporting Data'!F261)-1,FALSE)</f>
        <v>21</v>
      </c>
      <c r="T260">
        <f>VLOOKUP($B260,'Supporting Data'!$B$2:$J$367,COLUMN('Supporting Data'!G261)-1,FALSE)</f>
        <v>25</v>
      </c>
      <c r="U260">
        <f>VLOOKUP($B260,'Supporting Data'!$B$2:$J$367,COLUMN('Supporting Data'!H261)-1,FALSE)</f>
        <v>367</v>
      </c>
      <c r="V260">
        <f>VLOOKUP($B260,'Supporting Data'!$B$2:$J$367,COLUMN('Supporting Data'!I261)-1,FALSE)</f>
        <v>32</v>
      </c>
      <c r="W260" s="8">
        <f>VLOOKUP($B260,'Supporting Data'!$B$2:$J$367,COLUMN('Supporting Data'!J261)-1,FALSE)</f>
        <v>0.95</v>
      </c>
      <c r="X260">
        <f>VLOOKUP($B260,'Channel wise traffic'!$B$2:$F$367,COLUMN('Channel wise traffic'!C261)-1,FALSE)</f>
        <v>7427330</v>
      </c>
      <c r="Y260">
        <f>VLOOKUP($B260,'Channel wise traffic'!$B$2:$F$367,COLUMN('Channel wise traffic'!D261)-1,FALSE)</f>
        <v>5570497</v>
      </c>
      <c r="Z260">
        <f>VLOOKUP($B260,'Channel wise traffic'!$B$2:$F$367,COLUMN('Channel wise traffic'!E261)-1,FALSE)</f>
        <v>2269462</v>
      </c>
      <c r="AA260">
        <f>VLOOKUP($B260,'Channel wise traffic'!$B$2:$F$367,COLUMN('Channel wise traffic'!F261)-1,FALSE)</f>
        <v>5364183</v>
      </c>
    </row>
    <row r="261" spans="1:27" x14ac:dyDescent="0.3">
      <c r="A261" s="4" t="str">
        <f t="shared" si="42"/>
        <v>Tuesday</v>
      </c>
      <c r="B261" s="3">
        <v>43725</v>
      </c>
      <c r="C261" s="10">
        <v>22368860</v>
      </c>
      <c r="D261" s="10">
        <v>5312604</v>
      </c>
      <c r="E261" s="10">
        <v>2188793</v>
      </c>
      <c r="F261" s="10">
        <v>1581840</v>
      </c>
      <c r="G261" s="10">
        <v>1361964</v>
      </c>
      <c r="H261" s="8">
        <f t="shared" si="37"/>
        <v>6.0886607542807281E-2</v>
      </c>
      <c r="I261" s="8">
        <f t="shared" si="34"/>
        <v>0.14906423033862848</v>
      </c>
      <c r="J261" s="8">
        <f t="shared" si="35"/>
        <v>0</v>
      </c>
      <c r="K261" s="8">
        <f t="shared" si="36"/>
        <v>0.1490642303386287</v>
      </c>
      <c r="L261" s="8">
        <f t="shared" si="38"/>
        <v>0.23749998882374873</v>
      </c>
      <c r="M261" s="8">
        <f t="shared" si="39"/>
        <v>0.41200002861120461</v>
      </c>
      <c r="N261" s="8">
        <f t="shared" si="40"/>
        <v>0.72269967968647564</v>
      </c>
      <c r="O261" s="8">
        <f t="shared" si="41"/>
        <v>0.86099984827795484</v>
      </c>
      <c r="P261">
        <f>VLOOKUP($B261,'Supporting Data'!$B$2:$J$367,COLUMN('Supporting Data'!C262)-1,FALSE)</f>
        <v>388146</v>
      </c>
      <c r="Q261" s="8">
        <f>VLOOKUP($B261,'Supporting Data'!$B$2:$J$367,COLUMN('Supporting Data'!D262)-1,FALSE)</f>
        <v>0.17</v>
      </c>
      <c r="R261">
        <f>VLOOKUP($B261,'Supporting Data'!$B$2:$J$367,COLUMN('Supporting Data'!E262)-1,FALSE)</f>
        <v>32</v>
      </c>
      <c r="S261">
        <f>VLOOKUP($B261,'Supporting Data'!$B$2:$J$367,COLUMN('Supporting Data'!F262)-1,FALSE)</f>
        <v>18</v>
      </c>
      <c r="T261">
        <f>VLOOKUP($B261,'Supporting Data'!$B$2:$J$367,COLUMN('Supporting Data'!G262)-1,FALSE)</f>
        <v>29</v>
      </c>
      <c r="U261">
        <f>VLOOKUP($B261,'Supporting Data'!$B$2:$J$367,COLUMN('Supporting Data'!H262)-1,FALSE)</f>
        <v>382</v>
      </c>
      <c r="V261">
        <f>VLOOKUP($B261,'Supporting Data'!$B$2:$J$367,COLUMN('Supporting Data'!I262)-1,FALSE)</f>
        <v>30</v>
      </c>
      <c r="W261" s="8">
        <f>VLOOKUP($B261,'Supporting Data'!$B$2:$J$367,COLUMN('Supporting Data'!J262)-1,FALSE)</f>
        <v>0.94</v>
      </c>
      <c r="X261">
        <f>VLOOKUP($B261,'Channel wise traffic'!$B$2:$F$367,COLUMN('Channel wise traffic'!C262)-1,FALSE)</f>
        <v>8052789</v>
      </c>
      <c r="Y261">
        <f>VLOOKUP($B261,'Channel wise traffic'!$B$2:$F$367,COLUMN('Channel wise traffic'!D262)-1,FALSE)</f>
        <v>6039592</v>
      </c>
      <c r="Z261">
        <f>VLOOKUP($B261,'Channel wise traffic'!$B$2:$F$367,COLUMN('Channel wise traffic'!E262)-1,FALSE)</f>
        <v>2460574</v>
      </c>
      <c r="AA261">
        <f>VLOOKUP($B261,'Channel wise traffic'!$B$2:$F$367,COLUMN('Channel wise traffic'!F262)-1,FALSE)</f>
        <v>5815903</v>
      </c>
    </row>
    <row r="262" spans="1:27" x14ac:dyDescent="0.3">
      <c r="A262" s="4" t="str">
        <f t="shared" si="42"/>
        <v>Wednesday</v>
      </c>
      <c r="B262" s="3">
        <v>43726</v>
      </c>
      <c r="C262" s="10">
        <v>21500167</v>
      </c>
      <c r="D262" s="10">
        <v>5643793</v>
      </c>
      <c r="E262" s="10">
        <v>2144641</v>
      </c>
      <c r="F262" s="10">
        <v>1502964</v>
      </c>
      <c r="G262" s="10">
        <v>1195458</v>
      </c>
      <c r="H262" s="8">
        <f t="shared" si="37"/>
        <v>5.5602265787051797E-2</v>
      </c>
      <c r="I262" s="8">
        <f t="shared" si="34"/>
        <v>-4.0671192642881215E-2</v>
      </c>
      <c r="J262" s="8">
        <f t="shared" si="35"/>
        <v>2.0618565999329652E-2</v>
      </c>
      <c r="K262" s="8">
        <f t="shared" si="36"/>
        <v>-6.0051581152846811E-2</v>
      </c>
      <c r="L262" s="8">
        <f t="shared" si="38"/>
        <v>0.26249996104681417</v>
      </c>
      <c r="M262" s="8">
        <f t="shared" si="39"/>
        <v>0.37999993975682667</v>
      </c>
      <c r="N262" s="8">
        <f t="shared" si="40"/>
        <v>0.70079980752023296</v>
      </c>
      <c r="O262" s="8">
        <f t="shared" si="41"/>
        <v>0.79540028902887894</v>
      </c>
      <c r="P262">
        <f>VLOOKUP($B262,'Supporting Data'!$B$2:$J$367,COLUMN('Supporting Data'!C263)-1,FALSE)</f>
        <v>406545</v>
      </c>
      <c r="Q262" s="8">
        <f>VLOOKUP($B262,'Supporting Data'!$B$2:$J$367,COLUMN('Supporting Data'!D263)-1,FALSE)</f>
        <v>0.18</v>
      </c>
      <c r="R262">
        <f>VLOOKUP($B262,'Supporting Data'!$B$2:$J$367,COLUMN('Supporting Data'!E263)-1,FALSE)</f>
        <v>32</v>
      </c>
      <c r="S262">
        <f>VLOOKUP($B262,'Supporting Data'!$B$2:$J$367,COLUMN('Supporting Data'!F263)-1,FALSE)</f>
        <v>20</v>
      </c>
      <c r="T262">
        <f>VLOOKUP($B262,'Supporting Data'!$B$2:$J$367,COLUMN('Supporting Data'!G263)-1,FALSE)</f>
        <v>28</v>
      </c>
      <c r="U262">
        <f>VLOOKUP($B262,'Supporting Data'!$B$2:$J$367,COLUMN('Supporting Data'!H263)-1,FALSE)</f>
        <v>377</v>
      </c>
      <c r="V262">
        <f>VLOOKUP($B262,'Supporting Data'!$B$2:$J$367,COLUMN('Supporting Data'!I263)-1,FALSE)</f>
        <v>35</v>
      </c>
      <c r="W262" s="8">
        <f>VLOOKUP($B262,'Supporting Data'!$B$2:$J$367,COLUMN('Supporting Data'!J263)-1,FALSE)</f>
        <v>0.93</v>
      </c>
      <c r="X262">
        <f>VLOOKUP($B262,'Channel wise traffic'!$B$2:$F$367,COLUMN('Channel wise traffic'!C263)-1,FALSE)</f>
        <v>7740060</v>
      </c>
      <c r="Y262">
        <f>VLOOKUP($B262,'Channel wise traffic'!$B$2:$F$367,COLUMN('Channel wise traffic'!D263)-1,FALSE)</f>
        <v>5805045</v>
      </c>
      <c r="Z262">
        <f>VLOOKUP($B262,'Channel wise traffic'!$B$2:$F$367,COLUMN('Channel wise traffic'!E263)-1,FALSE)</f>
        <v>2365018</v>
      </c>
      <c r="AA262">
        <f>VLOOKUP($B262,'Channel wise traffic'!$B$2:$F$367,COLUMN('Channel wise traffic'!F263)-1,FALSE)</f>
        <v>5590043</v>
      </c>
    </row>
    <row r="263" spans="1:27" x14ac:dyDescent="0.3">
      <c r="A263" s="4" t="str">
        <f t="shared" si="42"/>
        <v>Thursday</v>
      </c>
      <c r="B263" s="3">
        <v>43727</v>
      </c>
      <c r="C263" s="10">
        <v>21282993</v>
      </c>
      <c r="D263" s="10">
        <v>5054710</v>
      </c>
      <c r="E263" s="10">
        <v>2062322</v>
      </c>
      <c r="F263" s="10">
        <v>1535605</v>
      </c>
      <c r="G263" s="10">
        <v>1259196</v>
      </c>
      <c r="H263" s="8">
        <f t="shared" si="37"/>
        <v>5.9164422973780051E-2</v>
      </c>
      <c r="I263" s="8">
        <f t="shared" si="34"/>
        <v>-3.849616412812662E-2</v>
      </c>
      <c r="J263" s="8">
        <f t="shared" si="35"/>
        <v>2.0833343325988629E-2</v>
      </c>
      <c r="K263" s="8">
        <f t="shared" si="36"/>
        <v>-5.8118700610633511E-2</v>
      </c>
      <c r="L263" s="8">
        <f t="shared" si="38"/>
        <v>0.2374999606493316</v>
      </c>
      <c r="M263" s="8">
        <f t="shared" si="39"/>
        <v>0.4080000633072916</v>
      </c>
      <c r="N263" s="8">
        <f t="shared" si="40"/>
        <v>0.74460001881374493</v>
      </c>
      <c r="O263" s="8">
        <f t="shared" si="41"/>
        <v>0.81999993487908673</v>
      </c>
      <c r="P263">
        <f>VLOOKUP($B263,'Supporting Data'!$B$2:$J$367,COLUMN('Supporting Data'!C264)-1,FALSE)</f>
        <v>406600</v>
      </c>
      <c r="Q263" s="8">
        <f>VLOOKUP($B263,'Supporting Data'!$B$2:$J$367,COLUMN('Supporting Data'!D264)-1,FALSE)</f>
        <v>0.19</v>
      </c>
      <c r="R263">
        <f>VLOOKUP($B263,'Supporting Data'!$B$2:$J$367,COLUMN('Supporting Data'!E264)-1,FALSE)</f>
        <v>33</v>
      </c>
      <c r="S263">
        <f>VLOOKUP($B263,'Supporting Data'!$B$2:$J$367,COLUMN('Supporting Data'!F264)-1,FALSE)</f>
        <v>21</v>
      </c>
      <c r="T263">
        <f>VLOOKUP($B263,'Supporting Data'!$B$2:$J$367,COLUMN('Supporting Data'!G264)-1,FALSE)</f>
        <v>30</v>
      </c>
      <c r="U263">
        <f>VLOOKUP($B263,'Supporting Data'!$B$2:$J$367,COLUMN('Supporting Data'!H264)-1,FALSE)</f>
        <v>351</v>
      </c>
      <c r="V263">
        <f>VLOOKUP($B263,'Supporting Data'!$B$2:$J$367,COLUMN('Supporting Data'!I264)-1,FALSE)</f>
        <v>34</v>
      </c>
      <c r="W263" s="8">
        <f>VLOOKUP($B263,'Supporting Data'!$B$2:$J$367,COLUMN('Supporting Data'!J264)-1,FALSE)</f>
        <v>0.95</v>
      </c>
      <c r="X263">
        <f>VLOOKUP($B263,'Channel wise traffic'!$B$2:$F$367,COLUMN('Channel wise traffic'!C264)-1,FALSE)</f>
        <v>7661877</v>
      </c>
      <c r="Y263">
        <f>VLOOKUP($B263,'Channel wise traffic'!$B$2:$F$367,COLUMN('Channel wise traffic'!D264)-1,FALSE)</f>
        <v>5746408</v>
      </c>
      <c r="Z263">
        <f>VLOOKUP($B263,'Channel wise traffic'!$B$2:$F$367,COLUMN('Channel wise traffic'!E264)-1,FALSE)</f>
        <v>2341129</v>
      </c>
      <c r="AA263">
        <f>VLOOKUP($B263,'Channel wise traffic'!$B$2:$F$367,COLUMN('Channel wise traffic'!F264)-1,FALSE)</f>
        <v>5533578</v>
      </c>
    </row>
    <row r="264" spans="1:27" x14ac:dyDescent="0.3">
      <c r="A264" s="4" t="str">
        <f t="shared" si="42"/>
        <v>Friday</v>
      </c>
      <c r="B264" s="3">
        <v>43728</v>
      </c>
      <c r="C264" s="10">
        <v>21282993</v>
      </c>
      <c r="D264" s="10">
        <v>5107918</v>
      </c>
      <c r="E264" s="10">
        <v>2043167</v>
      </c>
      <c r="F264" s="10">
        <v>1506427</v>
      </c>
      <c r="G264" s="10">
        <v>1235270</v>
      </c>
      <c r="H264" s="8">
        <f t="shared" si="37"/>
        <v>5.8040238983304654E-2</v>
      </c>
      <c r="I264" s="8">
        <f t="shared" si="34"/>
        <v>-9.1954935524514836E-2</v>
      </c>
      <c r="J264" s="8">
        <f t="shared" si="35"/>
        <v>-6.6666675437362821E-2</v>
      </c>
      <c r="K264" s="8">
        <f t="shared" si="36"/>
        <v>-2.7094564633703744E-2</v>
      </c>
      <c r="L264" s="8">
        <f t="shared" si="38"/>
        <v>0.23999998496452074</v>
      </c>
      <c r="M264" s="8">
        <f t="shared" si="39"/>
        <v>0.39999996084510364</v>
      </c>
      <c r="N264" s="8">
        <f t="shared" si="40"/>
        <v>0.73729998575740507</v>
      </c>
      <c r="O264" s="8">
        <f t="shared" si="41"/>
        <v>0.8199999070648627</v>
      </c>
      <c r="P264">
        <f>VLOOKUP($B264,'Supporting Data'!$B$2:$J$367,COLUMN('Supporting Data'!C265)-1,FALSE)</f>
        <v>407858</v>
      </c>
      <c r="Q264" s="8">
        <f>VLOOKUP($B264,'Supporting Data'!$B$2:$J$367,COLUMN('Supporting Data'!D265)-1,FALSE)</f>
        <v>0.19</v>
      </c>
      <c r="R264">
        <f>VLOOKUP($B264,'Supporting Data'!$B$2:$J$367,COLUMN('Supporting Data'!E265)-1,FALSE)</f>
        <v>39</v>
      </c>
      <c r="S264">
        <f>VLOOKUP($B264,'Supporting Data'!$B$2:$J$367,COLUMN('Supporting Data'!F265)-1,FALSE)</f>
        <v>21</v>
      </c>
      <c r="T264">
        <f>VLOOKUP($B264,'Supporting Data'!$B$2:$J$367,COLUMN('Supporting Data'!G265)-1,FALSE)</f>
        <v>27</v>
      </c>
      <c r="U264">
        <f>VLOOKUP($B264,'Supporting Data'!$B$2:$J$367,COLUMN('Supporting Data'!H265)-1,FALSE)</f>
        <v>383</v>
      </c>
      <c r="V264">
        <f>VLOOKUP($B264,'Supporting Data'!$B$2:$J$367,COLUMN('Supporting Data'!I265)-1,FALSE)</f>
        <v>35</v>
      </c>
      <c r="W264" s="8">
        <f>VLOOKUP($B264,'Supporting Data'!$B$2:$J$367,COLUMN('Supporting Data'!J265)-1,FALSE)</f>
        <v>0.93</v>
      </c>
      <c r="X264">
        <f>VLOOKUP($B264,'Channel wise traffic'!$B$2:$F$367,COLUMN('Channel wise traffic'!C265)-1,FALSE)</f>
        <v>7661877</v>
      </c>
      <c r="Y264">
        <f>VLOOKUP($B264,'Channel wise traffic'!$B$2:$F$367,COLUMN('Channel wise traffic'!D265)-1,FALSE)</f>
        <v>5746408</v>
      </c>
      <c r="Z264">
        <f>VLOOKUP($B264,'Channel wise traffic'!$B$2:$F$367,COLUMN('Channel wise traffic'!E265)-1,FALSE)</f>
        <v>2341129</v>
      </c>
      <c r="AA264">
        <f>VLOOKUP($B264,'Channel wise traffic'!$B$2:$F$367,COLUMN('Channel wise traffic'!F265)-1,FALSE)</f>
        <v>5533578</v>
      </c>
    </row>
    <row r="265" spans="1:27" x14ac:dyDescent="0.3">
      <c r="A265" s="4" t="str">
        <f t="shared" si="42"/>
        <v>Saturday</v>
      </c>
      <c r="B265" s="3">
        <v>43729</v>
      </c>
      <c r="C265" s="10">
        <v>43991955</v>
      </c>
      <c r="D265" s="10">
        <v>8868778</v>
      </c>
      <c r="E265" s="10">
        <v>3045538</v>
      </c>
      <c r="F265" s="10">
        <v>1967417</v>
      </c>
      <c r="G265" s="10">
        <v>1473202</v>
      </c>
      <c r="H265" s="8">
        <f t="shared" si="37"/>
        <v>3.3487986610279082E-2</v>
      </c>
      <c r="I265" s="8">
        <f t="shared" si="34"/>
        <v>1.1152745531323451</v>
      </c>
      <c r="J265" s="8">
        <f t="shared" si="35"/>
        <v>-1.0101021238273722E-2</v>
      </c>
      <c r="K265" s="8">
        <f t="shared" si="36"/>
        <v>1.1368590113895878</v>
      </c>
      <c r="L265" s="8">
        <f t="shared" si="38"/>
        <v>0.2015999970903771</v>
      </c>
      <c r="M265" s="8">
        <f t="shared" si="39"/>
        <v>0.34339995882183544</v>
      </c>
      <c r="N265" s="8">
        <f t="shared" si="40"/>
        <v>0.6459998200646323</v>
      </c>
      <c r="O265" s="8">
        <f t="shared" si="41"/>
        <v>0.74880007644541036</v>
      </c>
      <c r="P265">
        <f>VLOOKUP($B265,'Supporting Data'!$B$2:$J$367,COLUMN('Supporting Data'!C266)-1,FALSE)</f>
        <v>388449</v>
      </c>
      <c r="Q265" s="8">
        <f>VLOOKUP($B265,'Supporting Data'!$B$2:$J$367,COLUMN('Supporting Data'!D266)-1,FALSE)</f>
        <v>0.17</v>
      </c>
      <c r="R265">
        <f>VLOOKUP($B265,'Supporting Data'!$B$2:$J$367,COLUMN('Supporting Data'!E266)-1,FALSE)</f>
        <v>37</v>
      </c>
      <c r="S265">
        <f>VLOOKUP($B265,'Supporting Data'!$B$2:$J$367,COLUMN('Supporting Data'!F266)-1,FALSE)</f>
        <v>20</v>
      </c>
      <c r="T265">
        <f>VLOOKUP($B265,'Supporting Data'!$B$2:$J$367,COLUMN('Supporting Data'!G266)-1,FALSE)</f>
        <v>25</v>
      </c>
      <c r="U265">
        <f>VLOOKUP($B265,'Supporting Data'!$B$2:$J$367,COLUMN('Supporting Data'!H266)-1,FALSE)</f>
        <v>372</v>
      </c>
      <c r="V265">
        <f>VLOOKUP($B265,'Supporting Data'!$B$2:$J$367,COLUMN('Supporting Data'!I266)-1,FALSE)</f>
        <v>31</v>
      </c>
      <c r="W265" s="8">
        <f>VLOOKUP($B265,'Supporting Data'!$B$2:$J$367,COLUMN('Supporting Data'!J266)-1,FALSE)</f>
        <v>0.91</v>
      </c>
      <c r="X265">
        <f>VLOOKUP($B265,'Channel wise traffic'!$B$2:$F$367,COLUMN('Channel wise traffic'!C266)-1,FALSE)</f>
        <v>15837104</v>
      </c>
      <c r="Y265">
        <f>VLOOKUP($B265,'Channel wise traffic'!$B$2:$F$367,COLUMN('Channel wise traffic'!D266)-1,FALSE)</f>
        <v>11877828</v>
      </c>
      <c r="Z265">
        <f>VLOOKUP($B265,'Channel wise traffic'!$B$2:$F$367,COLUMN('Channel wise traffic'!E266)-1,FALSE)</f>
        <v>4839115</v>
      </c>
      <c r="AA265">
        <f>VLOOKUP($B265,'Channel wise traffic'!$B$2:$F$367,COLUMN('Channel wise traffic'!F266)-1,FALSE)</f>
        <v>11437908</v>
      </c>
    </row>
    <row r="266" spans="1:27" x14ac:dyDescent="0.3">
      <c r="A266" s="4" t="str">
        <f t="shared" si="42"/>
        <v>Sunday</v>
      </c>
      <c r="B266" s="3">
        <v>43730</v>
      </c>
      <c r="C266" s="10">
        <v>45787545</v>
      </c>
      <c r="D266" s="10">
        <v>9423076</v>
      </c>
      <c r="E266" s="10">
        <v>3364038</v>
      </c>
      <c r="F266" s="10">
        <v>2401923</v>
      </c>
      <c r="G266" s="10">
        <v>1892235</v>
      </c>
      <c r="H266" s="8">
        <f t="shared" si="37"/>
        <v>4.1326413110814308E-2</v>
      </c>
      <c r="I266" s="8">
        <f t="shared" ref="I266:I329" si="43">G266/G259-1</f>
        <v>1.9129463456197149E-2</v>
      </c>
      <c r="J266" s="8">
        <f t="shared" ref="J266:J329" si="44">C266/C259-1</f>
        <v>-9.7087485730682488E-3</v>
      </c>
      <c r="K266" s="8">
        <f t="shared" ref="K266:K329" si="45">H266/H259-1</f>
        <v>2.9120939913092947E-2</v>
      </c>
      <c r="L266" s="8">
        <f t="shared" si="38"/>
        <v>0.20579998337975972</v>
      </c>
      <c r="M266" s="8">
        <f t="shared" si="39"/>
        <v>0.35699998599183536</v>
      </c>
      <c r="N266" s="8">
        <f t="shared" si="40"/>
        <v>0.71399996076144201</v>
      </c>
      <c r="O266" s="8">
        <f t="shared" si="41"/>
        <v>0.78780002522978465</v>
      </c>
      <c r="P266">
        <f>VLOOKUP($B266,'Supporting Data'!$B$2:$J$367,COLUMN('Supporting Data'!C267)-1,FALSE)</f>
        <v>401959</v>
      </c>
      <c r="Q266" s="8">
        <f>VLOOKUP($B266,'Supporting Data'!$B$2:$J$367,COLUMN('Supporting Data'!D267)-1,FALSE)</f>
        <v>0.19</v>
      </c>
      <c r="R266">
        <f>VLOOKUP($B266,'Supporting Data'!$B$2:$J$367,COLUMN('Supporting Data'!E267)-1,FALSE)</f>
        <v>31</v>
      </c>
      <c r="S266">
        <f>VLOOKUP($B266,'Supporting Data'!$B$2:$J$367,COLUMN('Supporting Data'!F267)-1,FALSE)</f>
        <v>20</v>
      </c>
      <c r="T266">
        <f>VLOOKUP($B266,'Supporting Data'!$B$2:$J$367,COLUMN('Supporting Data'!G267)-1,FALSE)</f>
        <v>25</v>
      </c>
      <c r="U266">
        <f>VLOOKUP($B266,'Supporting Data'!$B$2:$J$367,COLUMN('Supporting Data'!H267)-1,FALSE)</f>
        <v>366</v>
      </c>
      <c r="V266">
        <f>VLOOKUP($B266,'Supporting Data'!$B$2:$J$367,COLUMN('Supporting Data'!I267)-1,FALSE)</f>
        <v>31</v>
      </c>
      <c r="W266" s="8">
        <f>VLOOKUP($B266,'Supporting Data'!$B$2:$J$367,COLUMN('Supporting Data'!J267)-1,FALSE)</f>
        <v>0.95</v>
      </c>
      <c r="X266">
        <f>VLOOKUP($B266,'Channel wise traffic'!$B$2:$F$367,COLUMN('Channel wise traffic'!C267)-1,FALSE)</f>
        <v>16483516</v>
      </c>
      <c r="Y266">
        <f>VLOOKUP($B266,'Channel wise traffic'!$B$2:$F$367,COLUMN('Channel wise traffic'!D267)-1,FALSE)</f>
        <v>12362637</v>
      </c>
      <c r="Z266">
        <f>VLOOKUP($B266,'Channel wise traffic'!$B$2:$F$367,COLUMN('Channel wise traffic'!E267)-1,FALSE)</f>
        <v>5036630</v>
      </c>
      <c r="AA266">
        <f>VLOOKUP($B266,'Channel wise traffic'!$B$2:$F$367,COLUMN('Channel wise traffic'!F267)-1,FALSE)</f>
        <v>11904761</v>
      </c>
    </row>
    <row r="267" spans="1:27" x14ac:dyDescent="0.3">
      <c r="A267" s="4" t="str">
        <f t="shared" si="42"/>
        <v>Monday</v>
      </c>
      <c r="B267" s="3">
        <v>43731</v>
      </c>
      <c r="C267" s="10">
        <v>20848646</v>
      </c>
      <c r="D267" s="10">
        <v>5264283</v>
      </c>
      <c r="E267" s="10">
        <v>2189941</v>
      </c>
      <c r="F267" s="10">
        <v>1518724</v>
      </c>
      <c r="G267" s="10">
        <v>1220447</v>
      </c>
      <c r="H267" s="8">
        <f t="shared" si="37"/>
        <v>5.8538429785799997E-2</v>
      </c>
      <c r="I267" s="8">
        <f t="shared" si="43"/>
        <v>5.0505650425083815E-2</v>
      </c>
      <c r="J267" s="8">
        <f t="shared" si="44"/>
        <v>1.0526296401619062E-2</v>
      </c>
      <c r="K267" s="8">
        <f t="shared" si="45"/>
        <v>3.9562903178103515E-2</v>
      </c>
      <c r="L267" s="8">
        <f t="shared" si="38"/>
        <v>0.25249999448405425</v>
      </c>
      <c r="M267" s="8">
        <f t="shared" si="39"/>
        <v>0.41599986170956232</v>
      </c>
      <c r="N267" s="8">
        <f t="shared" si="40"/>
        <v>0.69349996187111895</v>
      </c>
      <c r="O267" s="8">
        <f t="shared" si="41"/>
        <v>0.80360025916493061</v>
      </c>
      <c r="P267">
        <f>VLOOKUP($B267,'Supporting Data'!$B$2:$J$367,COLUMN('Supporting Data'!C268)-1,FALSE)</f>
        <v>405567</v>
      </c>
      <c r="Q267" s="8">
        <f>VLOOKUP($B267,'Supporting Data'!$B$2:$J$367,COLUMN('Supporting Data'!D268)-1,FALSE)</f>
        <v>0.19</v>
      </c>
      <c r="R267">
        <f>VLOOKUP($B267,'Supporting Data'!$B$2:$J$367,COLUMN('Supporting Data'!E268)-1,FALSE)</f>
        <v>35</v>
      </c>
      <c r="S267">
        <f>VLOOKUP($B267,'Supporting Data'!$B$2:$J$367,COLUMN('Supporting Data'!F268)-1,FALSE)</f>
        <v>22</v>
      </c>
      <c r="T267">
        <f>VLOOKUP($B267,'Supporting Data'!$B$2:$J$367,COLUMN('Supporting Data'!G268)-1,FALSE)</f>
        <v>27</v>
      </c>
      <c r="U267">
        <f>VLOOKUP($B267,'Supporting Data'!$B$2:$J$367,COLUMN('Supporting Data'!H268)-1,FALSE)</f>
        <v>359</v>
      </c>
      <c r="V267">
        <f>VLOOKUP($B267,'Supporting Data'!$B$2:$J$367,COLUMN('Supporting Data'!I268)-1,FALSE)</f>
        <v>31</v>
      </c>
      <c r="W267" s="8">
        <f>VLOOKUP($B267,'Supporting Data'!$B$2:$J$367,COLUMN('Supporting Data'!J268)-1,FALSE)</f>
        <v>0.91</v>
      </c>
      <c r="X267">
        <f>VLOOKUP($B267,'Channel wise traffic'!$B$2:$F$367,COLUMN('Channel wise traffic'!C268)-1,FALSE)</f>
        <v>7505512</v>
      </c>
      <c r="Y267">
        <f>VLOOKUP($B267,'Channel wise traffic'!$B$2:$F$367,COLUMN('Channel wise traffic'!D268)-1,FALSE)</f>
        <v>5629134</v>
      </c>
      <c r="Z267">
        <f>VLOOKUP($B267,'Channel wise traffic'!$B$2:$F$367,COLUMN('Channel wise traffic'!E268)-1,FALSE)</f>
        <v>2293351</v>
      </c>
      <c r="AA267">
        <f>VLOOKUP($B267,'Channel wise traffic'!$B$2:$F$367,COLUMN('Channel wise traffic'!F268)-1,FALSE)</f>
        <v>5420648</v>
      </c>
    </row>
    <row r="268" spans="1:27" x14ac:dyDescent="0.3">
      <c r="A268" s="4" t="str">
        <f t="shared" si="42"/>
        <v>Tuesday</v>
      </c>
      <c r="B268" s="3">
        <v>43732</v>
      </c>
      <c r="C268" s="10">
        <v>21934513</v>
      </c>
      <c r="D268" s="10">
        <v>5702973</v>
      </c>
      <c r="E268" s="10">
        <v>2235565</v>
      </c>
      <c r="F268" s="10">
        <v>1615643</v>
      </c>
      <c r="G268" s="10">
        <v>1338075</v>
      </c>
      <c r="H268" s="8">
        <f t="shared" si="37"/>
        <v>6.1003177959775085E-2</v>
      </c>
      <c r="I268" s="8">
        <f t="shared" si="43"/>
        <v>-1.7540111192366314E-2</v>
      </c>
      <c r="J268" s="8">
        <f t="shared" si="44"/>
        <v>-1.9417484842768062E-2</v>
      </c>
      <c r="K268" s="8">
        <f t="shared" si="45"/>
        <v>1.9145493840471151E-3</v>
      </c>
      <c r="L268" s="8">
        <f t="shared" si="38"/>
        <v>0.25999998267570379</v>
      </c>
      <c r="M268" s="8">
        <f t="shared" si="39"/>
        <v>0.39199992705559011</v>
      </c>
      <c r="N268" s="8">
        <f t="shared" si="40"/>
        <v>0.7227000780563303</v>
      </c>
      <c r="O268" s="8">
        <f t="shared" si="41"/>
        <v>0.82819967034796671</v>
      </c>
      <c r="P268">
        <f>VLOOKUP($B268,'Supporting Data'!$B$2:$J$367,COLUMN('Supporting Data'!C269)-1,FALSE)</f>
        <v>388298</v>
      </c>
      <c r="Q268" s="8">
        <f>VLOOKUP($B268,'Supporting Data'!$B$2:$J$367,COLUMN('Supporting Data'!D269)-1,FALSE)</f>
        <v>0.19</v>
      </c>
      <c r="R268">
        <f>VLOOKUP($B268,'Supporting Data'!$B$2:$J$367,COLUMN('Supporting Data'!E269)-1,FALSE)</f>
        <v>38</v>
      </c>
      <c r="S268">
        <f>VLOOKUP($B268,'Supporting Data'!$B$2:$J$367,COLUMN('Supporting Data'!F269)-1,FALSE)</f>
        <v>17</v>
      </c>
      <c r="T268">
        <f>VLOOKUP($B268,'Supporting Data'!$B$2:$J$367,COLUMN('Supporting Data'!G269)-1,FALSE)</f>
        <v>30</v>
      </c>
      <c r="U268">
        <f>VLOOKUP($B268,'Supporting Data'!$B$2:$J$367,COLUMN('Supporting Data'!H269)-1,FALSE)</f>
        <v>398</v>
      </c>
      <c r="V268">
        <f>VLOOKUP($B268,'Supporting Data'!$B$2:$J$367,COLUMN('Supporting Data'!I269)-1,FALSE)</f>
        <v>35</v>
      </c>
      <c r="W268" s="8">
        <f>VLOOKUP($B268,'Supporting Data'!$B$2:$J$367,COLUMN('Supporting Data'!J269)-1,FALSE)</f>
        <v>0.95</v>
      </c>
      <c r="X268">
        <f>VLOOKUP($B268,'Channel wise traffic'!$B$2:$F$367,COLUMN('Channel wise traffic'!C269)-1,FALSE)</f>
        <v>7896424</v>
      </c>
      <c r="Y268">
        <f>VLOOKUP($B268,'Channel wise traffic'!$B$2:$F$367,COLUMN('Channel wise traffic'!D269)-1,FALSE)</f>
        <v>5922318</v>
      </c>
      <c r="Z268">
        <f>VLOOKUP($B268,'Channel wise traffic'!$B$2:$F$367,COLUMN('Channel wise traffic'!E269)-1,FALSE)</f>
        <v>2412796</v>
      </c>
      <c r="AA268">
        <f>VLOOKUP($B268,'Channel wise traffic'!$B$2:$F$367,COLUMN('Channel wise traffic'!F269)-1,FALSE)</f>
        <v>5702973</v>
      </c>
    </row>
    <row r="269" spans="1:27" x14ac:dyDescent="0.3">
      <c r="A269" s="4" t="str">
        <f t="shared" si="42"/>
        <v>Wednesday</v>
      </c>
      <c r="B269" s="3">
        <v>43733</v>
      </c>
      <c r="C269" s="10">
        <v>21282993</v>
      </c>
      <c r="D269" s="10">
        <v>5586785</v>
      </c>
      <c r="E269" s="10">
        <v>2279408</v>
      </c>
      <c r="F269" s="10">
        <v>1747166</v>
      </c>
      <c r="G269" s="10">
        <v>1404023</v>
      </c>
      <c r="H269" s="8">
        <f t="shared" si="37"/>
        <v>6.5969245960847703E-2</v>
      </c>
      <c r="I269" s="8">
        <f t="shared" si="43"/>
        <v>0.17446451485539427</v>
      </c>
      <c r="J269" s="8">
        <f t="shared" si="44"/>
        <v>-1.0101037819845726E-2</v>
      </c>
      <c r="K269" s="8">
        <f t="shared" si="45"/>
        <v>0.18644887986219594</v>
      </c>
      <c r="L269" s="8">
        <f t="shared" si="38"/>
        <v>0.26249996887185933</v>
      </c>
      <c r="M269" s="8">
        <f t="shared" si="39"/>
        <v>0.40799994988172983</v>
      </c>
      <c r="N269" s="8">
        <f t="shared" si="40"/>
        <v>0.76649989821918674</v>
      </c>
      <c r="O269" s="8">
        <f t="shared" si="41"/>
        <v>0.80360023031583716</v>
      </c>
      <c r="P269">
        <f>VLOOKUP($B269,'Supporting Data'!$B$2:$J$367,COLUMN('Supporting Data'!C270)-1,FALSE)</f>
        <v>391681</v>
      </c>
      <c r="Q269" s="8">
        <f>VLOOKUP($B269,'Supporting Data'!$B$2:$J$367,COLUMN('Supporting Data'!D270)-1,FALSE)</f>
        <v>0.17</v>
      </c>
      <c r="R269">
        <f>VLOOKUP($B269,'Supporting Data'!$B$2:$J$367,COLUMN('Supporting Data'!E270)-1,FALSE)</f>
        <v>32</v>
      </c>
      <c r="S269">
        <f>VLOOKUP($B269,'Supporting Data'!$B$2:$J$367,COLUMN('Supporting Data'!F270)-1,FALSE)</f>
        <v>21</v>
      </c>
      <c r="T269">
        <f>VLOOKUP($B269,'Supporting Data'!$B$2:$J$367,COLUMN('Supporting Data'!G270)-1,FALSE)</f>
        <v>28</v>
      </c>
      <c r="U269">
        <f>VLOOKUP($B269,'Supporting Data'!$B$2:$J$367,COLUMN('Supporting Data'!H270)-1,FALSE)</f>
        <v>388</v>
      </c>
      <c r="V269">
        <f>VLOOKUP($B269,'Supporting Data'!$B$2:$J$367,COLUMN('Supporting Data'!I270)-1,FALSE)</f>
        <v>37</v>
      </c>
      <c r="W269" s="8">
        <f>VLOOKUP($B269,'Supporting Data'!$B$2:$J$367,COLUMN('Supporting Data'!J270)-1,FALSE)</f>
        <v>0.91</v>
      </c>
      <c r="X269">
        <f>VLOOKUP($B269,'Channel wise traffic'!$B$2:$F$367,COLUMN('Channel wise traffic'!C270)-1,FALSE)</f>
        <v>7661877</v>
      </c>
      <c r="Y269">
        <f>VLOOKUP($B269,'Channel wise traffic'!$B$2:$F$367,COLUMN('Channel wise traffic'!D270)-1,FALSE)</f>
        <v>5746408</v>
      </c>
      <c r="Z269">
        <f>VLOOKUP($B269,'Channel wise traffic'!$B$2:$F$367,COLUMN('Channel wise traffic'!E270)-1,FALSE)</f>
        <v>2341129</v>
      </c>
      <c r="AA269">
        <f>VLOOKUP($B269,'Channel wise traffic'!$B$2:$F$367,COLUMN('Channel wise traffic'!F270)-1,FALSE)</f>
        <v>5533578</v>
      </c>
    </row>
    <row r="270" spans="1:27" x14ac:dyDescent="0.3">
      <c r="A270" s="4" t="str">
        <f t="shared" si="42"/>
        <v>Thursday</v>
      </c>
      <c r="B270" s="3">
        <v>43734</v>
      </c>
      <c r="C270" s="10">
        <v>22368860</v>
      </c>
      <c r="D270" s="10">
        <v>5424448</v>
      </c>
      <c r="E270" s="10">
        <v>2213175</v>
      </c>
      <c r="F270" s="10">
        <v>1647930</v>
      </c>
      <c r="G270" s="10">
        <v>1337789</v>
      </c>
      <c r="H270" s="8">
        <f t="shared" si="37"/>
        <v>5.9805864044926743E-2</v>
      </c>
      <c r="I270" s="8">
        <f t="shared" si="43"/>
        <v>6.2415223682413146E-2</v>
      </c>
      <c r="J270" s="8">
        <f t="shared" si="44"/>
        <v>5.1020408642713067E-2</v>
      </c>
      <c r="K270" s="8">
        <f t="shared" si="45"/>
        <v>1.0841668673604143E-2</v>
      </c>
      <c r="L270" s="8">
        <f t="shared" si="38"/>
        <v>0.24249997541224722</v>
      </c>
      <c r="M270" s="8">
        <f t="shared" si="39"/>
        <v>0.40800003981971988</v>
      </c>
      <c r="N270" s="8">
        <f t="shared" si="40"/>
        <v>0.74459995255684708</v>
      </c>
      <c r="O270" s="8">
        <f t="shared" si="41"/>
        <v>0.81179965168423418</v>
      </c>
      <c r="P270">
        <f>VLOOKUP($B270,'Supporting Data'!$B$2:$J$367,COLUMN('Supporting Data'!C271)-1,FALSE)</f>
        <v>400929</v>
      </c>
      <c r="Q270" s="8">
        <f>VLOOKUP($B270,'Supporting Data'!$B$2:$J$367,COLUMN('Supporting Data'!D271)-1,FALSE)</f>
        <v>0.19</v>
      </c>
      <c r="R270">
        <f>VLOOKUP($B270,'Supporting Data'!$B$2:$J$367,COLUMN('Supporting Data'!E271)-1,FALSE)</f>
        <v>30</v>
      </c>
      <c r="S270">
        <f>VLOOKUP($B270,'Supporting Data'!$B$2:$J$367,COLUMN('Supporting Data'!F271)-1,FALSE)</f>
        <v>18</v>
      </c>
      <c r="T270">
        <f>VLOOKUP($B270,'Supporting Data'!$B$2:$J$367,COLUMN('Supporting Data'!G271)-1,FALSE)</f>
        <v>28</v>
      </c>
      <c r="U270">
        <f>VLOOKUP($B270,'Supporting Data'!$B$2:$J$367,COLUMN('Supporting Data'!H271)-1,FALSE)</f>
        <v>394</v>
      </c>
      <c r="V270">
        <f>VLOOKUP($B270,'Supporting Data'!$B$2:$J$367,COLUMN('Supporting Data'!I271)-1,FALSE)</f>
        <v>35</v>
      </c>
      <c r="W270" s="8">
        <f>VLOOKUP($B270,'Supporting Data'!$B$2:$J$367,COLUMN('Supporting Data'!J271)-1,FALSE)</f>
        <v>0.91</v>
      </c>
      <c r="X270">
        <f>VLOOKUP($B270,'Channel wise traffic'!$B$2:$F$367,COLUMN('Channel wise traffic'!C271)-1,FALSE)</f>
        <v>8052789</v>
      </c>
      <c r="Y270">
        <f>VLOOKUP($B270,'Channel wise traffic'!$B$2:$F$367,COLUMN('Channel wise traffic'!D271)-1,FALSE)</f>
        <v>6039592</v>
      </c>
      <c r="Z270">
        <f>VLOOKUP($B270,'Channel wise traffic'!$B$2:$F$367,COLUMN('Channel wise traffic'!E271)-1,FALSE)</f>
        <v>2460574</v>
      </c>
      <c r="AA270">
        <f>VLOOKUP($B270,'Channel wise traffic'!$B$2:$F$367,COLUMN('Channel wise traffic'!F271)-1,FALSE)</f>
        <v>5815903</v>
      </c>
    </row>
    <row r="271" spans="1:27" x14ac:dyDescent="0.3">
      <c r="A271" s="4" t="str">
        <f t="shared" si="42"/>
        <v>Friday</v>
      </c>
      <c r="B271" s="3">
        <v>43735</v>
      </c>
      <c r="C271" s="10">
        <v>20848646</v>
      </c>
      <c r="D271" s="10">
        <v>5055796</v>
      </c>
      <c r="E271" s="10">
        <v>1961649</v>
      </c>
      <c r="F271" s="10">
        <v>1474964</v>
      </c>
      <c r="G271" s="10">
        <v>1197375</v>
      </c>
      <c r="H271" s="8">
        <f t="shared" si="37"/>
        <v>5.7431787176970631E-2</v>
      </c>
      <c r="I271" s="8">
        <f t="shared" si="43"/>
        <v>-3.0677503703643749E-2</v>
      </c>
      <c r="J271" s="8">
        <f t="shared" si="44"/>
        <v>-2.0408172854259776E-2</v>
      </c>
      <c r="K271" s="8">
        <f t="shared" si="45"/>
        <v>-1.0483275344697396E-2</v>
      </c>
      <c r="L271" s="8">
        <f t="shared" si="38"/>
        <v>0.24249996858309167</v>
      </c>
      <c r="M271" s="8">
        <f t="shared" si="39"/>
        <v>0.38800003006450418</v>
      </c>
      <c r="N271" s="8">
        <f t="shared" si="40"/>
        <v>0.75190005959272022</v>
      </c>
      <c r="O271" s="8">
        <f t="shared" si="41"/>
        <v>0.81179947442785039</v>
      </c>
      <c r="P271">
        <f>VLOOKUP($B271,'Supporting Data'!$B$2:$J$367,COLUMN('Supporting Data'!C272)-1,FALSE)</f>
        <v>400010</v>
      </c>
      <c r="Q271" s="8">
        <f>VLOOKUP($B271,'Supporting Data'!$B$2:$J$367,COLUMN('Supporting Data'!D272)-1,FALSE)</f>
        <v>0.19</v>
      </c>
      <c r="R271">
        <f>VLOOKUP($B271,'Supporting Data'!$B$2:$J$367,COLUMN('Supporting Data'!E272)-1,FALSE)</f>
        <v>37</v>
      </c>
      <c r="S271">
        <f>VLOOKUP($B271,'Supporting Data'!$B$2:$J$367,COLUMN('Supporting Data'!F272)-1,FALSE)</f>
        <v>21</v>
      </c>
      <c r="T271">
        <f>VLOOKUP($B271,'Supporting Data'!$B$2:$J$367,COLUMN('Supporting Data'!G272)-1,FALSE)</f>
        <v>29</v>
      </c>
      <c r="U271">
        <f>VLOOKUP($B271,'Supporting Data'!$B$2:$J$367,COLUMN('Supporting Data'!H272)-1,FALSE)</f>
        <v>393</v>
      </c>
      <c r="V271">
        <f>VLOOKUP($B271,'Supporting Data'!$B$2:$J$367,COLUMN('Supporting Data'!I272)-1,FALSE)</f>
        <v>38</v>
      </c>
      <c r="W271" s="8">
        <f>VLOOKUP($B271,'Supporting Data'!$B$2:$J$367,COLUMN('Supporting Data'!J272)-1,FALSE)</f>
        <v>0.92</v>
      </c>
      <c r="X271">
        <f>VLOOKUP($B271,'Channel wise traffic'!$B$2:$F$367,COLUMN('Channel wise traffic'!C272)-1,FALSE)</f>
        <v>7505512</v>
      </c>
      <c r="Y271">
        <f>VLOOKUP($B271,'Channel wise traffic'!$B$2:$F$367,COLUMN('Channel wise traffic'!D272)-1,FALSE)</f>
        <v>5629134</v>
      </c>
      <c r="Z271">
        <f>VLOOKUP($B271,'Channel wise traffic'!$B$2:$F$367,COLUMN('Channel wise traffic'!E272)-1,FALSE)</f>
        <v>2293351</v>
      </c>
      <c r="AA271">
        <f>VLOOKUP($B271,'Channel wise traffic'!$B$2:$F$367,COLUMN('Channel wise traffic'!F272)-1,FALSE)</f>
        <v>5420648</v>
      </c>
    </row>
    <row r="272" spans="1:27" x14ac:dyDescent="0.3">
      <c r="A272" s="4" t="str">
        <f t="shared" si="42"/>
        <v>Saturday</v>
      </c>
      <c r="B272" s="3">
        <v>43736</v>
      </c>
      <c r="C272" s="10">
        <v>43991955</v>
      </c>
      <c r="D272" s="10">
        <v>9238310</v>
      </c>
      <c r="E272" s="10">
        <v>3141025</v>
      </c>
      <c r="F272" s="10">
        <v>2135897</v>
      </c>
      <c r="G272" s="10">
        <v>1582700</v>
      </c>
      <c r="H272" s="8">
        <f t="shared" si="37"/>
        <v>3.5977032618804958E-2</v>
      </c>
      <c r="I272" s="8">
        <f t="shared" si="43"/>
        <v>7.4326534989770598E-2</v>
      </c>
      <c r="J272" s="8">
        <f t="shared" si="44"/>
        <v>0</v>
      </c>
      <c r="K272" s="8">
        <f t="shared" si="45"/>
        <v>7.4326534989770598E-2</v>
      </c>
      <c r="L272" s="8">
        <f t="shared" si="38"/>
        <v>0.20999998749771406</v>
      </c>
      <c r="M272" s="8">
        <f t="shared" si="39"/>
        <v>0.33999995670203748</v>
      </c>
      <c r="N272" s="8">
        <f t="shared" si="40"/>
        <v>0.68</v>
      </c>
      <c r="O272" s="8">
        <f t="shared" si="41"/>
        <v>0.74100015122452068</v>
      </c>
      <c r="P272">
        <f>VLOOKUP($B272,'Supporting Data'!$B$2:$J$367,COLUMN('Supporting Data'!C273)-1,FALSE)</f>
        <v>406277</v>
      </c>
      <c r="Q272" s="8">
        <f>VLOOKUP($B272,'Supporting Data'!$B$2:$J$367,COLUMN('Supporting Data'!D273)-1,FALSE)</f>
        <v>0.19</v>
      </c>
      <c r="R272">
        <f>VLOOKUP($B272,'Supporting Data'!$B$2:$J$367,COLUMN('Supporting Data'!E273)-1,FALSE)</f>
        <v>38</v>
      </c>
      <c r="S272">
        <f>VLOOKUP($B272,'Supporting Data'!$B$2:$J$367,COLUMN('Supporting Data'!F273)-1,FALSE)</f>
        <v>17</v>
      </c>
      <c r="T272">
        <f>VLOOKUP($B272,'Supporting Data'!$B$2:$J$367,COLUMN('Supporting Data'!G273)-1,FALSE)</f>
        <v>30</v>
      </c>
      <c r="U272">
        <f>VLOOKUP($B272,'Supporting Data'!$B$2:$J$367,COLUMN('Supporting Data'!H273)-1,FALSE)</f>
        <v>397</v>
      </c>
      <c r="V272">
        <f>VLOOKUP($B272,'Supporting Data'!$B$2:$J$367,COLUMN('Supporting Data'!I273)-1,FALSE)</f>
        <v>36</v>
      </c>
      <c r="W272" s="8">
        <f>VLOOKUP($B272,'Supporting Data'!$B$2:$J$367,COLUMN('Supporting Data'!J273)-1,FALSE)</f>
        <v>0.94</v>
      </c>
      <c r="X272">
        <f>VLOOKUP($B272,'Channel wise traffic'!$B$2:$F$367,COLUMN('Channel wise traffic'!C273)-1,FALSE)</f>
        <v>15837104</v>
      </c>
      <c r="Y272">
        <f>VLOOKUP($B272,'Channel wise traffic'!$B$2:$F$367,COLUMN('Channel wise traffic'!D273)-1,FALSE)</f>
        <v>11877828</v>
      </c>
      <c r="Z272">
        <f>VLOOKUP($B272,'Channel wise traffic'!$B$2:$F$367,COLUMN('Channel wise traffic'!E273)-1,FALSE)</f>
        <v>4839115</v>
      </c>
      <c r="AA272">
        <f>VLOOKUP($B272,'Channel wise traffic'!$B$2:$F$367,COLUMN('Channel wise traffic'!F273)-1,FALSE)</f>
        <v>11437908</v>
      </c>
    </row>
    <row r="273" spans="1:27" x14ac:dyDescent="0.3">
      <c r="A273" s="4" t="str">
        <f t="shared" si="42"/>
        <v>Sunday</v>
      </c>
      <c r="B273" s="3">
        <v>43737</v>
      </c>
      <c r="C273" s="10">
        <v>42645263</v>
      </c>
      <c r="D273" s="10">
        <v>8865950</v>
      </c>
      <c r="E273" s="10">
        <v>2984278</v>
      </c>
      <c r="F273" s="10">
        <v>1948137</v>
      </c>
      <c r="G273" s="10">
        <v>1565133</v>
      </c>
      <c r="H273" s="8">
        <f t="shared" si="37"/>
        <v>3.6701215795057938E-2</v>
      </c>
      <c r="I273" s="8">
        <f t="shared" si="43"/>
        <v>-0.17286542104971103</v>
      </c>
      <c r="J273" s="8">
        <f t="shared" si="44"/>
        <v>-6.8627440060392009E-2</v>
      </c>
      <c r="K273" s="8">
        <f t="shared" si="45"/>
        <v>-0.11191867301316905</v>
      </c>
      <c r="L273" s="8">
        <f t="shared" si="38"/>
        <v>0.20789999583306593</v>
      </c>
      <c r="M273" s="8">
        <f t="shared" si="39"/>
        <v>0.33659991315087495</v>
      </c>
      <c r="N273" s="8">
        <f t="shared" si="40"/>
        <v>0.65280010776475916</v>
      </c>
      <c r="O273" s="8">
        <f t="shared" si="41"/>
        <v>0.80339986356195692</v>
      </c>
      <c r="P273">
        <f>VLOOKUP($B273,'Supporting Data'!$B$2:$J$367,COLUMN('Supporting Data'!C274)-1,FALSE)</f>
        <v>400829</v>
      </c>
      <c r="Q273" s="8">
        <f>VLOOKUP($B273,'Supporting Data'!$B$2:$J$367,COLUMN('Supporting Data'!D274)-1,FALSE)</f>
        <v>0.18</v>
      </c>
      <c r="R273">
        <f>VLOOKUP($B273,'Supporting Data'!$B$2:$J$367,COLUMN('Supporting Data'!E274)-1,FALSE)</f>
        <v>30</v>
      </c>
      <c r="S273">
        <f>VLOOKUP($B273,'Supporting Data'!$B$2:$J$367,COLUMN('Supporting Data'!F274)-1,FALSE)</f>
        <v>22</v>
      </c>
      <c r="T273">
        <f>VLOOKUP($B273,'Supporting Data'!$B$2:$J$367,COLUMN('Supporting Data'!G274)-1,FALSE)</f>
        <v>28</v>
      </c>
      <c r="U273">
        <f>VLOOKUP($B273,'Supporting Data'!$B$2:$J$367,COLUMN('Supporting Data'!H274)-1,FALSE)</f>
        <v>360</v>
      </c>
      <c r="V273">
        <f>VLOOKUP($B273,'Supporting Data'!$B$2:$J$367,COLUMN('Supporting Data'!I274)-1,FALSE)</f>
        <v>39</v>
      </c>
      <c r="W273" s="8">
        <f>VLOOKUP($B273,'Supporting Data'!$B$2:$J$367,COLUMN('Supporting Data'!J274)-1,FALSE)</f>
        <v>0.91</v>
      </c>
      <c r="X273">
        <f>VLOOKUP($B273,'Channel wise traffic'!$B$2:$F$367,COLUMN('Channel wise traffic'!C274)-1,FALSE)</f>
        <v>15352294</v>
      </c>
      <c r="Y273">
        <f>VLOOKUP($B273,'Channel wise traffic'!$B$2:$F$367,COLUMN('Channel wise traffic'!D274)-1,FALSE)</f>
        <v>11514221</v>
      </c>
      <c r="Z273">
        <f>VLOOKUP($B273,'Channel wise traffic'!$B$2:$F$367,COLUMN('Channel wise traffic'!E274)-1,FALSE)</f>
        <v>4690978</v>
      </c>
      <c r="AA273">
        <f>VLOOKUP($B273,'Channel wise traffic'!$B$2:$F$367,COLUMN('Channel wise traffic'!F274)-1,FALSE)</f>
        <v>11087768</v>
      </c>
    </row>
    <row r="274" spans="1:27" x14ac:dyDescent="0.3">
      <c r="A274" s="4" t="str">
        <f t="shared" si="42"/>
        <v>Monday</v>
      </c>
      <c r="B274" s="3">
        <v>43738</v>
      </c>
      <c r="C274" s="10">
        <v>21717340</v>
      </c>
      <c r="D274" s="10">
        <v>5375041</v>
      </c>
      <c r="E274" s="10">
        <v>2150016</v>
      </c>
      <c r="F274" s="10">
        <v>1553817</v>
      </c>
      <c r="G274" s="10">
        <v>1235906</v>
      </c>
      <c r="H274" s="8">
        <f t="shared" si="37"/>
        <v>5.6908719023600493E-2</v>
      </c>
      <c r="I274" s="8">
        <f t="shared" si="43"/>
        <v>1.2666670490402376E-2</v>
      </c>
      <c r="J274" s="8">
        <f t="shared" si="44"/>
        <v>4.1666686651977258E-2</v>
      </c>
      <c r="K274" s="8">
        <f t="shared" si="45"/>
        <v>-2.7840014980976324E-2</v>
      </c>
      <c r="L274" s="8">
        <f t="shared" si="38"/>
        <v>0.24749997006999935</v>
      </c>
      <c r="M274" s="8">
        <f t="shared" si="39"/>
        <v>0.39999992558196301</v>
      </c>
      <c r="N274" s="8">
        <f t="shared" si="40"/>
        <v>0.72270020316127881</v>
      </c>
      <c r="O274" s="8">
        <f t="shared" si="41"/>
        <v>0.79539997309850519</v>
      </c>
      <c r="P274">
        <f>VLOOKUP($B274,'Supporting Data'!$B$2:$J$367,COLUMN('Supporting Data'!C275)-1,FALSE)</f>
        <v>392169</v>
      </c>
      <c r="Q274" s="8">
        <f>VLOOKUP($B274,'Supporting Data'!$B$2:$J$367,COLUMN('Supporting Data'!D275)-1,FALSE)</f>
        <v>0.18</v>
      </c>
      <c r="R274">
        <f>VLOOKUP($B274,'Supporting Data'!$B$2:$J$367,COLUMN('Supporting Data'!E275)-1,FALSE)</f>
        <v>32</v>
      </c>
      <c r="S274">
        <f>VLOOKUP($B274,'Supporting Data'!$B$2:$J$367,COLUMN('Supporting Data'!F275)-1,FALSE)</f>
        <v>18</v>
      </c>
      <c r="T274">
        <f>VLOOKUP($B274,'Supporting Data'!$B$2:$J$367,COLUMN('Supporting Data'!G275)-1,FALSE)</f>
        <v>28</v>
      </c>
      <c r="U274">
        <f>VLOOKUP($B274,'Supporting Data'!$B$2:$J$367,COLUMN('Supporting Data'!H275)-1,FALSE)</f>
        <v>359</v>
      </c>
      <c r="V274">
        <f>VLOOKUP($B274,'Supporting Data'!$B$2:$J$367,COLUMN('Supporting Data'!I275)-1,FALSE)</f>
        <v>34</v>
      </c>
      <c r="W274" s="8">
        <f>VLOOKUP($B274,'Supporting Data'!$B$2:$J$367,COLUMN('Supporting Data'!J275)-1,FALSE)</f>
        <v>0.91</v>
      </c>
      <c r="X274">
        <f>VLOOKUP($B274,'Channel wise traffic'!$B$2:$F$367,COLUMN('Channel wise traffic'!C275)-1,FALSE)</f>
        <v>7818242</v>
      </c>
      <c r="Y274">
        <f>VLOOKUP($B274,'Channel wise traffic'!$B$2:$F$367,COLUMN('Channel wise traffic'!D275)-1,FALSE)</f>
        <v>5863681</v>
      </c>
      <c r="Z274">
        <f>VLOOKUP($B274,'Channel wise traffic'!$B$2:$F$367,COLUMN('Channel wise traffic'!E275)-1,FALSE)</f>
        <v>2388907</v>
      </c>
      <c r="AA274">
        <f>VLOOKUP($B274,'Channel wise traffic'!$B$2:$F$367,COLUMN('Channel wise traffic'!F275)-1,FALSE)</f>
        <v>5646508</v>
      </c>
    </row>
    <row r="275" spans="1:27" x14ac:dyDescent="0.3">
      <c r="A275" s="4" t="str">
        <f t="shared" si="42"/>
        <v>Tuesday</v>
      </c>
      <c r="B275" s="3">
        <v>43739</v>
      </c>
      <c r="C275" s="10">
        <v>21934513</v>
      </c>
      <c r="D275" s="10">
        <v>5319119</v>
      </c>
      <c r="E275" s="10">
        <v>2085094</v>
      </c>
      <c r="F275" s="10">
        <v>1476455</v>
      </c>
      <c r="G275" s="10">
        <v>1174372</v>
      </c>
      <c r="H275" s="8">
        <f t="shared" si="37"/>
        <v>5.3539916751285978E-2</v>
      </c>
      <c r="I275" s="8">
        <f t="shared" si="43"/>
        <v>-0.12234217065560604</v>
      </c>
      <c r="J275" s="8">
        <f t="shared" si="44"/>
        <v>0</v>
      </c>
      <c r="K275" s="8">
        <f t="shared" si="45"/>
        <v>-0.12234217065560604</v>
      </c>
      <c r="L275" s="8">
        <f t="shared" si="38"/>
        <v>0.24249998164992312</v>
      </c>
      <c r="M275" s="8">
        <f t="shared" si="39"/>
        <v>0.3919998781753144</v>
      </c>
      <c r="N275" s="8">
        <f t="shared" si="40"/>
        <v>0.70809997055288632</v>
      </c>
      <c r="O275" s="8">
        <f t="shared" si="41"/>
        <v>0.79539979206951783</v>
      </c>
      <c r="P275">
        <f>VLOOKUP($B275,'Supporting Data'!$B$2:$J$367,COLUMN('Supporting Data'!C276)-1,FALSE)</f>
        <v>383376</v>
      </c>
      <c r="Q275" s="8">
        <f>VLOOKUP($B275,'Supporting Data'!$B$2:$J$367,COLUMN('Supporting Data'!D276)-1,FALSE)</f>
        <v>0.17</v>
      </c>
      <c r="R275">
        <f>VLOOKUP($B275,'Supporting Data'!$B$2:$J$367,COLUMN('Supporting Data'!E276)-1,FALSE)</f>
        <v>30</v>
      </c>
      <c r="S275">
        <f>VLOOKUP($B275,'Supporting Data'!$B$2:$J$367,COLUMN('Supporting Data'!F276)-1,FALSE)</f>
        <v>21</v>
      </c>
      <c r="T275">
        <f>VLOOKUP($B275,'Supporting Data'!$B$2:$J$367,COLUMN('Supporting Data'!G276)-1,FALSE)</f>
        <v>25</v>
      </c>
      <c r="U275">
        <f>VLOOKUP($B275,'Supporting Data'!$B$2:$J$367,COLUMN('Supporting Data'!H276)-1,FALSE)</f>
        <v>394</v>
      </c>
      <c r="V275">
        <f>VLOOKUP($B275,'Supporting Data'!$B$2:$J$367,COLUMN('Supporting Data'!I276)-1,FALSE)</f>
        <v>35</v>
      </c>
      <c r="W275" s="8">
        <f>VLOOKUP($B275,'Supporting Data'!$B$2:$J$367,COLUMN('Supporting Data'!J276)-1,FALSE)</f>
        <v>0.92</v>
      </c>
      <c r="X275">
        <f>VLOOKUP($B275,'Channel wise traffic'!$B$2:$F$367,COLUMN('Channel wise traffic'!C276)-1,FALSE)</f>
        <v>7896424</v>
      </c>
      <c r="Y275">
        <f>VLOOKUP($B275,'Channel wise traffic'!$B$2:$F$367,COLUMN('Channel wise traffic'!D276)-1,FALSE)</f>
        <v>5922318</v>
      </c>
      <c r="Z275">
        <f>VLOOKUP($B275,'Channel wise traffic'!$B$2:$F$367,COLUMN('Channel wise traffic'!E276)-1,FALSE)</f>
        <v>2412796</v>
      </c>
      <c r="AA275">
        <f>VLOOKUP($B275,'Channel wise traffic'!$B$2:$F$367,COLUMN('Channel wise traffic'!F276)-1,FALSE)</f>
        <v>5702973</v>
      </c>
    </row>
    <row r="276" spans="1:27" x14ac:dyDescent="0.3">
      <c r="A276" s="4" t="str">
        <f t="shared" si="42"/>
        <v>Wednesday</v>
      </c>
      <c r="B276" s="3">
        <v>43740</v>
      </c>
      <c r="C276" s="10">
        <v>21500167</v>
      </c>
      <c r="D276" s="10">
        <v>5267540</v>
      </c>
      <c r="E276" s="10">
        <v>2085946</v>
      </c>
      <c r="F276" s="10">
        <v>1461831</v>
      </c>
      <c r="G276" s="10">
        <v>1150753</v>
      </c>
      <c r="H276" s="8">
        <f t="shared" si="37"/>
        <v>5.3522979612204875E-2</v>
      </c>
      <c r="I276" s="8">
        <f t="shared" si="43"/>
        <v>-0.18038878280484005</v>
      </c>
      <c r="J276" s="8">
        <f t="shared" si="44"/>
        <v>1.0204109920066262E-2</v>
      </c>
      <c r="K276" s="8">
        <f t="shared" si="45"/>
        <v>-0.18866770670729816</v>
      </c>
      <c r="L276" s="8">
        <f t="shared" si="38"/>
        <v>0.24499995744219102</v>
      </c>
      <c r="M276" s="8">
        <f t="shared" si="39"/>
        <v>0.39600003037471004</v>
      </c>
      <c r="N276" s="8">
        <f t="shared" si="40"/>
        <v>0.700800020710028</v>
      </c>
      <c r="O276" s="8">
        <f t="shared" si="41"/>
        <v>0.7871997515444672</v>
      </c>
      <c r="P276">
        <f>VLOOKUP($B276,'Supporting Data'!$B$2:$J$367,COLUMN('Supporting Data'!C277)-1,FALSE)</f>
        <v>384903</v>
      </c>
      <c r="Q276" s="8">
        <f>VLOOKUP($B276,'Supporting Data'!$B$2:$J$367,COLUMN('Supporting Data'!D277)-1,FALSE)</f>
        <v>0.19</v>
      </c>
      <c r="R276">
        <f>VLOOKUP($B276,'Supporting Data'!$B$2:$J$367,COLUMN('Supporting Data'!E277)-1,FALSE)</f>
        <v>34</v>
      </c>
      <c r="S276">
        <f>VLOOKUP($B276,'Supporting Data'!$B$2:$J$367,COLUMN('Supporting Data'!F277)-1,FALSE)</f>
        <v>19</v>
      </c>
      <c r="T276">
        <f>VLOOKUP($B276,'Supporting Data'!$B$2:$J$367,COLUMN('Supporting Data'!G277)-1,FALSE)</f>
        <v>26</v>
      </c>
      <c r="U276">
        <f>VLOOKUP($B276,'Supporting Data'!$B$2:$J$367,COLUMN('Supporting Data'!H277)-1,FALSE)</f>
        <v>380</v>
      </c>
      <c r="V276">
        <f>VLOOKUP($B276,'Supporting Data'!$B$2:$J$367,COLUMN('Supporting Data'!I277)-1,FALSE)</f>
        <v>30</v>
      </c>
      <c r="W276" s="8">
        <f>VLOOKUP($B276,'Supporting Data'!$B$2:$J$367,COLUMN('Supporting Data'!J277)-1,FALSE)</f>
        <v>0.94</v>
      </c>
      <c r="X276">
        <f>VLOOKUP($B276,'Channel wise traffic'!$B$2:$F$367,COLUMN('Channel wise traffic'!C277)-1,FALSE)</f>
        <v>7740060</v>
      </c>
      <c r="Y276">
        <f>VLOOKUP($B276,'Channel wise traffic'!$B$2:$F$367,COLUMN('Channel wise traffic'!D277)-1,FALSE)</f>
        <v>5805045</v>
      </c>
      <c r="Z276">
        <f>VLOOKUP($B276,'Channel wise traffic'!$B$2:$F$367,COLUMN('Channel wise traffic'!E277)-1,FALSE)</f>
        <v>2365018</v>
      </c>
      <c r="AA276">
        <f>VLOOKUP($B276,'Channel wise traffic'!$B$2:$F$367,COLUMN('Channel wise traffic'!F277)-1,FALSE)</f>
        <v>5590043</v>
      </c>
    </row>
    <row r="277" spans="1:27" x14ac:dyDescent="0.3">
      <c r="A277" s="4" t="str">
        <f t="shared" si="42"/>
        <v>Thursday</v>
      </c>
      <c r="B277" s="3">
        <v>43741</v>
      </c>
      <c r="C277" s="10">
        <v>21282993</v>
      </c>
      <c r="D277" s="10">
        <v>5480370</v>
      </c>
      <c r="E277" s="10">
        <v>2126383</v>
      </c>
      <c r="F277" s="10">
        <v>1567782</v>
      </c>
      <c r="G277" s="10">
        <v>1311293</v>
      </c>
      <c r="H277" s="8">
        <f t="shared" si="37"/>
        <v>6.161224598438763E-2</v>
      </c>
      <c r="I277" s="8">
        <f t="shared" si="43"/>
        <v>-1.9805813921328408E-2</v>
      </c>
      <c r="J277" s="8">
        <f t="shared" si="44"/>
        <v>-4.8543689754417474E-2</v>
      </c>
      <c r="K277" s="8">
        <f t="shared" si="45"/>
        <v>3.0204094001616832E-2</v>
      </c>
      <c r="L277" s="8">
        <f t="shared" si="38"/>
        <v>0.2574999672273538</v>
      </c>
      <c r="M277" s="8">
        <f t="shared" si="39"/>
        <v>0.38799989781711819</v>
      </c>
      <c r="N277" s="8">
        <f t="shared" si="40"/>
        <v>0.73729991257454564</v>
      </c>
      <c r="O277" s="8">
        <f t="shared" si="41"/>
        <v>0.83640008623647932</v>
      </c>
      <c r="P277">
        <f>VLOOKUP($B277,'Supporting Data'!$B$2:$J$367,COLUMN('Supporting Data'!C278)-1,FALSE)</f>
        <v>381179</v>
      </c>
      <c r="Q277" s="8">
        <f>VLOOKUP($B277,'Supporting Data'!$B$2:$J$367,COLUMN('Supporting Data'!D278)-1,FALSE)</f>
        <v>0.17</v>
      </c>
      <c r="R277">
        <f>VLOOKUP($B277,'Supporting Data'!$B$2:$J$367,COLUMN('Supporting Data'!E278)-1,FALSE)</f>
        <v>37</v>
      </c>
      <c r="S277">
        <f>VLOOKUP($B277,'Supporting Data'!$B$2:$J$367,COLUMN('Supporting Data'!F278)-1,FALSE)</f>
        <v>18</v>
      </c>
      <c r="T277">
        <f>VLOOKUP($B277,'Supporting Data'!$B$2:$J$367,COLUMN('Supporting Data'!G278)-1,FALSE)</f>
        <v>28</v>
      </c>
      <c r="U277">
        <f>VLOOKUP($B277,'Supporting Data'!$B$2:$J$367,COLUMN('Supporting Data'!H278)-1,FALSE)</f>
        <v>387</v>
      </c>
      <c r="V277">
        <f>VLOOKUP($B277,'Supporting Data'!$B$2:$J$367,COLUMN('Supporting Data'!I278)-1,FALSE)</f>
        <v>33</v>
      </c>
      <c r="W277" s="8">
        <f>VLOOKUP($B277,'Supporting Data'!$B$2:$J$367,COLUMN('Supporting Data'!J278)-1,FALSE)</f>
        <v>0.93</v>
      </c>
      <c r="X277">
        <f>VLOOKUP($B277,'Channel wise traffic'!$B$2:$F$367,COLUMN('Channel wise traffic'!C278)-1,FALSE)</f>
        <v>7661877</v>
      </c>
      <c r="Y277">
        <f>VLOOKUP($B277,'Channel wise traffic'!$B$2:$F$367,COLUMN('Channel wise traffic'!D278)-1,FALSE)</f>
        <v>5746408</v>
      </c>
      <c r="Z277">
        <f>VLOOKUP($B277,'Channel wise traffic'!$B$2:$F$367,COLUMN('Channel wise traffic'!E278)-1,FALSE)</f>
        <v>2341129</v>
      </c>
      <c r="AA277">
        <f>VLOOKUP($B277,'Channel wise traffic'!$B$2:$F$367,COLUMN('Channel wise traffic'!F278)-1,FALSE)</f>
        <v>5533578</v>
      </c>
    </row>
    <row r="278" spans="1:27" x14ac:dyDescent="0.3">
      <c r="A278" s="4" t="str">
        <f t="shared" si="42"/>
        <v>Friday</v>
      </c>
      <c r="B278" s="3">
        <v>43742</v>
      </c>
      <c r="C278" s="10">
        <v>21065820</v>
      </c>
      <c r="D278" s="10">
        <v>5213790</v>
      </c>
      <c r="E278" s="10">
        <v>2064661</v>
      </c>
      <c r="F278" s="10">
        <v>1431842</v>
      </c>
      <c r="G278" s="10">
        <v>1127146</v>
      </c>
      <c r="H278" s="8">
        <f t="shared" si="37"/>
        <v>5.3505916218784741E-2</v>
      </c>
      <c r="I278" s="8">
        <f t="shared" si="43"/>
        <v>-5.8652468942478331E-2</v>
      </c>
      <c r="J278" s="8">
        <f t="shared" si="44"/>
        <v>1.0416695645367069E-2</v>
      </c>
      <c r="K278" s="8">
        <f t="shared" si="45"/>
        <v>-6.835710938419326E-2</v>
      </c>
      <c r="L278" s="8">
        <f t="shared" si="38"/>
        <v>0.247499978638382</v>
      </c>
      <c r="M278" s="8">
        <f t="shared" si="39"/>
        <v>0.39600003068784895</v>
      </c>
      <c r="N278" s="8">
        <f t="shared" si="40"/>
        <v>0.69349980456840132</v>
      </c>
      <c r="O278" s="8">
        <f t="shared" si="41"/>
        <v>0.78719998435581584</v>
      </c>
      <c r="P278">
        <f>VLOOKUP($B278,'Supporting Data'!$B$2:$J$367,COLUMN('Supporting Data'!C279)-1,FALSE)</f>
        <v>389368</v>
      </c>
      <c r="Q278" s="8">
        <f>VLOOKUP($B278,'Supporting Data'!$B$2:$J$367,COLUMN('Supporting Data'!D279)-1,FALSE)</f>
        <v>0.19</v>
      </c>
      <c r="R278">
        <f>VLOOKUP($B278,'Supporting Data'!$B$2:$J$367,COLUMN('Supporting Data'!E279)-1,FALSE)</f>
        <v>34</v>
      </c>
      <c r="S278">
        <f>VLOOKUP($B278,'Supporting Data'!$B$2:$J$367,COLUMN('Supporting Data'!F279)-1,FALSE)</f>
        <v>22</v>
      </c>
      <c r="T278">
        <f>VLOOKUP($B278,'Supporting Data'!$B$2:$J$367,COLUMN('Supporting Data'!G279)-1,FALSE)</f>
        <v>29</v>
      </c>
      <c r="U278">
        <f>VLOOKUP($B278,'Supporting Data'!$B$2:$J$367,COLUMN('Supporting Data'!H279)-1,FALSE)</f>
        <v>357</v>
      </c>
      <c r="V278">
        <f>VLOOKUP($B278,'Supporting Data'!$B$2:$J$367,COLUMN('Supporting Data'!I279)-1,FALSE)</f>
        <v>40</v>
      </c>
      <c r="W278" s="8">
        <f>VLOOKUP($B278,'Supporting Data'!$B$2:$J$367,COLUMN('Supporting Data'!J279)-1,FALSE)</f>
        <v>0.94</v>
      </c>
      <c r="X278">
        <f>VLOOKUP($B278,'Channel wise traffic'!$B$2:$F$367,COLUMN('Channel wise traffic'!C279)-1,FALSE)</f>
        <v>7583695</v>
      </c>
      <c r="Y278">
        <f>VLOOKUP($B278,'Channel wise traffic'!$B$2:$F$367,COLUMN('Channel wise traffic'!D279)-1,FALSE)</f>
        <v>5687771</v>
      </c>
      <c r="Z278">
        <f>VLOOKUP($B278,'Channel wise traffic'!$B$2:$F$367,COLUMN('Channel wise traffic'!E279)-1,FALSE)</f>
        <v>2317240</v>
      </c>
      <c r="AA278">
        <f>VLOOKUP($B278,'Channel wise traffic'!$B$2:$F$367,COLUMN('Channel wise traffic'!F279)-1,FALSE)</f>
        <v>5477113</v>
      </c>
    </row>
    <row r="279" spans="1:27" x14ac:dyDescent="0.3">
      <c r="A279" s="4" t="str">
        <f t="shared" si="42"/>
        <v>Saturday</v>
      </c>
      <c r="B279" s="3">
        <v>43743</v>
      </c>
      <c r="C279" s="10">
        <v>46236443</v>
      </c>
      <c r="D279" s="10">
        <v>9612556</v>
      </c>
      <c r="E279" s="10">
        <v>3235586</v>
      </c>
      <c r="F279" s="10">
        <v>2178196</v>
      </c>
      <c r="G279" s="10">
        <v>1648023</v>
      </c>
      <c r="H279" s="8">
        <f t="shared" si="37"/>
        <v>3.5643377670726097E-2</v>
      </c>
      <c r="I279" s="8">
        <f t="shared" si="43"/>
        <v>4.1273140835281552E-2</v>
      </c>
      <c r="J279" s="8">
        <f t="shared" si="44"/>
        <v>5.1020419528979843E-2</v>
      </c>
      <c r="K279" s="8">
        <f t="shared" si="45"/>
        <v>-9.2741097247820425E-3</v>
      </c>
      <c r="L279" s="8">
        <f t="shared" si="38"/>
        <v>0.20789998919250774</v>
      </c>
      <c r="M279" s="8">
        <f t="shared" si="39"/>
        <v>0.33659996363090111</v>
      </c>
      <c r="N279" s="8">
        <f t="shared" si="40"/>
        <v>0.67319984695198953</v>
      </c>
      <c r="O279" s="8">
        <f t="shared" si="41"/>
        <v>0.75659995702866045</v>
      </c>
      <c r="P279">
        <f>VLOOKUP($B279,'Supporting Data'!$B$2:$J$367,COLUMN('Supporting Data'!C280)-1,FALSE)</f>
        <v>409180</v>
      </c>
      <c r="Q279" s="8">
        <f>VLOOKUP($B279,'Supporting Data'!$B$2:$J$367,COLUMN('Supporting Data'!D280)-1,FALSE)</f>
        <v>0.19</v>
      </c>
      <c r="R279">
        <f>VLOOKUP($B279,'Supporting Data'!$B$2:$J$367,COLUMN('Supporting Data'!E280)-1,FALSE)</f>
        <v>32</v>
      </c>
      <c r="S279">
        <f>VLOOKUP($B279,'Supporting Data'!$B$2:$J$367,COLUMN('Supporting Data'!F280)-1,FALSE)</f>
        <v>21</v>
      </c>
      <c r="T279">
        <f>VLOOKUP($B279,'Supporting Data'!$B$2:$J$367,COLUMN('Supporting Data'!G280)-1,FALSE)</f>
        <v>29</v>
      </c>
      <c r="U279">
        <f>VLOOKUP($B279,'Supporting Data'!$B$2:$J$367,COLUMN('Supporting Data'!H280)-1,FALSE)</f>
        <v>382</v>
      </c>
      <c r="V279">
        <f>VLOOKUP($B279,'Supporting Data'!$B$2:$J$367,COLUMN('Supporting Data'!I280)-1,FALSE)</f>
        <v>39</v>
      </c>
      <c r="W279" s="8">
        <f>VLOOKUP($B279,'Supporting Data'!$B$2:$J$367,COLUMN('Supporting Data'!J280)-1,FALSE)</f>
        <v>0.95</v>
      </c>
      <c r="X279">
        <f>VLOOKUP($B279,'Channel wise traffic'!$B$2:$F$367,COLUMN('Channel wise traffic'!C280)-1,FALSE)</f>
        <v>16645119</v>
      </c>
      <c r="Y279">
        <f>VLOOKUP($B279,'Channel wise traffic'!$B$2:$F$367,COLUMN('Channel wise traffic'!D280)-1,FALSE)</f>
        <v>12483839</v>
      </c>
      <c r="Z279">
        <f>VLOOKUP($B279,'Channel wise traffic'!$B$2:$F$367,COLUMN('Channel wise traffic'!E280)-1,FALSE)</f>
        <v>5086008</v>
      </c>
      <c r="AA279">
        <f>VLOOKUP($B279,'Channel wise traffic'!$B$2:$F$367,COLUMN('Channel wise traffic'!F280)-1,FALSE)</f>
        <v>12021475</v>
      </c>
    </row>
    <row r="280" spans="1:27" x14ac:dyDescent="0.3">
      <c r="A280" s="4" t="str">
        <f t="shared" si="42"/>
        <v>Sunday</v>
      </c>
      <c r="B280" s="3">
        <v>43744</v>
      </c>
      <c r="C280" s="10">
        <v>43543058</v>
      </c>
      <c r="D280" s="10">
        <v>9144042</v>
      </c>
      <c r="E280" s="10">
        <v>3140064</v>
      </c>
      <c r="F280" s="10">
        <v>2135243</v>
      </c>
      <c r="G280" s="10">
        <v>1698799</v>
      </c>
      <c r="H280" s="8">
        <f t="shared" si="37"/>
        <v>3.9014232762430233E-2</v>
      </c>
      <c r="I280" s="8">
        <f t="shared" si="43"/>
        <v>8.5402326831010456E-2</v>
      </c>
      <c r="J280" s="8">
        <f t="shared" si="44"/>
        <v>2.1052631332113103E-2</v>
      </c>
      <c r="K280" s="8">
        <f t="shared" si="45"/>
        <v>6.3022897668794764E-2</v>
      </c>
      <c r="L280" s="8">
        <f t="shared" si="38"/>
        <v>0.2099999958661608</v>
      </c>
      <c r="M280" s="8">
        <f t="shared" si="39"/>
        <v>0.34339999750657313</v>
      </c>
      <c r="N280" s="8">
        <f t="shared" si="40"/>
        <v>0.67999983439827982</v>
      </c>
      <c r="O280" s="8">
        <f t="shared" si="41"/>
        <v>0.79559984507618098</v>
      </c>
      <c r="P280">
        <f>VLOOKUP($B280,'Supporting Data'!$B$2:$J$367,COLUMN('Supporting Data'!C281)-1,FALSE)</f>
        <v>382705</v>
      </c>
      <c r="Q280" s="8">
        <f>VLOOKUP($B280,'Supporting Data'!$B$2:$J$367,COLUMN('Supporting Data'!D281)-1,FALSE)</f>
        <v>0.17</v>
      </c>
      <c r="R280">
        <f>VLOOKUP($B280,'Supporting Data'!$B$2:$J$367,COLUMN('Supporting Data'!E281)-1,FALSE)</f>
        <v>31</v>
      </c>
      <c r="S280">
        <f>VLOOKUP($B280,'Supporting Data'!$B$2:$J$367,COLUMN('Supporting Data'!F281)-1,FALSE)</f>
        <v>19</v>
      </c>
      <c r="T280">
        <f>VLOOKUP($B280,'Supporting Data'!$B$2:$J$367,COLUMN('Supporting Data'!G281)-1,FALSE)</f>
        <v>30</v>
      </c>
      <c r="U280">
        <f>VLOOKUP($B280,'Supporting Data'!$B$2:$J$367,COLUMN('Supporting Data'!H281)-1,FALSE)</f>
        <v>372</v>
      </c>
      <c r="V280">
        <f>VLOOKUP($B280,'Supporting Data'!$B$2:$J$367,COLUMN('Supporting Data'!I281)-1,FALSE)</f>
        <v>31</v>
      </c>
      <c r="W280" s="8">
        <f>VLOOKUP($B280,'Supporting Data'!$B$2:$J$367,COLUMN('Supporting Data'!J281)-1,FALSE)</f>
        <v>0.94</v>
      </c>
      <c r="X280">
        <f>VLOOKUP($B280,'Channel wise traffic'!$B$2:$F$367,COLUMN('Channel wise traffic'!C281)-1,FALSE)</f>
        <v>15675500</v>
      </c>
      <c r="Y280">
        <f>VLOOKUP($B280,'Channel wise traffic'!$B$2:$F$367,COLUMN('Channel wise traffic'!D281)-1,FALSE)</f>
        <v>11756625</v>
      </c>
      <c r="Z280">
        <f>VLOOKUP($B280,'Channel wise traffic'!$B$2:$F$367,COLUMN('Channel wise traffic'!E281)-1,FALSE)</f>
        <v>4789736</v>
      </c>
      <c r="AA280">
        <f>VLOOKUP($B280,'Channel wise traffic'!$B$2:$F$367,COLUMN('Channel wise traffic'!F281)-1,FALSE)</f>
        <v>11321195</v>
      </c>
    </row>
    <row r="281" spans="1:27" x14ac:dyDescent="0.3">
      <c r="A281" s="4" t="str">
        <f t="shared" si="42"/>
        <v>Monday</v>
      </c>
      <c r="B281" s="3">
        <v>43745</v>
      </c>
      <c r="C281" s="10">
        <v>21500167</v>
      </c>
      <c r="D281" s="10">
        <v>5643793</v>
      </c>
      <c r="E281" s="10">
        <v>2234942</v>
      </c>
      <c r="F281" s="10">
        <v>1631507</v>
      </c>
      <c r="G281" s="10">
        <v>1377971</v>
      </c>
      <c r="H281" s="8">
        <f t="shared" si="37"/>
        <v>6.4091176594116686E-2</v>
      </c>
      <c r="I281" s="8">
        <f t="shared" si="43"/>
        <v>0.11494806239309452</v>
      </c>
      <c r="J281" s="8">
        <f t="shared" si="44"/>
        <v>-9.9999815815380311E-3</v>
      </c>
      <c r="K281" s="8">
        <f t="shared" si="45"/>
        <v>0.12621014308084444</v>
      </c>
      <c r="L281" s="8">
        <f t="shared" si="38"/>
        <v>0.26249996104681417</v>
      </c>
      <c r="M281" s="8">
        <f t="shared" si="39"/>
        <v>0.39599999503879751</v>
      </c>
      <c r="N281" s="8">
        <f t="shared" si="40"/>
        <v>0.72999970469032305</v>
      </c>
      <c r="O281" s="8">
        <f t="shared" si="41"/>
        <v>0.84460011510830169</v>
      </c>
      <c r="P281">
        <f>VLOOKUP($B281,'Supporting Data'!$B$2:$J$367,COLUMN('Supporting Data'!C282)-1,FALSE)</f>
        <v>402657</v>
      </c>
      <c r="Q281" s="8">
        <f>VLOOKUP($B281,'Supporting Data'!$B$2:$J$367,COLUMN('Supporting Data'!D282)-1,FALSE)</f>
        <v>0.18</v>
      </c>
      <c r="R281">
        <f>VLOOKUP($B281,'Supporting Data'!$B$2:$J$367,COLUMN('Supporting Data'!E282)-1,FALSE)</f>
        <v>30</v>
      </c>
      <c r="S281">
        <f>VLOOKUP($B281,'Supporting Data'!$B$2:$J$367,COLUMN('Supporting Data'!F282)-1,FALSE)</f>
        <v>19</v>
      </c>
      <c r="T281">
        <f>VLOOKUP($B281,'Supporting Data'!$B$2:$J$367,COLUMN('Supporting Data'!G282)-1,FALSE)</f>
        <v>26</v>
      </c>
      <c r="U281">
        <f>VLOOKUP($B281,'Supporting Data'!$B$2:$J$367,COLUMN('Supporting Data'!H282)-1,FALSE)</f>
        <v>388</v>
      </c>
      <c r="V281">
        <f>VLOOKUP($B281,'Supporting Data'!$B$2:$J$367,COLUMN('Supporting Data'!I282)-1,FALSE)</f>
        <v>32</v>
      </c>
      <c r="W281" s="8">
        <f>VLOOKUP($B281,'Supporting Data'!$B$2:$J$367,COLUMN('Supporting Data'!J282)-1,FALSE)</f>
        <v>0.91</v>
      </c>
      <c r="X281">
        <f>VLOOKUP($B281,'Channel wise traffic'!$B$2:$F$367,COLUMN('Channel wise traffic'!C282)-1,FALSE)</f>
        <v>7740060</v>
      </c>
      <c r="Y281">
        <f>VLOOKUP($B281,'Channel wise traffic'!$B$2:$F$367,COLUMN('Channel wise traffic'!D282)-1,FALSE)</f>
        <v>5805045</v>
      </c>
      <c r="Z281">
        <f>VLOOKUP($B281,'Channel wise traffic'!$B$2:$F$367,COLUMN('Channel wise traffic'!E282)-1,FALSE)</f>
        <v>2365018</v>
      </c>
      <c r="AA281">
        <f>VLOOKUP($B281,'Channel wise traffic'!$B$2:$F$367,COLUMN('Channel wise traffic'!F282)-1,FALSE)</f>
        <v>5590043</v>
      </c>
    </row>
    <row r="282" spans="1:27" x14ac:dyDescent="0.3">
      <c r="A282" s="4" t="str">
        <f t="shared" si="42"/>
        <v>Tuesday</v>
      </c>
      <c r="B282" s="3">
        <v>43746</v>
      </c>
      <c r="C282" s="10">
        <v>22368860</v>
      </c>
      <c r="D282" s="10">
        <v>5536293</v>
      </c>
      <c r="E282" s="10">
        <v>2303097</v>
      </c>
      <c r="F282" s="10">
        <v>1630823</v>
      </c>
      <c r="G282" s="10">
        <v>1270411</v>
      </c>
      <c r="H282" s="8">
        <f t="shared" si="37"/>
        <v>5.6793730212447123E-2</v>
      </c>
      <c r="I282" s="8">
        <f t="shared" si="43"/>
        <v>8.1779027429128126E-2</v>
      </c>
      <c r="J282" s="8">
        <f t="shared" si="44"/>
        <v>1.9801989677181275E-2</v>
      </c>
      <c r="K282" s="8">
        <f t="shared" si="45"/>
        <v>6.077359956079853E-2</v>
      </c>
      <c r="L282" s="8">
        <f t="shared" si="38"/>
        <v>0.24750000670575076</v>
      </c>
      <c r="M282" s="8">
        <f t="shared" si="39"/>
        <v>0.41599983960386488</v>
      </c>
      <c r="N282" s="8">
        <f t="shared" si="40"/>
        <v>0.70810000620903069</v>
      </c>
      <c r="O282" s="8">
        <f t="shared" si="41"/>
        <v>0.77899992825708242</v>
      </c>
      <c r="P282">
        <f>VLOOKUP($B282,'Supporting Data'!$B$2:$J$367,COLUMN('Supporting Data'!C283)-1,FALSE)</f>
        <v>386505</v>
      </c>
      <c r="Q282" s="8">
        <f>VLOOKUP($B282,'Supporting Data'!$B$2:$J$367,COLUMN('Supporting Data'!D283)-1,FALSE)</f>
        <v>0.19</v>
      </c>
      <c r="R282">
        <f>VLOOKUP($B282,'Supporting Data'!$B$2:$J$367,COLUMN('Supporting Data'!E283)-1,FALSE)</f>
        <v>38</v>
      </c>
      <c r="S282">
        <f>VLOOKUP($B282,'Supporting Data'!$B$2:$J$367,COLUMN('Supporting Data'!F283)-1,FALSE)</f>
        <v>18</v>
      </c>
      <c r="T282">
        <f>VLOOKUP($B282,'Supporting Data'!$B$2:$J$367,COLUMN('Supporting Data'!G283)-1,FALSE)</f>
        <v>29</v>
      </c>
      <c r="U282">
        <f>VLOOKUP($B282,'Supporting Data'!$B$2:$J$367,COLUMN('Supporting Data'!H283)-1,FALSE)</f>
        <v>387</v>
      </c>
      <c r="V282">
        <f>VLOOKUP($B282,'Supporting Data'!$B$2:$J$367,COLUMN('Supporting Data'!I283)-1,FALSE)</f>
        <v>39</v>
      </c>
      <c r="W282" s="8">
        <f>VLOOKUP($B282,'Supporting Data'!$B$2:$J$367,COLUMN('Supporting Data'!J283)-1,FALSE)</f>
        <v>0.95</v>
      </c>
      <c r="X282">
        <f>VLOOKUP($B282,'Channel wise traffic'!$B$2:$F$367,COLUMN('Channel wise traffic'!C283)-1,FALSE)</f>
        <v>8052789</v>
      </c>
      <c r="Y282">
        <f>VLOOKUP($B282,'Channel wise traffic'!$B$2:$F$367,COLUMN('Channel wise traffic'!D283)-1,FALSE)</f>
        <v>6039592</v>
      </c>
      <c r="Z282">
        <f>VLOOKUP($B282,'Channel wise traffic'!$B$2:$F$367,COLUMN('Channel wise traffic'!E283)-1,FALSE)</f>
        <v>2460574</v>
      </c>
      <c r="AA282">
        <f>VLOOKUP($B282,'Channel wise traffic'!$B$2:$F$367,COLUMN('Channel wise traffic'!F283)-1,FALSE)</f>
        <v>5815903</v>
      </c>
    </row>
    <row r="283" spans="1:27" x14ac:dyDescent="0.3">
      <c r="A283" s="4" t="str">
        <f t="shared" si="42"/>
        <v>Wednesday</v>
      </c>
      <c r="B283" s="3">
        <v>43747</v>
      </c>
      <c r="C283" s="10">
        <v>20631473</v>
      </c>
      <c r="D283" s="10">
        <v>5415761</v>
      </c>
      <c r="E283" s="10">
        <v>2166304</v>
      </c>
      <c r="F283" s="10">
        <v>1660472</v>
      </c>
      <c r="G283" s="10">
        <v>1402435</v>
      </c>
      <c r="H283" s="8">
        <f t="shared" si="37"/>
        <v>6.7975514884468013E-2</v>
      </c>
      <c r="I283" s="8">
        <f t="shared" si="43"/>
        <v>0.21871070507745793</v>
      </c>
      <c r="J283" s="8">
        <f t="shared" si="44"/>
        <v>-4.0404058256849784E-2</v>
      </c>
      <c r="K283" s="8">
        <f t="shared" si="45"/>
        <v>0.27002486365627365</v>
      </c>
      <c r="L283" s="8">
        <f t="shared" si="38"/>
        <v>0.2624999678888657</v>
      </c>
      <c r="M283" s="8">
        <f t="shared" si="39"/>
        <v>0.39999992614149699</v>
      </c>
      <c r="N283" s="8">
        <f t="shared" si="40"/>
        <v>0.76649999261414836</v>
      </c>
      <c r="O283" s="8">
        <f t="shared" si="41"/>
        <v>0.84460021006075381</v>
      </c>
      <c r="P283">
        <f>VLOOKUP($B283,'Supporting Data'!$B$2:$J$367,COLUMN('Supporting Data'!C284)-1,FALSE)</f>
        <v>382253</v>
      </c>
      <c r="Q283" s="8">
        <f>VLOOKUP($B283,'Supporting Data'!$B$2:$J$367,COLUMN('Supporting Data'!D284)-1,FALSE)</f>
        <v>0.19</v>
      </c>
      <c r="R283">
        <f>VLOOKUP($B283,'Supporting Data'!$B$2:$J$367,COLUMN('Supporting Data'!E284)-1,FALSE)</f>
        <v>34</v>
      </c>
      <c r="S283">
        <f>VLOOKUP($B283,'Supporting Data'!$B$2:$J$367,COLUMN('Supporting Data'!F284)-1,FALSE)</f>
        <v>19</v>
      </c>
      <c r="T283">
        <f>VLOOKUP($B283,'Supporting Data'!$B$2:$J$367,COLUMN('Supporting Data'!G284)-1,FALSE)</f>
        <v>29</v>
      </c>
      <c r="U283">
        <f>VLOOKUP($B283,'Supporting Data'!$B$2:$J$367,COLUMN('Supporting Data'!H284)-1,FALSE)</f>
        <v>366</v>
      </c>
      <c r="V283">
        <f>VLOOKUP($B283,'Supporting Data'!$B$2:$J$367,COLUMN('Supporting Data'!I284)-1,FALSE)</f>
        <v>34</v>
      </c>
      <c r="W283" s="8">
        <f>VLOOKUP($B283,'Supporting Data'!$B$2:$J$367,COLUMN('Supporting Data'!J284)-1,FALSE)</f>
        <v>0.91</v>
      </c>
      <c r="X283">
        <f>VLOOKUP($B283,'Channel wise traffic'!$B$2:$F$367,COLUMN('Channel wise traffic'!C284)-1,FALSE)</f>
        <v>7427330</v>
      </c>
      <c r="Y283">
        <f>VLOOKUP($B283,'Channel wise traffic'!$B$2:$F$367,COLUMN('Channel wise traffic'!D284)-1,FALSE)</f>
        <v>5570497</v>
      </c>
      <c r="Z283">
        <f>VLOOKUP($B283,'Channel wise traffic'!$B$2:$F$367,COLUMN('Channel wise traffic'!E284)-1,FALSE)</f>
        <v>2269462</v>
      </c>
      <c r="AA283">
        <f>VLOOKUP($B283,'Channel wise traffic'!$B$2:$F$367,COLUMN('Channel wise traffic'!F284)-1,FALSE)</f>
        <v>5364183</v>
      </c>
    </row>
    <row r="284" spans="1:27" x14ac:dyDescent="0.3">
      <c r="A284" s="4" t="str">
        <f t="shared" si="42"/>
        <v>Thursday</v>
      </c>
      <c r="B284" s="3">
        <v>43748</v>
      </c>
      <c r="C284" s="10">
        <v>21282993</v>
      </c>
      <c r="D284" s="10">
        <v>5267540</v>
      </c>
      <c r="E284" s="10">
        <v>2022735</v>
      </c>
      <c r="F284" s="10">
        <v>1402767</v>
      </c>
      <c r="G284" s="10">
        <v>1127263</v>
      </c>
      <c r="H284" s="8">
        <f t="shared" si="37"/>
        <v>5.2965435829443727E-2</v>
      </c>
      <c r="I284" s="8">
        <f t="shared" si="43"/>
        <v>-0.14034239487284683</v>
      </c>
      <c r="J284" s="8">
        <f t="shared" si="44"/>
        <v>0</v>
      </c>
      <c r="K284" s="8">
        <f t="shared" si="45"/>
        <v>-0.14034239487284683</v>
      </c>
      <c r="L284" s="8">
        <f t="shared" si="38"/>
        <v>0.2474999639383427</v>
      </c>
      <c r="M284" s="8">
        <f t="shared" si="39"/>
        <v>0.38399993165690244</v>
      </c>
      <c r="N284" s="8">
        <f t="shared" si="40"/>
        <v>0.69350013719048709</v>
      </c>
      <c r="O284" s="8">
        <f t="shared" si="41"/>
        <v>0.80359959993355989</v>
      </c>
      <c r="P284">
        <f>VLOOKUP($B284,'Supporting Data'!$B$2:$J$367,COLUMN('Supporting Data'!C285)-1,FALSE)</f>
        <v>408424</v>
      </c>
      <c r="Q284" s="8">
        <f>VLOOKUP($B284,'Supporting Data'!$B$2:$J$367,COLUMN('Supporting Data'!D285)-1,FALSE)</f>
        <v>0.17</v>
      </c>
      <c r="R284">
        <f>VLOOKUP($B284,'Supporting Data'!$B$2:$J$367,COLUMN('Supporting Data'!E285)-1,FALSE)</f>
        <v>33</v>
      </c>
      <c r="S284">
        <f>VLOOKUP($B284,'Supporting Data'!$B$2:$J$367,COLUMN('Supporting Data'!F285)-1,FALSE)</f>
        <v>22</v>
      </c>
      <c r="T284">
        <f>VLOOKUP($B284,'Supporting Data'!$B$2:$J$367,COLUMN('Supporting Data'!G285)-1,FALSE)</f>
        <v>29</v>
      </c>
      <c r="U284">
        <f>VLOOKUP($B284,'Supporting Data'!$B$2:$J$367,COLUMN('Supporting Data'!H285)-1,FALSE)</f>
        <v>368</v>
      </c>
      <c r="V284">
        <f>VLOOKUP($B284,'Supporting Data'!$B$2:$J$367,COLUMN('Supporting Data'!I285)-1,FALSE)</f>
        <v>30</v>
      </c>
      <c r="W284" s="8">
        <f>VLOOKUP($B284,'Supporting Data'!$B$2:$J$367,COLUMN('Supporting Data'!J285)-1,FALSE)</f>
        <v>0.93</v>
      </c>
      <c r="X284">
        <f>VLOOKUP($B284,'Channel wise traffic'!$B$2:$F$367,COLUMN('Channel wise traffic'!C285)-1,FALSE)</f>
        <v>7661877</v>
      </c>
      <c r="Y284">
        <f>VLOOKUP($B284,'Channel wise traffic'!$B$2:$F$367,COLUMN('Channel wise traffic'!D285)-1,FALSE)</f>
        <v>5746408</v>
      </c>
      <c r="Z284">
        <f>VLOOKUP($B284,'Channel wise traffic'!$B$2:$F$367,COLUMN('Channel wise traffic'!E285)-1,FALSE)</f>
        <v>2341129</v>
      </c>
      <c r="AA284">
        <f>VLOOKUP($B284,'Channel wise traffic'!$B$2:$F$367,COLUMN('Channel wise traffic'!F285)-1,FALSE)</f>
        <v>5533578</v>
      </c>
    </row>
    <row r="285" spans="1:27" x14ac:dyDescent="0.3">
      <c r="A285" s="4" t="str">
        <f t="shared" si="42"/>
        <v>Friday</v>
      </c>
      <c r="B285" s="3">
        <v>43749</v>
      </c>
      <c r="C285" s="10">
        <v>21282993</v>
      </c>
      <c r="D285" s="10">
        <v>5267540</v>
      </c>
      <c r="E285" s="10">
        <v>2043805</v>
      </c>
      <c r="F285" s="10">
        <v>1536737</v>
      </c>
      <c r="G285" s="10">
        <v>1234922</v>
      </c>
      <c r="H285" s="8">
        <f t="shared" si="37"/>
        <v>5.8023887899601341E-2</v>
      </c>
      <c r="I285" s="8">
        <f t="shared" si="43"/>
        <v>9.5618491304586994E-2</v>
      </c>
      <c r="J285" s="8">
        <f t="shared" si="44"/>
        <v>1.0309259264533743E-2</v>
      </c>
      <c r="K285" s="8">
        <f t="shared" si="45"/>
        <v>8.443873126744883E-2</v>
      </c>
      <c r="L285" s="8">
        <f t="shared" si="38"/>
        <v>0.2474999639383427</v>
      </c>
      <c r="M285" s="8">
        <f t="shared" si="39"/>
        <v>0.38799990128219247</v>
      </c>
      <c r="N285" s="8">
        <f t="shared" si="40"/>
        <v>0.75190001003031115</v>
      </c>
      <c r="O285" s="8">
        <f t="shared" si="41"/>
        <v>0.80360009552708112</v>
      </c>
      <c r="P285">
        <f>VLOOKUP($B285,'Supporting Data'!$B$2:$J$367,COLUMN('Supporting Data'!C286)-1,FALSE)</f>
        <v>388464</v>
      </c>
      <c r="Q285" s="8">
        <f>VLOOKUP($B285,'Supporting Data'!$B$2:$J$367,COLUMN('Supporting Data'!D286)-1,FALSE)</f>
        <v>0.18</v>
      </c>
      <c r="R285">
        <f>VLOOKUP($B285,'Supporting Data'!$B$2:$J$367,COLUMN('Supporting Data'!E286)-1,FALSE)</f>
        <v>31</v>
      </c>
      <c r="S285">
        <f>VLOOKUP($B285,'Supporting Data'!$B$2:$J$367,COLUMN('Supporting Data'!F286)-1,FALSE)</f>
        <v>19</v>
      </c>
      <c r="T285">
        <f>VLOOKUP($B285,'Supporting Data'!$B$2:$J$367,COLUMN('Supporting Data'!G286)-1,FALSE)</f>
        <v>25</v>
      </c>
      <c r="U285">
        <f>VLOOKUP($B285,'Supporting Data'!$B$2:$J$367,COLUMN('Supporting Data'!H286)-1,FALSE)</f>
        <v>384</v>
      </c>
      <c r="V285">
        <f>VLOOKUP($B285,'Supporting Data'!$B$2:$J$367,COLUMN('Supporting Data'!I286)-1,FALSE)</f>
        <v>30</v>
      </c>
      <c r="W285" s="8">
        <f>VLOOKUP($B285,'Supporting Data'!$B$2:$J$367,COLUMN('Supporting Data'!J286)-1,FALSE)</f>
        <v>0.95</v>
      </c>
      <c r="X285">
        <f>VLOOKUP($B285,'Channel wise traffic'!$B$2:$F$367,COLUMN('Channel wise traffic'!C286)-1,FALSE)</f>
        <v>7661877</v>
      </c>
      <c r="Y285">
        <f>VLOOKUP($B285,'Channel wise traffic'!$B$2:$F$367,COLUMN('Channel wise traffic'!D286)-1,FALSE)</f>
        <v>5746408</v>
      </c>
      <c r="Z285">
        <f>VLOOKUP($B285,'Channel wise traffic'!$B$2:$F$367,COLUMN('Channel wise traffic'!E286)-1,FALSE)</f>
        <v>2341129</v>
      </c>
      <c r="AA285">
        <f>VLOOKUP($B285,'Channel wise traffic'!$B$2:$F$367,COLUMN('Channel wise traffic'!F286)-1,FALSE)</f>
        <v>5533578</v>
      </c>
    </row>
    <row r="286" spans="1:27" x14ac:dyDescent="0.3">
      <c r="A286" s="4" t="str">
        <f t="shared" si="42"/>
        <v>Saturday</v>
      </c>
      <c r="B286" s="3">
        <v>43750</v>
      </c>
      <c r="C286" s="10">
        <v>45338648</v>
      </c>
      <c r="D286" s="10">
        <v>9045060</v>
      </c>
      <c r="E286" s="10">
        <v>2983060</v>
      </c>
      <c r="F286" s="10">
        <v>2028481</v>
      </c>
      <c r="G286" s="10">
        <v>1645504</v>
      </c>
      <c r="H286" s="8">
        <f t="shared" si="37"/>
        <v>3.6293627458851445E-2</v>
      </c>
      <c r="I286" s="8">
        <f t="shared" si="43"/>
        <v>-1.5284980852815488E-3</v>
      </c>
      <c r="J286" s="8">
        <f t="shared" si="44"/>
        <v>-1.9417475518175187E-2</v>
      </c>
      <c r="K286" s="8">
        <f t="shared" si="45"/>
        <v>1.824321460587619E-2</v>
      </c>
      <c r="L286" s="8">
        <f t="shared" si="38"/>
        <v>0.19949999391247838</v>
      </c>
      <c r="M286" s="8">
        <f t="shared" si="39"/>
        <v>0.3297999128806221</v>
      </c>
      <c r="N286" s="8">
        <f t="shared" si="40"/>
        <v>0.68000006704524885</v>
      </c>
      <c r="O286" s="8">
        <f t="shared" si="41"/>
        <v>0.81120010490608485</v>
      </c>
      <c r="P286">
        <f>VLOOKUP($B286,'Supporting Data'!$B$2:$J$367,COLUMN('Supporting Data'!C287)-1,FALSE)</f>
        <v>387248</v>
      </c>
      <c r="Q286" s="8">
        <f>VLOOKUP($B286,'Supporting Data'!$B$2:$J$367,COLUMN('Supporting Data'!D287)-1,FALSE)</f>
        <v>0.17</v>
      </c>
      <c r="R286">
        <f>VLOOKUP($B286,'Supporting Data'!$B$2:$J$367,COLUMN('Supporting Data'!E287)-1,FALSE)</f>
        <v>33</v>
      </c>
      <c r="S286">
        <f>VLOOKUP($B286,'Supporting Data'!$B$2:$J$367,COLUMN('Supporting Data'!F287)-1,FALSE)</f>
        <v>17</v>
      </c>
      <c r="T286">
        <f>VLOOKUP($B286,'Supporting Data'!$B$2:$J$367,COLUMN('Supporting Data'!G287)-1,FALSE)</f>
        <v>27</v>
      </c>
      <c r="U286">
        <f>VLOOKUP($B286,'Supporting Data'!$B$2:$J$367,COLUMN('Supporting Data'!H287)-1,FALSE)</f>
        <v>360</v>
      </c>
      <c r="V286">
        <f>VLOOKUP($B286,'Supporting Data'!$B$2:$J$367,COLUMN('Supporting Data'!I287)-1,FALSE)</f>
        <v>39</v>
      </c>
      <c r="W286" s="8">
        <f>VLOOKUP($B286,'Supporting Data'!$B$2:$J$367,COLUMN('Supporting Data'!J287)-1,FALSE)</f>
        <v>0.95</v>
      </c>
      <c r="X286">
        <f>VLOOKUP($B286,'Channel wise traffic'!$B$2:$F$367,COLUMN('Channel wise traffic'!C287)-1,FALSE)</f>
        <v>16321913</v>
      </c>
      <c r="Y286">
        <f>VLOOKUP($B286,'Channel wise traffic'!$B$2:$F$367,COLUMN('Channel wise traffic'!D287)-1,FALSE)</f>
        <v>12241435</v>
      </c>
      <c r="Z286">
        <f>VLOOKUP($B286,'Channel wise traffic'!$B$2:$F$367,COLUMN('Channel wise traffic'!E287)-1,FALSE)</f>
        <v>4987251</v>
      </c>
      <c r="AA286">
        <f>VLOOKUP($B286,'Channel wise traffic'!$B$2:$F$367,COLUMN('Channel wise traffic'!F287)-1,FALSE)</f>
        <v>11788048</v>
      </c>
    </row>
    <row r="287" spans="1:27" x14ac:dyDescent="0.3">
      <c r="A287" s="4" t="str">
        <f t="shared" si="42"/>
        <v>Sunday</v>
      </c>
      <c r="B287" s="3">
        <v>43751</v>
      </c>
      <c r="C287" s="10">
        <v>43543058</v>
      </c>
      <c r="D287" s="10">
        <v>9509803</v>
      </c>
      <c r="E287" s="10">
        <v>3104000</v>
      </c>
      <c r="F287" s="10">
        <v>2089612</v>
      </c>
      <c r="G287" s="10">
        <v>1678794</v>
      </c>
      <c r="H287" s="8">
        <f t="shared" si="37"/>
        <v>3.8554802467020116E-2</v>
      </c>
      <c r="I287" s="8">
        <f t="shared" si="43"/>
        <v>-1.1775966432756357E-2</v>
      </c>
      <c r="J287" s="8">
        <f t="shared" si="44"/>
        <v>0</v>
      </c>
      <c r="K287" s="8">
        <f t="shared" si="45"/>
        <v>-1.1775966432756246E-2</v>
      </c>
      <c r="L287" s="8">
        <f t="shared" si="38"/>
        <v>0.21839998008408137</v>
      </c>
      <c r="M287" s="8">
        <f t="shared" si="39"/>
        <v>0.32640003163051851</v>
      </c>
      <c r="N287" s="8">
        <f t="shared" si="40"/>
        <v>0.67319974226804125</v>
      </c>
      <c r="O287" s="8">
        <f t="shared" si="41"/>
        <v>0.80339986562098609</v>
      </c>
      <c r="P287">
        <f>VLOOKUP($B287,'Supporting Data'!$B$2:$J$367,COLUMN('Supporting Data'!C288)-1,FALSE)</f>
        <v>404505</v>
      </c>
      <c r="Q287" s="8">
        <f>VLOOKUP($B287,'Supporting Data'!$B$2:$J$367,COLUMN('Supporting Data'!D288)-1,FALSE)</f>
        <v>0.19</v>
      </c>
      <c r="R287">
        <f>VLOOKUP($B287,'Supporting Data'!$B$2:$J$367,COLUMN('Supporting Data'!E288)-1,FALSE)</f>
        <v>32</v>
      </c>
      <c r="S287">
        <f>VLOOKUP($B287,'Supporting Data'!$B$2:$J$367,COLUMN('Supporting Data'!F288)-1,FALSE)</f>
        <v>21</v>
      </c>
      <c r="T287">
        <f>VLOOKUP($B287,'Supporting Data'!$B$2:$J$367,COLUMN('Supporting Data'!G288)-1,FALSE)</f>
        <v>27</v>
      </c>
      <c r="U287">
        <f>VLOOKUP($B287,'Supporting Data'!$B$2:$J$367,COLUMN('Supporting Data'!H288)-1,FALSE)</f>
        <v>387</v>
      </c>
      <c r="V287">
        <f>VLOOKUP($B287,'Supporting Data'!$B$2:$J$367,COLUMN('Supporting Data'!I288)-1,FALSE)</f>
        <v>36</v>
      </c>
      <c r="W287" s="8">
        <f>VLOOKUP($B287,'Supporting Data'!$B$2:$J$367,COLUMN('Supporting Data'!J288)-1,FALSE)</f>
        <v>0.95</v>
      </c>
      <c r="X287">
        <f>VLOOKUP($B287,'Channel wise traffic'!$B$2:$F$367,COLUMN('Channel wise traffic'!C288)-1,FALSE)</f>
        <v>15675500</v>
      </c>
      <c r="Y287">
        <f>VLOOKUP($B287,'Channel wise traffic'!$B$2:$F$367,COLUMN('Channel wise traffic'!D288)-1,FALSE)</f>
        <v>11756625</v>
      </c>
      <c r="Z287">
        <f>VLOOKUP($B287,'Channel wise traffic'!$B$2:$F$367,COLUMN('Channel wise traffic'!E288)-1,FALSE)</f>
        <v>4789736</v>
      </c>
      <c r="AA287">
        <f>VLOOKUP($B287,'Channel wise traffic'!$B$2:$F$367,COLUMN('Channel wise traffic'!F288)-1,FALSE)</f>
        <v>11321195</v>
      </c>
    </row>
    <row r="288" spans="1:27" x14ac:dyDescent="0.3">
      <c r="A288" s="4" t="str">
        <f t="shared" si="42"/>
        <v>Monday</v>
      </c>
      <c r="B288" s="3">
        <v>43752</v>
      </c>
      <c r="C288" s="10">
        <v>20848646</v>
      </c>
      <c r="D288" s="10">
        <v>5107918</v>
      </c>
      <c r="E288" s="10">
        <v>1981872</v>
      </c>
      <c r="F288" s="10">
        <v>1403363</v>
      </c>
      <c r="G288" s="10">
        <v>1104728</v>
      </c>
      <c r="H288" s="8">
        <f t="shared" si="37"/>
        <v>5.2987997398008482E-2</v>
      </c>
      <c r="I288" s="8">
        <f t="shared" si="43"/>
        <v>-0.19829372316253391</v>
      </c>
      <c r="J288" s="8">
        <f t="shared" si="44"/>
        <v>-3.0303066948270674E-2</v>
      </c>
      <c r="K288" s="8">
        <f t="shared" si="45"/>
        <v>-0.17324037076778254</v>
      </c>
      <c r="L288" s="8">
        <f t="shared" si="38"/>
        <v>0.2449999870495187</v>
      </c>
      <c r="M288" s="8">
        <f t="shared" si="39"/>
        <v>0.38799996397749531</v>
      </c>
      <c r="N288" s="8">
        <f t="shared" si="40"/>
        <v>0.70809971582423081</v>
      </c>
      <c r="O288" s="8">
        <f t="shared" si="41"/>
        <v>0.78720046060783988</v>
      </c>
      <c r="P288">
        <f>VLOOKUP($B288,'Supporting Data'!$B$2:$J$367,COLUMN('Supporting Data'!C289)-1,FALSE)</f>
        <v>401477</v>
      </c>
      <c r="Q288" s="8">
        <f>VLOOKUP($B288,'Supporting Data'!$B$2:$J$367,COLUMN('Supporting Data'!D289)-1,FALSE)</f>
        <v>0.18</v>
      </c>
      <c r="R288">
        <f>VLOOKUP($B288,'Supporting Data'!$B$2:$J$367,COLUMN('Supporting Data'!E289)-1,FALSE)</f>
        <v>31</v>
      </c>
      <c r="S288">
        <f>VLOOKUP($B288,'Supporting Data'!$B$2:$J$367,COLUMN('Supporting Data'!F289)-1,FALSE)</f>
        <v>21</v>
      </c>
      <c r="T288">
        <f>VLOOKUP($B288,'Supporting Data'!$B$2:$J$367,COLUMN('Supporting Data'!G289)-1,FALSE)</f>
        <v>25</v>
      </c>
      <c r="U288">
        <f>VLOOKUP($B288,'Supporting Data'!$B$2:$J$367,COLUMN('Supporting Data'!H289)-1,FALSE)</f>
        <v>362</v>
      </c>
      <c r="V288">
        <f>VLOOKUP($B288,'Supporting Data'!$B$2:$J$367,COLUMN('Supporting Data'!I289)-1,FALSE)</f>
        <v>36</v>
      </c>
      <c r="W288" s="8">
        <f>VLOOKUP($B288,'Supporting Data'!$B$2:$J$367,COLUMN('Supporting Data'!J289)-1,FALSE)</f>
        <v>0.93</v>
      </c>
      <c r="X288">
        <f>VLOOKUP($B288,'Channel wise traffic'!$B$2:$F$367,COLUMN('Channel wise traffic'!C289)-1,FALSE)</f>
        <v>7505512</v>
      </c>
      <c r="Y288">
        <f>VLOOKUP($B288,'Channel wise traffic'!$B$2:$F$367,COLUMN('Channel wise traffic'!D289)-1,FALSE)</f>
        <v>5629134</v>
      </c>
      <c r="Z288">
        <f>VLOOKUP($B288,'Channel wise traffic'!$B$2:$F$367,COLUMN('Channel wise traffic'!E289)-1,FALSE)</f>
        <v>2293351</v>
      </c>
      <c r="AA288">
        <f>VLOOKUP($B288,'Channel wise traffic'!$B$2:$F$367,COLUMN('Channel wise traffic'!F289)-1,FALSE)</f>
        <v>5420648</v>
      </c>
    </row>
    <row r="289" spans="1:27" x14ac:dyDescent="0.3">
      <c r="A289" s="4" t="str">
        <f t="shared" si="42"/>
        <v>Tuesday</v>
      </c>
      <c r="B289" s="3">
        <v>43753</v>
      </c>
      <c r="C289" s="10">
        <v>21934513</v>
      </c>
      <c r="D289" s="10">
        <v>5209447</v>
      </c>
      <c r="E289" s="10">
        <v>2000427</v>
      </c>
      <c r="F289" s="10">
        <v>1416502</v>
      </c>
      <c r="G289" s="10">
        <v>1126686</v>
      </c>
      <c r="H289" s="8">
        <f t="shared" si="37"/>
        <v>5.1365899940427215E-2</v>
      </c>
      <c r="I289" s="8">
        <f t="shared" si="43"/>
        <v>-0.11313267910935909</v>
      </c>
      <c r="J289" s="8">
        <f t="shared" si="44"/>
        <v>-1.9417484842768062E-2</v>
      </c>
      <c r="K289" s="8">
        <f t="shared" si="45"/>
        <v>-9.557094157605317E-2</v>
      </c>
      <c r="L289" s="8">
        <f t="shared" si="38"/>
        <v>0.23750000740841615</v>
      </c>
      <c r="M289" s="8">
        <f t="shared" si="39"/>
        <v>0.38399987561059745</v>
      </c>
      <c r="N289" s="8">
        <f t="shared" si="40"/>
        <v>0.70809982068828303</v>
      </c>
      <c r="O289" s="8">
        <f t="shared" si="41"/>
        <v>0.79540021828419583</v>
      </c>
      <c r="P289">
        <f>VLOOKUP($B289,'Supporting Data'!$B$2:$J$367,COLUMN('Supporting Data'!C290)-1,FALSE)</f>
        <v>402669</v>
      </c>
      <c r="Q289" s="8">
        <f>VLOOKUP($B289,'Supporting Data'!$B$2:$J$367,COLUMN('Supporting Data'!D290)-1,FALSE)</f>
        <v>0.19</v>
      </c>
      <c r="R289">
        <f>VLOOKUP($B289,'Supporting Data'!$B$2:$J$367,COLUMN('Supporting Data'!E290)-1,FALSE)</f>
        <v>35</v>
      </c>
      <c r="S289">
        <f>VLOOKUP($B289,'Supporting Data'!$B$2:$J$367,COLUMN('Supporting Data'!F290)-1,FALSE)</f>
        <v>17</v>
      </c>
      <c r="T289">
        <f>VLOOKUP($B289,'Supporting Data'!$B$2:$J$367,COLUMN('Supporting Data'!G290)-1,FALSE)</f>
        <v>25</v>
      </c>
      <c r="U289">
        <f>VLOOKUP($B289,'Supporting Data'!$B$2:$J$367,COLUMN('Supporting Data'!H290)-1,FALSE)</f>
        <v>394</v>
      </c>
      <c r="V289">
        <f>VLOOKUP($B289,'Supporting Data'!$B$2:$J$367,COLUMN('Supporting Data'!I290)-1,FALSE)</f>
        <v>32</v>
      </c>
      <c r="W289" s="8">
        <f>VLOOKUP($B289,'Supporting Data'!$B$2:$J$367,COLUMN('Supporting Data'!J290)-1,FALSE)</f>
        <v>0.91</v>
      </c>
      <c r="X289">
        <f>VLOOKUP($B289,'Channel wise traffic'!$B$2:$F$367,COLUMN('Channel wise traffic'!C290)-1,FALSE)</f>
        <v>7896424</v>
      </c>
      <c r="Y289">
        <f>VLOOKUP($B289,'Channel wise traffic'!$B$2:$F$367,COLUMN('Channel wise traffic'!D290)-1,FALSE)</f>
        <v>5922318</v>
      </c>
      <c r="Z289">
        <f>VLOOKUP($B289,'Channel wise traffic'!$B$2:$F$367,COLUMN('Channel wise traffic'!E290)-1,FALSE)</f>
        <v>2412796</v>
      </c>
      <c r="AA289">
        <f>VLOOKUP($B289,'Channel wise traffic'!$B$2:$F$367,COLUMN('Channel wise traffic'!F290)-1,FALSE)</f>
        <v>5702973</v>
      </c>
    </row>
    <row r="290" spans="1:27" x14ac:dyDescent="0.3">
      <c r="A290" s="4" t="str">
        <f t="shared" si="42"/>
        <v>Wednesday</v>
      </c>
      <c r="B290" s="3">
        <v>43754</v>
      </c>
      <c r="C290" s="10">
        <v>20631473</v>
      </c>
      <c r="D290" s="10">
        <v>5364183</v>
      </c>
      <c r="E290" s="10">
        <v>2252956</v>
      </c>
      <c r="F290" s="10">
        <v>1644658</v>
      </c>
      <c r="G290" s="10">
        <v>1308161</v>
      </c>
      <c r="H290" s="8">
        <f t="shared" si="37"/>
        <v>6.3406088358305773E-2</v>
      </c>
      <c r="I290" s="8">
        <f t="shared" si="43"/>
        <v>-6.7221653766484701E-2</v>
      </c>
      <c r="J290" s="8">
        <f t="shared" si="44"/>
        <v>0</v>
      </c>
      <c r="K290" s="8">
        <f t="shared" si="45"/>
        <v>-6.7221653766484812E-2</v>
      </c>
      <c r="L290" s="8">
        <f t="shared" si="38"/>
        <v>0.26000000096939274</v>
      </c>
      <c r="M290" s="8">
        <f t="shared" si="39"/>
        <v>0.41999983967735627</v>
      </c>
      <c r="N290" s="8">
        <f t="shared" si="40"/>
        <v>0.73000005326335715</v>
      </c>
      <c r="O290" s="8">
        <f t="shared" si="41"/>
        <v>0.79540001629518109</v>
      </c>
      <c r="P290">
        <f>VLOOKUP($B290,'Supporting Data'!$B$2:$J$367,COLUMN('Supporting Data'!C291)-1,FALSE)</f>
        <v>401441</v>
      </c>
      <c r="Q290" s="8">
        <f>VLOOKUP($B290,'Supporting Data'!$B$2:$J$367,COLUMN('Supporting Data'!D291)-1,FALSE)</f>
        <v>0.19</v>
      </c>
      <c r="R290">
        <f>VLOOKUP($B290,'Supporting Data'!$B$2:$J$367,COLUMN('Supporting Data'!E291)-1,FALSE)</f>
        <v>38</v>
      </c>
      <c r="S290">
        <f>VLOOKUP($B290,'Supporting Data'!$B$2:$J$367,COLUMN('Supporting Data'!F291)-1,FALSE)</f>
        <v>22</v>
      </c>
      <c r="T290">
        <f>VLOOKUP($B290,'Supporting Data'!$B$2:$J$367,COLUMN('Supporting Data'!G291)-1,FALSE)</f>
        <v>26</v>
      </c>
      <c r="U290">
        <f>VLOOKUP($B290,'Supporting Data'!$B$2:$J$367,COLUMN('Supporting Data'!H291)-1,FALSE)</f>
        <v>371</v>
      </c>
      <c r="V290">
        <f>VLOOKUP($B290,'Supporting Data'!$B$2:$J$367,COLUMN('Supporting Data'!I291)-1,FALSE)</f>
        <v>31</v>
      </c>
      <c r="W290" s="8">
        <f>VLOOKUP($B290,'Supporting Data'!$B$2:$J$367,COLUMN('Supporting Data'!J291)-1,FALSE)</f>
        <v>0.95</v>
      </c>
      <c r="X290">
        <f>VLOOKUP($B290,'Channel wise traffic'!$B$2:$F$367,COLUMN('Channel wise traffic'!C291)-1,FALSE)</f>
        <v>7427330</v>
      </c>
      <c r="Y290">
        <f>VLOOKUP($B290,'Channel wise traffic'!$B$2:$F$367,COLUMN('Channel wise traffic'!D291)-1,FALSE)</f>
        <v>5570497</v>
      </c>
      <c r="Z290">
        <f>VLOOKUP($B290,'Channel wise traffic'!$B$2:$F$367,COLUMN('Channel wise traffic'!E291)-1,FALSE)</f>
        <v>2269462</v>
      </c>
      <c r="AA290">
        <f>VLOOKUP($B290,'Channel wise traffic'!$B$2:$F$367,COLUMN('Channel wise traffic'!F291)-1,FALSE)</f>
        <v>5364183</v>
      </c>
    </row>
    <row r="291" spans="1:27" x14ac:dyDescent="0.3">
      <c r="A291" s="4" t="str">
        <f t="shared" si="42"/>
        <v>Thursday</v>
      </c>
      <c r="B291" s="3">
        <v>43755</v>
      </c>
      <c r="C291" s="10">
        <v>22151687</v>
      </c>
      <c r="D291" s="10">
        <v>5648680</v>
      </c>
      <c r="E291" s="10">
        <v>2146498</v>
      </c>
      <c r="F291" s="10">
        <v>1504266</v>
      </c>
      <c r="G291" s="10">
        <v>1196493</v>
      </c>
      <c r="H291" s="8">
        <f t="shared" si="37"/>
        <v>5.4013628849125576E-2</v>
      </c>
      <c r="I291" s="8">
        <f t="shared" si="43"/>
        <v>6.1414239622874067E-2</v>
      </c>
      <c r="J291" s="8">
        <f t="shared" si="44"/>
        <v>4.0816345708519552E-2</v>
      </c>
      <c r="K291" s="8">
        <f t="shared" si="45"/>
        <v>1.9790133004043975E-2</v>
      </c>
      <c r="L291" s="8">
        <f t="shared" si="38"/>
        <v>0.25499999164849158</v>
      </c>
      <c r="M291" s="8">
        <f t="shared" si="39"/>
        <v>0.37999992918699588</v>
      </c>
      <c r="N291" s="8">
        <f t="shared" si="40"/>
        <v>0.70080009392042297</v>
      </c>
      <c r="O291" s="8">
        <f t="shared" si="41"/>
        <v>0.79539988273350593</v>
      </c>
      <c r="P291">
        <f>VLOOKUP($B291,'Supporting Data'!$B$2:$J$367,COLUMN('Supporting Data'!C292)-1,FALSE)</f>
        <v>404247</v>
      </c>
      <c r="Q291" s="8">
        <f>VLOOKUP($B291,'Supporting Data'!$B$2:$J$367,COLUMN('Supporting Data'!D292)-1,FALSE)</f>
        <v>0.17</v>
      </c>
      <c r="R291">
        <f>VLOOKUP($B291,'Supporting Data'!$B$2:$J$367,COLUMN('Supporting Data'!E292)-1,FALSE)</f>
        <v>37</v>
      </c>
      <c r="S291">
        <f>VLOOKUP($B291,'Supporting Data'!$B$2:$J$367,COLUMN('Supporting Data'!F292)-1,FALSE)</f>
        <v>18</v>
      </c>
      <c r="T291">
        <f>VLOOKUP($B291,'Supporting Data'!$B$2:$J$367,COLUMN('Supporting Data'!G292)-1,FALSE)</f>
        <v>27</v>
      </c>
      <c r="U291">
        <f>VLOOKUP($B291,'Supporting Data'!$B$2:$J$367,COLUMN('Supporting Data'!H292)-1,FALSE)</f>
        <v>365</v>
      </c>
      <c r="V291">
        <f>VLOOKUP($B291,'Supporting Data'!$B$2:$J$367,COLUMN('Supporting Data'!I292)-1,FALSE)</f>
        <v>34</v>
      </c>
      <c r="W291" s="8">
        <f>VLOOKUP($B291,'Supporting Data'!$B$2:$J$367,COLUMN('Supporting Data'!J292)-1,FALSE)</f>
        <v>0.92</v>
      </c>
      <c r="X291">
        <f>VLOOKUP($B291,'Channel wise traffic'!$B$2:$F$367,COLUMN('Channel wise traffic'!C292)-1,FALSE)</f>
        <v>7974607</v>
      </c>
      <c r="Y291">
        <f>VLOOKUP($B291,'Channel wise traffic'!$B$2:$F$367,COLUMN('Channel wise traffic'!D292)-1,FALSE)</f>
        <v>5980955</v>
      </c>
      <c r="Z291">
        <f>VLOOKUP($B291,'Channel wise traffic'!$B$2:$F$367,COLUMN('Channel wise traffic'!E292)-1,FALSE)</f>
        <v>2436685</v>
      </c>
      <c r="AA291">
        <f>VLOOKUP($B291,'Channel wise traffic'!$B$2:$F$367,COLUMN('Channel wise traffic'!F292)-1,FALSE)</f>
        <v>5759438</v>
      </c>
    </row>
    <row r="292" spans="1:27" x14ac:dyDescent="0.3">
      <c r="A292" s="4" t="str">
        <f t="shared" si="42"/>
        <v>Friday</v>
      </c>
      <c r="B292" s="3">
        <v>43756</v>
      </c>
      <c r="C292" s="10">
        <v>20848646</v>
      </c>
      <c r="D292" s="10">
        <v>5316404</v>
      </c>
      <c r="E292" s="10">
        <v>2190358</v>
      </c>
      <c r="F292" s="10">
        <v>1566982</v>
      </c>
      <c r="G292" s="10">
        <v>1323473</v>
      </c>
      <c r="H292" s="8">
        <f t="shared" si="37"/>
        <v>6.3480045658600562E-2</v>
      </c>
      <c r="I292" s="8">
        <f t="shared" si="43"/>
        <v>7.1705743358689844E-2</v>
      </c>
      <c r="J292" s="8">
        <f t="shared" si="44"/>
        <v>-2.0408172854259776E-2</v>
      </c>
      <c r="K292" s="8">
        <f t="shared" si="45"/>
        <v>9.4032957054515309E-2</v>
      </c>
      <c r="L292" s="8">
        <f t="shared" si="38"/>
        <v>0.25499996498573574</v>
      </c>
      <c r="M292" s="8">
        <f t="shared" si="39"/>
        <v>0.41199991573251393</v>
      </c>
      <c r="N292" s="8">
        <f t="shared" si="40"/>
        <v>0.7153999483189506</v>
      </c>
      <c r="O292" s="8">
        <f t="shared" si="41"/>
        <v>0.84460000178687433</v>
      </c>
      <c r="P292">
        <f>VLOOKUP($B292,'Supporting Data'!$B$2:$J$367,COLUMN('Supporting Data'!C293)-1,FALSE)</f>
        <v>384464</v>
      </c>
      <c r="Q292" s="8">
        <f>VLOOKUP($B292,'Supporting Data'!$B$2:$J$367,COLUMN('Supporting Data'!D293)-1,FALSE)</f>
        <v>0.18</v>
      </c>
      <c r="R292">
        <f>VLOOKUP($B292,'Supporting Data'!$B$2:$J$367,COLUMN('Supporting Data'!E293)-1,FALSE)</f>
        <v>35</v>
      </c>
      <c r="S292">
        <f>VLOOKUP($B292,'Supporting Data'!$B$2:$J$367,COLUMN('Supporting Data'!F293)-1,FALSE)</f>
        <v>20</v>
      </c>
      <c r="T292">
        <f>VLOOKUP($B292,'Supporting Data'!$B$2:$J$367,COLUMN('Supporting Data'!G293)-1,FALSE)</f>
        <v>30</v>
      </c>
      <c r="U292">
        <f>VLOOKUP($B292,'Supporting Data'!$B$2:$J$367,COLUMN('Supporting Data'!H293)-1,FALSE)</f>
        <v>383</v>
      </c>
      <c r="V292">
        <f>VLOOKUP($B292,'Supporting Data'!$B$2:$J$367,COLUMN('Supporting Data'!I293)-1,FALSE)</f>
        <v>39</v>
      </c>
      <c r="W292" s="8">
        <f>VLOOKUP($B292,'Supporting Data'!$B$2:$J$367,COLUMN('Supporting Data'!J293)-1,FALSE)</f>
        <v>0.94</v>
      </c>
      <c r="X292">
        <f>VLOOKUP($B292,'Channel wise traffic'!$B$2:$F$367,COLUMN('Channel wise traffic'!C293)-1,FALSE)</f>
        <v>7505512</v>
      </c>
      <c r="Y292">
        <f>VLOOKUP($B292,'Channel wise traffic'!$B$2:$F$367,COLUMN('Channel wise traffic'!D293)-1,FALSE)</f>
        <v>5629134</v>
      </c>
      <c r="Z292">
        <f>VLOOKUP($B292,'Channel wise traffic'!$B$2:$F$367,COLUMN('Channel wise traffic'!E293)-1,FALSE)</f>
        <v>2293351</v>
      </c>
      <c r="AA292">
        <f>VLOOKUP($B292,'Channel wise traffic'!$B$2:$F$367,COLUMN('Channel wise traffic'!F293)-1,FALSE)</f>
        <v>5420648</v>
      </c>
    </row>
    <row r="293" spans="1:27" x14ac:dyDescent="0.3">
      <c r="A293" s="4" t="str">
        <f t="shared" si="42"/>
        <v>Saturday</v>
      </c>
      <c r="B293" s="3">
        <v>43757</v>
      </c>
      <c r="C293" s="10">
        <v>46236443</v>
      </c>
      <c r="D293" s="10">
        <v>9418363</v>
      </c>
      <c r="E293" s="10">
        <v>3202243</v>
      </c>
      <c r="F293" s="10">
        <v>2221076</v>
      </c>
      <c r="G293" s="10">
        <v>1697790</v>
      </c>
      <c r="H293" s="8">
        <f t="shared" si="37"/>
        <v>3.671973642090072E-2</v>
      </c>
      <c r="I293" s="8">
        <f t="shared" si="43"/>
        <v>3.177506709190614E-2</v>
      </c>
      <c r="J293" s="8">
        <f t="shared" si="44"/>
        <v>1.9801979979641171E-2</v>
      </c>
      <c r="K293" s="8">
        <f t="shared" si="45"/>
        <v>1.1740599986385547E-2</v>
      </c>
      <c r="L293" s="8">
        <f t="shared" si="38"/>
        <v>0.2036999905031622</v>
      </c>
      <c r="M293" s="8">
        <f t="shared" si="39"/>
        <v>0.33999995540626327</v>
      </c>
      <c r="N293" s="8">
        <f t="shared" si="40"/>
        <v>0.69360007969413939</v>
      </c>
      <c r="O293" s="8">
        <f t="shared" si="41"/>
        <v>0.76439977740518561</v>
      </c>
      <c r="P293">
        <f>VLOOKUP($B293,'Supporting Data'!$B$2:$J$367,COLUMN('Supporting Data'!C294)-1,FALSE)</f>
        <v>383538</v>
      </c>
      <c r="Q293" s="8">
        <f>VLOOKUP($B293,'Supporting Data'!$B$2:$J$367,COLUMN('Supporting Data'!D294)-1,FALSE)</f>
        <v>0.19</v>
      </c>
      <c r="R293">
        <f>VLOOKUP($B293,'Supporting Data'!$B$2:$J$367,COLUMN('Supporting Data'!E294)-1,FALSE)</f>
        <v>34</v>
      </c>
      <c r="S293">
        <f>VLOOKUP($B293,'Supporting Data'!$B$2:$J$367,COLUMN('Supporting Data'!F294)-1,FALSE)</f>
        <v>19</v>
      </c>
      <c r="T293">
        <f>VLOOKUP($B293,'Supporting Data'!$B$2:$J$367,COLUMN('Supporting Data'!G294)-1,FALSE)</f>
        <v>27</v>
      </c>
      <c r="U293">
        <f>VLOOKUP($B293,'Supporting Data'!$B$2:$J$367,COLUMN('Supporting Data'!H294)-1,FALSE)</f>
        <v>386</v>
      </c>
      <c r="V293">
        <f>VLOOKUP($B293,'Supporting Data'!$B$2:$J$367,COLUMN('Supporting Data'!I294)-1,FALSE)</f>
        <v>35</v>
      </c>
      <c r="W293" s="8">
        <f>VLOOKUP($B293,'Supporting Data'!$B$2:$J$367,COLUMN('Supporting Data'!J294)-1,FALSE)</f>
        <v>0.92</v>
      </c>
      <c r="X293">
        <f>VLOOKUP($B293,'Channel wise traffic'!$B$2:$F$367,COLUMN('Channel wise traffic'!C294)-1,FALSE)</f>
        <v>16645119</v>
      </c>
      <c r="Y293">
        <f>VLOOKUP($B293,'Channel wise traffic'!$B$2:$F$367,COLUMN('Channel wise traffic'!D294)-1,FALSE)</f>
        <v>12483839</v>
      </c>
      <c r="Z293">
        <f>VLOOKUP($B293,'Channel wise traffic'!$B$2:$F$367,COLUMN('Channel wise traffic'!E294)-1,FALSE)</f>
        <v>5086008</v>
      </c>
      <c r="AA293">
        <f>VLOOKUP($B293,'Channel wise traffic'!$B$2:$F$367,COLUMN('Channel wise traffic'!F294)-1,FALSE)</f>
        <v>12021475</v>
      </c>
    </row>
    <row r="294" spans="1:27" x14ac:dyDescent="0.3">
      <c r="A294" s="4" t="str">
        <f t="shared" si="42"/>
        <v>Sunday</v>
      </c>
      <c r="B294" s="3">
        <v>43758</v>
      </c>
      <c r="C294" s="10">
        <v>43094160</v>
      </c>
      <c r="D294" s="10">
        <v>9140271</v>
      </c>
      <c r="E294" s="10">
        <v>3169846</v>
      </c>
      <c r="F294" s="10">
        <v>2069275</v>
      </c>
      <c r="G294" s="10">
        <v>1694736</v>
      </c>
      <c r="H294" s="8">
        <f t="shared" si="37"/>
        <v>3.9326349556413211E-2</v>
      </c>
      <c r="I294" s="8">
        <f t="shared" si="43"/>
        <v>9.4961025593371939E-3</v>
      </c>
      <c r="J294" s="8">
        <f t="shared" si="44"/>
        <v>-1.0309289715021874E-2</v>
      </c>
      <c r="K294" s="8">
        <f t="shared" si="45"/>
        <v>2.0011698673675582E-2</v>
      </c>
      <c r="L294" s="8">
        <f t="shared" si="38"/>
        <v>0.21209999220311987</v>
      </c>
      <c r="M294" s="8">
        <f t="shared" si="39"/>
        <v>0.34680000188178228</v>
      </c>
      <c r="N294" s="8">
        <f t="shared" si="40"/>
        <v>0.65279985210637992</v>
      </c>
      <c r="O294" s="8">
        <f t="shared" si="41"/>
        <v>0.81899989126626471</v>
      </c>
      <c r="P294">
        <f>VLOOKUP($B294,'Supporting Data'!$B$2:$J$367,COLUMN('Supporting Data'!C295)-1,FALSE)</f>
        <v>392178</v>
      </c>
      <c r="Q294" s="8">
        <f>VLOOKUP($B294,'Supporting Data'!$B$2:$J$367,COLUMN('Supporting Data'!D295)-1,FALSE)</f>
        <v>0.19</v>
      </c>
      <c r="R294">
        <f>VLOOKUP($B294,'Supporting Data'!$B$2:$J$367,COLUMN('Supporting Data'!E295)-1,FALSE)</f>
        <v>38</v>
      </c>
      <c r="S294">
        <f>VLOOKUP($B294,'Supporting Data'!$B$2:$J$367,COLUMN('Supporting Data'!F295)-1,FALSE)</f>
        <v>22</v>
      </c>
      <c r="T294">
        <f>VLOOKUP($B294,'Supporting Data'!$B$2:$J$367,COLUMN('Supporting Data'!G295)-1,FALSE)</f>
        <v>25</v>
      </c>
      <c r="U294">
        <f>VLOOKUP($B294,'Supporting Data'!$B$2:$J$367,COLUMN('Supporting Data'!H295)-1,FALSE)</f>
        <v>361</v>
      </c>
      <c r="V294">
        <f>VLOOKUP($B294,'Supporting Data'!$B$2:$J$367,COLUMN('Supporting Data'!I295)-1,FALSE)</f>
        <v>33</v>
      </c>
      <c r="W294" s="8">
        <f>VLOOKUP($B294,'Supporting Data'!$B$2:$J$367,COLUMN('Supporting Data'!J295)-1,FALSE)</f>
        <v>0.94</v>
      </c>
      <c r="X294">
        <f>VLOOKUP($B294,'Channel wise traffic'!$B$2:$F$367,COLUMN('Channel wise traffic'!C295)-1,FALSE)</f>
        <v>15513897</v>
      </c>
      <c r="Y294">
        <f>VLOOKUP($B294,'Channel wise traffic'!$B$2:$F$367,COLUMN('Channel wise traffic'!D295)-1,FALSE)</f>
        <v>11635423</v>
      </c>
      <c r="Z294">
        <f>VLOOKUP($B294,'Channel wise traffic'!$B$2:$F$367,COLUMN('Channel wise traffic'!E295)-1,FALSE)</f>
        <v>4740357</v>
      </c>
      <c r="AA294">
        <f>VLOOKUP($B294,'Channel wise traffic'!$B$2:$F$367,COLUMN('Channel wise traffic'!F295)-1,FALSE)</f>
        <v>11204481</v>
      </c>
    </row>
    <row r="295" spans="1:27" x14ac:dyDescent="0.3">
      <c r="A295" s="4" t="str">
        <f t="shared" si="42"/>
        <v>Monday</v>
      </c>
      <c r="B295" s="3">
        <v>43759</v>
      </c>
      <c r="C295" s="10">
        <v>22803207</v>
      </c>
      <c r="D295" s="10">
        <v>5700801</v>
      </c>
      <c r="E295" s="10">
        <v>2371533</v>
      </c>
      <c r="F295" s="10">
        <v>1748531</v>
      </c>
      <c r="G295" s="10">
        <v>1462471</v>
      </c>
      <c r="H295" s="8">
        <f t="shared" si="37"/>
        <v>6.4134443896422116E-2</v>
      </c>
      <c r="I295" s="8">
        <f t="shared" si="43"/>
        <v>0.32382903302894461</v>
      </c>
      <c r="J295" s="8">
        <f t="shared" si="44"/>
        <v>9.3750020984576077E-2</v>
      </c>
      <c r="K295" s="8">
        <f t="shared" si="45"/>
        <v>0.21035794983323086</v>
      </c>
      <c r="L295" s="8">
        <f t="shared" si="38"/>
        <v>0.24999996710988942</v>
      </c>
      <c r="M295" s="8">
        <f t="shared" si="39"/>
        <v>0.4159999621105876</v>
      </c>
      <c r="N295" s="8">
        <f t="shared" si="40"/>
        <v>0.73729988155340875</v>
      </c>
      <c r="O295" s="8">
        <f t="shared" si="41"/>
        <v>0.83639981218519999</v>
      </c>
      <c r="P295">
        <f>VLOOKUP($B295,'Supporting Data'!$B$2:$J$367,COLUMN('Supporting Data'!C296)-1,FALSE)</f>
        <v>383369</v>
      </c>
      <c r="Q295" s="8">
        <f>VLOOKUP($B295,'Supporting Data'!$B$2:$J$367,COLUMN('Supporting Data'!D296)-1,FALSE)</f>
        <v>0.19</v>
      </c>
      <c r="R295">
        <f>VLOOKUP($B295,'Supporting Data'!$B$2:$J$367,COLUMN('Supporting Data'!E296)-1,FALSE)</f>
        <v>31</v>
      </c>
      <c r="S295">
        <f>VLOOKUP($B295,'Supporting Data'!$B$2:$J$367,COLUMN('Supporting Data'!F296)-1,FALSE)</f>
        <v>22</v>
      </c>
      <c r="T295">
        <f>VLOOKUP($B295,'Supporting Data'!$B$2:$J$367,COLUMN('Supporting Data'!G296)-1,FALSE)</f>
        <v>30</v>
      </c>
      <c r="U295">
        <f>VLOOKUP($B295,'Supporting Data'!$B$2:$J$367,COLUMN('Supporting Data'!H296)-1,FALSE)</f>
        <v>368</v>
      </c>
      <c r="V295">
        <f>VLOOKUP($B295,'Supporting Data'!$B$2:$J$367,COLUMN('Supporting Data'!I296)-1,FALSE)</f>
        <v>36</v>
      </c>
      <c r="W295" s="8">
        <f>VLOOKUP($B295,'Supporting Data'!$B$2:$J$367,COLUMN('Supporting Data'!J296)-1,FALSE)</f>
        <v>0.92</v>
      </c>
      <c r="X295">
        <f>VLOOKUP($B295,'Channel wise traffic'!$B$2:$F$367,COLUMN('Channel wise traffic'!C296)-1,FALSE)</f>
        <v>8209154</v>
      </c>
      <c r="Y295">
        <f>VLOOKUP($B295,'Channel wise traffic'!$B$2:$F$367,COLUMN('Channel wise traffic'!D296)-1,FALSE)</f>
        <v>6156866</v>
      </c>
      <c r="Z295">
        <f>VLOOKUP($B295,'Channel wise traffic'!$B$2:$F$367,COLUMN('Channel wise traffic'!E296)-1,FALSE)</f>
        <v>2508352</v>
      </c>
      <c r="AA295">
        <f>VLOOKUP($B295,'Channel wise traffic'!$B$2:$F$367,COLUMN('Channel wise traffic'!F296)-1,FALSE)</f>
        <v>5928833</v>
      </c>
    </row>
    <row r="296" spans="1:27" x14ac:dyDescent="0.3">
      <c r="A296" s="4" t="str">
        <f t="shared" si="42"/>
        <v>Tuesday</v>
      </c>
      <c r="B296" s="3">
        <v>43760</v>
      </c>
      <c r="C296" s="10">
        <v>21717340</v>
      </c>
      <c r="D296" s="10">
        <v>5429335</v>
      </c>
      <c r="E296" s="10">
        <v>2106582</v>
      </c>
      <c r="F296" s="10">
        <v>1568560</v>
      </c>
      <c r="G296" s="10">
        <v>1350531</v>
      </c>
      <c r="H296" s="8">
        <f t="shared" si="37"/>
        <v>6.2186759520272743E-2</v>
      </c>
      <c r="I296" s="8">
        <f t="shared" si="43"/>
        <v>0.19867558485682779</v>
      </c>
      <c r="J296" s="8">
        <f t="shared" si="44"/>
        <v>-9.9009720434640736E-3</v>
      </c>
      <c r="K296" s="8">
        <f t="shared" si="45"/>
        <v>0.21066231862763574</v>
      </c>
      <c r="L296" s="8">
        <f t="shared" si="38"/>
        <v>0.25</v>
      </c>
      <c r="M296" s="8">
        <f t="shared" si="39"/>
        <v>0.38800000368369236</v>
      </c>
      <c r="N296" s="8">
        <f t="shared" si="40"/>
        <v>0.74459954561464969</v>
      </c>
      <c r="O296" s="8">
        <f t="shared" si="41"/>
        <v>0.86100053552302747</v>
      </c>
      <c r="P296">
        <f>VLOOKUP($B296,'Supporting Data'!$B$2:$J$367,COLUMN('Supporting Data'!C297)-1,FALSE)</f>
        <v>399709</v>
      </c>
      <c r="Q296" s="8">
        <f>VLOOKUP($B296,'Supporting Data'!$B$2:$J$367,COLUMN('Supporting Data'!D297)-1,FALSE)</f>
        <v>0.18</v>
      </c>
      <c r="R296">
        <f>VLOOKUP($B296,'Supporting Data'!$B$2:$J$367,COLUMN('Supporting Data'!E297)-1,FALSE)</f>
        <v>37</v>
      </c>
      <c r="S296">
        <f>VLOOKUP($B296,'Supporting Data'!$B$2:$J$367,COLUMN('Supporting Data'!F297)-1,FALSE)</f>
        <v>19</v>
      </c>
      <c r="T296">
        <f>VLOOKUP($B296,'Supporting Data'!$B$2:$J$367,COLUMN('Supporting Data'!G297)-1,FALSE)</f>
        <v>29</v>
      </c>
      <c r="U296">
        <f>VLOOKUP($B296,'Supporting Data'!$B$2:$J$367,COLUMN('Supporting Data'!H297)-1,FALSE)</f>
        <v>376</v>
      </c>
      <c r="V296">
        <f>VLOOKUP($B296,'Supporting Data'!$B$2:$J$367,COLUMN('Supporting Data'!I297)-1,FALSE)</f>
        <v>32</v>
      </c>
      <c r="W296" s="8">
        <f>VLOOKUP($B296,'Supporting Data'!$B$2:$J$367,COLUMN('Supporting Data'!J297)-1,FALSE)</f>
        <v>0.94</v>
      </c>
      <c r="X296">
        <f>VLOOKUP($B296,'Channel wise traffic'!$B$2:$F$367,COLUMN('Channel wise traffic'!C297)-1,FALSE)</f>
        <v>7818242</v>
      </c>
      <c r="Y296">
        <f>VLOOKUP($B296,'Channel wise traffic'!$B$2:$F$367,COLUMN('Channel wise traffic'!D297)-1,FALSE)</f>
        <v>5863681</v>
      </c>
      <c r="Z296">
        <f>VLOOKUP($B296,'Channel wise traffic'!$B$2:$F$367,COLUMN('Channel wise traffic'!E297)-1,FALSE)</f>
        <v>2388907</v>
      </c>
      <c r="AA296">
        <f>VLOOKUP($B296,'Channel wise traffic'!$B$2:$F$367,COLUMN('Channel wise traffic'!F297)-1,FALSE)</f>
        <v>5646508</v>
      </c>
    </row>
    <row r="297" spans="1:27" x14ac:dyDescent="0.3">
      <c r="A297" s="4" t="str">
        <f t="shared" si="42"/>
        <v>Wednesday</v>
      </c>
      <c r="B297" s="3">
        <v>43761</v>
      </c>
      <c r="C297" s="10">
        <v>21717340</v>
      </c>
      <c r="D297" s="10">
        <v>5320748</v>
      </c>
      <c r="E297" s="10">
        <v>2085733</v>
      </c>
      <c r="F297" s="10">
        <v>1568262</v>
      </c>
      <c r="G297" s="10">
        <v>1324554</v>
      </c>
      <c r="H297" s="8">
        <f t="shared" si="37"/>
        <v>6.0990618556416208E-2</v>
      </c>
      <c r="I297" s="8">
        <f t="shared" si="43"/>
        <v>1.2531332152540875E-2</v>
      </c>
      <c r="J297" s="8">
        <f t="shared" si="44"/>
        <v>5.2631578947368363E-2</v>
      </c>
      <c r="K297" s="8">
        <f t="shared" si="45"/>
        <v>-3.8095234455086113E-2</v>
      </c>
      <c r="L297" s="8">
        <f t="shared" si="38"/>
        <v>0.24499998618615354</v>
      </c>
      <c r="M297" s="8">
        <f t="shared" si="39"/>
        <v>0.39199995940420407</v>
      </c>
      <c r="N297" s="8">
        <f t="shared" si="40"/>
        <v>0.75189969185892924</v>
      </c>
      <c r="O297" s="8">
        <f t="shared" si="41"/>
        <v>0.84459994567234298</v>
      </c>
      <c r="P297">
        <f>VLOOKUP($B297,'Supporting Data'!$B$2:$J$367,COLUMN('Supporting Data'!C298)-1,FALSE)</f>
        <v>394443</v>
      </c>
      <c r="Q297" s="8">
        <f>VLOOKUP($B297,'Supporting Data'!$B$2:$J$367,COLUMN('Supporting Data'!D298)-1,FALSE)</f>
        <v>0.18</v>
      </c>
      <c r="R297">
        <f>VLOOKUP($B297,'Supporting Data'!$B$2:$J$367,COLUMN('Supporting Data'!E298)-1,FALSE)</f>
        <v>37</v>
      </c>
      <c r="S297">
        <f>VLOOKUP($B297,'Supporting Data'!$B$2:$J$367,COLUMN('Supporting Data'!F298)-1,FALSE)</f>
        <v>18</v>
      </c>
      <c r="T297">
        <f>VLOOKUP($B297,'Supporting Data'!$B$2:$J$367,COLUMN('Supporting Data'!G298)-1,FALSE)</f>
        <v>30</v>
      </c>
      <c r="U297">
        <f>VLOOKUP($B297,'Supporting Data'!$B$2:$J$367,COLUMN('Supporting Data'!H298)-1,FALSE)</f>
        <v>369</v>
      </c>
      <c r="V297">
        <f>VLOOKUP($B297,'Supporting Data'!$B$2:$J$367,COLUMN('Supporting Data'!I298)-1,FALSE)</f>
        <v>33</v>
      </c>
      <c r="W297" s="8">
        <f>VLOOKUP($B297,'Supporting Data'!$B$2:$J$367,COLUMN('Supporting Data'!J298)-1,FALSE)</f>
        <v>0.95</v>
      </c>
      <c r="X297">
        <f>VLOOKUP($B297,'Channel wise traffic'!$B$2:$F$367,COLUMN('Channel wise traffic'!C298)-1,FALSE)</f>
        <v>7818242</v>
      </c>
      <c r="Y297">
        <f>VLOOKUP($B297,'Channel wise traffic'!$B$2:$F$367,COLUMN('Channel wise traffic'!D298)-1,FALSE)</f>
        <v>5863681</v>
      </c>
      <c r="Z297">
        <f>VLOOKUP($B297,'Channel wise traffic'!$B$2:$F$367,COLUMN('Channel wise traffic'!E298)-1,FALSE)</f>
        <v>2388907</v>
      </c>
      <c r="AA297">
        <f>VLOOKUP($B297,'Channel wise traffic'!$B$2:$F$367,COLUMN('Channel wise traffic'!F298)-1,FALSE)</f>
        <v>5646508</v>
      </c>
    </row>
    <row r="298" spans="1:27" x14ac:dyDescent="0.3">
      <c r="A298" s="4" t="str">
        <f t="shared" si="42"/>
        <v>Thursday</v>
      </c>
      <c r="B298" s="3">
        <v>43762</v>
      </c>
      <c r="C298" s="10">
        <v>21065820</v>
      </c>
      <c r="D298" s="10">
        <v>5319119</v>
      </c>
      <c r="E298" s="10">
        <v>2234030</v>
      </c>
      <c r="F298" s="10">
        <v>1663458</v>
      </c>
      <c r="G298" s="10">
        <v>1309474</v>
      </c>
      <c r="H298" s="8">
        <f t="shared" si="37"/>
        <v>6.2161074195070498E-2</v>
      </c>
      <c r="I298" s="8">
        <f t="shared" si="43"/>
        <v>9.4426795643601791E-2</v>
      </c>
      <c r="J298" s="8">
        <f t="shared" si="44"/>
        <v>-4.9019607400555998E-2</v>
      </c>
      <c r="K298" s="8">
        <f t="shared" si="45"/>
        <v>0.15084054746076969</v>
      </c>
      <c r="L298" s="8">
        <f t="shared" si="38"/>
        <v>0.25249997389135576</v>
      </c>
      <c r="M298" s="8">
        <f t="shared" si="39"/>
        <v>0.42000000376002117</v>
      </c>
      <c r="N298" s="8">
        <f t="shared" si="40"/>
        <v>0.74459966965528668</v>
      </c>
      <c r="O298" s="8">
        <f t="shared" si="41"/>
        <v>0.7871999172807489</v>
      </c>
      <c r="P298">
        <f>VLOOKUP($B298,'Supporting Data'!$B$2:$J$367,COLUMN('Supporting Data'!C299)-1,FALSE)</f>
        <v>389066</v>
      </c>
      <c r="Q298" s="8">
        <f>VLOOKUP($B298,'Supporting Data'!$B$2:$J$367,COLUMN('Supporting Data'!D299)-1,FALSE)</f>
        <v>0.18</v>
      </c>
      <c r="R298">
        <f>VLOOKUP($B298,'Supporting Data'!$B$2:$J$367,COLUMN('Supporting Data'!E299)-1,FALSE)</f>
        <v>38</v>
      </c>
      <c r="S298">
        <f>VLOOKUP($B298,'Supporting Data'!$B$2:$J$367,COLUMN('Supporting Data'!F299)-1,FALSE)</f>
        <v>21</v>
      </c>
      <c r="T298">
        <f>VLOOKUP($B298,'Supporting Data'!$B$2:$J$367,COLUMN('Supporting Data'!G299)-1,FALSE)</f>
        <v>27</v>
      </c>
      <c r="U298">
        <f>VLOOKUP($B298,'Supporting Data'!$B$2:$J$367,COLUMN('Supporting Data'!H299)-1,FALSE)</f>
        <v>398</v>
      </c>
      <c r="V298">
        <f>VLOOKUP($B298,'Supporting Data'!$B$2:$J$367,COLUMN('Supporting Data'!I299)-1,FALSE)</f>
        <v>31</v>
      </c>
      <c r="W298" s="8">
        <f>VLOOKUP($B298,'Supporting Data'!$B$2:$J$367,COLUMN('Supporting Data'!J299)-1,FALSE)</f>
        <v>0.91</v>
      </c>
      <c r="X298">
        <f>VLOOKUP($B298,'Channel wise traffic'!$B$2:$F$367,COLUMN('Channel wise traffic'!C299)-1,FALSE)</f>
        <v>7583695</v>
      </c>
      <c r="Y298">
        <f>VLOOKUP($B298,'Channel wise traffic'!$B$2:$F$367,COLUMN('Channel wise traffic'!D299)-1,FALSE)</f>
        <v>5687771</v>
      </c>
      <c r="Z298">
        <f>VLOOKUP($B298,'Channel wise traffic'!$B$2:$F$367,COLUMN('Channel wise traffic'!E299)-1,FALSE)</f>
        <v>2317240</v>
      </c>
      <c r="AA298">
        <f>VLOOKUP($B298,'Channel wise traffic'!$B$2:$F$367,COLUMN('Channel wise traffic'!F299)-1,FALSE)</f>
        <v>5477113</v>
      </c>
    </row>
    <row r="299" spans="1:27" x14ac:dyDescent="0.3">
      <c r="A299" s="4" t="str">
        <f t="shared" si="42"/>
        <v>Friday</v>
      </c>
      <c r="B299" s="3">
        <v>43763</v>
      </c>
      <c r="C299" s="10">
        <v>21500167</v>
      </c>
      <c r="D299" s="10">
        <v>5321291</v>
      </c>
      <c r="E299" s="10">
        <v>2107231</v>
      </c>
      <c r="F299" s="10">
        <v>1507513</v>
      </c>
      <c r="G299" s="10">
        <v>1186714</v>
      </c>
      <c r="H299" s="8">
        <f t="shared" si="37"/>
        <v>5.5195571271609192E-2</v>
      </c>
      <c r="I299" s="8">
        <f t="shared" si="43"/>
        <v>-0.10333342652249045</v>
      </c>
      <c r="J299" s="8">
        <f t="shared" si="44"/>
        <v>3.1250038971355698E-2</v>
      </c>
      <c r="K299" s="8">
        <f t="shared" si="45"/>
        <v>-0.13050517372885584</v>
      </c>
      <c r="L299" s="8">
        <f t="shared" si="38"/>
        <v>0.24749998453500385</v>
      </c>
      <c r="M299" s="8">
        <f t="shared" si="39"/>
        <v>0.39599995564986018</v>
      </c>
      <c r="N299" s="8">
        <f t="shared" si="40"/>
        <v>0.71539997276046152</v>
      </c>
      <c r="O299" s="8">
        <f t="shared" si="41"/>
        <v>0.78719984504279561</v>
      </c>
      <c r="P299">
        <f>VLOOKUP($B299,'Supporting Data'!$B$2:$J$367,COLUMN('Supporting Data'!C300)-1,FALSE)</f>
        <v>393573</v>
      </c>
      <c r="Q299" s="8">
        <f>VLOOKUP($B299,'Supporting Data'!$B$2:$J$367,COLUMN('Supporting Data'!D300)-1,FALSE)</f>
        <v>0.19</v>
      </c>
      <c r="R299">
        <f>VLOOKUP($B299,'Supporting Data'!$B$2:$J$367,COLUMN('Supporting Data'!E300)-1,FALSE)</f>
        <v>37</v>
      </c>
      <c r="S299">
        <f>VLOOKUP($B299,'Supporting Data'!$B$2:$J$367,COLUMN('Supporting Data'!F300)-1,FALSE)</f>
        <v>20</v>
      </c>
      <c r="T299">
        <f>VLOOKUP($B299,'Supporting Data'!$B$2:$J$367,COLUMN('Supporting Data'!G300)-1,FALSE)</f>
        <v>28</v>
      </c>
      <c r="U299">
        <f>VLOOKUP($B299,'Supporting Data'!$B$2:$J$367,COLUMN('Supporting Data'!H300)-1,FALSE)</f>
        <v>375</v>
      </c>
      <c r="V299">
        <f>VLOOKUP($B299,'Supporting Data'!$B$2:$J$367,COLUMN('Supporting Data'!I300)-1,FALSE)</f>
        <v>39</v>
      </c>
      <c r="W299" s="8">
        <f>VLOOKUP($B299,'Supporting Data'!$B$2:$J$367,COLUMN('Supporting Data'!J300)-1,FALSE)</f>
        <v>0.93</v>
      </c>
      <c r="X299">
        <f>VLOOKUP($B299,'Channel wise traffic'!$B$2:$F$367,COLUMN('Channel wise traffic'!C300)-1,FALSE)</f>
        <v>7740060</v>
      </c>
      <c r="Y299">
        <f>VLOOKUP($B299,'Channel wise traffic'!$B$2:$F$367,COLUMN('Channel wise traffic'!D300)-1,FALSE)</f>
        <v>5805045</v>
      </c>
      <c r="Z299">
        <f>VLOOKUP($B299,'Channel wise traffic'!$B$2:$F$367,COLUMN('Channel wise traffic'!E300)-1,FALSE)</f>
        <v>2365018</v>
      </c>
      <c r="AA299">
        <f>VLOOKUP($B299,'Channel wise traffic'!$B$2:$F$367,COLUMN('Channel wise traffic'!F300)-1,FALSE)</f>
        <v>5590043</v>
      </c>
    </row>
    <row r="300" spans="1:27" x14ac:dyDescent="0.3">
      <c r="A300" s="4" t="str">
        <f t="shared" si="42"/>
        <v>Saturday</v>
      </c>
      <c r="B300" s="3">
        <v>43764</v>
      </c>
      <c r="C300" s="10">
        <v>43991955</v>
      </c>
      <c r="D300" s="10">
        <v>9330693</v>
      </c>
      <c r="E300" s="10">
        <v>3204160</v>
      </c>
      <c r="F300" s="10">
        <v>2069887</v>
      </c>
      <c r="G300" s="10">
        <v>1582222</v>
      </c>
      <c r="H300" s="8">
        <f t="shared" si="37"/>
        <v>3.5966166995760933E-2</v>
      </c>
      <c r="I300" s="8">
        <f t="shared" si="43"/>
        <v>-6.8069667037737314E-2</v>
      </c>
      <c r="J300" s="8">
        <f t="shared" si="44"/>
        <v>-4.8543699609418511E-2</v>
      </c>
      <c r="K300" s="8">
        <f t="shared" si="45"/>
        <v>-2.0522190478220792E-2</v>
      </c>
      <c r="L300" s="8">
        <f t="shared" si="38"/>
        <v>0.2120999850995483</v>
      </c>
      <c r="M300" s="8">
        <f t="shared" si="39"/>
        <v>0.34340000255072156</v>
      </c>
      <c r="N300" s="8">
        <f t="shared" si="40"/>
        <v>0.64599988764606009</v>
      </c>
      <c r="O300" s="8">
        <f t="shared" si="41"/>
        <v>0.76440018223217021</v>
      </c>
      <c r="P300">
        <f>VLOOKUP($B300,'Supporting Data'!$B$2:$J$367,COLUMN('Supporting Data'!C301)-1,FALSE)</f>
        <v>382825</v>
      </c>
      <c r="Q300" s="8">
        <f>VLOOKUP($B300,'Supporting Data'!$B$2:$J$367,COLUMN('Supporting Data'!D301)-1,FALSE)</f>
        <v>0.17</v>
      </c>
      <c r="R300">
        <f>VLOOKUP($B300,'Supporting Data'!$B$2:$J$367,COLUMN('Supporting Data'!E301)-1,FALSE)</f>
        <v>36</v>
      </c>
      <c r="S300">
        <f>VLOOKUP($B300,'Supporting Data'!$B$2:$J$367,COLUMN('Supporting Data'!F301)-1,FALSE)</f>
        <v>20</v>
      </c>
      <c r="T300">
        <f>VLOOKUP($B300,'Supporting Data'!$B$2:$J$367,COLUMN('Supporting Data'!G301)-1,FALSE)</f>
        <v>28</v>
      </c>
      <c r="U300">
        <f>VLOOKUP($B300,'Supporting Data'!$B$2:$J$367,COLUMN('Supporting Data'!H301)-1,FALSE)</f>
        <v>359</v>
      </c>
      <c r="V300">
        <f>VLOOKUP($B300,'Supporting Data'!$B$2:$J$367,COLUMN('Supporting Data'!I301)-1,FALSE)</f>
        <v>40</v>
      </c>
      <c r="W300" s="8">
        <f>VLOOKUP($B300,'Supporting Data'!$B$2:$J$367,COLUMN('Supporting Data'!J301)-1,FALSE)</f>
        <v>0.92</v>
      </c>
      <c r="X300">
        <f>VLOOKUP($B300,'Channel wise traffic'!$B$2:$F$367,COLUMN('Channel wise traffic'!C301)-1,FALSE)</f>
        <v>15837104</v>
      </c>
      <c r="Y300">
        <f>VLOOKUP($B300,'Channel wise traffic'!$B$2:$F$367,COLUMN('Channel wise traffic'!D301)-1,FALSE)</f>
        <v>11877828</v>
      </c>
      <c r="Z300">
        <f>VLOOKUP($B300,'Channel wise traffic'!$B$2:$F$367,COLUMN('Channel wise traffic'!E301)-1,FALSE)</f>
        <v>4839115</v>
      </c>
      <c r="AA300">
        <f>VLOOKUP($B300,'Channel wise traffic'!$B$2:$F$367,COLUMN('Channel wise traffic'!F301)-1,FALSE)</f>
        <v>11437908</v>
      </c>
    </row>
    <row r="301" spans="1:27" x14ac:dyDescent="0.3">
      <c r="A301" s="4" t="str">
        <f t="shared" si="42"/>
        <v>Sunday</v>
      </c>
      <c r="B301" s="3">
        <v>43765</v>
      </c>
      <c r="C301" s="10">
        <v>43094160</v>
      </c>
      <c r="D301" s="10">
        <v>9321266</v>
      </c>
      <c r="E301" s="10">
        <v>3137538</v>
      </c>
      <c r="F301" s="10">
        <v>2154861</v>
      </c>
      <c r="G301" s="10">
        <v>1613560</v>
      </c>
      <c r="H301" s="8">
        <f t="shared" si="37"/>
        <v>3.7442660444013759E-2</v>
      </c>
      <c r="I301" s="8">
        <f t="shared" si="43"/>
        <v>-4.7898905788276158E-2</v>
      </c>
      <c r="J301" s="8">
        <f t="shared" si="44"/>
        <v>0</v>
      </c>
      <c r="K301" s="8">
        <f t="shared" si="45"/>
        <v>-4.7898905788276158E-2</v>
      </c>
      <c r="L301" s="8">
        <f t="shared" si="38"/>
        <v>0.21629998125035968</v>
      </c>
      <c r="M301" s="8">
        <f t="shared" si="39"/>
        <v>0.33659998545261982</v>
      </c>
      <c r="N301" s="8">
        <f t="shared" si="40"/>
        <v>0.68679996863782999</v>
      </c>
      <c r="O301" s="8">
        <f t="shared" si="41"/>
        <v>0.74880003861037903</v>
      </c>
      <c r="P301">
        <f>VLOOKUP($B301,'Supporting Data'!$B$2:$J$367,COLUMN('Supporting Data'!C302)-1,FALSE)</f>
        <v>382944</v>
      </c>
      <c r="Q301" s="8">
        <f>VLOOKUP($B301,'Supporting Data'!$B$2:$J$367,COLUMN('Supporting Data'!D302)-1,FALSE)</f>
        <v>0.18</v>
      </c>
      <c r="R301">
        <f>VLOOKUP($B301,'Supporting Data'!$B$2:$J$367,COLUMN('Supporting Data'!E302)-1,FALSE)</f>
        <v>33</v>
      </c>
      <c r="S301">
        <f>VLOOKUP($B301,'Supporting Data'!$B$2:$J$367,COLUMN('Supporting Data'!F302)-1,FALSE)</f>
        <v>17</v>
      </c>
      <c r="T301">
        <f>VLOOKUP($B301,'Supporting Data'!$B$2:$J$367,COLUMN('Supporting Data'!G302)-1,FALSE)</f>
        <v>27</v>
      </c>
      <c r="U301">
        <f>VLOOKUP($B301,'Supporting Data'!$B$2:$J$367,COLUMN('Supporting Data'!H302)-1,FALSE)</f>
        <v>366</v>
      </c>
      <c r="V301">
        <f>VLOOKUP($B301,'Supporting Data'!$B$2:$J$367,COLUMN('Supporting Data'!I302)-1,FALSE)</f>
        <v>35</v>
      </c>
      <c r="W301" s="8">
        <f>VLOOKUP($B301,'Supporting Data'!$B$2:$J$367,COLUMN('Supporting Data'!J302)-1,FALSE)</f>
        <v>0.95</v>
      </c>
      <c r="X301">
        <f>VLOOKUP($B301,'Channel wise traffic'!$B$2:$F$367,COLUMN('Channel wise traffic'!C302)-1,FALSE)</f>
        <v>15513897</v>
      </c>
      <c r="Y301">
        <f>VLOOKUP($B301,'Channel wise traffic'!$B$2:$F$367,COLUMN('Channel wise traffic'!D302)-1,FALSE)</f>
        <v>11635423</v>
      </c>
      <c r="Z301">
        <f>VLOOKUP($B301,'Channel wise traffic'!$B$2:$F$367,COLUMN('Channel wise traffic'!E302)-1,FALSE)</f>
        <v>4740357</v>
      </c>
      <c r="AA301">
        <f>VLOOKUP($B301,'Channel wise traffic'!$B$2:$F$367,COLUMN('Channel wise traffic'!F302)-1,FALSE)</f>
        <v>11204481</v>
      </c>
    </row>
    <row r="302" spans="1:27" x14ac:dyDescent="0.3">
      <c r="A302" s="4" t="str">
        <f t="shared" si="42"/>
        <v>Monday</v>
      </c>
      <c r="B302" s="3">
        <v>43766</v>
      </c>
      <c r="C302" s="10">
        <v>21065820</v>
      </c>
      <c r="D302" s="10">
        <v>5424448</v>
      </c>
      <c r="E302" s="10">
        <v>2104686</v>
      </c>
      <c r="F302" s="10">
        <v>1490328</v>
      </c>
      <c r="G302" s="10">
        <v>1222069</v>
      </c>
      <c r="H302" s="8">
        <f t="shared" si="37"/>
        <v>5.8011935922741197E-2</v>
      </c>
      <c r="I302" s="8">
        <f t="shared" si="43"/>
        <v>-0.16438069541208</v>
      </c>
      <c r="J302" s="8">
        <f t="shared" si="44"/>
        <v>-7.6190467419780084E-2</v>
      </c>
      <c r="K302" s="8">
        <f t="shared" si="45"/>
        <v>-9.5463647951307462E-2</v>
      </c>
      <c r="L302" s="8">
        <f t="shared" si="38"/>
        <v>0.25749996914432954</v>
      </c>
      <c r="M302" s="8">
        <f t="shared" si="39"/>
        <v>0.3880000324456977</v>
      </c>
      <c r="N302" s="8">
        <f t="shared" si="40"/>
        <v>0.70809992559460178</v>
      </c>
      <c r="O302" s="8">
        <f t="shared" si="41"/>
        <v>0.82000002683972928</v>
      </c>
      <c r="P302">
        <f>VLOOKUP($B302,'Supporting Data'!$B$2:$J$367,COLUMN('Supporting Data'!C303)-1,FALSE)</f>
        <v>403354</v>
      </c>
      <c r="Q302" s="8">
        <f>VLOOKUP($B302,'Supporting Data'!$B$2:$J$367,COLUMN('Supporting Data'!D303)-1,FALSE)</f>
        <v>0.19</v>
      </c>
      <c r="R302">
        <f>VLOOKUP($B302,'Supporting Data'!$B$2:$J$367,COLUMN('Supporting Data'!E303)-1,FALSE)</f>
        <v>31</v>
      </c>
      <c r="S302">
        <f>VLOOKUP($B302,'Supporting Data'!$B$2:$J$367,COLUMN('Supporting Data'!F303)-1,FALSE)</f>
        <v>20</v>
      </c>
      <c r="T302">
        <f>VLOOKUP($B302,'Supporting Data'!$B$2:$J$367,COLUMN('Supporting Data'!G303)-1,FALSE)</f>
        <v>28</v>
      </c>
      <c r="U302">
        <f>VLOOKUP($B302,'Supporting Data'!$B$2:$J$367,COLUMN('Supporting Data'!H303)-1,FALSE)</f>
        <v>395</v>
      </c>
      <c r="V302">
        <f>VLOOKUP($B302,'Supporting Data'!$B$2:$J$367,COLUMN('Supporting Data'!I303)-1,FALSE)</f>
        <v>31</v>
      </c>
      <c r="W302" s="8">
        <f>VLOOKUP($B302,'Supporting Data'!$B$2:$J$367,COLUMN('Supporting Data'!J303)-1,FALSE)</f>
        <v>0.94</v>
      </c>
      <c r="X302">
        <f>VLOOKUP($B302,'Channel wise traffic'!$B$2:$F$367,COLUMN('Channel wise traffic'!C303)-1,FALSE)</f>
        <v>7583695</v>
      </c>
      <c r="Y302">
        <f>VLOOKUP($B302,'Channel wise traffic'!$B$2:$F$367,COLUMN('Channel wise traffic'!D303)-1,FALSE)</f>
        <v>5687771</v>
      </c>
      <c r="Z302">
        <f>VLOOKUP($B302,'Channel wise traffic'!$B$2:$F$367,COLUMN('Channel wise traffic'!E303)-1,FALSE)</f>
        <v>2317240</v>
      </c>
      <c r="AA302">
        <f>VLOOKUP($B302,'Channel wise traffic'!$B$2:$F$367,COLUMN('Channel wise traffic'!F303)-1,FALSE)</f>
        <v>5477113</v>
      </c>
    </row>
    <row r="303" spans="1:27" x14ac:dyDescent="0.3">
      <c r="A303" s="4" t="str">
        <f t="shared" si="42"/>
        <v>Tuesday</v>
      </c>
      <c r="B303" s="3">
        <v>43767</v>
      </c>
      <c r="C303" s="10">
        <v>22151687</v>
      </c>
      <c r="D303" s="10">
        <v>5261025</v>
      </c>
      <c r="E303" s="10">
        <v>2020233</v>
      </c>
      <c r="F303" s="10">
        <v>1430527</v>
      </c>
      <c r="G303" s="10">
        <v>1173032</v>
      </c>
      <c r="H303" s="8">
        <f t="shared" si="37"/>
        <v>5.2954522154452614E-2</v>
      </c>
      <c r="I303" s="8">
        <f t="shared" si="43"/>
        <v>-0.13142904531624966</v>
      </c>
      <c r="J303" s="8">
        <f t="shared" si="44"/>
        <v>2.0000009209230951E-2</v>
      </c>
      <c r="K303" s="8">
        <f t="shared" si="45"/>
        <v>-0.14845985603752898</v>
      </c>
      <c r="L303" s="8">
        <f t="shared" si="38"/>
        <v>0.23749997009257129</v>
      </c>
      <c r="M303" s="8">
        <f t="shared" si="39"/>
        <v>0.38399988595378276</v>
      </c>
      <c r="N303" s="8">
        <f t="shared" si="40"/>
        <v>0.70810000628640357</v>
      </c>
      <c r="O303" s="8">
        <f t="shared" si="41"/>
        <v>0.81999990213396878</v>
      </c>
      <c r="P303">
        <f>VLOOKUP($B303,'Supporting Data'!$B$2:$J$367,COLUMN('Supporting Data'!C304)-1,FALSE)</f>
        <v>396314</v>
      </c>
      <c r="Q303" s="8">
        <f>VLOOKUP($B303,'Supporting Data'!$B$2:$J$367,COLUMN('Supporting Data'!D304)-1,FALSE)</f>
        <v>0.18</v>
      </c>
      <c r="R303">
        <f>VLOOKUP($B303,'Supporting Data'!$B$2:$J$367,COLUMN('Supporting Data'!E304)-1,FALSE)</f>
        <v>32</v>
      </c>
      <c r="S303">
        <f>VLOOKUP($B303,'Supporting Data'!$B$2:$J$367,COLUMN('Supporting Data'!F304)-1,FALSE)</f>
        <v>22</v>
      </c>
      <c r="T303">
        <f>VLOOKUP($B303,'Supporting Data'!$B$2:$J$367,COLUMN('Supporting Data'!G304)-1,FALSE)</f>
        <v>26</v>
      </c>
      <c r="U303">
        <f>VLOOKUP($B303,'Supporting Data'!$B$2:$J$367,COLUMN('Supporting Data'!H304)-1,FALSE)</f>
        <v>382</v>
      </c>
      <c r="V303">
        <f>VLOOKUP($B303,'Supporting Data'!$B$2:$J$367,COLUMN('Supporting Data'!I304)-1,FALSE)</f>
        <v>30</v>
      </c>
      <c r="W303" s="8">
        <f>VLOOKUP($B303,'Supporting Data'!$B$2:$J$367,COLUMN('Supporting Data'!J304)-1,FALSE)</f>
        <v>0.93</v>
      </c>
      <c r="X303">
        <f>VLOOKUP($B303,'Channel wise traffic'!$B$2:$F$367,COLUMN('Channel wise traffic'!C304)-1,FALSE)</f>
        <v>7974607</v>
      </c>
      <c r="Y303">
        <f>VLOOKUP($B303,'Channel wise traffic'!$B$2:$F$367,COLUMN('Channel wise traffic'!D304)-1,FALSE)</f>
        <v>5980955</v>
      </c>
      <c r="Z303">
        <f>VLOOKUP($B303,'Channel wise traffic'!$B$2:$F$367,COLUMN('Channel wise traffic'!E304)-1,FALSE)</f>
        <v>2436685</v>
      </c>
      <c r="AA303">
        <f>VLOOKUP($B303,'Channel wise traffic'!$B$2:$F$367,COLUMN('Channel wise traffic'!F304)-1,FALSE)</f>
        <v>5759438</v>
      </c>
    </row>
    <row r="304" spans="1:27" x14ac:dyDescent="0.3">
      <c r="A304" s="4" t="str">
        <f t="shared" si="42"/>
        <v>Wednesday</v>
      </c>
      <c r="B304" s="3">
        <v>43768</v>
      </c>
      <c r="C304" s="10">
        <v>21500167</v>
      </c>
      <c r="D304" s="10">
        <v>5643793</v>
      </c>
      <c r="E304" s="10">
        <v>2325243</v>
      </c>
      <c r="F304" s="10">
        <v>1629530</v>
      </c>
      <c r="G304" s="10">
        <v>1376301</v>
      </c>
      <c r="H304" s="8">
        <f t="shared" si="37"/>
        <v>6.4013502778838882E-2</v>
      </c>
      <c r="I304" s="8">
        <f t="shared" si="43"/>
        <v>3.906748988716191E-2</v>
      </c>
      <c r="J304" s="8">
        <f t="shared" si="44"/>
        <v>-9.9999815815380311E-3</v>
      </c>
      <c r="K304" s="8">
        <f t="shared" si="45"/>
        <v>4.9563101571539425E-2</v>
      </c>
      <c r="L304" s="8">
        <f t="shared" si="38"/>
        <v>0.26249996104681417</v>
      </c>
      <c r="M304" s="8">
        <f t="shared" si="39"/>
        <v>0.41200005032076831</v>
      </c>
      <c r="N304" s="8">
        <f t="shared" si="40"/>
        <v>0.70079987338957694</v>
      </c>
      <c r="O304" s="8">
        <f t="shared" si="41"/>
        <v>0.84459997668039255</v>
      </c>
      <c r="P304">
        <f>VLOOKUP($B304,'Supporting Data'!$B$2:$J$367,COLUMN('Supporting Data'!C305)-1,FALSE)</f>
        <v>396097</v>
      </c>
      <c r="Q304" s="8">
        <f>VLOOKUP($B304,'Supporting Data'!$B$2:$J$367,COLUMN('Supporting Data'!D305)-1,FALSE)</f>
        <v>0.17</v>
      </c>
      <c r="R304">
        <f>VLOOKUP($B304,'Supporting Data'!$B$2:$J$367,COLUMN('Supporting Data'!E305)-1,FALSE)</f>
        <v>34</v>
      </c>
      <c r="S304">
        <f>VLOOKUP($B304,'Supporting Data'!$B$2:$J$367,COLUMN('Supporting Data'!F305)-1,FALSE)</f>
        <v>21</v>
      </c>
      <c r="T304">
        <f>VLOOKUP($B304,'Supporting Data'!$B$2:$J$367,COLUMN('Supporting Data'!G305)-1,FALSE)</f>
        <v>30</v>
      </c>
      <c r="U304">
        <f>VLOOKUP($B304,'Supporting Data'!$B$2:$J$367,COLUMN('Supporting Data'!H305)-1,FALSE)</f>
        <v>394</v>
      </c>
      <c r="V304">
        <f>VLOOKUP($B304,'Supporting Data'!$B$2:$J$367,COLUMN('Supporting Data'!I305)-1,FALSE)</f>
        <v>37</v>
      </c>
      <c r="W304" s="8">
        <f>VLOOKUP($B304,'Supporting Data'!$B$2:$J$367,COLUMN('Supporting Data'!J305)-1,FALSE)</f>
        <v>0.91</v>
      </c>
      <c r="X304">
        <f>VLOOKUP($B304,'Channel wise traffic'!$B$2:$F$367,COLUMN('Channel wise traffic'!C305)-1,FALSE)</f>
        <v>7740060</v>
      </c>
      <c r="Y304">
        <f>VLOOKUP($B304,'Channel wise traffic'!$B$2:$F$367,COLUMN('Channel wise traffic'!D305)-1,FALSE)</f>
        <v>5805045</v>
      </c>
      <c r="Z304">
        <f>VLOOKUP($B304,'Channel wise traffic'!$B$2:$F$367,COLUMN('Channel wise traffic'!E305)-1,FALSE)</f>
        <v>2365018</v>
      </c>
      <c r="AA304">
        <f>VLOOKUP($B304,'Channel wise traffic'!$B$2:$F$367,COLUMN('Channel wise traffic'!F305)-1,FALSE)</f>
        <v>5590043</v>
      </c>
    </row>
    <row r="305" spans="1:27" x14ac:dyDescent="0.3">
      <c r="A305" s="4" t="str">
        <f t="shared" si="42"/>
        <v>Thursday</v>
      </c>
      <c r="B305" s="3">
        <v>43769</v>
      </c>
      <c r="C305" s="10">
        <v>20631473</v>
      </c>
      <c r="D305" s="10">
        <v>5003132</v>
      </c>
      <c r="E305" s="10">
        <v>1921202</v>
      </c>
      <c r="F305" s="10">
        <v>1332354</v>
      </c>
      <c r="G305" s="10">
        <v>1070679</v>
      </c>
      <c r="H305" s="8">
        <f t="shared" si="37"/>
        <v>5.1895422105828315E-2</v>
      </c>
      <c r="I305" s="8">
        <f t="shared" si="43"/>
        <v>-0.18235948174610572</v>
      </c>
      <c r="J305" s="8">
        <f t="shared" si="44"/>
        <v>-2.0618565999329763E-2</v>
      </c>
      <c r="K305" s="8">
        <f t="shared" si="45"/>
        <v>-0.16514598922513912</v>
      </c>
      <c r="L305" s="8">
        <f t="shared" si="38"/>
        <v>0.24249999018489857</v>
      </c>
      <c r="M305" s="8">
        <f t="shared" si="39"/>
        <v>0.38399986248613871</v>
      </c>
      <c r="N305" s="8">
        <f t="shared" si="40"/>
        <v>0.6935002149695868</v>
      </c>
      <c r="O305" s="8">
        <f t="shared" si="41"/>
        <v>0.80359949382821683</v>
      </c>
      <c r="P305">
        <f>VLOOKUP($B305,'Supporting Data'!$B$2:$J$367,COLUMN('Supporting Data'!C306)-1,FALSE)</f>
        <v>392878</v>
      </c>
      <c r="Q305" s="8">
        <f>VLOOKUP($B305,'Supporting Data'!$B$2:$J$367,COLUMN('Supporting Data'!D306)-1,FALSE)</f>
        <v>0.17</v>
      </c>
      <c r="R305">
        <f>VLOOKUP($B305,'Supporting Data'!$B$2:$J$367,COLUMN('Supporting Data'!E306)-1,FALSE)</f>
        <v>40</v>
      </c>
      <c r="S305">
        <f>VLOOKUP($B305,'Supporting Data'!$B$2:$J$367,COLUMN('Supporting Data'!F306)-1,FALSE)</f>
        <v>22</v>
      </c>
      <c r="T305">
        <f>VLOOKUP($B305,'Supporting Data'!$B$2:$J$367,COLUMN('Supporting Data'!G306)-1,FALSE)</f>
        <v>29</v>
      </c>
      <c r="U305">
        <f>VLOOKUP($B305,'Supporting Data'!$B$2:$J$367,COLUMN('Supporting Data'!H306)-1,FALSE)</f>
        <v>363</v>
      </c>
      <c r="V305">
        <f>VLOOKUP($B305,'Supporting Data'!$B$2:$J$367,COLUMN('Supporting Data'!I306)-1,FALSE)</f>
        <v>34</v>
      </c>
      <c r="W305" s="8">
        <f>VLOOKUP($B305,'Supporting Data'!$B$2:$J$367,COLUMN('Supporting Data'!J306)-1,FALSE)</f>
        <v>0.95</v>
      </c>
      <c r="X305">
        <f>VLOOKUP($B305,'Channel wise traffic'!$B$2:$F$367,COLUMN('Channel wise traffic'!C306)-1,FALSE)</f>
        <v>7427330</v>
      </c>
      <c r="Y305">
        <f>VLOOKUP($B305,'Channel wise traffic'!$B$2:$F$367,COLUMN('Channel wise traffic'!D306)-1,FALSE)</f>
        <v>5570497</v>
      </c>
      <c r="Z305">
        <f>VLOOKUP($B305,'Channel wise traffic'!$B$2:$F$367,COLUMN('Channel wise traffic'!E306)-1,FALSE)</f>
        <v>2269462</v>
      </c>
      <c r="AA305">
        <f>VLOOKUP($B305,'Channel wise traffic'!$B$2:$F$367,COLUMN('Channel wise traffic'!F306)-1,FALSE)</f>
        <v>5364183</v>
      </c>
    </row>
    <row r="306" spans="1:27" x14ac:dyDescent="0.3">
      <c r="A306" s="4" t="str">
        <f t="shared" si="42"/>
        <v>Friday</v>
      </c>
      <c r="B306" s="3">
        <v>43770</v>
      </c>
      <c r="C306" s="10">
        <v>21065820</v>
      </c>
      <c r="D306" s="10">
        <v>5055796</v>
      </c>
      <c r="E306" s="10">
        <v>2103211</v>
      </c>
      <c r="F306" s="10">
        <v>1581404</v>
      </c>
      <c r="G306" s="10">
        <v>1270816</v>
      </c>
      <c r="H306" s="8">
        <f t="shared" si="37"/>
        <v>6.0325968796847214E-2</v>
      </c>
      <c r="I306" s="8">
        <f t="shared" si="43"/>
        <v>7.0869645087190403E-2</v>
      </c>
      <c r="J306" s="8">
        <f t="shared" si="44"/>
        <v>-2.0202029128424948E-2</v>
      </c>
      <c r="K306" s="8">
        <f t="shared" si="45"/>
        <v>9.2949441541099409E-2</v>
      </c>
      <c r="L306" s="8">
        <f t="shared" si="38"/>
        <v>0.2399999620237902</v>
      </c>
      <c r="M306" s="8">
        <f t="shared" si="39"/>
        <v>0.41599997310018044</v>
      </c>
      <c r="N306" s="8">
        <f t="shared" si="40"/>
        <v>0.75189983315986841</v>
      </c>
      <c r="O306" s="8">
        <f t="shared" si="41"/>
        <v>0.80359983913029187</v>
      </c>
      <c r="P306">
        <f>VLOOKUP($B306,'Supporting Data'!$B$2:$J$367,COLUMN('Supporting Data'!C307)-1,FALSE)</f>
        <v>404865</v>
      </c>
      <c r="Q306" s="8">
        <f>VLOOKUP($B306,'Supporting Data'!$B$2:$J$367,COLUMN('Supporting Data'!D307)-1,FALSE)</f>
        <v>0.19</v>
      </c>
      <c r="R306">
        <f>VLOOKUP($B306,'Supporting Data'!$B$2:$J$367,COLUMN('Supporting Data'!E307)-1,FALSE)</f>
        <v>33</v>
      </c>
      <c r="S306">
        <f>VLOOKUP($B306,'Supporting Data'!$B$2:$J$367,COLUMN('Supporting Data'!F307)-1,FALSE)</f>
        <v>20</v>
      </c>
      <c r="T306">
        <f>VLOOKUP($B306,'Supporting Data'!$B$2:$J$367,COLUMN('Supporting Data'!G307)-1,FALSE)</f>
        <v>26</v>
      </c>
      <c r="U306">
        <f>VLOOKUP($B306,'Supporting Data'!$B$2:$J$367,COLUMN('Supporting Data'!H307)-1,FALSE)</f>
        <v>355</v>
      </c>
      <c r="V306">
        <f>VLOOKUP($B306,'Supporting Data'!$B$2:$J$367,COLUMN('Supporting Data'!I307)-1,FALSE)</f>
        <v>31</v>
      </c>
      <c r="W306" s="8">
        <f>VLOOKUP($B306,'Supporting Data'!$B$2:$J$367,COLUMN('Supporting Data'!J307)-1,FALSE)</f>
        <v>0.91</v>
      </c>
      <c r="X306">
        <f>VLOOKUP($B306,'Channel wise traffic'!$B$2:$F$367,COLUMN('Channel wise traffic'!C307)-1,FALSE)</f>
        <v>7583695</v>
      </c>
      <c r="Y306">
        <f>VLOOKUP($B306,'Channel wise traffic'!$B$2:$F$367,COLUMN('Channel wise traffic'!D307)-1,FALSE)</f>
        <v>5687771</v>
      </c>
      <c r="Z306">
        <f>VLOOKUP($B306,'Channel wise traffic'!$B$2:$F$367,COLUMN('Channel wise traffic'!E307)-1,FALSE)</f>
        <v>2317240</v>
      </c>
      <c r="AA306">
        <f>VLOOKUP($B306,'Channel wise traffic'!$B$2:$F$367,COLUMN('Channel wise traffic'!F307)-1,FALSE)</f>
        <v>5477113</v>
      </c>
    </row>
    <row r="307" spans="1:27" x14ac:dyDescent="0.3">
      <c r="A307" s="4" t="str">
        <f t="shared" si="42"/>
        <v>Saturday</v>
      </c>
      <c r="B307" s="3">
        <v>43771</v>
      </c>
      <c r="C307" s="10">
        <v>42645263</v>
      </c>
      <c r="D307" s="10">
        <v>9134615</v>
      </c>
      <c r="E307" s="10">
        <v>2981538</v>
      </c>
      <c r="F307" s="10">
        <v>1926073</v>
      </c>
      <c r="G307" s="10">
        <v>1457267</v>
      </c>
      <c r="H307" s="8">
        <f t="shared" si="37"/>
        <v>3.4171837561419192E-2</v>
      </c>
      <c r="I307" s="8">
        <f t="shared" si="43"/>
        <v>-7.8974379069435274E-2</v>
      </c>
      <c r="J307" s="8">
        <f t="shared" si="44"/>
        <v>-3.0612233532244737E-2</v>
      </c>
      <c r="K307" s="8">
        <f t="shared" si="45"/>
        <v>-4.9889370600798899E-2</v>
      </c>
      <c r="L307" s="8">
        <f t="shared" si="38"/>
        <v>0.2141999921538765</v>
      </c>
      <c r="M307" s="8">
        <f t="shared" si="39"/>
        <v>0.32639996321684056</v>
      </c>
      <c r="N307" s="8">
        <f t="shared" si="40"/>
        <v>0.64599981620224189</v>
      </c>
      <c r="O307" s="8">
        <f t="shared" si="41"/>
        <v>0.75660008732794659</v>
      </c>
      <c r="P307">
        <f>VLOOKUP($B307,'Supporting Data'!$B$2:$J$367,COLUMN('Supporting Data'!C308)-1,FALSE)</f>
        <v>404425</v>
      </c>
      <c r="Q307" s="8">
        <f>VLOOKUP($B307,'Supporting Data'!$B$2:$J$367,COLUMN('Supporting Data'!D308)-1,FALSE)</f>
        <v>0.18</v>
      </c>
      <c r="R307">
        <f>VLOOKUP($B307,'Supporting Data'!$B$2:$J$367,COLUMN('Supporting Data'!E308)-1,FALSE)</f>
        <v>33</v>
      </c>
      <c r="S307">
        <f>VLOOKUP($B307,'Supporting Data'!$B$2:$J$367,COLUMN('Supporting Data'!F308)-1,FALSE)</f>
        <v>19</v>
      </c>
      <c r="T307">
        <f>VLOOKUP($B307,'Supporting Data'!$B$2:$J$367,COLUMN('Supporting Data'!G308)-1,FALSE)</f>
        <v>30</v>
      </c>
      <c r="U307">
        <f>VLOOKUP($B307,'Supporting Data'!$B$2:$J$367,COLUMN('Supporting Data'!H308)-1,FALSE)</f>
        <v>399</v>
      </c>
      <c r="V307">
        <f>VLOOKUP($B307,'Supporting Data'!$B$2:$J$367,COLUMN('Supporting Data'!I308)-1,FALSE)</f>
        <v>36</v>
      </c>
      <c r="W307" s="8">
        <f>VLOOKUP($B307,'Supporting Data'!$B$2:$J$367,COLUMN('Supporting Data'!J308)-1,FALSE)</f>
        <v>0.91</v>
      </c>
      <c r="X307">
        <f>VLOOKUP($B307,'Channel wise traffic'!$B$2:$F$367,COLUMN('Channel wise traffic'!C308)-1,FALSE)</f>
        <v>15352294</v>
      </c>
      <c r="Y307">
        <f>VLOOKUP($B307,'Channel wise traffic'!$B$2:$F$367,COLUMN('Channel wise traffic'!D308)-1,FALSE)</f>
        <v>11514221</v>
      </c>
      <c r="Z307">
        <f>VLOOKUP($B307,'Channel wise traffic'!$B$2:$F$367,COLUMN('Channel wise traffic'!E308)-1,FALSE)</f>
        <v>4690978</v>
      </c>
      <c r="AA307">
        <f>VLOOKUP($B307,'Channel wise traffic'!$B$2:$F$367,COLUMN('Channel wise traffic'!F308)-1,FALSE)</f>
        <v>11087768</v>
      </c>
    </row>
    <row r="308" spans="1:27" x14ac:dyDescent="0.3">
      <c r="A308" s="4" t="str">
        <f t="shared" si="42"/>
        <v>Sunday</v>
      </c>
      <c r="B308" s="3">
        <v>43772</v>
      </c>
      <c r="C308" s="10">
        <v>45787545</v>
      </c>
      <c r="D308" s="10">
        <v>9711538</v>
      </c>
      <c r="E308" s="10">
        <v>3268903</v>
      </c>
      <c r="F308" s="10">
        <v>2156168</v>
      </c>
      <c r="G308" s="10">
        <v>1648175</v>
      </c>
      <c r="H308" s="8">
        <f t="shared" si="37"/>
        <v>3.5996142619133656E-2</v>
      </c>
      <c r="I308" s="8">
        <f t="shared" si="43"/>
        <v>2.14525645157293E-2</v>
      </c>
      <c r="J308" s="8">
        <f t="shared" si="44"/>
        <v>6.25E-2</v>
      </c>
      <c r="K308" s="8">
        <f t="shared" si="45"/>
        <v>-3.8632880455784169E-2</v>
      </c>
      <c r="L308" s="8">
        <f t="shared" si="38"/>
        <v>0.2120999935681199</v>
      </c>
      <c r="M308" s="8">
        <f t="shared" si="39"/>
        <v>0.33659992886811541</v>
      </c>
      <c r="N308" s="8">
        <f t="shared" si="40"/>
        <v>0.65959987188362579</v>
      </c>
      <c r="O308" s="8">
        <f t="shared" si="41"/>
        <v>0.76440008385246416</v>
      </c>
      <c r="P308">
        <f>VLOOKUP($B308,'Supporting Data'!$B$2:$J$367,COLUMN('Supporting Data'!C309)-1,FALSE)</f>
        <v>404029</v>
      </c>
      <c r="Q308" s="8">
        <f>VLOOKUP($B308,'Supporting Data'!$B$2:$J$367,COLUMN('Supporting Data'!D309)-1,FALSE)</f>
        <v>0.19</v>
      </c>
      <c r="R308">
        <f>VLOOKUP($B308,'Supporting Data'!$B$2:$J$367,COLUMN('Supporting Data'!E309)-1,FALSE)</f>
        <v>32</v>
      </c>
      <c r="S308">
        <f>VLOOKUP($B308,'Supporting Data'!$B$2:$J$367,COLUMN('Supporting Data'!F309)-1,FALSE)</f>
        <v>19</v>
      </c>
      <c r="T308">
        <f>VLOOKUP($B308,'Supporting Data'!$B$2:$J$367,COLUMN('Supporting Data'!G309)-1,FALSE)</f>
        <v>26</v>
      </c>
      <c r="U308">
        <f>VLOOKUP($B308,'Supporting Data'!$B$2:$J$367,COLUMN('Supporting Data'!H309)-1,FALSE)</f>
        <v>390</v>
      </c>
      <c r="V308">
        <f>VLOOKUP($B308,'Supporting Data'!$B$2:$J$367,COLUMN('Supporting Data'!I309)-1,FALSE)</f>
        <v>37</v>
      </c>
      <c r="W308" s="8">
        <f>VLOOKUP($B308,'Supporting Data'!$B$2:$J$367,COLUMN('Supporting Data'!J309)-1,FALSE)</f>
        <v>0.94</v>
      </c>
      <c r="X308">
        <f>VLOOKUP($B308,'Channel wise traffic'!$B$2:$F$367,COLUMN('Channel wise traffic'!C309)-1,FALSE)</f>
        <v>16483516</v>
      </c>
      <c r="Y308">
        <f>VLOOKUP($B308,'Channel wise traffic'!$B$2:$F$367,COLUMN('Channel wise traffic'!D309)-1,FALSE)</f>
        <v>12362637</v>
      </c>
      <c r="Z308">
        <f>VLOOKUP($B308,'Channel wise traffic'!$B$2:$F$367,COLUMN('Channel wise traffic'!E309)-1,FALSE)</f>
        <v>5036630</v>
      </c>
      <c r="AA308">
        <f>VLOOKUP($B308,'Channel wise traffic'!$B$2:$F$367,COLUMN('Channel wise traffic'!F309)-1,FALSE)</f>
        <v>11904761</v>
      </c>
    </row>
    <row r="309" spans="1:27" x14ac:dyDescent="0.3">
      <c r="A309" s="4" t="str">
        <f t="shared" si="42"/>
        <v>Monday</v>
      </c>
      <c r="B309" s="3">
        <v>43773</v>
      </c>
      <c r="C309" s="10">
        <v>21282993</v>
      </c>
      <c r="D309" s="10">
        <v>5107918</v>
      </c>
      <c r="E309" s="10">
        <v>1941009</v>
      </c>
      <c r="F309" s="10">
        <v>1360259</v>
      </c>
      <c r="G309" s="10">
        <v>1070795</v>
      </c>
      <c r="H309" s="8">
        <f t="shared" si="37"/>
        <v>5.0312237569217828E-2</v>
      </c>
      <c r="I309" s="8">
        <f t="shared" si="43"/>
        <v>-0.12378515452073491</v>
      </c>
      <c r="J309" s="8">
        <f t="shared" si="44"/>
        <v>1.0309259264533743E-2</v>
      </c>
      <c r="K309" s="8">
        <f t="shared" si="45"/>
        <v>-0.13272610594787992</v>
      </c>
      <c r="L309" s="8">
        <f t="shared" si="38"/>
        <v>0.23999998496452074</v>
      </c>
      <c r="M309" s="8">
        <f t="shared" si="39"/>
        <v>0.38000003132391708</v>
      </c>
      <c r="N309" s="8">
        <f t="shared" si="40"/>
        <v>0.70079994477099283</v>
      </c>
      <c r="O309" s="8">
        <f t="shared" si="41"/>
        <v>0.78719934953563986</v>
      </c>
      <c r="P309">
        <f>VLOOKUP($B309,'Supporting Data'!$B$2:$J$367,COLUMN('Supporting Data'!C310)-1,FALSE)</f>
        <v>382779</v>
      </c>
      <c r="Q309" s="8">
        <f>VLOOKUP($B309,'Supporting Data'!$B$2:$J$367,COLUMN('Supporting Data'!D310)-1,FALSE)</f>
        <v>0.19</v>
      </c>
      <c r="R309">
        <f>VLOOKUP($B309,'Supporting Data'!$B$2:$J$367,COLUMN('Supporting Data'!E310)-1,FALSE)</f>
        <v>34</v>
      </c>
      <c r="S309">
        <f>VLOOKUP($B309,'Supporting Data'!$B$2:$J$367,COLUMN('Supporting Data'!F310)-1,FALSE)</f>
        <v>22</v>
      </c>
      <c r="T309">
        <f>VLOOKUP($B309,'Supporting Data'!$B$2:$J$367,COLUMN('Supporting Data'!G310)-1,FALSE)</f>
        <v>27</v>
      </c>
      <c r="U309">
        <f>VLOOKUP($B309,'Supporting Data'!$B$2:$J$367,COLUMN('Supporting Data'!H310)-1,FALSE)</f>
        <v>396</v>
      </c>
      <c r="V309">
        <f>VLOOKUP($B309,'Supporting Data'!$B$2:$J$367,COLUMN('Supporting Data'!I310)-1,FALSE)</f>
        <v>34</v>
      </c>
      <c r="W309" s="8">
        <f>VLOOKUP($B309,'Supporting Data'!$B$2:$J$367,COLUMN('Supporting Data'!J310)-1,FALSE)</f>
        <v>0.92</v>
      </c>
      <c r="X309">
        <f>VLOOKUP($B309,'Channel wise traffic'!$B$2:$F$367,COLUMN('Channel wise traffic'!C310)-1,FALSE)</f>
        <v>7661877</v>
      </c>
      <c r="Y309">
        <f>VLOOKUP($B309,'Channel wise traffic'!$B$2:$F$367,COLUMN('Channel wise traffic'!D310)-1,FALSE)</f>
        <v>5746408</v>
      </c>
      <c r="Z309">
        <f>VLOOKUP($B309,'Channel wise traffic'!$B$2:$F$367,COLUMN('Channel wise traffic'!E310)-1,FALSE)</f>
        <v>2341129</v>
      </c>
      <c r="AA309">
        <f>VLOOKUP($B309,'Channel wise traffic'!$B$2:$F$367,COLUMN('Channel wise traffic'!F310)-1,FALSE)</f>
        <v>5533578</v>
      </c>
    </row>
    <row r="310" spans="1:27" x14ac:dyDescent="0.3">
      <c r="A310" s="4" t="str">
        <f t="shared" si="42"/>
        <v>Tuesday</v>
      </c>
      <c r="B310" s="3">
        <v>43774</v>
      </c>
      <c r="C310" s="10">
        <v>20848646</v>
      </c>
      <c r="D310" s="10">
        <v>5420648</v>
      </c>
      <c r="E310" s="10">
        <v>2168259</v>
      </c>
      <c r="F310" s="10">
        <v>1567000</v>
      </c>
      <c r="G310" s="10">
        <v>1259241</v>
      </c>
      <c r="H310" s="8">
        <f t="shared" si="37"/>
        <v>6.0399174123825596E-2</v>
      </c>
      <c r="I310" s="8">
        <f t="shared" si="43"/>
        <v>7.3492453743802422E-2</v>
      </c>
      <c r="J310" s="8">
        <f t="shared" si="44"/>
        <v>-5.8823555966640351E-2</v>
      </c>
      <c r="K310" s="8">
        <f t="shared" si="45"/>
        <v>0.14058576428391034</v>
      </c>
      <c r="L310" s="8">
        <f t="shared" si="38"/>
        <v>0.2600000019185898</v>
      </c>
      <c r="M310" s="8">
        <f t="shared" si="39"/>
        <v>0.39999996310404218</v>
      </c>
      <c r="N310" s="8">
        <f t="shared" si="40"/>
        <v>0.7226996405872177</v>
      </c>
      <c r="O310" s="8">
        <f t="shared" si="41"/>
        <v>0.80359987236758135</v>
      </c>
      <c r="P310">
        <f>VLOOKUP($B310,'Supporting Data'!$B$2:$J$367,COLUMN('Supporting Data'!C311)-1,FALSE)</f>
        <v>394015</v>
      </c>
      <c r="Q310" s="8">
        <f>VLOOKUP($B310,'Supporting Data'!$B$2:$J$367,COLUMN('Supporting Data'!D311)-1,FALSE)</f>
        <v>0.17</v>
      </c>
      <c r="R310">
        <f>VLOOKUP($B310,'Supporting Data'!$B$2:$J$367,COLUMN('Supporting Data'!E311)-1,FALSE)</f>
        <v>31</v>
      </c>
      <c r="S310">
        <f>VLOOKUP($B310,'Supporting Data'!$B$2:$J$367,COLUMN('Supporting Data'!F311)-1,FALSE)</f>
        <v>22</v>
      </c>
      <c r="T310">
        <f>VLOOKUP($B310,'Supporting Data'!$B$2:$J$367,COLUMN('Supporting Data'!G311)-1,FALSE)</f>
        <v>25</v>
      </c>
      <c r="U310">
        <f>VLOOKUP($B310,'Supporting Data'!$B$2:$J$367,COLUMN('Supporting Data'!H311)-1,FALSE)</f>
        <v>398</v>
      </c>
      <c r="V310">
        <f>VLOOKUP($B310,'Supporting Data'!$B$2:$J$367,COLUMN('Supporting Data'!I311)-1,FALSE)</f>
        <v>39</v>
      </c>
      <c r="W310" s="8">
        <f>VLOOKUP($B310,'Supporting Data'!$B$2:$J$367,COLUMN('Supporting Data'!J311)-1,FALSE)</f>
        <v>0.91</v>
      </c>
      <c r="X310">
        <f>VLOOKUP($B310,'Channel wise traffic'!$B$2:$F$367,COLUMN('Channel wise traffic'!C311)-1,FALSE)</f>
        <v>7505512</v>
      </c>
      <c r="Y310">
        <f>VLOOKUP($B310,'Channel wise traffic'!$B$2:$F$367,COLUMN('Channel wise traffic'!D311)-1,FALSE)</f>
        <v>5629134</v>
      </c>
      <c r="Z310">
        <f>VLOOKUP($B310,'Channel wise traffic'!$B$2:$F$367,COLUMN('Channel wise traffic'!E311)-1,FALSE)</f>
        <v>2293351</v>
      </c>
      <c r="AA310">
        <f>VLOOKUP($B310,'Channel wise traffic'!$B$2:$F$367,COLUMN('Channel wise traffic'!F311)-1,FALSE)</f>
        <v>5420648</v>
      </c>
    </row>
    <row r="311" spans="1:27" x14ac:dyDescent="0.3">
      <c r="A311" s="4" t="str">
        <f t="shared" si="42"/>
        <v>Wednesday</v>
      </c>
      <c r="B311" s="3">
        <v>43775</v>
      </c>
      <c r="C311" s="10">
        <v>21500167</v>
      </c>
      <c r="D311" s="10">
        <v>5106289</v>
      </c>
      <c r="E311" s="10">
        <v>2022090</v>
      </c>
      <c r="F311" s="10">
        <v>1461364</v>
      </c>
      <c r="G311" s="10">
        <v>1162369</v>
      </c>
      <c r="H311" s="8">
        <f t="shared" si="37"/>
        <v>5.4063254485418648E-2</v>
      </c>
      <c r="I311" s="8">
        <f t="shared" si="43"/>
        <v>-0.15543983474545175</v>
      </c>
      <c r="J311" s="8">
        <f t="shared" si="44"/>
        <v>0</v>
      </c>
      <c r="K311" s="8">
        <f t="shared" si="45"/>
        <v>-0.15543983474545175</v>
      </c>
      <c r="L311" s="8">
        <f t="shared" si="38"/>
        <v>0.23749996918628585</v>
      </c>
      <c r="M311" s="8">
        <f t="shared" si="39"/>
        <v>0.39599991304839971</v>
      </c>
      <c r="N311" s="8">
        <f t="shared" si="40"/>
        <v>0.72269978091974141</v>
      </c>
      <c r="O311" s="8">
        <f t="shared" si="41"/>
        <v>0.79540005091134036</v>
      </c>
      <c r="P311">
        <f>VLOOKUP($B311,'Supporting Data'!$B$2:$J$367,COLUMN('Supporting Data'!C312)-1,FALSE)</f>
        <v>384987</v>
      </c>
      <c r="Q311" s="8">
        <f>VLOOKUP($B311,'Supporting Data'!$B$2:$J$367,COLUMN('Supporting Data'!D312)-1,FALSE)</f>
        <v>0.18</v>
      </c>
      <c r="R311">
        <f>VLOOKUP($B311,'Supporting Data'!$B$2:$J$367,COLUMN('Supporting Data'!E312)-1,FALSE)</f>
        <v>34</v>
      </c>
      <c r="S311">
        <f>VLOOKUP($B311,'Supporting Data'!$B$2:$J$367,COLUMN('Supporting Data'!F312)-1,FALSE)</f>
        <v>19</v>
      </c>
      <c r="T311">
        <f>VLOOKUP($B311,'Supporting Data'!$B$2:$J$367,COLUMN('Supporting Data'!G312)-1,FALSE)</f>
        <v>25</v>
      </c>
      <c r="U311">
        <f>VLOOKUP($B311,'Supporting Data'!$B$2:$J$367,COLUMN('Supporting Data'!H312)-1,FALSE)</f>
        <v>394</v>
      </c>
      <c r="V311">
        <f>VLOOKUP($B311,'Supporting Data'!$B$2:$J$367,COLUMN('Supporting Data'!I312)-1,FALSE)</f>
        <v>33</v>
      </c>
      <c r="W311" s="8">
        <f>VLOOKUP($B311,'Supporting Data'!$B$2:$J$367,COLUMN('Supporting Data'!J312)-1,FALSE)</f>
        <v>0.94</v>
      </c>
      <c r="X311">
        <f>VLOOKUP($B311,'Channel wise traffic'!$B$2:$F$367,COLUMN('Channel wise traffic'!C312)-1,FALSE)</f>
        <v>7740060</v>
      </c>
      <c r="Y311">
        <f>VLOOKUP($B311,'Channel wise traffic'!$B$2:$F$367,COLUMN('Channel wise traffic'!D312)-1,FALSE)</f>
        <v>5805045</v>
      </c>
      <c r="Z311">
        <f>VLOOKUP($B311,'Channel wise traffic'!$B$2:$F$367,COLUMN('Channel wise traffic'!E312)-1,FALSE)</f>
        <v>2365018</v>
      </c>
      <c r="AA311">
        <f>VLOOKUP($B311,'Channel wise traffic'!$B$2:$F$367,COLUMN('Channel wise traffic'!F312)-1,FALSE)</f>
        <v>5590043</v>
      </c>
    </row>
    <row r="312" spans="1:27" x14ac:dyDescent="0.3">
      <c r="A312" s="4" t="str">
        <f t="shared" si="42"/>
        <v>Thursday</v>
      </c>
      <c r="B312" s="3">
        <v>43776</v>
      </c>
      <c r="C312" s="10">
        <v>20848646</v>
      </c>
      <c r="D312" s="10">
        <v>5264283</v>
      </c>
      <c r="E312" s="10">
        <v>2000427</v>
      </c>
      <c r="F312" s="10">
        <v>1489518</v>
      </c>
      <c r="G312" s="10">
        <v>1209191</v>
      </c>
      <c r="H312" s="8">
        <f t="shared" si="37"/>
        <v>5.7998538610133245E-2</v>
      </c>
      <c r="I312" s="8">
        <f t="shared" si="43"/>
        <v>0.1293683727802637</v>
      </c>
      <c r="J312" s="8">
        <f t="shared" si="44"/>
        <v>1.0526296401619062E-2</v>
      </c>
      <c r="K312" s="8">
        <f t="shared" si="45"/>
        <v>0.11760414033937483</v>
      </c>
      <c r="L312" s="8">
        <f t="shared" si="38"/>
        <v>0.25249999448405425</v>
      </c>
      <c r="M312" s="8">
        <f t="shared" si="39"/>
        <v>0.37999989742192813</v>
      </c>
      <c r="N312" s="8">
        <f t="shared" si="40"/>
        <v>0.74460002789404467</v>
      </c>
      <c r="O312" s="8">
        <f t="shared" si="41"/>
        <v>0.81180019308259455</v>
      </c>
      <c r="P312">
        <f>VLOOKUP($B312,'Supporting Data'!$B$2:$J$367,COLUMN('Supporting Data'!C313)-1,FALSE)</f>
        <v>405410</v>
      </c>
      <c r="Q312" s="8">
        <f>VLOOKUP($B312,'Supporting Data'!$B$2:$J$367,COLUMN('Supporting Data'!D313)-1,FALSE)</f>
        <v>0.18</v>
      </c>
      <c r="R312">
        <f>VLOOKUP($B312,'Supporting Data'!$B$2:$J$367,COLUMN('Supporting Data'!E313)-1,FALSE)</f>
        <v>36</v>
      </c>
      <c r="S312">
        <f>VLOOKUP($B312,'Supporting Data'!$B$2:$J$367,COLUMN('Supporting Data'!F313)-1,FALSE)</f>
        <v>21</v>
      </c>
      <c r="T312">
        <f>VLOOKUP($B312,'Supporting Data'!$B$2:$J$367,COLUMN('Supporting Data'!G313)-1,FALSE)</f>
        <v>30</v>
      </c>
      <c r="U312">
        <f>VLOOKUP($B312,'Supporting Data'!$B$2:$J$367,COLUMN('Supporting Data'!H313)-1,FALSE)</f>
        <v>361</v>
      </c>
      <c r="V312">
        <f>VLOOKUP($B312,'Supporting Data'!$B$2:$J$367,COLUMN('Supporting Data'!I313)-1,FALSE)</f>
        <v>37</v>
      </c>
      <c r="W312" s="8">
        <f>VLOOKUP($B312,'Supporting Data'!$B$2:$J$367,COLUMN('Supporting Data'!J313)-1,FALSE)</f>
        <v>0.93</v>
      </c>
      <c r="X312">
        <f>VLOOKUP($B312,'Channel wise traffic'!$B$2:$F$367,COLUMN('Channel wise traffic'!C313)-1,FALSE)</f>
        <v>7505512</v>
      </c>
      <c r="Y312">
        <f>VLOOKUP($B312,'Channel wise traffic'!$B$2:$F$367,COLUMN('Channel wise traffic'!D313)-1,FALSE)</f>
        <v>5629134</v>
      </c>
      <c r="Z312">
        <f>VLOOKUP($B312,'Channel wise traffic'!$B$2:$F$367,COLUMN('Channel wise traffic'!E313)-1,FALSE)</f>
        <v>2293351</v>
      </c>
      <c r="AA312">
        <f>VLOOKUP($B312,'Channel wise traffic'!$B$2:$F$367,COLUMN('Channel wise traffic'!F313)-1,FALSE)</f>
        <v>5420648</v>
      </c>
    </row>
    <row r="313" spans="1:27" x14ac:dyDescent="0.3">
      <c r="A313" s="4" t="str">
        <f t="shared" si="42"/>
        <v>Friday</v>
      </c>
      <c r="B313" s="3">
        <v>43777</v>
      </c>
      <c r="C313" s="10">
        <v>21065820</v>
      </c>
      <c r="D313" s="10">
        <v>5108461</v>
      </c>
      <c r="E313" s="10">
        <v>2084252</v>
      </c>
      <c r="F313" s="10">
        <v>1445428</v>
      </c>
      <c r="G313" s="10">
        <v>1232661</v>
      </c>
      <c r="H313" s="8">
        <f t="shared" si="37"/>
        <v>5.8514740940537803E-2</v>
      </c>
      <c r="I313" s="8">
        <f t="shared" si="43"/>
        <v>-3.0024016065268277E-2</v>
      </c>
      <c r="J313" s="8">
        <f t="shared" si="44"/>
        <v>0</v>
      </c>
      <c r="K313" s="8">
        <f t="shared" si="45"/>
        <v>-3.0024016065268277E-2</v>
      </c>
      <c r="L313" s="8">
        <f t="shared" si="38"/>
        <v>0.24249998338540821</v>
      </c>
      <c r="M313" s="8">
        <f t="shared" si="39"/>
        <v>0.40799998277367683</v>
      </c>
      <c r="N313" s="8">
        <f t="shared" si="40"/>
        <v>0.69349963440121443</v>
      </c>
      <c r="O313" s="8">
        <f t="shared" si="41"/>
        <v>0.85280000110693854</v>
      </c>
      <c r="P313">
        <f>VLOOKUP($B313,'Supporting Data'!$B$2:$J$367,COLUMN('Supporting Data'!C314)-1,FALSE)</f>
        <v>403572</v>
      </c>
      <c r="Q313" s="8">
        <f>VLOOKUP($B313,'Supporting Data'!$B$2:$J$367,COLUMN('Supporting Data'!D314)-1,FALSE)</f>
        <v>0.19</v>
      </c>
      <c r="R313">
        <f>VLOOKUP($B313,'Supporting Data'!$B$2:$J$367,COLUMN('Supporting Data'!E314)-1,FALSE)</f>
        <v>31</v>
      </c>
      <c r="S313">
        <f>VLOOKUP($B313,'Supporting Data'!$B$2:$J$367,COLUMN('Supporting Data'!F314)-1,FALSE)</f>
        <v>17</v>
      </c>
      <c r="T313">
        <f>VLOOKUP($B313,'Supporting Data'!$B$2:$J$367,COLUMN('Supporting Data'!G314)-1,FALSE)</f>
        <v>26</v>
      </c>
      <c r="U313">
        <f>VLOOKUP($B313,'Supporting Data'!$B$2:$J$367,COLUMN('Supporting Data'!H314)-1,FALSE)</f>
        <v>352</v>
      </c>
      <c r="V313">
        <f>VLOOKUP($B313,'Supporting Data'!$B$2:$J$367,COLUMN('Supporting Data'!I314)-1,FALSE)</f>
        <v>34</v>
      </c>
      <c r="W313" s="8">
        <f>VLOOKUP($B313,'Supporting Data'!$B$2:$J$367,COLUMN('Supporting Data'!J314)-1,FALSE)</f>
        <v>0.94</v>
      </c>
      <c r="X313">
        <f>VLOOKUP($B313,'Channel wise traffic'!$B$2:$F$367,COLUMN('Channel wise traffic'!C314)-1,FALSE)</f>
        <v>7583695</v>
      </c>
      <c r="Y313">
        <f>VLOOKUP($B313,'Channel wise traffic'!$B$2:$F$367,COLUMN('Channel wise traffic'!D314)-1,FALSE)</f>
        <v>5687771</v>
      </c>
      <c r="Z313">
        <f>VLOOKUP($B313,'Channel wise traffic'!$B$2:$F$367,COLUMN('Channel wise traffic'!E314)-1,FALSE)</f>
        <v>2317240</v>
      </c>
      <c r="AA313">
        <f>VLOOKUP($B313,'Channel wise traffic'!$B$2:$F$367,COLUMN('Channel wise traffic'!F314)-1,FALSE)</f>
        <v>5477113</v>
      </c>
    </row>
    <row r="314" spans="1:27" x14ac:dyDescent="0.3">
      <c r="A314" s="4" t="str">
        <f t="shared" si="42"/>
        <v>Saturday</v>
      </c>
      <c r="B314" s="3">
        <v>43778</v>
      </c>
      <c r="C314" s="10">
        <v>45787545</v>
      </c>
      <c r="D314" s="10">
        <v>9711538</v>
      </c>
      <c r="E314" s="10">
        <v>3367961</v>
      </c>
      <c r="F314" s="10">
        <v>2290213</v>
      </c>
      <c r="G314" s="10">
        <v>1839957</v>
      </c>
      <c r="H314" s="8">
        <f t="shared" si="37"/>
        <v>4.0184661571176179E-2</v>
      </c>
      <c r="I314" s="8">
        <f t="shared" si="43"/>
        <v>0.26260801898348074</v>
      </c>
      <c r="J314" s="8">
        <f t="shared" si="44"/>
        <v>7.3684197937763818E-2</v>
      </c>
      <c r="K314" s="8">
        <f t="shared" si="45"/>
        <v>0.17595846284092165</v>
      </c>
      <c r="L314" s="8">
        <f t="shared" si="38"/>
        <v>0.2120999935681199</v>
      </c>
      <c r="M314" s="8">
        <f t="shared" si="39"/>
        <v>0.34679996103603777</v>
      </c>
      <c r="N314" s="8">
        <f t="shared" si="40"/>
        <v>0.67999985748053493</v>
      </c>
      <c r="O314" s="8">
        <f t="shared" si="41"/>
        <v>0.80339994576923635</v>
      </c>
      <c r="P314">
        <f>VLOOKUP($B314,'Supporting Data'!$B$2:$J$367,COLUMN('Supporting Data'!C315)-1,FALSE)</f>
        <v>380487</v>
      </c>
      <c r="Q314" s="8">
        <f>VLOOKUP($B314,'Supporting Data'!$B$2:$J$367,COLUMN('Supporting Data'!D315)-1,FALSE)</f>
        <v>0.19</v>
      </c>
      <c r="R314">
        <f>VLOOKUP($B314,'Supporting Data'!$B$2:$J$367,COLUMN('Supporting Data'!E315)-1,FALSE)</f>
        <v>40</v>
      </c>
      <c r="S314">
        <f>VLOOKUP($B314,'Supporting Data'!$B$2:$J$367,COLUMN('Supporting Data'!F315)-1,FALSE)</f>
        <v>21</v>
      </c>
      <c r="T314">
        <f>VLOOKUP($B314,'Supporting Data'!$B$2:$J$367,COLUMN('Supporting Data'!G315)-1,FALSE)</f>
        <v>27</v>
      </c>
      <c r="U314">
        <f>VLOOKUP($B314,'Supporting Data'!$B$2:$J$367,COLUMN('Supporting Data'!H315)-1,FALSE)</f>
        <v>368</v>
      </c>
      <c r="V314">
        <f>VLOOKUP($B314,'Supporting Data'!$B$2:$J$367,COLUMN('Supporting Data'!I315)-1,FALSE)</f>
        <v>32</v>
      </c>
      <c r="W314" s="8">
        <f>VLOOKUP($B314,'Supporting Data'!$B$2:$J$367,COLUMN('Supporting Data'!J315)-1,FALSE)</f>
        <v>0.93</v>
      </c>
      <c r="X314">
        <f>VLOOKUP($B314,'Channel wise traffic'!$B$2:$F$367,COLUMN('Channel wise traffic'!C315)-1,FALSE)</f>
        <v>16483516</v>
      </c>
      <c r="Y314">
        <f>VLOOKUP($B314,'Channel wise traffic'!$B$2:$F$367,COLUMN('Channel wise traffic'!D315)-1,FALSE)</f>
        <v>12362637</v>
      </c>
      <c r="Z314">
        <f>VLOOKUP($B314,'Channel wise traffic'!$B$2:$F$367,COLUMN('Channel wise traffic'!E315)-1,FALSE)</f>
        <v>5036630</v>
      </c>
      <c r="AA314">
        <f>VLOOKUP($B314,'Channel wise traffic'!$B$2:$F$367,COLUMN('Channel wise traffic'!F315)-1,FALSE)</f>
        <v>11904761</v>
      </c>
    </row>
    <row r="315" spans="1:27" x14ac:dyDescent="0.3">
      <c r="A315" s="4" t="str">
        <f t="shared" si="42"/>
        <v>Sunday</v>
      </c>
      <c r="B315" s="3">
        <v>43779</v>
      </c>
      <c r="C315" s="10">
        <v>47134238</v>
      </c>
      <c r="D315" s="10">
        <v>10096153</v>
      </c>
      <c r="E315" s="10">
        <v>3261057</v>
      </c>
      <c r="F315" s="10">
        <v>2173168</v>
      </c>
      <c r="G315" s="10">
        <v>1627268</v>
      </c>
      <c r="H315" s="8">
        <f t="shared" si="37"/>
        <v>3.4524118115582987E-2</v>
      </c>
      <c r="I315" s="8">
        <f t="shared" si="43"/>
        <v>-1.2684939402672679E-2</v>
      </c>
      <c r="J315" s="8">
        <f t="shared" si="44"/>
        <v>2.9411775625882486E-2</v>
      </c>
      <c r="K315" s="8">
        <f t="shared" si="45"/>
        <v>-4.0893951308222043E-2</v>
      </c>
      <c r="L315" s="8">
        <f t="shared" si="38"/>
        <v>0.21419998346000629</v>
      </c>
      <c r="M315" s="8">
        <f t="shared" si="39"/>
        <v>0.32299995849904412</v>
      </c>
      <c r="N315" s="8">
        <f t="shared" si="40"/>
        <v>0.66639988200144917</v>
      </c>
      <c r="O315" s="8">
        <f t="shared" si="41"/>
        <v>0.74879990870471125</v>
      </c>
      <c r="P315">
        <f>VLOOKUP($B315,'Supporting Data'!$B$2:$J$367,COLUMN('Supporting Data'!C316)-1,FALSE)</f>
        <v>397106</v>
      </c>
      <c r="Q315" s="8">
        <f>VLOOKUP($B315,'Supporting Data'!$B$2:$J$367,COLUMN('Supporting Data'!D316)-1,FALSE)</f>
        <v>0.19</v>
      </c>
      <c r="R315">
        <f>VLOOKUP($B315,'Supporting Data'!$B$2:$J$367,COLUMN('Supporting Data'!E316)-1,FALSE)</f>
        <v>34</v>
      </c>
      <c r="S315">
        <f>VLOOKUP($B315,'Supporting Data'!$B$2:$J$367,COLUMN('Supporting Data'!F316)-1,FALSE)</f>
        <v>20</v>
      </c>
      <c r="T315">
        <f>VLOOKUP($B315,'Supporting Data'!$B$2:$J$367,COLUMN('Supporting Data'!G316)-1,FALSE)</f>
        <v>30</v>
      </c>
      <c r="U315">
        <f>VLOOKUP($B315,'Supporting Data'!$B$2:$J$367,COLUMN('Supporting Data'!H316)-1,FALSE)</f>
        <v>358</v>
      </c>
      <c r="V315">
        <f>VLOOKUP($B315,'Supporting Data'!$B$2:$J$367,COLUMN('Supporting Data'!I316)-1,FALSE)</f>
        <v>37</v>
      </c>
      <c r="W315" s="8">
        <f>VLOOKUP($B315,'Supporting Data'!$B$2:$J$367,COLUMN('Supporting Data'!J316)-1,FALSE)</f>
        <v>0.92</v>
      </c>
      <c r="X315">
        <f>VLOOKUP($B315,'Channel wise traffic'!$B$2:$F$367,COLUMN('Channel wise traffic'!C316)-1,FALSE)</f>
        <v>16968325</v>
      </c>
      <c r="Y315">
        <f>VLOOKUP($B315,'Channel wise traffic'!$B$2:$F$367,COLUMN('Channel wise traffic'!D316)-1,FALSE)</f>
        <v>12726244</v>
      </c>
      <c r="Z315">
        <f>VLOOKUP($B315,'Channel wise traffic'!$B$2:$F$367,COLUMN('Channel wise traffic'!E316)-1,FALSE)</f>
        <v>5184766</v>
      </c>
      <c r="AA315">
        <f>VLOOKUP($B315,'Channel wise traffic'!$B$2:$F$367,COLUMN('Channel wise traffic'!F316)-1,FALSE)</f>
        <v>12254901</v>
      </c>
    </row>
    <row r="316" spans="1:27" x14ac:dyDescent="0.3">
      <c r="A316" s="4" t="str">
        <f t="shared" si="42"/>
        <v>Monday</v>
      </c>
      <c r="B316" s="3">
        <v>43780</v>
      </c>
      <c r="C316" s="10">
        <v>21500167</v>
      </c>
      <c r="D316" s="10">
        <v>5482542</v>
      </c>
      <c r="E316" s="10">
        <v>2083366</v>
      </c>
      <c r="F316" s="10">
        <v>1566483</v>
      </c>
      <c r="G316" s="10">
        <v>1245980</v>
      </c>
      <c r="H316" s="8">
        <f t="shared" si="37"/>
        <v>5.79521079999053E-2</v>
      </c>
      <c r="I316" s="8">
        <f t="shared" si="43"/>
        <v>0.16360274375580763</v>
      </c>
      <c r="J316" s="8">
        <f t="shared" si="44"/>
        <v>1.0204109920066262E-2</v>
      </c>
      <c r="K316" s="8">
        <f t="shared" si="45"/>
        <v>0.15184914843385378</v>
      </c>
      <c r="L316" s="8">
        <f t="shared" si="38"/>
        <v>0.25499997279090902</v>
      </c>
      <c r="M316" s="8">
        <f t="shared" si="39"/>
        <v>0.38000000729588573</v>
      </c>
      <c r="N316" s="8">
        <f t="shared" si="40"/>
        <v>0.75190005020721273</v>
      </c>
      <c r="O316" s="8">
        <f t="shared" si="41"/>
        <v>0.79539963089289833</v>
      </c>
      <c r="P316">
        <f>VLOOKUP($B316,'Supporting Data'!$B$2:$J$367,COLUMN('Supporting Data'!C317)-1,FALSE)</f>
        <v>387858</v>
      </c>
      <c r="Q316" s="8">
        <f>VLOOKUP($B316,'Supporting Data'!$B$2:$J$367,COLUMN('Supporting Data'!D317)-1,FALSE)</f>
        <v>0.17</v>
      </c>
      <c r="R316">
        <f>VLOOKUP($B316,'Supporting Data'!$B$2:$J$367,COLUMN('Supporting Data'!E317)-1,FALSE)</f>
        <v>38</v>
      </c>
      <c r="S316">
        <f>VLOOKUP($B316,'Supporting Data'!$B$2:$J$367,COLUMN('Supporting Data'!F317)-1,FALSE)</f>
        <v>17</v>
      </c>
      <c r="T316">
        <f>VLOOKUP($B316,'Supporting Data'!$B$2:$J$367,COLUMN('Supporting Data'!G317)-1,FALSE)</f>
        <v>25</v>
      </c>
      <c r="U316">
        <f>VLOOKUP($B316,'Supporting Data'!$B$2:$J$367,COLUMN('Supporting Data'!H317)-1,FALSE)</f>
        <v>381</v>
      </c>
      <c r="V316">
        <f>VLOOKUP($B316,'Supporting Data'!$B$2:$J$367,COLUMN('Supporting Data'!I317)-1,FALSE)</f>
        <v>31</v>
      </c>
      <c r="W316" s="8">
        <f>VLOOKUP($B316,'Supporting Data'!$B$2:$J$367,COLUMN('Supporting Data'!J317)-1,FALSE)</f>
        <v>0.94</v>
      </c>
      <c r="X316">
        <f>VLOOKUP($B316,'Channel wise traffic'!$B$2:$F$367,COLUMN('Channel wise traffic'!C317)-1,FALSE)</f>
        <v>7740060</v>
      </c>
      <c r="Y316">
        <f>VLOOKUP($B316,'Channel wise traffic'!$B$2:$F$367,COLUMN('Channel wise traffic'!D317)-1,FALSE)</f>
        <v>5805045</v>
      </c>
      <c r="Z316">
        <f>VLOOKUP($B316,'Channel wise traffic'!$B$2:$F$367,COLUMN('Channel wise traffic'!E317)-1,FALSE)</f>
        <v>2365018</v>
      </c>
      <c r="AA316">
        <f>VLOOKUP($B316,'Channel wise traffic'!$B$2:$F$367,COLUMN('Channel wise traffic'!F317)-1,FALSE)</f>
        <v>5590043</v>
      </c>
    </row>
    <row r="317" spans="1:27" x14ac:dyDescent="0.3">
      <c r="A317" s="4" t="str">
        <f t="shared" si="42"/>
        <v>Tuesday</v>
      </c>
      <c r="B317" s="3">
        <v>43781</v>
      </c>
      <c r="C317" s="10">
        <v>20631473</v>
      </c>
      <c r="D317" s="10">
        <v>4899974</v>
      </c>
      <c r="E317" s="10">
        <v>2018789</v>
      </c>
      <c r="F317" s="10">
        <v>1547402</v>
      </c>
      <c r="G317" s="10">
        <v>1230803</v>
      </c>
      <c r="H317" s="8">
        <f t="shared" si="37"/>
        <v>5.9656574205826214E-2</v>
      </c>
      <c r="I317" s="8">
        <f t="shared" si="43"/>
        <v>-2.2583445107012823E-2</v>
      </c>
      <c r="J317" s="8">
        <f t="shared" si="44"/>
        <v>-1.041664768062156E-2</v>
      </c>
      <c r="K317" s="8">
        <f t="shared" si="45"/>
        <v>-1.2294868742359966E-2</v>
      </c>
      <c r="L317" s="8">
        <f t="shared" si="38"/>
        <v>0.23749995940667931</v>
      </c>
      <c r="M317" s="8">
        <f t="shared" si="39"/>
        <v>0.41199994122417793</v>
      </c>
      <c r="N317" s="8">
        <f t="shared" si="40"/>
        <v>0.76650011467270729</v>
      </c>
      <c r="O317" s="8">
        <f t="shared" si="41"/>
        <v>0.79539964404854069</v>
      </c>
      <c r="P317">
        <f>VLOOKUP($B317,'Supporting Data'!$B$2:$J$367,COLUMN('Supporting Data'!C318)-1,FALSE)</f>
        <v>403207</v>
      </c>
      <c r="Q317" s="8">
        <f>VLOOKUP($B317,'Supporting Data'!$B$2:$J$367,COLUMN('Supporting Data'!D318)-1,FALSE)</f>
        <v>0.18</v>
      </c>
      <c r="R317">
        <f>VLOOKUP($B317,'Supporting Data'!$B$2:$J$367,COLUMN('Supporting Data'!E318)-1,FALSE)</f>
        <v>32</v>
      </c>
      <c r="S317">
        <f>VLOOKUP($B317,'Supporting Data'!$B$2:$J$367,COLUMN('Supporting Data'!F318)-1,FALSE)</f>
        <v>19</v>
      </c>
      <c r="T317">
        <f>VLOOKUP($B317,'Supporting Data'!$B$2:$J$367,COLUMN('Supporting Data'!G318)-1,FALSE)</f>
        <v>30</v>
      </c>
      <c r="U317">
        <f>VLOOKUP($B317,'Supporting Data'!$B$2:$J$367,COLUMN('Supporting Data'!H318)-1,FALSE)</f>
        <v>387</v>
      </c>
      <c r="V317">
        <f>VLOOKUP($B317,'Supporting Data'!$B$2:$J$367,COLUMN('Supporting Data'!I318)-1,FALSE)</f>
        <v>39</v>
      </c>
      <c r="W317" s="8">
        <f>VLOOKUP($B317,'Supporting Data'!$B$2:$J$367,COLUMN('Supporting Data'!J318)-1,FALSE)</f>
        <v>0.93</v>
      </c>
      <c r="X317">
        <f>VLOOKUP($B317,'Channel wise traffic'!$B$2:$F$367,COLUMN('Channel wise traffic'!C318)-1,FALSE)</f>
        <v>7427330</v>
      </c>
      <c r="Y317">
        <f>VLOOKUP($B317,'Channel wise traffic'!$B$2:$F$367,COLUMN('Channel wise traffic'!D318)-1,FALSE)</f>
        <v>5570497</v>
      </c>
      <c r="Z317">
        <f>VLOOKUP($B317,'Channel wise traffic'!$B$2:$F$367,COLUMN('Channel wise traffic'!E318)-1,FALSE)</f>
        <v>2269462</v>
      </c>
      <c r="AA317">
        <f>VLOOKUP($B317,'Channel wise traffic'!$B$2:$F$367,COLUMN('Channel wise traffic'!F318)-1,FALSE)</f>
        <v>5364183</v>
      </c>
    </row>
    <row r="318" spans="1:27" x14ac:dyDescent="0.3">
      <c r="A318" s="4" t="str">
        <f t="shared" si="42"/>
        <v>Wednesday</v>
      </c>
      <c r="B318" s="3">
        <v>43782</v>
      </c>
      <c r="C318" s="10">
        <v>21500167</v>
      </c>
      <c r="D318" s="10">
        <v>5643793</v>
      </c>
      <c r="E318" s="10">
        <v>2302667</v>
      </c>
      <c r="F318" s="10">
        <v>1748185</v>
      </c>
      <c r="G318" s="10">
        <v>1361836</v>
      </c>
      <c r="H318" s="8">
        <f t="shared" si="37"/>
        <v>6.3340717306986496E-2</v>
      </c>
      <c r="I318" s="8">
        <f t="shared" si="43"/>
        <v>0.17160385385363863</v>
      </c>
      <c r="J318" s="8">
        <f t="shared" si="44"/>
        <v>0</v>
      </c>
      <c r="K318" s="8">
        <f t="shared" si="45"/>
        <v>0.17160385385363841</v>
      </c>
      <c r="L318" s="8">
        <f t="shared" si="38"/>
        <v>0.26249996104681417</v>
      </c>
      <c r="M318" s="8">
        <f t="shared" si="39"/>
        <v>0.40799990361092264</v>
      </c>
      <c r="N318" s="8">
        <f t="shared" si="40"/>
        <v>0.75920009276200162</v>
      </c>
      <c r="O318" s="8">
        <f t="shared" si="41"/>
        <v>0.77899993421748848</v>
      </c>
      <c r="P318">
        <f>VLOOKUP($B318,'Supporting Data'!$B$2:$J$367,COLUMN('Supporting Data'!C319)-1,FALSE)</f>
        <v>380788</v>
      </c>
      <c r="Q318" s="8">
        <f>VLOOKUP($B318,'Supporting Data'!$B$2:$J$367,COLUMN('Supporting Data'!D319)-1,FALSE)</f>
        <v>0.19</v>
      </c>
      <c r="R318">
        <f>VLOOKUP($B318,'Supporting Data'!$B$2:$J$367,COLUMN('Supporting Data'!E319)-1,FALSE)</f>
        <v>36</v>
      </c>
      <c r="S318">
        <f>VLOOKUP($B318,'Supporting Data'!$B$2:$J$367,COLUMN('Supporting Data'!F319)-1,FALSE)</f>
        <v>21</v>
      </c>
      <c r="T318">
        <f>VLOOKUP($B318,'Supporting Data'!$B$2:$J$367,COLUMN('Supporting Data'!G319)-1,FALSE)</f>
        <v>25</v>
      </c>
      <c r="U318">
        <f>VLOOKUP($B318,'Supporting Data'!$B$2:$J$367,COLUMN('Supporting Data'!H319)-1,FALSE)</f>
        <v>394</v>
      </c>
      <c r="V318">
        <f>VLOOKUP($B318,'Supporting Data'!$B$2:$J$367,COLUMN('Supporting Data'!I319)-1,FALSE)</f>
        <v>34</v>
      </c>
      <c r="W318" s="8">
        <f>VLOOKUP($B318,'Supporting Data'!$B$2:$J$367,COLUMN('Supporting Data'!J319)-1,FALSE)</f>
        <v>0.95</v>
      </c>
      <c r="X318">
        <f>VLOOKUP($B318,'Channel wise traffic'!$B$2:$F$367,COLUMN('Channel wise traffic'!C319)-1,FALSE)</f>
        <v>7740060</v>
      </c>
      <c r="Y318">
        <f>VLOOKUP($B318,'Channel wise traffic'!$B$2:$F$367,COLUMN('Channel wise traffic'!D319)-1,FALSE)</f>
        <v>5805045</v>
      </c>
      <c r="Z318">
        <f>VLOOKUP($B318,'Channel wise traffic'!$B$2:$F$367,COLUMN('Channel wise traffic'!E319)-1,FALSE)</f>
        <v>2365018</v>
      </c>
      <c r="AA318">
        <f>VLOOKUP($B318,'Channel wise traffic'!$B$2:$F$367,COLUMN('Channel wise traffic'!F319)-1,FALSE)</f>
        <v>5590043</v>
      </c>
    </row>
    <row r="319" spans="1:27" x14ac:dyDescent="0.3">
      <c r="A319" s="4" t="str">
        <f t="shared" si="42"/>
        <v>Thursday</v>
      </c>
      <c r="B319" s="3">
        <v>43783</v>
      </c>
      <c r="C319" s="10">
        <v>20848646</v>
      </c>
      <c r="D319" s="10">
        <v>5160040</v>
      </c>
      <c r="E319" s="10">
        <v>2125936</v>
      </c>
      <c r="F319" s="10">
        <v>1629530</v>
      </c>
      <c r="G319" s="10">
        <v>1349577</v>
      </c>
      <c r="H319" s="8">
        <f t="shared" si="37"/>
        <v>6.4732117375871798E-2</v>
      </c>
      <c r="I319" s="8">
        <f t="shared" si="43"/>
        <v>0.11609911089315084</v>
      </c>
      <c r="J319" s="8">
        <f t="shared" si="44"/>
        <v>0</v>
      </c>
      <c r="K319" s="8">
        <f t="shared" si="45"/>
        <v>0.11609911089315084</v>
      </c>
      <c r="L319" s="8">
        <f t="shared" si="38"/>
        <v>0.24750000551594573</v>
      </c>
      <c r="M319" s="8">
        <f t="shared" si="39"/>
        <v>0.4119999069774653</v>
      </c>
      <c r="N319" s="8">
        <f t="shared" si="40"/>
        <v>0.76650002634133863</v>
      </c>
      <c r="O319" s="8">
        <f t="shared" si="41"/>
        <v>0.82820015587316587</v>
      </c>
      <c r="P319">
        <f>VLOOKUP($B319,'Supporting Data'!$B$2:$J$367,COLUMN('Supporting Data'!C320)-1,FALSE)</f>
        <v>383044</v>
      </c>
      <c r="Q319" s="8">
        <f>VLOOKUP($B319,'Supporting Data'!$B$2:$J$367,COLUMN('Supporting Data'!D320)-1,FALSE)</f>
        <v>0.19</v>
      </c>
      <c r="R319">
        <f>VLOOKUP($B319,'Supporting Data'!$B$2:$J$367,COLUMN('Supporting Data'!E320)-1,FALSE)</f>
        <v>34</v>
      </c>
      <c r="S319">
        <f>VLOOKUP($B319,'Supporting Data'!$B$2:$J$367,COLUMN('Supporting Data'!F320)-1,FALSE)</f>
        <v>20</v>
      </c>
      <c r="T319">
        <f>VLOOKUP($B319,'Supporting Data'!$B$2:$J$367,COLUMN('Supporting Data'!G320)-1,FALSE)</f>
        <v>25</v>
      </c>
      <c r="U319">
        <f>VLOOKUP($B319,'Supporting Data'!$B$2:$J$367,COLUMN('Supporting Data'!H320)-1,FALSE)</f>
        <v>378</v>
      </c>
      <c r="V319">
        <f>VLOOKUP($B319,'Supporting Data'!$B$2:$J$367,COLUMN('Supporting Data'!I320)-1,FALSE)</f>
        <v>33</v>
      </c>
      <c r="W319" s="8">
        <f>VLOOKUP($B319,'Supporting Data'!$B$2:$J$367,COLUMN('Supporting Data'!J320)-1,FALSE)</f>
        <v>0.92</v>
      </c>
      <c r="X319">
        <f>VLOOKUP($B319,'Channel wise traffic'!$B$2:$F$367,COLUMN('Channel wise traffic'!C320)-1,FALSE)</f>
        <v>7505512</v>
      </c>
      <c r="Y319">
        <f>VLOOKUP($B319,'Channel wise traffic'!$B$2:$F$367,COLUMN('Channel wise traffic'!D320)-1,FALSE)</f>
        <v>5629134</v>
      </c>
      <c r="Z319">
        <f>VLOOKUP($B319,'Channel wise traffic'!$B$2:$F$367,COLUMN('Channel wise traffic'!E320)-1,FALSE)</f>
        <v>2293351</v>
      </c>
      <c r="AA319">
        <f>VLOOKUP($B319,'Channel wise traffic'!$B$2:$F$367,COLUMN('Channel wise traffic'!F320)-1,FALSE)</f>
        <v>5420648</v>
      </c>
    </row>
    <row r="320" spans="1:27" x14ac:dyDescent="0.3">
      <c r="A320" s="4" t="str">
        <f t="shared" si="42"/>
        <v>Friday</v>
      </c>
      <c r="B320" s="3">
        <v>43784</v>
      </c>
      <c r="C320" s="10">
        <v>21717340</v>
      </c>
      <c r="D320" s="10">
        <v>5212161</v>
      </c>
      <c r="E320" s="10">
        <v>2126561</v>
      </c>
      <c r="F320" s="10">
        <v>1567914</v>
      </c>
      <c r="G320" s="10">
        <v>1324260</v>
      </c>
      <c r="H320" s="8">
        <f t="shared" si="37"/>
        <v>6.0977080986898025E-2</v>
      </c>
      <c r="I320" s="8">
        <f t="shared" si="43"/>
        <v>7.4309968434143725E-2</v>
      </c>
      <c r="J320" s="8">
        <f t="shared" si="44"/>
        <v>3.0927825263863395E-2</v>
      </c>
      <c r="K320" s="8">
        <f t="shared" si="45"/>
        <v>4.2080679274687949E-2</v>
      </c>
      <c r="L320" s="8">
        <f t="shared" si="38"/>
        <v>0.23999997237230711</v>
      </c>
      <c r="M320" s="8">
        <f t="shared" si="39"/>
        <v>0.40799986800100763</v>
      </c>
      <c r="N320" s="8">
        <f t="shared" si="40"/>
        <v>0.73730027024853739</v>
      </c>
      <c r="O320" s="8">
        <f t="shared" si="41"/>
        <v>0.84459989514731038</v>
      </c>
      <c r="P320">
        <f>VLOOKUP($B320,'Supporting Data'!$B$2:$J$367,COLUMN('Supporting Data'!C321)-1,FALSE)</f>
        <v>396628</v>
      </c>
      <c r="Q320" s="8">
        <f>VLOOKUP($B320,'Supporting Data'!$B$2:$J$367,COLUMN('Supporting Data'!D321)-1,FALSE)</f>
        <v>0.19</v>
      </c>
      <c r="R320">
        <f>VLOOKUP($B320,'Supporting Data'!$B$2:$J$367,COLUMN('Supporting Data'!E321)-1,FALSE)</f>
        <v>30</v>
      </c>
      <c r="S320">
        <f>VLOOKUP($B320,'Supporting Data'!$B$2:$J$367,COLUMN('Supporting Data'!F321)-1,FALSE)</f>
        <v>18</v>
      </c>
      <c r="T320">
        <f>VLOOKUP($B320,'Supporting Data'!$B$2:$J$367,COLUMN('Supporting Data'!G321)-1,FALSE)</f>
        <v>27</v>
      </c>
      <c r="U320">
        <f>VLOOKUP($B320,'Supporting Data'!$B$2:$J$367,COLUMN('Supporting Data'!H321)-1,FALSE)</f>
        <v>365</v>
      </c>
      <c r="V320">
        <f>VLOOKUP($B320,'Supporting Data'!$B$2:$J$367,COLUMN('Supporting Data'!I321)-1,FALSE)</f>
        <v>40</v>
      </c>
      <c r="W320" s="8">
        <f>VLOOKUP($B320,'Supporting Data'!$B$2:$J$367,COLUMN('Supporting Data'!J321)-1,FALSE)</f>
        <v>0.91</v>
      </c>
      <c r="X320">
        <f>VLOOKUP($B320,'Channel wise traffic'!$B$2:$F$367,COLUMN('Channel wise traffic'!C321)-1,FALSE)</f>
        <v>7818242</v>
      </c>
      <c r="Y320">
        <f>VLOOKUP($B320,'Channel wise traffic'!$B$2:$F$367,COLUMN('Channel wise traffic'!D321)-1,FALSE)</f>
        <v>5863681</v>
      </c>
      <c r="Z320">
        <f>VLOOKUP($B320,'Channel wise traffic'!$B$2:$F$367,COLUMN('Channel wise traffic'!E321)-1,FALSE)</f>
        <v>2388907</v>
      </c>
      <c r="AA320">
        <f>VLOOKUP($B320,'Channel wise traffic'!$B$2:$F$367,COLUMN('Channel wise traffic'!F321)-1,FALSE)</f>
        <v>5646508</v>
      </c>
    </row>
    <row r="321" spans="1:27" x14ac:dyDescent="0.3">
      <c r="A321" s="4" t="str">
        <f t="shared" si="42"/>
        <v>Saturday</v>
      </c>
      <c r="B321" s="3">
        <v>43785</v>
      </c>
      <c r="C321" s="10">
        <v>47134238</v>
      </c>
      <c r="D321" s="10">
        <v>9403280</v>
      </c>
      <c r="E321" s="10">
        <v>3037259</v>
      </c>
      <c r="F321" s="10">
        <v>2003376</v>
      </c>
      <c r="G321" s="10">
        <v>1547007</v>
      </c>
      <c r="H321" s="8">
        <f t="shared" si="37"/>
        <v>3.2821300728358017E-2</v>
      </c>
      <c r="I321" s="8">
        <f t="shared" si="43"/>
        <v>-0.15921567732289399</v>
      </c>
      <c r="J321" s="8">
        <f t="shared" si="44"/>
        <v>2.9411775625882486E-2</v>
      </c>
      <c r="K321" s="8">
        <f t="shared" si="45"/>
        <v>-0.18323809520645018</v>
      </c>
      <c r="L321" s="8">
        <f t="shared" si="38"/>
        <v>0.19949998979510394</v>
      </c>
      <c r="M321" s="8">
        <f t="shared" si="39"/>
        <v>0.32299995320781683</v>
      </c>
      <c r="N321" s="8">
        <f t="shared" si="40"/>
        <v>0.65959998801551001</v>
      </c>
      <c r="O321" s="8">
        <f t="shared" si="41"/>
        <v>0.77220002635551188</v>
      </c>
      <c r="P321">
        <f>VLOOKUP($B321,'Supporting Data'!$B$2:$J$367,COLUMN('Supporting Data'!C322)-1,FALSE)</f>
        <v>404564</v>
      </c>
      <c r="Q321" s="8">
        <f>VLOOKUP($B321,'Supporting Data'!$B$2:$J$367,COLUMN('Supporting Data'!D322)-1,FALSE)</f>
        <v>0.18</v>
      </c>
      <c r="R321">
        <f>VLOOKUP($B321,'Supporting Data'!$B$2:$J$367,COLUMN('Supporting Data'!E322)-1,FALSE)</f>
        <v>40</v>
      </c>
      <c r="S321">
        <f>VLOOKUP($B321,'Supporting Data'!$B$2:$J$367,COLUMN('Supporting Data'!F322)-1,FALSE)</f>
        <v>21</v>
      </c>
      <c r="T321">
        <f>VLOOKUP($B321,'Supporting Data'!$B$2:$J$367,COLUMN('Supporting Data'!G322)-1,FALSE)</f>
        <v>30</v>
      </c>
      <c r="U321">
        <f>VLOOKUP($B321,'Supporting Data'!$B$2:$J$367,COLUMN('Supporting Data'!H322)-1,FALSE)</f>
        <v>392</v>
      </c>
      <c r="V321">
        <f>VLOOKUP($B321,'Supporting Data'!$B$2:$J$367,COLUMN('Supporting Data'!I322)-1,FALSE)</f>
        <v>39</v>
      </c>
      <c r="W321" s="8">
        <f>VLOOKUP($B321,'Supporting Data'!$B$2:$J$367,COLUMN('Supporting Data'!J322)-1,FALSE)</f>
        <v>0.92</v>
      </c>
      <c r="X321">
        <f>VLOOKUP($B321,'Channel wise traffic'!$B$2:$F$367,COLUMN('Channel wise traffic'!C322)-1,FALSE)</f>
        <v>16968325</v>
      </c>
      <c r="Y321">
        <f>VLOOKUP($B321,'Channel wise traffic'!$B$2:$F$367,COLUMN('Channel wise traffic'!D322)-1,FALSE)</f>
        <v>12726244</v>
      </c>
      <c r="Z321">
        <f>VLOOKUP($B321,'Channel wise traffic'!$B$2:$F$367,COLUMN('Channel wise traffic'!E322)-1,FALSE)</f>
        <v>5184766</v>
      </c>
      <c r="AA321">
        <f>VLOOKUP($B321,'Channel wise traffic'!$B$2:$F$367,COLUMN('Channel wise traffic'!F322)-1,FALSE)</f>
        <v>12254901</v>
      </c>
    </row>
    <row r="322" spans="1:27" x14ac:dyDescent="0.3">
      <c r="A322" s="4" t="str">
        <f t="shared" si="42"/>
        <v>Sunday</v>
      </c>
      <c r="B322" s="3">
        <v>43786</v>
      </c>
      <c r="C322" s="10">
        <v>43991955</v>
      </c>
      <c r="D322" s="10">
        <v>9330693</v>
      </c>
      <c r="E322" s="10">
        <v>1268974</v>
      </c>
      <c r="F322" s="10">
        <v>906047</v>
      </c>
      <c r="G322" s="10">
        <v>699650</v>
      </c>
      <c r="H322" s="8">
        <f t="shared" ref="H322:H366" si="46">G322/C322</f>
        <v>1.5904044273549561E-2</v>
      </c>
      <c r="I322" s="8">
        <f t="shared" si="43"/>
        <v>-0.57004623700582813</v>
      </c>
      <c r="J322" s="8">
        <f t="shared" si="44"/>
        <v>-6.6666676567466721E-2</v>
      </c>
      <c r="K322" s="8">
        <f t="shared" si="45"/>
        <v>-0.53933524904808428</v>
      </c>
      <c r="L322" s="8">
        <f t="shared" ref="L322:L366" si="47">D322/C322</f>
        <v>0.2120999850995483</v>
      </c>
      <c r="M322" s="8">
        <f t="shared" ref="M322:M366" si="48">E322/D322</f>
        <v>0.13599997342105244</v>
      </c>
      <c r="N322" s="8">
        <f t="shared" ref="N322:N366" si="49">F322/E322</f>
        <v>0.71399965641534024</v>
      </c>
      <c r="O322" s="8">
        <f t="shared" ref="O322:O366" si="50">G322/F322</f>
        <v>0.77220055913214214</v>
      </c>
      <c r="P322">
        <f>VLOOKUP($B322,'Supporting Data'!$B$2:$J$367,COLUMN('Supporting Data'!C323)-1,FALSE)</f>
        <v>380987</v>
      </c>
      <c r="Q322" s="8">
        <f>VLOOKUP($B322,'Supporting Data'!$B$2:$J$367,COLUMN('Supporting Data'!D323)-1,FALSE)</f>
        <v>0.19</v>
      </c>
      <c r="R322">
        <f>VLOOKUP($B322,'Supporting Data'!$B$2:$J$367,COLUMN('Supporting Data'!E323)-1,FALSE)</f>
        <v>112</v>
      </c>
      <c r="S322">
        <f>VLOOKUP($B322,'Supporting Data'!$B$2:$J$367,COLUMN('Supporting Data'!F323)-1,FALSE)</f>
        <v>22</v>
      </c>
      <c r="T322">
        <f>VLOOKUP($B322,'Supporting Data'!$B$2:$J$367,COLUMN('Supporting Data'!G323)-1,FALSE)</f>
        <v>27</v>
      </c>
      <c r="U322">
        <f>VLOOKUP($B322,'Supporting Data'!$B$2:$J$367,COLUMN('Supporting Data'!H323)-1,FALSE)</f>
        <v>353</v>
      </c>
      <c r="V322">
        <f>VLOOKUP($B322,'Supporting Data'!$B$2:$J$367,COLUMN('Supporting Data'!I323)-1,FALSE)</f>
        <v>38</v>
      </c>
      <c r="W322" s="8">
        <f>VLOOKUP($B322,'Supporting Data'!$B$2:$J$367,COLUMN('Supporting Data'!J323)-1,FALSE)</f>
        <v>0.95</v>
      </c>
      <c r="X322">
        <f>VLOOKUP($B322,'Channel wise traffic'!$B$2:$F$367,COLUMN('Channel wise traffic'!C323)-1,FALSE)</f>
        <v>15837104</v>
      </c>
      <c r="Y322">
        <f>VLOOKUP($B322,'Channel wise traffic'!$B$2:$F$367,COLUMN('Channel wise traffic'!D323)-1,FALSE)</f>
        <v>11877828</v>
      </c>
      <c r="Z322">
        <f>VLOOKUP($B322,'Channel wise traffic'!$B$2:$F$367,COLUMN('Channel wise traffic'!E323)-1,FALSE)</f>
        <v>4839115</v>
      </c>
      <c r="AA322">
        <f>VLOOKUP($B322,'Channel wise traffic'!$B$2:$F$367,COLUMN('Channel wise traffic'!F323)-1,FALSE)</f>
        <v>11437908</v>
      </c>
    </row>
    <row r="323" spans="1:27" x14ac:dyDescent="0.3">
      <c r="A323" s="4" t="str">
        <f t="shared" ref="A323:A366" si="51">TEXT(WEEKDAY(B323,1),"DDDD")</f>
        <v>Monday</v>
      </c>
      <c r="B323" s="3">
        <v>43787</v>
      </c>
      <c r="C323" s="10">
        <v>22803207</v>
      </c>
      <c r="D323" s="10">
        <v>5985841</v>
      </c>
      <c r="E323" s="10">
        <v>2298563</v>
      </c>
      <c r="F323" s="10">
        <v>1761848</v>
      </c>
      <c r="G323" s="10">
        <v>1459163</v>
      </c>
      <c r="H323" s="8">
        <f t="shared" si="46"/>
        <v>6.3989376581986918E-2</v>
      </c>
      <c r="I323" s="8">
        <f t="shared" si="43"/>
        <v>0.17109664681616077</v>
      </c>
      <c r="J323" s="8">
        <f t="shared" si="44"/>
        <v>6.0606040874008116E-2</v>
      </c>
      <c r="K323" s="8">
        <f t="shared" si="45"/>
        <v>0.10417685896933171</v>
      </c>
      <c r="L323" s="8">
        <f t="shared" si="47"/>
        <v>0.26249996327270986</v>
      </c>
      <c r="M323" s="8">
        <f t="shared" si="48"/>
        <v>0.38400000935541057</v>
      </c>
      <c r="N323" s="8">
        <f t="shared" si="49"/>
        <v>0.76649976528813868</v>
      </c>
      <c r="O323" s="8">
        <f t="shared" si="50"/>
        <v>0.8282002760737589</v>
      </c>
      <c r="P323">
        <f>VLOOKUP($B323,'Supporting Data'!$B$2:$J$367,COLUMN('Supporting Data'!C324)-1,FALSE)</f>
        <v>398199</v>
      </c>
      <c r="Q323" s="8">
        <f>VLOOKUP($B323,'Supporting Data'!$B$2:$J$367,COLUMN('Supporting Data'!D324)-1,FALSE)</f>
        <v>0.18</v>
      </c>
      <c r="R323">
        <f>VLOOKUP($B323,'Supporting Data'!$B$2:$J$367,COLUMN('Supporting Data'!E324)-1,FALSE)</f>
        <v>37</v>
      </c>
      <c r="S323">
        <f>VLOOKUP($B323,'Supporting Data'!$B$2:$J$367,COLUMN('Supporting Data'!F324)-1,FALSE)</f>
        <v>22</v>
      </c>
      <c r="T323">
        <f>VLOOKUP($B323,'Supporting Data'!$B$2:$J$367,COLUMN('Supporting Data'!G324)-1,FALSE)</f>
        <v>26</v>
      </c>
      <c r="U323">
        <f>VLOOKUP($B323,'Supporting Data'!$B$2:$J$367,COLUMN('Supporting Data'!H324)-1,FALSE)</f>
        <v>385</v>
      </c>
      <c r="V323">
        <f>VLOOKUP($B323,'Supporting Data'!$B$2:$J$367,COLUMN('Supporting Data'!I324)-1,FALSE)</f>
        <v>34</v>
      </c>
      <c r="W323" s="8">
        <f>VLOOKUP($B323,'Supporting Data'!$B$2:$J$367,COLUMN('Supporting Data'!J324)-1,FALSE)</f>
        <v>0.94</v>
      </c>
      <c r="X323">
        <f>VLOOKUP($B323,'Channel wise traffic'!$B$2:$F$367,COLUMN('Channel wise traffic'!C324)-1,FALSE)</f>
        <v>8209154</v>
      </c>
      <c r="Y323">
        <f>VLOOKUP($B323,'Channel wise traffic'!$B$2:$F$367,COLUMN('Channel wise traffic'!D324)-1,FALSE)</f>
        <v>6156866</v>
      </c>
      <c r="Z323">
        <f>VLOOKUP($B323,'Channel wise traffic'!$B$2:$F$367,COLUMN('Channel wise traffic'!E324)-1,FALSE)</f>
        <v>2508352</v>
      </c>
      <c r="AA323">
        <f>VLOOKUP($B323,'Channel wise traffic'!$B$2:$F$367,COLUMN('Channel wise traffic'!F324)-1,FALSE)</f>
        <v>5928833</v>
      </c>
    </row>
    <row r="324" spans="1:27" x14ac:dyDescent="0.3">
      <c r="A324" s="4" t="str">
        <f t="shared" si="51"/>
        <v>Tuesday</v>
      </c>
      <c r="B324" s="3">
        <v>43788</v>
      </c>
      <c r="C324" s="10">
        <v>21282993</v>
      </c>
      <c r="D324" s="10">
        <v>5373955</v>
      </c>
      <c r="E324" s="10">
        <v>2149582</v>
      </c>
      <c r="F324" s="10">
        <v>1537811</v>
      </c>
      <c r="G324" s="10">
        <v>1197954</v>
      </c>
      <c r="H324" s="8">
        <f t="shared" si="46"/>
        <v>5.6286914157233428E-2</v>
      </c>
      <c r="I324" s="8">
        <f t="shared" si="43"/>
        <v>-2.6689080218361472E-2</v>
      </c>
      <c r="J324" s="8">
        <f t="shared" si="44"/>
        <v>3.1578937674493712E-2</v>
      </c>
      <c r="K324" s="8">
        <f t="shared" si="45"/>
        <v>-5.6484303590193408E-2</v>
      </c>
      <c r="L324" s="8">
        <f t="shared" si="47"/>
        <v>0.25249996558284826</v>
      </c>
      <c r="M324" s="8">
        <f t="shared" si="48"/>
        <v>0.4</v>
      </c>
      <c r="N324" s="8">
        <f t="shared" si="49"/>
        <v>0.71540001730569014</v>
      </c>
      <c r="O324" s="8">
        <f t="shared" si="50"/>
        <v>0.778999499938549</v>
      </c>
      <c r="P324">
        <f>VLOOKUP($B324,'Supporting Data'!$B$2:$J$367,COLUMN('Supporting Data'!C325)-1,FALSE)</f>
        <v>384779</v>
      </c>
      <c r="Q324" s="8">
        <f>VLOOKUP($B324,'Supporting Data'!$B$2:$J$367,COLUMN('Supporting Data'!D325)-1,FALSE)</f>
        <v>0.19</v>
      </c>
      <c r="R324">
        <f>VLOOKUP($B324,'Supporting Data'!$B$2:$J$367,COLUMN('Supporting Data'!E325)-1,FALSE)</f>
        <v>33</v>
      </c>
      <c r="S324">
        <f>VLOOKUP($B324,'Supporting Data'!$B$2:$J$367,COLUMN('Supporting Data'!F325)-1,FALSE)</f>
        <v>22</v>
      </c>
      <c r="T324">
        <f>VLOOKUP($B324,'Supporting Data'!$B$2:$J$367,COLUMN('Supporting Data'!G325)-1,FALSE)</f>
        <v>27</v>
      </c>
      <c r="U324">
        <f>VLOOKUP($B324,'Supporting Data'!$B$2:$J$367,COLUMN('Supporting Data'!H325)-1,FALSE)</f>
        <v>369</v>
      </c>
      <c r="V324">
        <f>VLOOKUP($B324,'Supporting Data'!$B$2:$J$367,COLUMN('Supporting Data'!I325)-1,FALSE)</f>
        <v>33</v>
      </c>
      <c r="W324" s="8">
        <f>VLOOKUP($B324,'Supporting Data'!$B$2:$J$367,COLUMN('Supporting Data'!J325)-1,FALSE)</f>
        <v>0.92</v>
      </c>
      <c r="X324">
        <f>VLOOKUP($B324,'Channel wise traffic'!$B$2:$F$367,COLUMN('Channel wise traffic'!C325)-1,FALSE)</f>
        <v>7661877</v>
      </c>
      <c r="Y324">
        <f>VLOOKUP($B324,'Channel wise traffic'!$B$2:$F$367,COLUMN('Channel wise traffic'!D325)-1,FALSE)</f>
        <v>5746408</v>
      </c>
      <c r="Z324">
        <f>VLOOKUP($B324,'Channel wise traffic'!$B$2:$F$367,COLUMN('Channel wise traffic'!E325)-1,FALSE)</f>
        <v>2341129</v>
      </c>
      <c r="AA324">
        <f>VLOOKUP($B324,'Channel wise traffic'!$B$2:$F$367,COLUMN('Channel wise traffic'!F325)-1,FALSE)</f>
        <v>5533578</v>
      </c>
    </row>
    <row r="325" spans="1:27" x14ac:dyDescent="0.3">
      <c r="A325" s="4" t="str">
        <f t="shared" si="51"/>
        <v>Wednesday</v>
      </c>
      <c r="B325" s="3">
        <v>43789</v>
      </c>
      <c r="C325" s="10">
        <v>22368860</v>
      </c>
      <c r="D325" s="10">
        <v>5648137</v>
      </c>
      <c r="E325" s="10">
        <v>2281847</v>
      </c>
      <c r="F325" s="10">
        <v>1649091</v>
      </c>
      <c r="G325" s="10">
        <v>1338732</v>
      </c>
      <c r="H325" s="8">
        <f t="shared" si="46"/>
        <v>5.9848020864719971E-2</v>
      </c>
      <c r="I325" s="8">
        <f t="shared" si="43"/>
        <v>-1.6965332095788321E-2</v>
      </c>
      <c r="J325" s="8">
        <f t="shared" si="44"/>
        <v>4.0404011745583279E-2</v>
      </c>
      <c r="K325" s="8">
        <f t="shared" si="45"/>
        <v>-5.5141409677109565E-2</v>
      </c>
      <c r="L325" s="8">
        <f t="shared" si="47"/>
        <v>0.25249999329424921</v>
      </c>
      <c r="M325" s="8">
        <f t="shared" si="48"/>
        <v>0.40399993838676362</v>
      </c>
      <c r="N325" s="8">
        <f t="shared" si="49"/>
        <v>0.72270007585959972</v>
      </c>
      <c r="O325" s="8">
        <f t="shared" si="50"/>
        <v>0.81179995524807302</v>
      </c>
      <c r="P325">
        <f>VLOOKUP($B325,'Supporting Data'!$B$2:$J$367,COLUMN('Supporting Data'!C326)-1,FALSE)</f>
        <v>410182</v>
      </c>
      <c r="Q325" s="8">
        <f>VLOOKUP($B325,'Supporting Data'!$B$2:$J$367,COLUMN('Supporting Data'!D326)-1,FALSE)</f>
        <v>0.19</v>
      </c>
      <c r="R325">
        <f>VLOOKUP($B325,'Supporting Data'!$B$2:$J$367,COLUMN('Supporting Data'!E326)-1,FALSE)</f>
        <v>40</v>
      </c>
      <c r="S325">
        <f>VLOOKUP($B325,'Supporting Data'!$B$2:$J$367,COLUMN('Supporting Data'!F326)-1,FALSE)</f>
        <v>19</v>
      </c>
      <c r="T325">
        <f>VLOOKUP($B325,'Supporting Data'!$B$2:$J$367,COLUMN('Supporting Data'!G326)-1,FALSE)</f>
        <v>29</v>
      </c>
      <c r="U325">
        <f>VLOOKUP($B325,'Supporting Data'!$B$2:$J$367,COLUMN('Supporting Data'!H326)-1,FALSE)</f>
        <v>389</v>
      </c>
      <c r="V325">
        <f>VLOOKUP($B325,'Supporting Data'!$B$2:$J$367,COLUMN('Supporting Data'!I326)-1,FALSE)</f>
        <v>32</v>
      </c>
      <c r="W325" s="8">
        <f>VLOOKUP($B325,'Supporting Data'!$B$2:$J$367,COLUMN('Supporting Data'!J326)-1,FALSE)</f>
        <v>0.92</v>
      </c>
      <c r="X325">
        <f>VLOOKUP($B325,'Channel wise traffic'!$B$2:$F$367,COLUMN('Channel wise traffic'!C326)-1,FALSE)</f>
        <v>8052789</v>
      </c>
      <c r="Y325">
        <f>VLOOKUP($B325,'Channel wise traffic'!$B$2:$F$367,COLUMN('Channel wise traffic'!D326)-1,FALSE)</f>
        <v>6039592</v>
      </c>
      <c r="Z325">
        <f>VLOOKUP($B325,'Channel wise traffic'!$B$2:$F$367,COLUMN('Channel wise traffic'!E326)-1,FALSE)</f>
        <v>2460574</v>
      </c>
      <c r="AA325">
        <f>VLOOKUP($B325,'Channel wise traffic'!$B$2:$F$367,COLUMN('Channel wise traffic'!F326)-1,FALSE)</f>
        <v>5815903</v>
      </c>
    </row>
    <row r="326" spans="1:27" x14ac:dyDescent="0.3">
      <c r="A326" s="4" t="str">
        <f t="shared" si="51"/>
        <v>Thursday</v>
      </c>
      <c r="B326" s="3">
        <v>43790</v>
      </c>
      <c r="C326" s="10">
        <v>21282993</v>
      </c>
      <c r="D326" s="10">
        <v>5054710</v>
      </c>
      <c r="E326" s="10">
        <v>2102759</v>
      </c>
      <c r="F326" s="10">
        <v>1550364</v>
      </c>
      <c r="G326" s="10">
        <v>1220447</v>
      </c>
      <c r="H326" s="8">
        <f t="shared" si="46"/>
        <v>5.7343767392114449E-2</v>
      </c>
      <c r="I326" s="8">
        <f t="shared" si="43"/>
        <v>-9.5681832159261737E-2</v>
      </c>
      <c r="J326" s="8">
        <f t="shared" si="44"/>
        <v>2.0833343325988629E-2</v>
      </c>
      <c r="K326" s="8">
        <f t="shared" si="45"/>
        <v>-0.11413731364380297</v>
      </c>
      <c r="L326" s="8">
        <f t="shared" si="47"/>
        <v>0.2374999606493316</v>
      </c>
      <c r="M326" s="8">
        <f t="shared" si="48"/>
        <v>0.41599992877929692</v>
      </c>
      <c r="N326" s="8">
        <f t="shared" si="49"/>
        <v>0.73729989979831256</v>
      </c>
      <c r="O326" s="8">
        <f t="shared" si="50"/>
        <v>0.78720029618850795</v>
      </c>
      <c r="P326">
        <f>VLOOKUP($B326,'Supporting Data'!$B$2:$J$367,COLUMN('Supporting Data'!C327)-1,FALSE)</f>
        <v>393181</v>
      </c>
      <c r="Q326" s="8">
        <f>VLOOKUP($B326,'Supporting Data'!$B$2:$J$367,COLUMN('Supporting Data'!D327)-1,FALSE)</f>
        <v>0.18</v>
      </c>
      <c r="R326">
        <f>VLOOKUP($B326,'Supporting Data'!$B$2:$J$367,COLUMN('Supporting Data'!E327)-1,FALSE)</f>
        <v>38</v>
      </c>
      <c r="S326">
        <f>VLOOKUP($B326,'Supporting Data'!$B$2:$J$367,COLUMN('Supporting Data'!F327)-1,FALSE)</f>
        <v>21</v>
      </c>
      <c r="T326">
        <f>VLOOKUP($B326,'Supporting Data'!$B$2:$J$367,COLUMN('Supporting Data'!G327)-1,FALSE)</f>
        <v>27</v>
      </c>
      <c r="U326">
        <f>VLOOKUP($B326,'Supporting Data'!$B$2:$J$367,COLUMN('Supporting Data'!H327)-1,FALSE)</f>
        <v>395</v>
      </c>
      <c r="V326">
        <f>VLOOKUP($B326,'Supporting Data'!$B$2:$J$367,COLUMN('Supporting Data'!I327)-1,FALSE)</f>
        <v>35</v>
      </c>
      <c r="W326" s="8">
        <f>VLOOKUP($B326,'Supporting Data'!$B$2:$J$367,COLUMN('Supporting Data'!J327)-1,FALSE)</f>
        <v>0.92</v>
      </c>
      <c r="X326">
        <f>VLOOKUP($B326,'Channel wise traffic'!$B$2:$F$367,COLUMN('Channel wise traffic'!C327)-1,FALSE)</f>
        <v>7661877</v>
      </c>
      <c r="Y326">
        <f>VLOOKUP($B326,'Channel wise traffic'!$B$2:$F$367,COLUMN('Channel wise traffic'!D327)-1,FALSE)</f>
        <v>5746408</v>
      </c>
      <c r="Z326">
        <f>VLOOKUP($B326,'Channel wise traffic'!$B$2:$F$367,COLUMN('Channel wise traffic'!E327)-1,FALSE)</f>
        <v>2341129</v>
      </c>
      <c r="AA326">
        <f>VLOOKUP($B326,'Channel wise traffic'!$B$2:$F$367,COLUMN('Channel wise traffic'!F327)-1,FALSE)</f>
        <v>5533578</v>
      </c>
    </row>
    <row r="327" spans="1:27" x14ac:dyDescent="0.3">
      <c r="A327" s="4" t="str">
        <f t="shared" si="51"/>
        <v>Friday</v>
      </c>
      <c r="B327" s="3">
        <v>43791</v>
      </c>
      <c r="C327" s="10">
        <v>22803207</v>
      </c>
      <c r="D327" s="10">
        <v>5529777</v>
      </c>
      <c r="E327" s="10">
        <v>2300387</v>
      </c>
      <c r="F327" s="10">
        <v>1763247</v>
      </c>
      <c r="G327" s="10">
        <v>1518155</v>
      </c>
      <c r="H327" s="8">
        <f t="shared" si="46"/>
        <v>6.6576381120427491E-2</v>
      </c>
      <c r="I327" s="8">
        <f t="shared" si="43"/>
        <v>0.14641762191714625</v>
      </c>
      <c r="J327" s="8">
        <f t="shared" si="44"/>
        <v>5.0000000000000044E-2</v>
      </c>
      <c r="K327" s="8">
        <f t="shared" si="45"/>
        <v>9.1826306587758255E-2</v>
      </c>
      <c r="L327" s="8">
        <f t="shared" si="47"/>
        <v>0.24249996941219715</v>
      </c>
      <c r="M327" s="8">
        <f t="shared" si="48"/>
        <v>0.41599995804532441</v>
      </c>
      <c r="N327" s="8">
        <f t="shared" si="49"/>
        <v>0.76650015845159969</v>
      </c>
      <c r="O327" s="8">
        <f t="shared" si="50"/>
        <v>0.86099962172060973</v>
      </c>
      <c r="P327">
        <f>VLOOKUP($B327,'Supporting Data'!$B$2:$J$367,COLUMN('Supporting Data'!C328)-1,FALSE)</f>
        <v>409499</v>
      </c>
      <c r="Q327" s="8">
        <f>VLOOKUP($B327,'Supporting Data'!$B$2:$J$367,COLUMN('Supporting Data'!D328)-1,FALSE)</f>
        <v>0.18</v>
      </c>
      <c r="R327">
        <f>VLOOKUP($B327,'Supporting Data'!$B$2:$J$367,COLUMN('Supporting Data'!E328)-1,FALSE)</f>
        <v>35</v>
      </c>
      <c r="S327">
        <f>VLOOKUP($B327,'Supporting Data'!$B$2:$J$367,COLUMN('Supporting Data'!F328)-1,FALSE)</f>
        <v>19</v>
      </c>
      <c r="T327">
        <f>VLOOKUP($B327,'Supporting Data'!$B$2:$J$367,COLUMN('Supporting Data'!G328)-1,FALSE)</f>
        <v>25</v>
      </c>
      <c r="U327">
        <f>VLOOKUP($B327,'Supporting Data'!$B$2:$J$367,COLUMN('Supporting Data'!H328)-1,FALSE)</f>
        <v>360</v>
      </c>
      <c r="V327">
        <f>VLOOKUP($B327,'Supporting Data'!$B$2:$J$367,COLUMN('Supporting Data'!I328)-1,FALSE)</f>
        <v>37</v>
      </c>
      <c r="W327" s="8">
        <f>VLOOKUP($B327,'Supporting Data'!$B$2:$J$367,COLUMN('Supporting Data'!J328)-1,FALSE)</f>
        <v>0.95</v>
      </c>
      <c r="X327">
        <f>VLOOKUP($B327,'Channel wise traffic'!$B$2:$F$367,COLUMN('Channel wise traffic'!C328)-1,FALSE)</f>
        <v>8209154</v>
      </c>
      <c r="Y327">
        <f>VLOOKUP($B327,'Channel wise traffic'!$B$2:$F$367,COLUMN('Channel wise traffic'!D328)-1,FALSE)</f>
        <v>6156866</v>
      </c>
      <c r="Z327">
        <f>VLOOKUP($B327,'Channel wise traffic'!$B$2:$F$367,COLUMN('Channel wise traffic'!E328)-1,FALSE)</f>
        <v>2508352</v>
      </c>
      <c r="AA327">
        <f>VLOOKUP($B327,'Channel wise traffic'!$B$2:$F$367,COLUMN('Channel wise traffic'!F328)-1,FALSE)</f>
        <v>5928833</v>
      </c>
    </row>
    <row r="328" spans="1:27" x14ac:dyDescent="0.3">
      <c r="A328" s="4" t="str">
        <f t="shared" si="51"/>
        <v>Saturday</v>
      </c>
      <c r="B328" s="3">
        <v>43792</v>
      </c>
      <c r="C328" s="10">
        <v>45787545</v>
      </c>
      <c r="D328" s="10">
        <v>9519230</v>
      </c>
      <c r="E328" s="10">
        <v>3268903</v>
      </c>
      <c r="F328" s="10">
        <v>2133940</v>
      </c>
      <c r="G328" s="10">
        <v>1631184</v>
      </c>
      <c r="H328" s="8">
        <f t="shared" si="46"/>
        <v>3.5625059172751015E-2</v>
      </c>
      <c r="I328" s="8">
        <f t="shared" si="43"/>
        <v>5.4412811318888643E-2</v>
      </c>
      <c r="J328" s="8">
        <f t="shared" si="44"/>
        <v>-2.8571438876342947E-2</v>
      </c>
      <c r="K328" s="8">
        <f t="shared" si="45"/>
        <v>8.5424964342455612E-2</v>
      </c>
      <c r="L328" s="8">
        <f t="shared" si="47"/>
        <v>0.20789998677587979</v>
      </c>
      <c r="M328" s="8">
        <f t="shared" si="48"/>
        <v>0.34339993886060111</v>
      </c>
      <c r="N328" s="8">
        <f t="shared" si="49"/>
        <v>0.65280003719902369</v>
      </c>
      <c r="O328" s="8">
        <f t="shared" si="50"/>
        <v>0.76440012371481858</v>
      </c>
      <c r="P328">
        <f>VLOOKUP($B328,'Supporting Data'!$B$2:$J$367,COLUMN('Supporting Data'!C329)-1,FALSE)</f>
        <v>401426</v>
      </c>
      <c r="Q328" s="8">
        <f>VLOOKUP($B328,'Supporting Data'!$B$2:$J$367,COLUMN('Supporting Data'!D329)-1,FALSE)</f>
        <v>0.18</v>
      </c>
      <c r="R328">
        <f>VLOOKUP($B328,'Supporting Data'!$B$2:$J$367,COLUMN('Supporting Data'!E329)-1,FALSE)</f>
        <v>37</v>
      </c>
      <c r="S328">
        <f>VLOOKUP($B328,'Supporting Data'!$B$2:$J$367,COLUMN('Supporting Data'!F329)-1,FALSE)</f>
        <v>18</v>
      </c>
      <c r="T328">
        <f>VLOOKUP($B328,'Supporting Data'!$B$2:$J$367,COLUMN('Supporting Data'!G329)-1,FALSE)</f>
        <v>28</v>
      </c>
      <c r="U328">
        <f>VLOOKUP($B328,'Supporting Data'!$B$2:$J$367,COLUMN('Supporting Data'!H329)-1,FALSE)</f>
        <v>393</v>
      </c>
      <c r="V328">
        <f>VLOOKUP($B328,'Supporting Data'!$B$2:$J$367,COLUMN('Supporting Data'!I329)-1,FALSE)</f>
        <v>39</v>
      </c>
      <c r="W328" s="8">
        <f>VLOOKUP($B328,'Supporting Data'!$B$2:$J$367,COLUMN('Supporting Data'!J329)-1,FALSE)</f>
        <v>0.95</v>
      </c>
      <c r="X328">
        <f>VLOOKUP($B328,'Channel wise traffic'!$B$2:$F$367,COLUMN('Channel wise traffic'!C329)-1,FALSE)</f>
        <v>16483516</v>
      </c>
      <c r="Y328">
        <f>VLOOKUP($B328,'Channel wise traffic'!$B$2:$F$367,COLUMN('Channel wise traffic'!D329)-1,FALSE)</f>
        <v>12362637</v>
      </c>
      <c r="Z328">
        <f>VLOOKUP($B328,'Channel wise traffic'!$B$2:$F$367,COLUMN('Channel wise traffic'!E329)-1,FALSE)</f>
        <v>5036630</v>
      </c>
      <c r="AA328">
        <f>VLOOKUP($B328,'Channel wise traffic'!$B$2:$F$367,COLUMN('Channel wise traffic'!F329)-1,FALSE)</f>
        <v>11904761</v>
      </c>
    </row>
    <row r="329" spans="1:27" x14ac:dyDescent="0.3">
      <c r="A329" s="4" t="str">
        <f t="shared" si="51"/>
        <v>Sunday</v>
      </c>
      <c r="B329" s="3">
        <v>43793</v>
      </c>
      <c r="C329" s="10">
        <v>46236443</v>
      </c>
      <c r="D329" s="10">
        <v>9709653</v>
      </c>
      <c r="E329" s="10">
        <v>3301282</v>
      </c>
      <c r="F329" s="10">
        <v>2177525</v>
      </c>
      <c r="G329" s="10">
        <v>1647515</v>
      </c>
      <c r="H329" s="8">
        <f t="shared" si="46"/>
        <v>3.5632390666384087E-2</v>
      </c>
      <c r="I329" s="8">
        <f t="shared" si="43"/>
        <v>1.3547702422639891</v>
      </c>
      <c r="J329" s="8">
        <f t="shared" si="44"/>
        <v>5.1020419528979843E-2</v>
      </c>
      <c r="K329" s="8">
        <f t="shared" si="45"/>
        <v>1.2404609829743283</v>
      </c>
      <c r="L329" s="8">
        <f t="shared" si="47"/>
        <v>0.20999999935116115</v>
      </c>
      <c r="M329" s="8">
        <f t="shared" si="48"/>
        <v>0.33999999794019414</v>
      </c>
      <c r="N329" s="8">
        <f t="shared" si="49"/>
        <v>0.65959981607145346</v>
      </c>
      <c r="O329" s="8">
        <f t="shared" si="50"/>
        <v>0.75659980941665428</v>
      </c>
      <c r="P329">
        <f>VLOOKUP($B329,'Supporting Data'!$B$2:$J$367,COLUMN('Supporting Data'!C330)-1,FALSE)</f>
        <v>388049</v>
      </c>
      <c r="Q329" s="8">
        <f>VLOOKUP($B329,'Supporting Data'!$B$2:$J$367,COLUMN('Supporting Data'!D330)-1,FALSE)</f>
        <v>0.19</v>
      </c>
      <c r="R329">
        <f>VLOOKUP($B329,'Supporting Data'!$B$2:$J$367,COLUMN('Supporting Data'!E330)-1,FALSE)</f>
        <v>34</v>
      </c>
      <c r="S329">
        <f>VLOOKUP($B329,'Supporting Data'!$B$2:$J$367,COLUMN('Supporting Data'!F330)-1,FALSE)</f>
        <v>22</v>
      </c>
      <c r="T329">
        <f>VLOOKUP($B329,'Supporting Data'!$B$2:$J$367,COLUMN('Supporting Data'!G330)-1,FALSE)</f>
        <v>27</v>
      </c>
      <c r="U329">
        <f>VLOOKUP($B329,'Supporting Data'!$B$2:$J$367,COLUMN('Supporting Data'!H330)-1,FALSE)</f>
        <v>354</v>
      </c>
      <c r="V329">
        <f>VLOOKUP($B329,'Supporting Data'!$B$2:$J$367,COLUMN('Supporting Data'!I330)-1,FALSE)</f>
        <v>37</v>
      </c>
      <c r="W329" s="8">
        <f>VLOOKUP($B329,'Supporting Data'!$B$2:$J$367,COLUMN('Supporting Data'!J330)-1,FALSE)</f>
        <v>0.95</v>
      </c>
      <c r="X329">
        <f>VLOOKUP($B329,'Channel wise traffic'!$B$2:$F$367,COLUMN('Channel wise traffic'!C330)-1,FALSE)</f>
        <v>16645119</v>
      </c>
      <c r="Y329">
        <f>VLOOKUP($B329,'Channel wise traffic'!$B$2:$F$367,COLUMN('Channel wise traffic'!D330)-1,FALSE)</f>
        <v>12483839</v>
      </c>
      <c r="Z329">
        <f>VLOOKUP($B329,'Channel wise traffic'!$B$2:$F$367,COLUMN('Channel wise traffic'!E330)-1,FALSE)</f>
        <v>5086008</v>
      </c>
      <c r="AA329">
        <f>VLOOKUP($B329,'Channel wise traffic'!$B$2:$F$367,COLUMN('Channel wise traffic'!F330)-1,FALSE)</f>
        <v>12021475</v>
      </c>
    </row>
    <row r="330" spans="1:27" x14ac:dyDescent="0.3">
      <c r="A330" s="4" t="str">
        <f t="shared" si="51"/>
        <v>Monday</v>
      </c>
      <c r="B330" s="3">
        <v>43794</v>
      </c>
      <c r="C330" s="10">
        <v>22151687</v>
      </c>
      <c r="D330" s="10">
        <v>5593301</v>
      </c>
      <c r="E330" s="10">
        <v>2237320</v>
      </c>
      <c r="F330" s="10">
        <v>1698573</v>
      </c>
      <c r="G330" s="10">
        <v>1364973</v>
      </c>
      <c r="H330" s="8">
        <f t="shared" si="46"/>
        <v>6.1619370118402267E-2</v>
      </c>
      <c r="I330" s="8">
        <f t="shared" ref="I330:I366" si="52">G330/G323-1</f>
        <v>-6.4550704753341459E-2</v>
      </c>
      <c r="J330" s="8">
        <f t="shared" ref="J330:J366" si="53">C330/C323-1</f>
        <v>-2.8571419800732412E-2</v>
      </c>
      <c r="K330" s="8">
        <f t="shared" ref="K330:K366" si="54">H330/H323-1</f>
        <v>-3.7037498881522302E-2</v>
      </c>
      <c r="L330" s="8">
        <f t="shared" si="47"/>
        <v>0.2525000014671569</v>
      </c>
      <c r="M330" s="8">
        <f t="shared" si="48"/>
        <v>0.39999992848587979</v>
      </c>
      <c r="N330" s="8">
        <f t="shared" si="49"/>
        <v>0.75919984624461412</v>
      </c>
      <c r="O330" s="8">
        <f t="shared" si="50"/>
        <v>0.80359984528189254</v>
      </c>
      <c r="P330">
        <f>VLOOKUP($B330,'Supporting Data'!$B$2:$J$367,COLUMN('Supporting Data'!C331)-1,FALSE)</f>
        <v>408801</v>
      </c>
      <c r="Q330" s="8">
        <f>VLOOKUP($B330,'Supporting Data'!$B$2:$J$367,COLUMN('Supporting Data'!D331)-1,FALSE)</f>
        <v>0.19</v>
      </c>
      <c r="R330">
        <f>VLOOKUP($B330,'Supporting Data'!$B$2:$J$367,COLUMN('Supporting Data'!E331)-1,FALSE)</f>
        <v>34</v>
      </c>
      <c r="S330">
        <f>VLOOKUP($B330,'Supporting Data'!$B$2:$J$367,COLUMN('Supporting Data'!F331)-1,FALSE)</f>
        <v>22</v>
      </c>
      <c r="T330">
        <f>VLOOKUP($B330,'Supporting Data'!$B$2:$J$367,COLUMN('Supporting Data'!G331)-1,FALSE)</f>
        <v>26</v>
      </c>
      <c r="U330">
        <f>VLOOKUP($B330,'Supporting Data'!$B$2:$J$367,COLUMN('Supporting Data'!H331)-1,FALSE)</f>
        <v>392</v>
      </c>
      <c r="V330">
        <f>VLOOKUP($B330,'Supporting Data'!$B$2:$J$367,COLUMN('Supporting Data'!I331)-1,FALSE)</f>
        <v>39</v>
      </c>
      <c r="W330" s="8">
        <f>VLOOKUP($B330,'Supporting Data'!$B$2:$J$367,COLUMN('Supporting Data'!J331)-1,FALSE)</f>
        <v>0.94</v>
      </c>
      <c r="X330">
        <f>VLOOKUP($B330,'Channel wise traffic'!$B$2:$F$367,COLUMN('Channel wise traffic'!C331)-1,FALSE)</f>
        <v>7974607</v>
      </c>
      <c r="Y330">
        <f>VLOOKUP($B330,'Channel wise traffic'!$B$2:$F$367,COLUMN('Channel wise traffic'!D331)-1,FALSE)</f>
        <v>5980955</v>
      </c>
      <c r="Z330">
        <f>VLOOKUP($B330,'Channel wise traffic'!$B$2:$F$367,COLUMN('Channel wise traffic'!E331)-1,FALSE)</f>
        <v>2436685</v>
      </c>
      <c r="AA330">
        <f>VLOOKUP($B330,'Channel wise traffic'!$B$2:$F$367,COLUMN('Channel wise traffic'!F331)-1,FALSE)</f>
        <v>5759438</v>
      </c>
    </row>
    <row r="331" spans="1:27" x14ac:dyDescent="0.3">
      <c r="A331" s="4" t="str">
        <f t="shared" si="51"/>
        <v>Tuesday</v>
      </c>
      <c r="B331" s="3">
        <v>43795</v>
      </c>
      <c r="C331" s="10">
        <v>21065820</v>
      </c>
      <c r="D331" s="10">
        <v>5424448</v>
      </c>
      <c r="E331" s="10">
        <v>2191477</v>
      </c>
      <c r="F331" s="10">
        <v>1519789</v>
      </c>
      <c r="G331" s="10">
        <v>1258689</v>
      </c>
      <c r="H331" s="8">
        <f t="shared" si="46"/>
        <v>5.97502969264904E-2</v>
      </c>
      <c r="I331" s="8">
        <f t="shared" si="52"/>
        <v>5.0698941695590971E-2</v>
      </c>
      <c r="J331" s="8">
        <f t="shared" si="53"/>
        <v>-1.0204062934193514E-2</v>
      </c>
      <c r="K331" s="8">
        <f t="shared" si="54"/>
        <v>6.1530869494502038E-2</v>
      </c>
      <c r="L331" s="8">
        <f t="shared" si="47"/>
        <v>0.25749996914432954</v>
      </c>
      <c r="M331" s="8">
        <f t="shared" si="48"/>
        <v>0.40400000147480442</v>
      </c>
      <c r="N331" s="8">
        <f t="shared" si="49"/>
        <v>0.69349986333418057</v>
      </c>
      <c r="O331" s="8">
        <f t="shared" si="50"/>
        <v>0.82819983563507826</v>
      </c>
      <c r="P331">
        <f>VLOOKUP($B331,'Supporting Data'!$B$2:$J$367,COLUMN('Supporting Data'!C332)-1,FALSE)</f>
        <v>396857</v>
      </c>
      <c r="Q331" s="8">
        <f>VLOOKUP($B331,'Supporting Data'!$B$2:$J$367,COLUMN('Supporting Data'!D332)-1,FALSE)</f>
        <v>0.17</v>
      </c>
      <c r="R331">
        <f>VLOOKUP($B331,'Supporting Data'!$B$2:$J$367,COLUMN('Supporting Data'!E332)-1,FALSE)</f>
        <v>35</v>
      </c>
      <c r="S331">
        <f>VLOOKUP($B331,'Supporting Data'!$B$2:$J$367,COLUMN('Supporting Data'!F332)-1,FALSE)</f>
        <v>17</v>
      </c>
      <c r="T331">
        <f>VLOOKUP($B331,'Supporting Data'!$B$2:$J$367,COLUMN('Supporting Data'!G332)-1,FALSE)</f>
        <v>25</v>
      </c>
      <c r="U331">
        <f>VLOOKUP($B331,'Supporting Data'!$B$2:$J$367,COLUMN('Supporting Data'!H332)-1,FALSE)</f>
        <v>368</v>
      </c>
      <c r="V331">
        <f>VLOOKUP($B331,'Supporting Data'!$B$2:$J$367,COLUMN('Supporting Data'!I332)-1,FALSE)</f>
        <v>39</v>
      </c>
      <c r="W331" s="8">
        <f>VLOOKUP($B331,'Supporting Data'!$B$2:$J$367,COLUMN('Supporting Data'!J332)-1,FALSE)</f>
        <v>0.95</v>
      </c>
      <c r="X331">
        <f>VLOOKUP($B331,'Channel wise traffic'!$B$2:$F$367,COLUMN('Channel wise traffic'!C332)-1,FALSE)</f>
        <v>7583695</v>
      </c>
      <c r="Y331">
        <f>VLOOKUP($B331,'Channel wise traffic'!$B$2:$F$367,COLUMN('Channel wise traffic'!D332)-1,FALSE)</f>
        <v>5687771</v>
      </c>
      <c r="Z331">
        <f>VLOOKUP($B331,'Channel wise traffic'!$B$2:$F$367,COLUMN('Channel wise traffic'!E332)-1,FALSE)</f>
        <v>2317240</v>
      </c>
      <c r="AA331">
        <f>VLOOKUP($B331,'Channel wise traffic'!$B$2:$F$367,COLUMN('Channel wise traffic'!F332)-1,FALSE)</f>
        <v>5477113</v>
      </c>
    </row>
    <row r="332" spans="1:27" x14ac:dyDescent="0.3">
      <c r="A332" s="4" t="str">
        <f t="shared" si="51"/>
        <v>Wednesday</v>
      </c>
      <c r="B332" s="3">
        <v>43796</v>
      </c>
      <c r="C332" s="10">
        <v>22803207</v>
      </c>
      <c r="D332" s="10">
        <v>5985841</v>
      </c>
      <c r="E332" s="10">
        <v>2442223</v>
      </c>
      <c r="F332" s="10">
        <v>1729338</v>
      </c>
      <c r="G332" s="10">
        <v>1347154</v>
      </c>
      <c r="H332" s="8">
        <f t="shared" si="46"/>
        <v>5.9077392052793276E-2</v>
      </c>
      <c r="I332" s="8">
        <f t="shared" si="52"/>
        <v>6.2910276291296974E-3</v>
      </c>
      <c r="J332" s="8">
        <f t="shared" si="53"/>
        <v>1.9417484842767951E-2</v>
      </c>
      <c r="K332" s="8">
        <f t="shared" si="54"/>
        <v>-1.2876429342059903E-2</v>
      </c>
      <c r="L332" s="8">
        <f t="shared" si="47"/>
        <v>0.26249996327270986</v>
      </c>
      <c r="M332" s="8">
        <f t="shared" si="48"/>
        <v>0.40799997861620446</v>
      </c>
      <c r="N332" s="8">
        <f t="shared" si="49"/>
        <v>0.70809995647408119</v>
      </c>
      <c r="O332" s="8">
        <f t="shared" si="50"/>
        <v>0.77899982536670098</v>
      </c>
      <c r="P332">
        <f>VLOOKUP($B332,'Supporting Data'!$B$2:$J$367,COLUMN('Supporting Data'!C333)-1,FALSE)</f>
        <v>396457</v>
      </c>
      <c r="Q332" s="8">
        <f>VLOOKUP($B332,'Supporting Data'!$B$2:$J$367,COLUMN('Supporting Data'!D333)-1,FALSE)</f>
        <v>0.19</v>
      </c>
      <c r="R332">
        <f>VLOOKUP($B332,'Supporting Data'!$B$2:$J$367,COLUMN('Supporting Data'!E333)-1,FALSE)</f>
        <v>35</v>
      </c>
      <c r="S332">
        <f>VLOOKUP($B332,'Supporting Data'!$B$2:$J$367,COLUMN('Supporting Data'!F333)-1,FALSE)</f>
        <v>22</v>
      </c>
      <c r="T332">
        <f>VLOOKUP($B332,'Supporting Data'!$B$2:$J$367,COLUMN('Supporting Data'!G333)-1,FALSE)</f>
        <v>28</v>
      </c>
      <c r="U332">
        <f>VLOOKUP($B332,'Supporting Data'!$B$2:$J$367,COLUMN('Supporting Data'!H333)-1,FALSE)</f>
        <v>369</v>
      </c>
      <c r="V332">
        <f>VLOOKUP($B332,'Supporting Data'!$B$2:$J$367,COLUMN('Supporting Data'!I333)-1,FALSE)</f>
        <v>34</v>
      </c>
      <c r="W332" s="8">
        <f>VLOOKUP($B332,'Supporting Data'!$B$2:$J$367,COLUMN('Supporting Data'!J333)-1,FALSE)</f>
        <v>0.91</v>
      </c>
      <c r="X332">
        <f>VLOOKUP($B332,'Channel wise traffic'!$B$2:$F$367,COLUMN('Channel wise traffic'!C333)-1,FALSE)</f>
        <v>8209154</v>
      </c>
      <c r="Y332">
        <f>VLOOKUP($B332,'Channel wise traffic'!$B$2:$F$367,COLUMN('Channel wise traffic'!D333)-1,FALSE)</f>
        <v>6156866</v>
      </c>
      <c r="Z332">
        <f>VLOOKUP($B332,'Channel wise traffic'!$B$2:$F$367,COLUMN('Channel wise traffic'!E333)-1,FALSE)</f>
        <v>2508352</v>
      </c>
      <c r="AA332">
        <f>VLOOKUP($B332,'Channel wise traffic'!$B$2:$F$367,COLUMN('Channel wise traffic'!F333)-1,FALSE)</f>
        <v>5928833</v>
      </c>
    </row>
    <row r="333" spans="1:27" x14ac:dyDescent="0.3">
      <c r="A333" s="4" t="str">
        <f t="shared" si="51"/>
        <v>Thursday</v>
      </c>
      <c r="B333" s="3">
        <v>43797</v>
      </c>
      <c r="C333" s="10">
        <v>22803207</v>
      </c>
      <c r="D333" s="10">
        <v>5472769</v>
      </c>
      <c r="E333" s="10">
        <v>2123434</v>
      </c>
      <c r="F333" s="10">
        <v>1519105</v>
      </c>
      <c r="G333" s="10">
        <v>1295492</v>
      </c>
      <c r="H333" s="8">
        <f t="shared" si="46"/>
        <v>5.6811833528503247E-2</v>
      </c>
      <c r="I333" s="8">
        <f t="shared" si="52"/>
        <v>6.1489765635050153E-2</v>
      </c>
      <c r="J333" s="8">
        <f t="shared" si="53"/>
        <v>7.1428581496972621E-2</v>
      </c>
      <c r="K333" s="8">
        <f t="shared" si="54"/>
        <v>-9.2762280506242245E-3</v>
      </c>
      <c r="L333" s="8">
        <f t="shared" si="47"/>
        <v>0.23999997017963307</v>
      </c>
      <c r="M333" s="8">
        <f t="shared" si="48"/>
        <v>0.38799993202709632</v>
      </c>
      <c r="N333" s="8">
        <f t="shared" si="49"/>
        <v>0.71540014900392479</v>
      </c>
      <c r="O333" s="8">
        <f t="shared" si="50"/>
        <v>0.8527995102379361</v>
      </c>
      <c r="P333">
        <f>VLOOKUP($B333,'Supporting Data'!$B$2:$J$367,COLUMN('Supporting Data'!C334)-1,FALSE)</f>
        <v>403521</v>
      </c>
      <c r="Q333" s="8">
        <f>VLOOKUP($B333,'Supporting Data'!$B$2:$J$367,COLUMN('Supporting Data'!D334)-1,FALSE)</f>
        <v>0.18</v>
      </c>
      <c r="R333">
        <f>VLOOKUP($B333,'Supporting Data'!$B$2:$J$367,COLUMN('Supporting Data'!E334)-1,FALSE)</f>
        <v>33</v>
      </c>
      <c r="S333">
        <f>VLOOKUP($B333,'Supporting Data'!$B$2:$J$367,COLUMN('Supporting Data'!F334)-1,FALSE)</f>
        <v>21</v>
      </c>
      <c r="T333">
        <f>VLOOKUP($B333,'Supporting Data'!$B$2:$J$367,COLUMN('Supporting Data'!G334)-1,FALSE)</f>
        <v>28</v>
      </c>
      <c r="U333">
        <f>VLOOKUP($B333,'Supporting Data'!$B$2:$J$367,COLUMN('Supporting Data'!H334)-1,FALSE)</f>
        <v>380</v>
      </c>
      <c r="V333">
        <f>VLOOKUP($B333,'Supporting Data'!$B$2:$J$367,COLUMN('Supporting Data'!I334)-1,FALSE)</f>
        <v>32</v>
      </c>
      <c r="W333" s="8">
        <f>VLOOKUP($B333,'Supporting Data'!$B$2:$J$367,COLUMN('Supporting Data'!J334)-1,FALSE)</f>
        <v>0.94</v>
      </c>
      <c r="X333">
        <f>VLOOKUP($B333,'Channel wise traffic'!$B$2:$F$367,COLUMN('Channel wise traffic'!C334)-1,FALSE)</f>
        <v>8209154</v>
      </c>
      <c r="Y333">
        <f>VLOOKUP($B333,'Channel wise traffic'!$B$2:$F$367,COLUMN('Channel wise traffic'!D334)-1,FALSE)</f>
        <v>6156866</v>
      </c>
      <c r="Z333">
        <f>VLOOKUP($B333,'Channel wise traffic'!$B$2:$F$367,COLUMN('Channel wise traffic'!E334)-1,FALSE)</f>
        <v>2508352</v>
      </c>
      <c r="AA333">
        <f>VLOOKUP($B333,'Channel wise traffic'!$B$2:$F$367,COLUMN('Channel wise traffic'!F334)-1,FALSE)</f>
        <v>5928833</v>
      </c>
    </row>
    <row r="334" spans="1:27" x14ac:dyDescent="0.3">
      <c r="A334" s="4" t="str">
        <f t="shared" si="51"/>
        <v>Friday</v>
      </c>
      <c r="B334" s="3">
        <v>43798</v>
      </c>
      <c r="C334" s="10">
        <v>21717340</v>
      </c>
      <c r="D334" s="10">
        <v>5537921</v>
      </c>
      <c r="E334" s="10">
        <v>2170865</v>
      </c>
      <c r="F334" s="10">
        <v>1584731</v>
      </c>
      <c r="G334" s="10">
        <v>1364454</v>
      </c>
      <c r="H334" s="8">
        <f t="shared" si="46"/>
        <v>6.2827860133883806E-2</v>
      </c>
      <c r="I334" s="8">
        <f t="shared" si="52"/>
        <v>-0.1012419680467409</v>
      </c>
      <c r="J334" s="8">
        <f t="shared" si="53"/>
        <v>-4.7619047619047672E-2</v>
      </c>
      <c r="K334" s="8">
        <f t="shared" si="54"/>
        <v>-5.6304066449077927E-2</v>
      </c>
      <c r="L334" s="8">
        <f t="shared" si="47"/>
        <v>0.25499996776769163</v>
      </c>
      <c r="M334" s="8">
        <f t="shared" si="48"/>
        <v>0.39199999422165827</v>
      </c>
      <c r="N334" s="8">
        <f t="shared" si="49"/>
        <v>0.72999979270935778</v>
      </c>
      <c r="O334" s="8">
        <f t="shared" si="50"/>
        <v>0.86100038429234993</v>
      </c>
      <c r="P334">
        <f>VLOOKUP($B334,'Supporting Data'!$B$2:$J$367,COLUMN('Supporting Data'!C335)-1,FALSE)</f>
        <v>403130</v>
      </c>
      <c r="Q334" s="8">
        <f>VLOOKUP($B334,'Supporting Data'!$B$2:$J$367,COLUMN('Supporting Data'!D335)-1,FALSE)</f>
        <v>0.17</v>
      </c>
      <c r="R334">
        <f>VLOOKUP($B334,'Supporting Data'!$B$2:$J$367,COLUMN('Supporting Data'!E335)-1,FALSE)</f>
        <v>39</v>
      </c>
      <c r="S334">
        <f>VLOOKUP($B334,'Supporting Data'!$B$2:$J$367,COLUMN('Supporting Data'!F335)-1,FALSE)</f>
        <v>17</v>
      </c>
      <c r="T334">
        <f>VLOOKUP($B334,'Supporting Data'!$B$2:$J$367,COLUMN('Supporting Data'!G335)-1,FALSE)</f>
        <v>28</v>
      </c>
      <c r="U334">
        <f>VLOOKUP($B334,'Supporting Data'!$B$2:$J$367,COLUMN('Supporting Data'!H335)-1,FALSE)</f>
        <v>352</v>
      </c>
      <c r="V334">
        <f>VLOOKUP($B334,'Supporting Data'!$B$2:$J$367,COLUMN('Supporting Data'!I335)-1,FALSE)</f>
        <v>32</v>
      </c>
      <c r="W334" s="8">
        <f>VLOOKUP($B334,'Supporting Data'!$B$2:$J$367,COLUMN('Supporting Data'!J335)-1,FALSE)</f>
        <v>0.94</v>
      </c>
      <c r="X334">
        <f>VLOOKUP($B334,'Channel wise traffic'!$B$2:$F$367,COLUMN('Channel wise traffic'!C335)-1,FALSE)</f>
        <v>7818242</v>
      </c>
      <c r="Y334">
        <f>VLOOKUP($B334,'Channel wise traffic'!$B$2:$F$367,COLUMN('Channel wise traffic'!D335)-1,FALSE)</f>
        <v>5863681</v>
      </c>
      <c r="Z334">
        <f>VLOOKUP($B334,'Channel wise traffic'!$B$2:$F$367,COLUMN('Channel wise traffic'!E335)-1,FALSE)</f>
        <v>2388907</v>
      </c>
      <c r="AA334">
        <f>VLOOKUP($B334,'Channel wise traffic'!$B$2:$F$367,COLUMN('Channel wise traffic'!F335)-1,FALSE)</f>
        <v>5646508</v>
      </c>
    </row>
    <row r="335" spans="1:27" x14ac:dyDescent="0.3">
      <c r="A335" s="4" t="str">
        <f t="shared" si="51"/>
        <v>Saturday</v>
      </c>
      <c r="B335" s="3">
        <v>43799</v>
      </c>
      <c r="C335" s="10">
        <v>47134238</v>
      </c>
      <c r="D335" s="10">
        <v>10195135</v>
      </c>
      <c r="E335" s="10">
        <v>3327692</v>
      </c>
      <c r="F335" s="10">
        <v>2308087</v>
      </c>
      <c r="G335" s="10">
        <v>1728295</v>
      </c>
      <c r="H335" s="8">
        <f t="shared" si="46"/>
        <v>3.6667506961712205E-2</v>
      </c>
      <c r="I335" s="8">
        <f t="shared" si="52"/>
        <v>5.9534056243808253E-2</v>
      </c>
      <c r="J335" s="8">
        <f t="shared" si="53"/>
        <v>2.9411775625882486E-2</v>
      </c>
      <c r="K335" s="8">
        <f t="shared" si="54"/>
        <v>2.9261643718434538E-2</v>
      </c>
      <c r="L335" s="8">
        <f t="shared" si="47"/>
        <v>0.21629998558584951</v>
      </c>
      <c r="M335" s="8">
        <f t="shared" si="48"/>
        <v>0.32639999372249606</v>
      </c>
      <c r="N335" s="8">
        <f t="shared" si="49"/>
        <v>0.69359994855293094</v>
      </c>
      <c r="O335" s="8">
        <f t="shared" si="50"/>
        <v>0.74879976361376321</v>
      </c>
      <c r="P335">
        <f>VLOOKUP($B335,'Supporting Data'!$B$2:$J$367,COLUMN('Supporting Data'!C336)-1,FALSE)</f>
        <v>381333</v>
      </c>
      <c r="Q335" s="8">
        <f>VLOOKUP($B335,'Supporting Data'!$B$2:$J$367,COLUMN('Supporting Data'!D336)-1,FALSE)</f>
        <v>0.19</v>
      </c>
      <c r="R335">
        <f>VLOOKUP($B335,'Supporting Data'!$B$2:$J$367,COLUMN('Supporting Data'!E336)-1,FALSE)</f>
        <v>40</v>
      </c>
      <c r="S335">
        <f>VLOOKUP($B335,'Supporting Data'!$B$2:$J$367,COLUMN('Supporting Data'!F336)-1,FALSE)</f>
        <v>18</v>
      </c>
      <c r="T335">
        <f>VLOOKUP($B335,'Supporting Data'!$B$2:$J$367,COLUMN('Supporting Data'!G336)-1,FALSE)</f>
        <v>29</v>
      </c>
      <c r="U335">
        <f>VLOOKUP($B335,'Supporting Data'!$B$2:$J$367,COLUMN('Supporting Data'!H336)-1,FALSE)</f>
        <v>369</v>
      </c>
      <c r="V335">
        <f>VLOOKUP($B335,'Supporting Data'!$B$2:$J$367,COLUMN('Supporting Data'!I336)-1,FALSE)</f>
        <v>36</v>
      </c>
      <c r="W335" s="8">
        <f>VLOOKUP($B335,'Supporting Data'!$B$2:$J$367,COLUMN('Supporting Data'!J336)-1,FALSE)</f>
        <v>0.93</v>
      </c>
      <c r="X335">
        <f>VLOOKUP($B335,'Channel wise traffic'!$B$2:$F$367,COLUMN('Channel wise traffic'!C336)-1,FALSE)</f>
        <v>16968325</v>
      </c>
      <c r="Y335">
        <f>VLOOKUP($B335,'Channel wise traffic'!$B$2:$F$367,COLUMN('Channel wise traffic'!D336)-1,FALSE)</f>
        <v>12726244</v>
      </c>
      <c r="Z335">
        <f>VLOOKUP($B335,'Channel wise traffic'!$B$2:$F$367,COLUMN('Channel wise traffic'!E336)-1,FALSE)</f>
        <v>5184766</v>
      </c>
      <c r="AA335">
        <f>VLOOKUP($B335,'Channel wise traffic'!$B$2:$F$367,COLUMN('Channel wise traffic'!F336)-1,FALSE)</f>
        <v>12254901</v>
      </c>
    </row>
    <row r="336" spans="1:27" x14ac:dyDescent="0.3">
      <c r="A336" s="4" t="str">
        <f t="shared" si="51"/>
        <v>Sunday</v>
      </c>
      <c r="B336" s="3">
        <v>43800</v>
      </c>
      <c r="C336" s="10">
        <v>46685340</v>
      </c>
      <c r="D336" s="10">
        <v>10196078</v>
      </c>
      <c r="E336" s="10">
        <v>3501333</v>
      </c>
      <c r="F336" s="10">
        <v>2452333</v>
      </c>
      <c r="G336" s="10">
        <v>1989333</v>
      </c>
      <c r="H336" s="8">
        <f t="shared" si="46"/>
        <v>4.2611513592918031E-2</v>
      </c>
      <c r="I336" s="8">
        <f t="shared" si="52"/>
        <v>0.20747489400703478</v>
      </c>
      <c r="J336" s="8">
        <f t="shared" si="53"/>
        <v>9.708726945106827E-3</v>
      </c>
      <c r="K336" s="8">
        <f t="shared" si="54"/>
        <v>0.19586457141979285</v>
      </c>
      <c r="L336" s="8">
        <f t="shared" si="47"/>
        <v>0.2183999945164799</v>
      </c>
      <c r="M336" s="8">
        <f t="shared" si="48"/>
        <v>0.34339998183615306</v>
      </c>
      <c r="N336" s="8">
        <f t="shared" si="49"/>
        <v>0.7003998191545906</v>
      </c>
      <c r="O336" s="8">
        <f t="shared" si="50"/>
        <v>0.81120019181734293</v>
      </c>
      <c r="P336">
        <f>VLOOKUP($B336,'Supporting Data'!$B$2:$J$367,COLUMN('Supporting Data'!C337)-1,FALSE)</f>
        <v>397690</v>
      </c>
      <c r="Q336" s="8">
        <f>VLOOKUP($B336,'Supporting Data'!$B$2:$J$367,COLUMN('Supporting Data'!D337)-1,FALSE)</f>
        <v>0.18</v>
      </c>
      <c r="R336">
        <f>VLOOKUP($B336,'Supporting Data'!$B$2:$J$367,COLUMN('Supporting Data'!E337)-1,FALSE)</f>
        <v>40</v>
      </c>
      <c r="S336">
        <f>VLOOKUP($B336,'Supporting Data'!$B$2:$J$367,COLUMN('Supporting Data'!F337)-1,FALSE)</f>
        <v>18</v>
      </c>
      <c r="T336">
        <f>VLOOKUP($B336,'Supporting Data'!$B$2:$J$367,COLUMN('Supporting Data'!G337)-1,FALSE)</f>
        <v>27</v>
      </c>
      <c r="U336">
        <f>VLOOKUP($B336,'Supporting Data'!$B$2:$J$367,COLUMN('Supporting Data'!H337)-1,FALSE)</f>
        <v>388</v>
      </c>
      <c r="V336">
        <f>VLOOKUP($B336,'Supporting Data'!$B$2:$J$367,COLUMN('Supporting Data'!I337)-1,FALSE)</f>
        <v>39</v>
      </c>
      <c r="W336" s="8">
        <f>VLOOKUP($B336,'Supporting Data'!$B$2:$J$367,COLUMN('Supporting Data'!J337)-1,FALSE)</f>
        <v>0.92</v>
      </c>
      <c r="X336">
        <f>VLOOKUP($B336,'Channel wise traffic'!$B$2:$F$367,COLUMN('Channel wise traffic'!C337)-1,FALSE)</f>
        <v>16806722</v>
      </c>
      <c r="Y336">
        <f>VLOOKUP($B336,'Channel wise traffic'!$B$2:$F$367,COLUMN('Channel wise traffic'!D337)-1,FALSE)</f>
        <v>12605042</v>
      </c>
      <c r="Z336">
        <f>VLOOKUP($B336,'Channel wise traffic'!$B$2:$F$367,COLUMN('Channel wise traffic'!E337)-1,FALSE)</f>
        <v>5135387</v>
      </c>
      <c r="AA336">
        <f>VLOOKUP($B336,'Channel wise traffic'!$B$2:$F$367,COLUMN('Channel wise traffic'!F337)-1,FALSE)</f>
        <v>12138188</v>
      </c>
    </row>
    <row r="337" spans="1:27" x14ac:dyDescent="0.3">
      <c r="A337" s="4" t="str">
        <f t="shared" si="51"/>
        <v>Monday</v>
      </c>
      <c r="B337" s="3">
        <v>43801</v>
      </c>
      <c r="C337" s="10">
        <v>21500167</v>
      </c>
      <c r="D337" s="10">
        <v>5643793</v>
      </c>
      <c r="E337" s="10">
        <v>2212367</v>
      </c>
      <c r="F337" s="10">
        <v>1582727</v>
      </c>
      <c r="G337" s="10">
        <v>1310814</v>
      </c>
      <c r="H337" s="8">
        <f t="shared" si="46"/>
        <v>6.0967619460816282E-2</v>
      </c>
      <c r="I337" s="8">
        <f t="shared" si="52"/>
        <v>-3.9677707910705906E-2</v>
      </c>
      <c r="J337" s="8">
        <f t="shared" si="53"/>
        <v>-2.9411755411675844E-2</v>
      </c>
      <c r="K337" s="8">
        <f t="shared" si="54"/>
        <v>-1.0577041867413484E-2</v>
      </c>
      <c r="L337" s="8">
        <f t="shared" si="47"/>
        <v>0.26249996104681417</v>
      </c>
      <c r="M337" s="8">
        <f t="shared" si="48"/>
        <v>0.39200002551475577</v>
      </c>
      <c r="N337" s="8">
        <f t="shared" si="49"/>
        <v>0.71539984098479137</v>
      </c>
      <c r="O337" s="8">
        <f t="shared" si="50"/>
        <v>0.82819968320499993</v>
      </c>
      <c r="P337">
        <f>VLOOKUP($B337,'Supporting Data'!$B$2:$J$367,COLUMN('Supporting Data'!C338)-1,FALSE)</f>
        <v>400613</v>
      </c>
      <c r="Q337" s="8">
        <f>VLOOKUP($B337,'Supporting Data'!$B$2:$J$367,COLUMN('Supporting Data'!D338)-1,FALSE)</f>
        <v>0.17</v>
      </c>
      <c r="R337">
        <f>VLOOKUP($B337,'Supporting Data'!$B$2:$J$367,COLUMN('Supporting Data'!E338)-1,FALSE)</f>
        <v>37</v>
      </c>
      <c r="S337">
        <f>VLOOKUP($B337,'Supporting Data'!$B$2:$J$367,COLUMN('Supporting Data'!F338)-1,FALSE)</f>
        <v>22</v>
      </c>
      <c r="T337">
        <f>VLOOKUP($B337,'Supporting Data'!$B$2:$J$367,COLUMN('Supporting Data'!G338)-1,FALSE)</f>
        <v>26</v>
      </c>
      <c r="U337">
        <f>VLOOKUP($B337,'Supporting Data'!$B$2:$J$367,COLUMN('Supporting Data'!H338)-1,FALSE)</f>
        <v>394</v>
      </c>
      <c r="V337">
        <f>VLOOKUP($B337,'Supporting Data'!$B$2:$J$367,COLUMN('Supporting Data'!I338)-1,FALSE)</f>
        <v>37</v>
      </c>
      <c r="W337" s="8">
        <f>VLOOKUP($B337,'Supporting Data'!$B$2:$J$367,COLUMN('Supporting Data'!J338)-1,FALSE)</f>
        <v>0.91</v>
      </c>
      <c r="X337">
        <f>VLOOKUP($B337,'Channel wise traffic'!$B$2:$F$367,COLUMN('Channel wise traffic'!C338)-1,FALSE)</f>
        <v>7740060</v>
      </c>
      <c r="Y337">
        <f>VLOOKUP($B337,'Channel wise traffic'!$B$2:$F$367,COLUMN('Channel wise traffic'!D338)-1,FALSE)</f>
        <v>5805045</v>
      </c>
      <c r="Z337">
        <f>VLOOKUP($B337,'Channel wise traffic'!$B$2:$F$367,COLUMN('Channel wise traffic'!E338)-1,FALSE)</f>
        <v>2365018</v>
      </c>
      <c r="AA337">
        <f>VLOOKUP($B337,'Channel wise traffic'!$B$2:$F$367,COLUMN('Channel wise traffic'!F338)-1,FALSE)</f>
        <v>5590043</v>
      </c>
    </row>
    <row r="338" spans="1:27" x14ac:dyDescent="0.3">
      <c r="A338" s="4" t="str">
        <f t="shared" si="51"/>
        <v>Tuesday</v>
      </c>
      <c r="B338" s="3">
        <v>43802</v>
      </c>
      <c r="C338" s="10">
        <v>20848646</v>
      </c>
      <c r="D338" s="10">
        <v>5420648</v>
      </c>
      <c r="E338" s="10">
        <v>2254989</v>
      </c>
      <c r="F338" s="10">
        <v>1580296</v>
      </c>
      <c r="G338" s="10">
        <v>1282884</v>
      </c>
      <c r="H338" s="8">
        <f t="shared" si="46"/>
        <v>6.1533204602351635E-2</v>
      </c>
      <c r="I338" s="8">
        <f t="shared" si="52"/>
        <v>1.9222381382533626E-2</v>
      </c>
      <c r="J338" s="8">
        <f t="shared" si="53"/>
        <v>-1.030930673479602E-2</v>
      </c>
      <c r="K338" s="8">
        <f t="shared" si="54"/>
        <v>2.9839310724341761E-2</v>
      </c>
      <c r="L338" s="8">
        <f t="shared" si="47"/>
        <v>0.2600000019185898</v>
      </c>
      <c r="M338" s="8">
        <f t="shared" si="48"/>
        <v>0.41599989521547975</v>
      </c>
      <c r="N338" s="8">
        <f t="shared" si="49"/>
        <v>0.7007998708641151</v>
      </c>
      <c r="O338" s="8">
        <f t="shared" si="50"/>
        <v>0.81179981471825535</v>
      </c>
      <c r="P338">
        <f>VLOOKUP($B338,'Supporting Data'!$B$2:$J$367,COLUMN('Supporting Data'!C339)-1,FALSE)</f>
        <v>393251</v>
      </c>
      <c r="Q338" s="8">
        <f>VLOOKUP($B338,'Supporting Data'!$B$2:$J$367,COLUMN('Supporting Data'!D339)-1,FALSE)</f>
        <v>0.19</v>
      </c>
      <c r="R338">
        <f>VLOOKUP($B338,'Supporting Data'!$B$2:$J$367,COLUMN('Supporting Data'!E339)-1,FALSE)</f>
        <v>36</v>
      </c>
      <c r="S338">
        <f>VLOOKUP($B338,'Supporting Data'!$B$2:$J$367,COLUMN('Supporting Data'!F339)-1,FALSE)</f>
        <v>20</v>
      </c>
      <c r="T338">
        <f>VLOOKUP($B338,'Supporting Data'!$B$2:$J$367,COLUMN('Supporting Data'!G339)-1,FALSE)</f>
        <v>30</v>
      </c>
      <c r="U338">
        <f>VLOOKUP($B338,'Supporting Data'!$B$2:$J$367,COLUMN('Supporting Data'!H339)-1,FALSE)</f>
        <v>360</v>
      </c>
      <c r="V338">
        <f>VLOOKUP($B338,'Supporting Data'!$B$2:$J$367,COLUMN('Supporting Data'!I339)-1,FALSE)</f>
        <v>39</v>
      </c>
      <c r="W338" s="8">
        <f>VLOOKUP($B338,'Supporting Data'!$B$2:$J$367,COLUMN('Supporting Data'!J339)-1,FALSE)</f>
        <v>0.94</v>
      </c>
      <c r="X338">
        <f>VLOOKUP($B338,'Channel wise traffic'!$B$2:$F$367,COLUMN('Channel wise traffic'!C339)-1,FALSE)</f>
        <v>7505512</v>
      </c>
      <c r="Y338">
        <f>VLOOKUP($B338,'Channel wise traffic'!$B$2:$F$367,COLUMN('Channel wise traffic'!D339)-1,FALSE)</f>
        <v>5629134</v>
      </c>
      <c r="Z338">
        <f>VLOOKUP($B338,'Channel wise traffic'!$B$2:$F$367,COLUMN('Channel wise traffic'!E339)-1,FALSE)</f>
        <v>2293351</v>
      </c>
      <c r="AA338">
        <f>VLOOKUP($B338,'Channel wise traffic'!$B$2:$F$367,COLUMN('Channel wise traffic'!F339)-1,FALSE)</f>
        <v>5420648</v>
      </c>
    </row>
    <row r="339" spans="1:27" x14ac:dyDescent="0.3">
      <c r="A339" s="4" t="str">
        <f t="shared" si="51"/>
        <v>Wednesday</v>
      </c>
      <c r="B339" s="3">
        <v>43803</v>
      </c>
      <c r="C339" s="10">
        <v>22368860</v>
      </c>
      <c r="D339" s="10">
        <v>5759981</v>
      </c>
      <c r="E339" s="10">
        <v>2280952</v>
      </c>
      <c r="F339" s="10">
        <v>1581840</v>
      </c>
      <c r="G339" s="10">
        <v>1336022</v>
      </c>
      <c r="H339" s="8">
        <f t="shared" si="46"/>
        <v>5.9726870300945152E-2</v>
      </c>
      <c r="I339" s="8">
        <f t="shared" si="52"/>
        <v>-8.263346284092199E-3</v>
      </c>
      <c r="J339" s="8">
        <f t="shared" si="53"/>
        <v>-1.9047627818315149E-2</v>
      </c>
      <c r="K339" s="8">
        <f t="shared" si="54"/>
        <v>1.0993685157453914E-2</v>
      </c>
      <c r="L339" s="8">
        <f t="shared" si="47"/>
        <v>0.2574999798827477</v>
      </c>
      <c r="M339" s="8">
        <f t="shared" si="48"/>
        <v>0.3959999173608385</v>
      </c>
      <c r="N339" s="8">
        <f t="shared" si="49"/>
        <v>0.69349990705635189</v>
      </c>
      <c r="O339" s="8">
        <f t="shared" si="50"/>
        <v>0.84459995954078793</v>
      </c>
      <c r="P339">
        <f>VLOOKUP($B339,'Supporting Data'!$B$2:$J$367,COLUMN('Supporting Data'!C340)-1,FALSE)</f>
        <v>385988</v>
      </c>
      <c r="Q339" s="8">
        <f>VLOOKUP($B339,'Supporting Data'!$B$2:$J$367,COLUMN('Supporting Data'!D340)-1,FALSE)</f>
        <v>0.19</v>
      </c>
      <c r="R339">
        <f>VLOOKUP($B339,'Supporting Data'!$B$2:$J$367,COLUMN('Supporting Data'!E340)-1,FALSE)</f>
        <v>37</v>
      </c>
      <c r="S339">
        <f>VLOOKUP($B339,'Supporting Data'!$B$2:$J$367,COLUMN('Supporting Data'!F340)-1,FALSE)</f>
        <v>18</v>
      </c>
      <c r="T339">
        <f>VLOOKUP($B339,'Supporting Data'!$B$2:$J$367,COLUMN('Supporting Data'!G340)-1,FALSE)</f>
        <v>28</v>
      </c>
      <c r="U339">
        <f>VLOOKUP($B339,'Supporting Data'!$B$2:$J$367,COLUMN('Supporting Data'!H340)-1,FALSE)</f>
        <v>397</v>
      </c>
      <c r="V339">
        <f>VLOOKUP($B339,'Supporting Data'!$B$2:$J$367,COLUMN('Supporting Data'!I340)-1,FALSE)</f>
        <v>38</v>
      </c>
      <c r="W339" s="8">
        <f>VLOOKUP($B339,'Supporting Data'!$B$2:$J$367,COLUMN('Supporting Data'!J340)-1,FALSE)</f>
        <v>0.92</v>
      </c>
      <c r="X339">
        <f>VLOOKUP($B339,'Channel wise traffic'!$B$2:$F$367,COLUMN('Channel wise traffic'!C340)-1,FALSE)</f>
        <v>8052789</v>
      </c>
      <c r="Y339">
        <f>VLOOKUP($B339,'Channel wise traffic'!$B$2:$F$367,COLUMN('Channel wise traffic'!D340)-1,FALSE)</f>
        <v>6039592</v>
      </c>
      <c r="Z339">
        <f>VLOOKUP($B339,'Channel wise traffic'!$B$2:$F$367,COLUMN('Channel wise traffic'!E340)-1,FALSE)</f>
        <v>2460574</v>
      </c>
      <c r="AA339">
        <f>VLOOKUP($B339,'Channel wise traffic'!$B$2:$F$367,COLUMN('Channel wise traffic'!F340)-1,FALSE)</f>
        <v>5815903</v>
      </c>
    </row>
    <row r="340" spans="1:27" x14ac:dyDescent="0.3">
      <c r="A340" s="4" t="str">
        <f t="shared" si="51"/>
        <v>Thursday</v>
      </c>
      <c r="B340" s="3">
        <v>43804</v>
      </c>
      <c r="C340" s="10">
        <v>22586034</v>
      </c>
      <c r="D340" s="10">
        <v>5815903</v>
      </c>
      <c r="E340" s="10">
        <v>2419415</v>
      </c>
      <c r="F340" s="10">
        <v>1783835</v>
      </c>
      <c r="G340" s="10">
        <v>1418862</v>
      </c>
      <c r="H340" s="8">
        <f t="shared" si="46"/>
        <v>6.2820325162000548E-2</v>
      </c>
      <c r="I340" s="8">
        <f t="shared" si="52"/>
        <v>9.5230229133024258E-2</v>
      </c>
      <c r="J340" s="8">
        <f t="shared" si="53"/>
        <v>-9.5237919824172623E-3</v>
      </c>
      <c r="K340" s="8">
        <f t="shared" si="54"/>
        <v>0.10576126944543618</v>
      </c>
      <c r="L340" s="8">
        <f t="shared" si="47"/>
        <v>0.25749996657226321</v>
      </c>
      <c r="M340" s="8">
        <f t="shared" si="48"/>
        <v>0.41599988858136044</v>
      </c>
      <c r="N340" s="8">
        <f t="shared" si="49"/>
        <v>0.73730013247003923</v>
      </c>
      <c r="O340" s="8">
        <f t="shared" si="50"/>
        <v>0.79539979874820266</v>
      </c>
      <c r="P340">
        <f>VLOOKUP($B340,'Supporting Data'!$B$2:$J$367,COLUMN('Supporting Data'!C341)-1,FALSE)</f>
        <v>404457</v>
      </c>
      <c r="Q340" s="8">
        <f>VLOOKUP($B340,'Supporting Data'!$B$2:$J$367,COLUMN('Supporting Data'!D341)-1,FALSE)</f>
        <v>0.18</v>
      </c>
      <c r="R340">
        <f>VLOOKUP($B340,'Supporting Data'!$B$2:$J$367,COLUMN('Supporting Data'!E341)-1,FALSE)</f>
        <v>30</v>
      </c>
      <c r="S340">
        <f>VLOOKUP($B340,'Supporting Data'!$B$2:$J$367,COLUMN('Supporting Data'!F341)-1,FALSE)</f>
        <v>22</v>
      </c>
      <c r="T340">
        <f>VLOOKUP($B340,'Supporting Data'!$B$2:$J$367,COLUMN('Supporting Data'!G341)-1,FALSE)</f>
        <v>30</v>
      </c>
      <c r="U340">
        <f>VLOOKUP($B340,'Supporting Data'!$B$2:$J$367,COLUMN('Supporting Data'!H341)-1,FALSE)</f>
        <v>370</v>
      </c>
      <c r="V340">
        <f>VLOOKUP($B340,'Supporting Data'!$B$2:$J$367,COLUMN('Supporting Data'!I341)-1,FALSE)</f>
        <v>39</v>
      </c>
      <c r="W340" s="8">
        <f>VLOOKUP($B340,'Supporting Data'!$B$2:$J$367,COLUMN('Supporting Data'!J341)-1,FALSE)</f>
        <v>0.91</v>
      </c>
      <c r="X340">
        <f>VLOOKUP($B340,'Channel wise traffic'!$B$2:$F$367,COLUMN('Channel wise traffic'!C341)-1,FALSE)</f>
        <v>8130972</v>
      </c>
      <c r="Y340">
        <f>VLOOKUP($B340,'Channel wise traffic'!$B$2:$F$367,COLUMN('Channel wise traffic'!D341)-1,FALSE)</f>
        <v>6098229</v>
      </c>
      <c r="Z340">
        <f>VLOOKUP($B340,'Channel wise traffic'!$B$2:$F$367,COLUMN('Channel wise traffic'!E341)-1,FALSE)</f>
        <v>2484463</v>
      </c>
      <c r="AA340">
        <f>VLOOKUP($B340,'Channel wise traffic'!$B$2:$F$367,COLUMN('Channel wise traffic'!F341)-1,FALSE)</f>
        <v>5872368</v>
      </c>
    </row>
    <row r="341" spans="1:27" x14ac:dyDescent="0.3">
      <c r="A341" s="4" t="str">
        <f t="shared" si="51"/>
        <v>Friday</v>
      </c>
      <c r="B341" s="3">
        <v>43805</v>
      </c>
      <c r="C341" s="10">
        <v>21065820</v>
      </c>
      <c r="D341" s="10">
        <v>5108461</v>
      </c>
      <c r="E341" s="10">
        <v>2125119</v>
      </c>
      <c r="F341" s="10">
        <v>1582364</v>
      </c>
      <c r="G341" s="10">
        <v>1336464</v>
      </c>
      <c r="H341" s="8">
        <f t="shared" si="46"/>
        <v>6.3442296573311643E-2</v>
      </c>
      <c r="I341" s="8">
        <f t="shared" si="52"/>
        <v>-2.0513699985488687E-2</v>
      </c>
      <c r="J341" s="8">
        <f t="shared" si="53"/>
        <v>-2.9999990790768982E-2</v>
      </c>
      <c r="K341" s="8">
        <f t="shared" si="54"/>
        <v>9.7796811497079528E-3</v>
      </c>
      <c r="L341" s="8">
        <f t="shared" si="47"/>
        <v>0.24249998338540821</v>
      </c>
      <c r="M341" s="8">
        <f t="shared" si="48"/>
        <v>0.41599984809515039</v>
      </c>
      <c r="N341" s="8">
        <f t="shared" si="49"/>
        <v>0.74460018474259559</v>
      </c>
      <c r="O341" s="8">
        <f t="shared" si="50"/>
        <v>0.8445995990808689</v>
      </c>
      <c r="P341">
        <f>VLOOKUP($B341,'Supporting Data'!$B$2:$J$367,COLUMN('Supporting Data'!C342)-1,FALSE)</f>
        <v>386475</v>
      </c>
      <c r="Q341" s="8">
        <f>VLOOKUP($B341,'Supporting Data'!$B$2:$J$367,COLUMN('Supporting Data'!D342)-1,FALSE)</f>
        <v>0.19</v>
      </c>
      <c r="R341">
        <f>VLOOKUP($B341,'Supporting Data'!$B$2:$J$367,COLUMN('Supporting Data'!E342)-1,FALSE)</f>
        <v>34</v>
      </c>
      <c r="S341">
        <f>VLOOKUP($B341,'Supporting Data'!$B$2:$J$367,COLUMN('Supporting Data'!F342)-1,FALSE)</f>
        <v>21</v>
      </c>
      <c r="T341">
        <f>VLOOKUP($B341,'Supporting Data'!$B$2:$J$367,COLUMN('Supporting Data'!G342)-1,FALSE)</f>
        <v>26</v>
      </c>
      <c r="U341">
        <f>VLOOKUP($B341,'Supporting Data'!$B$2:$J$367,COLUMN('Supporting Data'!H342)-1,FALSE)</f>
        <v>356</v>
      </c>
      <c r="V341">
        <f>VLOOKUP($B341,'Supporting Data'!$B$2:$J$367,COLUMN('Supporting Data'!I342)-1,FALSE)</f>
        <v>32</v>
      </c>
      <c r="W341" s="8">
        <f>VLOOKUP($B341,'Supporting Data'!$B$2:$J$367,COLUMN('Supporting Data'!J342)-1,FALSE)</f>
        <v>0.91</v>
      </c>
      <c r="X341">
        <f>VLOOKUP($B341,'Channel wise traffic'!$B$2:$F$367,COLUMN('Channel wise traffic'!C342)-1,FALSE)</f>
        <v>7583695</v>
      </c>
      <c r="Y341">
        <f>VLOOKUP($B341,'Channel wise traffic'!$B$2:$F$367,COLUMN('Channel wise traffic'!D342)-1,FALSE)</f>
        <v>5687771</v>
      </c>
      <c r="Z341">
        <f>VLOOKUP($B341,'Channel wise traffic'!$B$2:$F$367,COLUMN('Channel wise traffic'!E342)-1,FALSE)</f>
        <v>2317240</v>
      </c>
      <c r="AA341">
        <f>VLOOKUP($B341,'Channel wise traffic'!$B$2:$F$367,COLUMN('Channel wise traffic'!F342)-1,FALSE)</f>
        <v>5477113</v>
      </c>
    </row>
    <row r="342" spans="1:27" x14ac:dyDescent="0.3">
      <c r="A342" s="4" t="str">
        <f t="shared" si="51"/>
        <v>Saturday</v>
      </c>
      <c r="B342" s="3">
        <v>43806</v>
      </c>
      <c r="C342" s="10">
        <v>43991955</v>
      </c>
      <c r="D342" s="10">
        <v>9145927</v>
      </c>
      <c r="E342" s="10">
        <v>3140711</v>
      </c>
      <c r="F342" s="10">
        <v>2157040</v>
      </c>
      <c r="G342" s="10">
        <v>1665666</v>
      </c>
      <c r="H342" s="8">
        <f t="shared" si="46"/>
        <v>3.7862968354100197E-2</v>
      </c>
      <c r="I342" s="8">
        <f t="shared" si="52"/>
        <v>-3.623744788939387E-2</v>
      </c>
      <c r="J342" s="8">
        <f t="shared" si="53"/>
        <v>-6.6666676567466721E-2</v>
      </c>
      <c r="K342" s="8">
        <f t="shared" si="54"/>
        <v>3.2602745358070839E-2</v>
      </c>
      <c r="L342" s="8">
        <f t="shared" si="47"/>
        <v>0.20789998989587982</v>
      </c>
      <c r="M342" s="8">
        <f t="shared" si="48"/>
        <v>0.34339996372155607</v>
      </c>
      <c r="N342" s="8">
        <f t="shared" si="49"/>
        <v>0.68679989976791878</v>
      </c>
      <c r="O342" s="8">
        <f t="shared" si="50"/>
        <v>0.77219986648369987</v>
      </c>
      <c r="P342">
        <f>VLOOKUP($B342,'Supporting Data'!$B$2:$J$367,COLUMN('Supporting Data'!C343)-1,FALSE)</f>
        <v>401987</v>
      </c>
      <c r="Q342" s="8">
        <f>VLOOKUP($B342,'Supporting Data'!$B$2:$J$367,COLUMN('Supporting Data'!D343)-1,FALSE)</f>
        <v>0.17</v>
      </c>
      <c r="R342">
        <f>VLOOKUP($B342,'Supporting Data'!$B$2:$J$367,COLUMN('Supporting Data'!E343)-1,FALSE)</f>
        <v>38</v>
      </c>
      <c r="S342">
        <f>VLOOKUP($B342,'Supporting Data'!$B$2:$J$367,COLUMN('Supporting Data'!F343)-1,FALSE)</f>
        <v>20</v>
      </c>
      <c r="T342">
        <f>VLOOKUP($B342,'Supporting Data'!$B$2:$J$367,COLUMN('Supporting Data'!G343)-1,FALSE)</f>
        <v>30</v>
      </c>
      <c r="U342">
        <f>VLOOKUP($B342,'Supporting Data'!$B$2:$J$367,COLUMN('Supporting Data'!H343)-1,FALSE)</f>
        <v>370</v>
      </c>
      <c r="V342">
        <f>VLOOKUP($B342,'Supporting Data'!$B$2:$J$367,COLUMN('Supporting Data'!I343)-1,FALSE)</f>
        <v>36</v>
      </c>
      <c r="W342" s="8">
        <f>VLOOKUP($B342,'Supporting Data'!$B$2:$J$367,COLUMN('Supporting Data'!J343)-1,FALSE)</f>
        <v>0.95</v>
      </c>
      <c r="X342">
        <f>VLOOKUP($B342,'Channel wise traffic'!$B$2:$F$367,COLUMN('Channel wise traffic'!C343)-1,FALSE)</f>
        <v>15837104</v>
      </c>
      <c r="Y342">
        <f>VLOOKUP($B342,'Channel wise traffic'!$B$2:$F$367,COLUMN('Channel wise traffic'!D343)-1,FALSE)</f>
        <v>11877828</v>
      </c>
      <c r="Z342">
        <f>VLOOKUP($B342,'Channel wise traffic'!$B$2:$F$367,COLUMN('Channel wise traffic'!E343)-1,FALSE)</f>
        <v>4839115</v>
      </c>
      <c r="AA342">
        <f>VLOOKUP($B342,'Channel wise traffic'!$B$2:$F$367,COLUMN('Channel wise traffic'!F343)-1,FALSE)</f>
        <v>11437908</v>
      </c>
    </row>
    <row r="343" spans="1:27" x14ac:dyDescent="0.3">
      <c r="A343" s="4" t="str">
        <f t="shared" si="51"/>
        <v>Sunday</v>
      </c>
      <c r="B343" s="3">
        <v>43807</v>
      </c>
      <c r="C343" s="10">
        <v>43991955</v>
      </c>
      <c r="D343" s="10">
        <v>9238310</v>
      </c>
      <c r="E343" s="10">
        <v>3078205</v>
      </c>
      <c r="F343" s="10">
        <v>2093179</v>
      </c>
      <c r="G343" s="10">
        <v>1632680</v>
      </c>
      <c r="H343" s="8">
        <f t="shared" si="46"/>
        <v>3.711314943834617E-2</v>
      </c>
      <c r="I343" s="8">
        <f t="shared" si="52"/>
        <v>-0.17928270430340221</v>
      </c>
      <c r="J343" s="8">
        <f t="shared" si="53"/>
        <v>-5.7692307692307709E-2</v>
      </c>
      <c r="K343" s="8">
        <f t="shared" si="54"/>
        <v>-0.12903470660769212</v>
      </c>
      <c r="L343" s="8">
        <f t="shared" si="47"/>
        <v>0.20999998749771406</v>
      </c>
      <c r="M343" s="8">
        <f t="shared" si="48"/>
        <v>0.33320001169044988</v>
      </c>
      <c r="N343" s="8">
        <f t="shared" si="49"/>
        <v>0.67999987005413864</v>
      </c>
      <c r="O343" s="8">
        <f t="shared" si="50"/>
        <v>0.78000018154204676</v>
      </c>
      <c r="P343">
        <f>VLOOKUP($B343,'Supporting Data'!$B$2:$J$367,COLUMN('Supporting Data'!C344)-1,FALSE)</f>
        <v>392420</v>
      </c>
      <c r="Q343" s="8">
        <f>VLOOKUP($B343,'Supporting Data'!$B$2:$J$367,COLUMN('Supporting Data'!D344)-1,FALSE)</f>
        <v>0.19</v>
      </c>
      <c r="R343">
        <f>VLOOKUP($B343,'Supporting Data'!$B$2:$J$367,COLUMN('Supporting Data'!E344)-1,FALSE)</f>
        <v>30</v>
      </c>
      <c r="S343">
        <f>VLOOKUP($B343,'Supporting Data'!$B$2:$J$367,COLUMN('Supporting Data'!F344)-1,FALSE)</f>
        <v>18</v>
      </c>
      <c r="T343">
        <f>VLOOKUP($B343,'Supporting Data'!$B$2:$J$367,COLUMN('Supporting Data'!G344)-1,FALSE)</f>
        <v>25</v>
      </c>
      <c r="U343">
        <f>VLOOKUP($B343,'Supporting Data'!$B$2:$J$367,COLUMN('Supporting Data'!H344)-1,FALSE)</f>
        <v>394</v>
      </c>
      <c r="V343">
        <f>VLOOKUP($B343,'Supporting Data'!$B$2:$J$367,COLUMN('Supporting Data'!I344)-1,FALSE)</f>
        <v>36</v>
      </c>
      <c r="W343" s="8">
        <f>VLOOKUP($B343,'Supporting Data'!$B$2:$J$367,COLUMN('Supporting Data'!J344)-1,FALSE)</f>
        <v>0.93</v>
      </c>
      <c r="X343">
        <f>VLOOKUP($B343,'Channel wise traffic'!$B$2:$F$367,COLUMN('Channel wise traffic'!C344)-1,FALSE)</f>
        <v>15837104</v>
      </c>
      <c r="Y343">
        <f>VLOOKUP($B343,'Channel wise traffic'!$B$2:$F$367,COLUMN('Channel wise traffic'!D344)-1,FALSE)</f>
        <v>11877828</v>
      </c>
      <c r="Z343">
        <f>VLOOKUP($B343,'Channel wise traffic'!$B$2:$F$367,COLUMN('Channel wise traffic'!E344)-1,FALSE)</f>
        <v>4839115</v>
      </c>
      <c r="AA343">
        <f>VLOOKUP($B343,'Channel wise traffic'!$B$2:$F$367,COLUMN('Channel wise traffic'!F344)-1,FALSE)</f>
        <v>11437908</v>
      </c>
    </row>
    <row r="344" spans="1:27" x14ac:dyDescent="0.3">
      <c r="A344" s="4" t="str">
        <f t="shared" si="51"/>
        <v>Monday</v>
      </c>
      <c r="B344" s="3">
        <v>43808</v>
      </c>
      <c r="C344" s="10">
        <v>22586034</v>
      </c>
      <c r="D344" s="10">
        <v>5533578</v>
      </c>
      <c r="E344" s="10">
        <v>2257699</v>
      </c>
      <c r="F344" s="10">
        <v>1582196</v>
      </c>
      <c r="G344" s="10">
        <v>1245504</v>
      </c>
      <c r="H344" s="8">
        <f t="shared" si="46"/>
        <v>5.5144874040302959E-2</v>
      </c>
      <c r="I344" s="8">
        <f t="shared" si="52"/>
        <v>-4.9824002490055808E-2</v>
      </c>
      <c r="J344" s="8">
        <f t="shared" si="53"/>
        <v>5.0505049565428894E-2</v>
      </c>
      <c r="K344" s="8">
        <f t="shared" si="54"/>
        <v>-9.5505540022857272E-2</v>
      </c>
      <c r="L344" s="8">
        <f t="shared" si="47"/>
        <v>0.24499998538920112</v>
      </c>
      <c r="M344" s="8">
        <f t="shared" si="48"/>
        <v>0.40799985109092163</v>
      </c>
      <c r="N344" s="8">
        <f t="shared" si="49"/>
        <v>0.70080023953591686</v>
      </c>
      <c r="O344" s="8">
        <f t="shared" si="50"/>
        <v>0.78719956313882733</v>
      </c>
      <c r="P344">
        <f>VLOOKUP($B344,'Supporting Data'!$B$2:$J$367,COLUMN('Supporting Data'!C345)-1,FALSE)</f>
        <v>397135</v>
      </c>
      <c r="Q344" s="8">
        <f>VLOOKUP($B344,'Supporting Data'!$B$2:$J$367,COLUMN('Supporting Data'!D345)-1,FALSE)</f>
        <v>0.17</v>
      </c>
      <c r="R344">
        <f>VLOOKUP($B344,'Supporting Data'!$B$2:$J$367,COLUMN('Supporting Data'!E345)-1,FALSE)</f>
        <v>36</v>
      </c>
      <c r="S344">
        <f>VLOOKUP($B344,'Supporting Data'!$B$2:$J$367,COLUMN('Supporting Data'!F345)-1,FALSE)</f>
        <v>22</v>
      </c>
      <c r="T344">
        <f>VLOOKUP($B344,'Supporting Data'!$B$2:$J$367,COLUMN('Supporting Data'!G345)-1,FALSE)</f>
        <v>25</v>
      </c>
      <c r="U344">
        <f>VLOOKUP($B344,'Supporting Data'!$B$2:$J$367,COLUMN('Supporting Data'!H345)-1,FALSE)</f>
        <v>363</v>
      </c>
      <c r="V344">
        <f>VLOOKUP($B344,'Supporting Data'!$B$2:$J$367,COLUMN('Supporting Data'!I345)-1,FALSE)</f>
        <v>38</v>
      </c>
      <c r="W344" s="8">
        <f>VLOOKUP($B344,'Supporting Data'!$B$2:$J$367,COLUMN('Supporting Data'!J345)-1,FALSE)</f>
        <v>0.92</v>
      </c>
      <c r="X344">
        <f>VLOOKUP($B344,'Channel wise traffic'!$B$2:$F$367,COLUMN('Channel wise traffic'!C345)-1,FALSE)</f>
        <v>8130972</v>
      </c>
      <c r="Y344">
        <f>VLOOKUP($B344,'Channel wise traffic'!$B$2:$F$367,COLUMN('Channel wise traffic'!D345)-1,FALSE)</f>
        <v>6098229</v>
      </c>
      <c r="Z344">
        <f>VLOOKUP($B344,'Channel wise traffic'!$B$2:$F$367,COLUMN('Channel wise traffic'!E345)-1,FALSE)</f>
        <v>2484463</v>
      </c>
      <c r="AA344">
        <f>VLOOKUP($B344,'Channel wise traffic'!$B$2:$F$367,COLUMN('Channel wise traffic'!F345)-1,FALSE)</f>
        <v>5872368</v>
      </c>
    </row>
    <row r="345" spans="1:27" x14ac:dyDescent="0.3">
      <c r="A345" s="4" t="str">
        <f t="shared" si="51"/>
        <v>Tuesday</v>
      </c>
      <c r="B345" s="3">
        <v>43809</v>
      </c>
      <c r="C345" s="10">
        <v>21500167</v>
      </c>
      <c r="D345" s="10">
        <v>5213790</v>
      </c>
      <c r="E345" s="10">
        <v>2106371</v>
      </c>
      <c r="F345" s="10">
        <v>1522274</v>
      </c>
      <c r="G345" s="10">
        <v>1235782</v>
      </c>
      <c r="H345" s="8">
        <f t="shared" si="46"/>
        <v>5.7477786102777713E-2</v>
      </c>
      <c r="I345" s="8">
        <f t="shared" si="52"/>
        <v>-3.671571241047511E-2</v>
      </c>
      <c r="J345" s="8">
        <f t="shared" si="53"/>
        <v>3.1250038971355698E-2</v>
      </c>
      <c r="K345" s="8">
        <f t="shared" si="54"/>
        <v>-6.5906180667517744E-2</v>
      </c>
      <c r="L345" s="8">
        <f t="shared" si="47"/>
        <v>0.24249997686064484</v>
      </c>
      <c r="M345" s="8">
        <f t="shared" si="48"/>
        <v>0.40399996931215104</v>
      </c>
      <c r="N345" s="8">
        <f t="shared" si="49"/>
        <v>0.72269984727286884</v>
      </c>
      <c r="O345" s="8">
        <f t="shared" si="50"/>
        <v>0.81179997819052285</v>
      </c>
      <c r="P345">
        <f>VLOOKUP($B345,'Supporting Data'!$B$2:$J$367,COLUMN('Supporting Data'!C346)-1,FALSE)</f>
        <v>408697</v>
      </c>
      <c r="Q345" s="8">
        <f>VLOOKUP($B345,'Supporting Data'!$B$2:$J$367,COLUMN('Supporting Data'!D346)-1,FALSE)</f>
        <v>0.18</v>
      </c>
      <c r="R345">
        <f>VLOOKUP($B345,'Supporting Data'!$B$2:$J$367,COLUMN('Supporting Data'!E346)-1,FALSE)</f>
        <v>31</v>
      </c>
      <c r="S345">
        <f>VLOOKUP($B345,'Supporting Data'!$B$2:$J$367,COLUMN('Supporting Data'!F346)-1,FALSE)</f>
        <v>19</v>
      </c>
      <c r="T345">
        <f>VLOOKUP($B345,'Supporting Data'!$B$2:$J$367,COLUMN('Supporting Data'!G346)-1,FALSE)</f>
        <v>29</v>
      </c>
      <c r="U345">
        <f>VLOOKUP($B345,'Supporting Data'!$B$2:$J$367,COLUMN('Supporting Data'!H346)-1,FALSE)</f>
        <v>370</v>
      </c>
      <c r="V345">
        <f>VLOOKUP($B345,'Supporting Data'!$B$2:$J$367,COLUMN('Supporting Data'!I346)-1,FALSE)</f>
        <v>35</v>
      </c>
      <c r="W345" s="8">
        <f>VLOOKUP($B345,'Supporting Data'!$B$2:$J$367,COLUMN('Supporting Data'!J346)-1,FALSE)</f>
        <v>0.94</v>
      </c>
      <c r="X345">
        <f>VLOOKUP($B345,'Channel wise traffic'!$B$2:$F$367,COLUMN('Channel wise traffic'!C346)-1,FALSE)</f>
        <v>7740060</v>
      </c>
      <c r="Y345">
        <f>VLOOKUP($B345,'Channel wise traffic'!$B$2:$F$367,COLUMN('Channel wise traffic'!D346)-1,FALSE)</f>
        <v>5805045</v>
      </c>
      <c r="Z345">
        <f>VLOOKUP($B345,'Channel wise traffic'!$B$2:$F$367,COLUMN('Channel wise traffic'!E346)-1,FALSE)</f>
        <v>2365018</v>
      </c>
      <c r="AA345">
        <f>VLOOKUP($B345,'Channel wise traffic'!$B$2:$F$367,COLUMN('Channel wise traffic'!F346)-1,FALSE)</f>
        <v>5590043</v>
      </c>
    </row>
    <row r="346" spans="1:27" x14ac:dyDescent="0.3">
      <c r="A346" s="4" t="str">
        <f t="shared" si="51"/>
        <v>Wednesday</v>
      </c>
      <c r="B346" s="3">
        <v>43810</v>
      </c>
      <c r="C346" s="10">
        <v>22586034</v>
      </c>
      <c r="D346" s="10">
        <v>5477113</v>
      </c>
      <c r="E346" s="10">
        <v>2212753</v>
      </c>
      <c r="F346" s="10">
        <v>1566850</v>
      </c>
      <c r="G346" s="10">
        <v>1246273</v>
      </c>
      <c r="H346" s="8">
        <f t="shared" si="46"/>
        <v>5.5178921629180228E-2</v>
      </c>
      <c r="I346" s="8">
        <f t="shared" si="52"/>
        <v>-6.7176289013204826E-2</v>
      </c>
      <c r="J346" s="8">
        <f t="shared" si="53"/>
        <v>9.7087647738864913E-3</v>
      </c>
      <c r="K346" s="8">
        <f t="shared" si="54"/>
        <v>-7.6145772394388356E-2</v>
      </c>
      <c r="L346" s="8">
        <f t="shared" si="47"/>
        <v>0.24249998915258872</v>
      </c>
      <c r="M346" s="8">
        <f t="shared" si="48"/>
        <v>0.40399988095918415</v>
      </c>
      <c r="N346" s="8">
        <f t="shared" si="49"/>
        <v>0.70809981954605872</v>
      </c>
      <c r="O346" s="8">
        <f t="shared" si="50"/>
        <v>0.79540032549382522</v>
      </c>
      <c r="P346">
        <f>VLOOKUP($B346,'Supporting Data'!$B$2:$J$367,COLUMN('Supporting Data'!C347)-1,FALSE)</f>
        <v>384623</v>
      </c>
      <c r="Q346" s="8">
        <f>VLOOKUP($B346,'Supporting Data'!$B$2:$J$367,COLUMN('Supporting Data'!D347)-1,FALSE)</f>
        <v>0.18</v>
      </c>
      <c r="R346">
        <f>VLOOKUP($B346,'Supporting Data'!$B$2:$J$367,COLUMN('Supporting Data'!E347)-1,FALSE)</f>
        <v>36</v>
      </c>
      <c r="S346">
        <f>VLOOKUP($B346,'Supporting Data'!$B$2:$J$367,COLUMN('Supporting Data'!F347)-1,FALSE)</f>
        <v>20</v>
      </c>
      <c r="T346">
        <f>VLOOKUP($B346,'Supporting Data'!$B$2:$J$367,COLUMN('Supporting Data'!G347)-1,FALSE)</f>
        <v>27</v>
      </c>
      <c r="U346">
        <f>VLOOKUP($B346,'Supporting Data'!$B$2:$J$367,COLUMN('Supporting Data'!H347)-1,FALSE)</f>
        <v>397</v>
      </c>
      <c r="V346">
        <f>VLOOKUP($B346,'Supporting Data'!$B$2:$J$367,COLUMN('Supporting Data'!I347)-1,FALSE)</f>
        <v>37</v>
      </c>
      <c r="W346" s="8">
        <f>VLOOKUP($B346,'Supporting Data'!$B$2:$J$367,COLUMN('Supporting Data'!J347)-1,FALSE)</f>
        <v>0.94</v>
      </c>
      <c r="X346">
        <f>VLOOKUP($B346,'Channel wise traffic'!$B$2:$F$367,COLUMN('Channel wise traffic'!C347)-1,FALSE)</f>
        <v>8130972</v>
      </c>
      <c r="Y346">
        <f>VLOOKUP($B346,'Channel wise traffic'!$B$2:$F$367,COLUMN('Channel wise traffic'!D347)-1,FALSE)</f>
        <v>6098229</v>
      </c>
      <c r="Z346">
        <f>VLOOKUP($B346,'Channel wise traffic'!$B$2:$F$367,COLUMN('Channel wise traffic'!E347)-1,FALSE)</f>
        <v>2484463</v>
      </c>
      <c r="AA346">
        <f>VLOOKUP($B346,'Channel wise traffic'!$B$2:$F$367,COLUMN('Channel wise traffic'!F347)-1,FALSE)</f>
        <v>5872368</v>
      </c>
    </row>
    <row r="347" spans="1:27" x14ac:dyDescent="0.3">
      <c r="A347" s="4" t="str">
        <f t="shared" si="51"/>
        <v>Thursday</v>
      </c>
      <c r="B347" s="3">
        <v>43811</v>
      </c>
      <c r="C347" s="10">
        <v>21934513</v>
      </c>
      <c r="D347" s="10">
        <v>5648137</v>
      </c>
      <c r="E347" s="10">
        <v>2259254</v>
      </c>
      <c r="F347" s="10">
        <v>1682241</v>
      </c>
      <c r="G347" s="10">
        <v>1379437</v>
      </c>
      <c r="H347" s="8">
        <f t="shared" si="46"/>
        <v>6.2888882009826244E-2</v>
      </c>
      <c r="I347" s="8">
        <f t="shared" si="52"/>
        <v>-2.7786352724930241E-2</v>
      </c>
      <c r="J347" s="8">
        <f t="shared" si="53"/>
        <v>-2.8846188755405233E-2</v>
      </c>
      <c r="K347" s="8">
        <f t="shared" si="54"/>
        <v>1.0913163478365462E-3</v>
      </c>
      <c r="L347" s="8">
        <f t="shared" si="47"/>
        <v>0.25749999555495034</v>
      </c>
      <c r="M347" s="8">
        <f t="shared" si="48"/>
        <v>0.39999985836037616</v>
      </c>
      <c r="N347" s="8">
        <f t="shared" si="49"/>
        <v>0.74460020874146948</v>
      </c>
      <c r="O347" s="8">
        <f t="shared" si="50"/>
        <v>0.81999963144400834</v>
      </c>
      <c r="P347">
        <f>VLOOKUP($B347,'Supporting Data'!$B$2:$J$367,COLUMN('Supporting Data'!C348)-1,FALSE)</f>
        <v>385929</v>
      </c>
      <c r="Q347" s="8">
        <f>VLOOKUP($B347,'Supporting Data'!$B$2:$J$367,COLUMN('Supporting Data'!D348)-1,FALSE)</f>
        <v>0.18</v>
      </c>
      <c r="R347">
        <f>VLOOKUP($B347,'Supporting Data'!$B$2:$J$367,COLUMN('Supporting Data'!E348)-1,FALSE)</f>
        <v>36</v>
      </c>
      <c r="S347">
        <f>VLOOKUP($B347,'Supporting Data'!$B$2:$J$367,COLUMN('Supporting Data'!F348)-1,FALSE)</f>
        <v>21</v>
      </c>
      <c r="T347">
        <f>VLOOKUP($B347,'Supporting Data'!$B$2:$J$367,COLUMN('Supporting Data'!G348)-1,FALSE)</f>
        <v>27</v>
      </c>
      <c r="U347">
        <f>VLOOKUP($B347,'Supporting Data'!$B$2:$J$367,COLUMN('Supporting Data'!H348)-1,FALSE)</f>
        <v>386</v>
      </c>
      <c r="V347">
        <f>VLOOKUP($B347,'Supporting Data'!$B$2:$J$367,COLUMN('Supporting Data'!I348)-1,FALSE)</f>
        <v>33</v>
      </c>
      <c r="W347" s="8">
        <f>VLOOKUP($B347,'Supporting Data'!$B$2:$J$367,COLUMN('Supporting Data'!J348)-1,FALSE)</f>
        <v>0.92</v>
      </c>
      <c r="X347">
        <f>VLOOKUP($B347,'Channel wise traffic'!$B$2:$F$367,COLUMN('Channel wise traffic'!C348)-1,FALSE)</f>
        <v>7896424</v>
      </c>
      <c r="Y347">
        <f>VLOOKUP($B347,'Channel wise traffic'!$B$2:$F$367,COLUMN('Channel wise traffic'!D348)-1,FALSE)</f>
        <v>5922318</v>
      </c>
      <c r="Z347">
        <f>VLOOKUP($B347,'Channel wise traffic'!$B$2:$F$367,COLUMN('Channel wise traffic'!E348)-1,FALSE)</f>
        <v>2412796</v>
      </c>
      <c r="AA347">
        <f>VLOOKUP($B347,'Channel wise traffic'!$B$2:$F$367,COLUMN('Channel wise traffic'!F348)-1,FALSE)</f>
        <v>5702973</v>
      </c>
    </row>
    <row r="348" spans="1:27" x14ac:dyDescent="0.3">
      <c r="A348" s="4" t="str">
        <f t="shared" si="51"/>
        <v>Friday</v>
      </c>
      <c r="B348" s="3">
        <v>43812</v>
      </c>
      <c r="C348" s="10">
        <v>22803207</v>
      </c>
      <c r="D348" s="10">
        <v>5928833</v>
      </c>
      <c r="E348" s="10">
        <v>2276672</v>
      </c>
      <c r="F348" s="10">
        <v>1661970</v>
      </c>
      <c r="G348" s="10">
        <v>1308303</v>
      </c>
      <c r="H348" s="8">
        <f t="shared" si="46"/>
        <v>5.7373640470833771E-2</v>
      </c>
      <c r="I348" s="8">
        <f t="shared" si="52"/>
        <v>-2.1071274647128546E-2</v>
      </c>
      <c r="J348" s="8">
        <f t="shared" si="53"/>
        <v>8.2474216527056665E-2</v>
      </c>
      <c r="K348" s="8">
        <f t="shared" si="54"/>
        <v>-9.5656311802413296E-2</v>
      </c>
      <c r="L348" s="8">
        <f t="shared" si="47"/>
        <v>0.25999996404014575</v>
      </c>
      <c r="M348" s="8">
        <f t="shared" si="48"/>
        <v>0.38400002158940894</v>
      </c>
      <c r="N348" s="8">
        <f t="shared" si="49"/>
        <v>0.72999975402693051</v>
      </c>
      <c r="O348" s="8">
        <f t="shared" si="50"/>
        <v>0.78720012996624489</v>
      </c>
      <c r="P348">
        <f>VLOOKUP($B348,'Supporting Data'!$B$2:$J$367,COLUMN('Supporting Data'!C349)-1,FALSE)</f>
        <v>410246</v>
      </c>
      <c r="Q348" s="8">
        <f>VLOOKUP($B348,'Supporting Data'!$B$2:$J$367,COLUMN('Supporting Data'!D349)-1,FALSE)</f>
        <v>0.17</v>
      </c>
      <c r="R348">
        <f>VLOOKUP($B348,'Supporting Data'!$B$2:$J$367,COLUMN('Supporting Data'!E349)-1,FALSE)</f>
        <v>32</v>
      </c>
      <c r="S348">
        <f>VLOOKUP($B348,'Supporting Data'!$B$2:$J$367,COLUMN('Supporting Data'!F349)-1,FALSE)</f>
        <v>20</v>
      </c>
      <c r="T348">
        <f>VLOOKUP($B348,'Supporting Data'!$B$2:$J$367,COLUMN('Supporting Data'!G349)-1,FALSE)</f>
        <v>25</v>
      </c>
      <c r="U348">
        <f>VLOOKUP($B348,'Supporting Data'!$B$2:$J$367,COLUMN('Supporting Data'!H349)-1,FALSE)</f>
        <v>371</v>
      </c>
      <c r="V348">
        <f>VLOOKUP($B348,'Supporting Data'!$B$2:$J$367,COLUMN('Supporting Data'!I349)-1,FALSE)</f>
        <v>33</v>
      </c>
      <c r="W348" s="8">
        <f>VLOOKUP($B348,'Supporting Data'!$B$2:$J$367,COLUMN('Supporting Data'!J349)-1,FALSE)</f>
        <v>0.92</v>
      </c>
      <c r="X348">
        <f>VLOOKUP($B348,'Channel wise traffic'!$B$2:$F$367,COLUMN('Channel wise traffic'!C349)-1,FALSE)</f>
        <v>8209154</v>
      </c>
      <c r="Y348">
        <f>VLOOKUP($B348,'Channel wise traffic'!$B$2:$F$367,COLUMN('Channel wise traffic'!D349)-1,FALSE)</f>
        <v>6156866</v>
      </c>
      <c r="Z348">
        <f>VLOOKUP($B348,'Channel wise traffic'!$B$2:$F$367,COLUMN('Channel wise traffic'!E349)-1,FALSE)</f>
        <v>2508352</v>
      </c>
      <c r="AA348">
        <f>VLOOKUP($B348,'Channel wise traffic'!$B$2:$F$367,COLUMN('Channel wise traffic'!F349)-1,FALSE)</f>
        <v>5928833</v>
      </c>
    </row>
    <row r="349" spans="1:27" x14ac:dyDescent="0.3">
      <c r="A349" s="4" t="str">
        <f t="shared" si="51"/>
        <v>Saturday</v>
      </c>
      <c r="B349" s="3">
        <v>43813</v>
      </c>
      <c r="C349" s="10">
        <v>45787545</v>
      </c>
      <c r="D349" s="10">
        <v>9230769</v>
      </c>
      <c r="E349" s="10">
        <v>3232615</v>
      </c>
      <c r="F349" s="10">
        <v>2220160</v>
      </c>
      <c r="G349" s="10">
        <v>1783676</v>
      </c>
      <c r="H349" s="8">
        <f t="shared" si="46"/>
        <v>3.8955484510034333E-2</v>
      </c>
      <c r="I349" s="8">
        <f t="shared" si="52"/>
        <v>7.0848537461892125E-2</v>
      </c>
      <c r="J349" s="8">
        <f t="shared" si="53"/>
        <v>4.081632653061229E-2</v>
      </c>
      <c r="K349" s="8">
        <f t="shared" si="54"/>
        <v>2.8854477169268922E-2</v>
      </c>
      <c r="L349" s="8">
        <f t="shared" si="47"/>
        <v>0.20159999842751997</v>
      </c>
      <c r="M349" s="8">
        <f t="shared" si="48"/>
        <v>0.35019996708833251</v>
      </c>
      <c r="N349" s="8">
        <f t="shared" si="49"/>
        <v>0.68680000556824738</v>
      </c>
      <c r="O349" s="8">
        <f t="shared" si="50"/>
        <v>0.80339975497261462</v>
      </c>
      <c r="P349">
        <f>VLOOKUP($B349,'Supporting Data'!$B$2:$J$367,COLUMN('Supporting Data'!C350)-1,FALSE)</f>
        <v>386399</v>
      </c>
      <c r="Q349" s="8">
        <f>VLOOKUP($B349,'Supporting Data'!$B$2:$J$367,COLUMN('Supporting Data'!D350)-1,FALSE)</f>
        <v>0.17</v>
      </c>
      <c r="R349">
        <f>VLOOKUP($B349,'Supporting Data'!$B$2:$J$367,COLUMN('Supporting Data'!E350)-1,FALSE)</f>
        <v>38</v>
      </c>
      <c r="S349">
        <f>VLOOKUP($B349,'Supporting Data'!$B$2:$J$367,COLUMN('Supporting Data'!F350)-1,FALSE)</f>
        <v>19</v>
      </c>
      <c r="T349">
        <f>VLOOKUP($B349,'Supporting Data'!$B$2:$J$367,COLUMN('Supporting Data'!G350)-1,FALSE)</f>
        <v>26</v>
      </c>
      <c r="U349">
        <f>VLOOKUP($B349,'Supporting Data'!$B$2:$J$367,COLUMN('Supporting Data'!H350)-1,FALSE)</f>
        <v>391</v>
      </c>
      <c r="V349">
        <f>VLOOKUP($B349,'Supporting Data'!$B$2:$J$367,COLUMN('Supporting Data'!I350)-1,FALSE)</f>
        <v>40</v>
      </c>
      <c r="W349" s="8">
        <f>VLOOKUP($B349,'Supporting Data'!$B$2:$J$367,COLUMN('Supporting Data'!J350)-1,FALSE)</f>
        <v>0.92</v>
      </c>
      <c r="X349">
        <f>VLOOKUP($B349,'Channel wise traffic'!$B$2:$F$367,COLUMN('Channel wise traffic'!C350)-1,FALSE)</f>
        <v>16483516</v>
      </c>
      <c r="Y349">
        <f>VLOOKUP($B349,'Channel wise traffic'!$B$2:$F$367,COLUMN('Channel wise traffic'!D350)-1,FALSE)</f>
        <v>12362637</v>
      </c>
      <c r="Z349">
        <f>VLOOKUP($B349,'Channel wise traffic'!$B$2:$F$367,COLUMN('Channel wise traffic'!E350)-1,FALSE)</f>
        <v>5036630</v>
      </c>
      <c r="AA349">
        <f>VLOOKUP($B349,'Channel wise traffic'!$B$2:$F$367,COLUMN('Channel wise traffic'!F350)-1,FALSE)</f>
        <v>11904761</v>
      </c>
    </row>
    <row r="350" spans="1:27" x14ac:dyDescent="0.3">
      <c r="A350" s="4" t="str">
        <f t="shared" si="51"/>
        <v>Sunday</v>
      </c>
      <c r="B350" s="3">
        <v>43814</v>
      </c>
      <c r="C350" s="10">
        <v>43094160</v>
      </c>
      <c r="D350" s="10">
        <v>8687782</v>
      </c>
      <c r="E350" s="10">
        <v>2806153</v>
      </c>
      <c r="F350" s="10">
        <v>1812775</v>
      </c>
      <c r="G350" s="10">
        <v>1385685</v>
      </c>
      <c r="H350" s="8">
        <f t="shared" si="46"/>
        <v>3.2154820978062923E-2</v>
      </c>
      <c r="I350" s="8">
        <f t="shared" si="52"/>
        <v>-0.1512819413479678</v>
      </c>
      <c r="J350" s="8">
        <f t="shared" si="53"/>
        <v>-2.0408163265306145E-2</v>
      </c>
      <c r="K350" s="8">
        <f t="shared" si="54"/>
        <v>-0.13360031512605031</v>
      </c>
      <c r="L350" s="8">
        <f t="shared" si="47"/>
        <v>0.20159998477751973</v>
      </c>
      <c r="M350" s="8">
        <f t="shared" si="48"/>
        <v>0.3229999325489521</v>
      </c>
      <c r="N350" s="8">
        <f t="shared" si="49"/>
        <v>0.64600005773028057</v>
      </c>
      <c r="O350" s="8">
        <f t="shared" si="50"/>
        <v>0.76439988415550741</v>
      </c>
      <c r="P350">
        <f>VLOOKUP($B350,'Supporting Data'!$B$2:$J$367,COLUMN('Supporting Data'!C351)-1,FALSE)</f>
        <v>410008</v>
      </c>
      <c r="Q350" s="8">
        <f>VLOOKUP($B350,'Supporting Data'!$B$2:$J$367,COLUMN('Supporting Data'!D351)-1,FALSE)</f>
        <v>0.18</v>
      </c>
      <c r="R350">
        <f>VLOOKUP($B350,'Supporting Data'!$B$2:$J$367,COLUMN('Supporting Data'!E351)-1,FALSE)</f>
        <v>30</v>
      </c>
      <c r="S350">
        <f>VLOOKUP($B350,'Supporting Data'!$B$2:$J$367,COLUMN('Supporting Data'!F351)-1,FALSE)</f>
        <v>21</v>
      </c>
      <c r="T350">
        <f>VLOOKUP($B350,'Supporting Data'!$B$2:$J$367,COLUMN('Supporting Data'!G351)-1,FALSE)</f>
        <v>27</v>
      </c>
      <c r="U350">
        <f>VLOOKUP($B350,'Supporting Data'!$B$2:$J$367,COLUMN('Supporting Data'!H351)-1,FALSE)</f>
        <v>355</v>
      </c>
      <c r="V350">
        <f>VLOOKUP($B350,'Supporting Data'!$B$2:$J$367,COLUMN('Supporting Data'!I351)-1,FALSE)</f>
        <v>32</v>
      </c>
      <c r="W350" s="8">
        <f>VLOOKUP($B350,'Supporting Data'!$B$2:$J$367,COLUMN('Supporting Data'!J351)-1,FALSE)</f>
        <v>0.91</v>
      </c>
      <c r="X350">
        <f>VLOOKUP($B350,'Channel wise traffic'!$B$2:$F$367,COLUMN('Channel wise traffic'!C351)-1,FALSE)</f>
        <v>15513897</v>
      </c>
      <c r="Y350">
        <f>VLOOKUP($B350,'Channel wise traffic'!$B$2:$F$367,COLUMN('Channel wise traffic'!D351)-1,FALSE)</f>
        <v>11635423</v>
      </c>
      <c r="Z350">
        <f>VLOOKUP($B350,'Channel wise traffic'!$B$2:$F$367,COLUMN('Channel wise traffic'!E351)-1,FALSE)</f>
        <v>4740357</v>
      </c>
      <c r="AA350">
        <f>VLOOKUP($B350,'Channel wise traffic'!$B$2:$F$367,COLUMN('Channel wise traffic'!F351)-1,FALSE)</f>
        <v>11204481</v>
      </c>
    </row>
    <row r="351" spans="1:27" x14ac:dyDescent="0.3">
      <c r="A351" s="4" t="str">
        <f t="shared" si="51"/>
        <v>Monday</v>
      </c>
      <c r="B351" s="3">
        <v>43815</v>
      </c>
      <c r="C351" s="10">
        <v>21282993</v>
      </c>
      <c r="D351" s="10">
        <v>5427163</v>
      </c>
      <c r="E351" s="10">
        <v>2214282</v>
      </c>
      <c r="F351" s="10">
        <v>1584097</v>
      </c>
      <c r="G351" s="10">
        <v>1324939</v>
      </c>
      <c r="H351" s="8">
        <f t="shared" si="46"/>
        <v>6.2253415203397382E-2</v>
      </c>
      <c r="I351" s="8">
        <f t="shared" si="52"/>
        <v>6.3777394532654963E-2</v>
      </c>
      <c r="J351" s="8">
        <f t="shared" si="53"/>
        <v>-5.7692333235662363E-2</v>
      </c>
      <c r="K351" s="8">
        <f t="shared" si="54"/>
        <v>0.12890665337088447</v>
      </c>
      <c r="L351" s="8">
        <f t="shared" si="47"/>
        <v>0.25499998989803735</v>
      </c>
      <c r="M351" s="8">
        <f t="shared" si="48"/>
        <v>0.40799990713380085</v>
      </c>
      <c r="N351" s="8">
        <f t="shared" si="49"/>
        <v>0.71539984518683708</v>
      </c>
      <c r="O351" s="8">
        <f t="shared" si="50"/>
        <v>0.83640016993908828</v>
      </c>
      <c r="P351">
        <f>VLOOKUP($B351,'Supporting Data'!$B$2:$J$367,COLUMN('Supporting Data'!C352)-1,FALSE)</f>
        <v>390197</v>
      </c>
      <c r="Q351" s="8">
        <f>VLOOKUP($B351,'Supporting Data'!$B$2:$J$367,COLUMN('Supporting Data'!D352)-1,FALSE)</f>
        <v>0.19</v>
      </c>
      <c r="R351">
        <f>VLOOKUP($B351,'Supporting Data'!$B$2:$J$367,COLUMN('Supporting Data'!E352)-1,FALSE)</f>
        <v>40</v>
      </c>
      <c r="S351">
        <f>VLOOKUP($B351,'Supporting Data'!$B$2:$J$367,COLUMN('Supporting Data'!F352)-1,FALSE)</f>
        <v>19</v>
      </c>
      <c r="T351">
        <f>VLOOKUP($B351,'Supporting Data'!$B$2:$J$367,COLUMN('Supporting Data'!G352)-1,FALSE)</f>
        <v>27</v>
      </c>
      <c r="U351">
        <f>VLOOKUP($B351,'Supporting Data'!$B$2:$J$367,COLUMN('Supporting Data'!H352)-1,FALSE)</f>
        <v>386</v>
      </c>
      <c r="V351">
        <f>VLOOKUP($B351,'Supporting Data'!$B$2:$J$367,COLUMN('Supporting Data'!I352)-1,FALSE)</f>
        <v>31</v>
      </c>
      <c r="W351" s="8">
        <f>VLOOKUP($B351,'Supporting Data'!$B$2:$J$367,COLUMN('Supporting Data'!J352)-1,FALSE)</f>
        <v>0.95</v>
      </c>
      <c r="X351">
        <f>VLOOKUP($B351,'Channel wise traffic'!$B$2:$F$367,COLUMN('Channel wise traffic'!C352)-1,FALSE)</f>
        <v>7661877</v>
      </c>
      <c r="Y351">
        <f>VLOOKUP($B351,'Channel wise traffic'!$B$2:$F$367,COLUMN('Channel wise traffic'!D352)-1,FALSE)</f>
        <v>5746408</v>
      </c>
      <c r="Z351">
        <f>VLOOKUP($B351,'Channel wise traffic'!$B$2:$F$367,COLUMN('Channel wise traffic'!E352)-1,FALSE)</f>
        <v>2341129</v>
      </c>
      <c r="AA351">
        <f>VLOOKUP($B351,'Channel wise traffic'!$B$2:$F$367,COLUMN('Channel wise traffic'!F352)-1,FALSE)</f>
        <v>5533578</v>
      </c>
    </row>
    <row r="352" spans="1:27" x14ac:dyDescent="0.3">
      <c r="A352" s="4" t="str">
        <f t="shared" si="51"/>
        <v>Tuesday</v>
      </c>
      <c r="B352" s="3">
        <v>43816</v>
      </c>
      <c r="C352" s="10">
        <v>21065820</v>
      </c>
      <c r="D352" s="10">
        <v>5108461</v>
      </c>
      <c r="E352" s="10">
        <v>2022950</v>
      </c>
      <c r="F352" s="10">
        <v>1402916</v>
      </c>
      <c r="G352" s="10">
        <v>1104375</v>
      </c>
      <c r="H352" s="8">
        <f t="shared" si="46"/>
        <v>5.2424970876994104E-2</v>
      </c>
      <c r="I352" s="8">
        <f t="shared" si="52"/>
        <v>-0.10633509793798579</v>
      </c>
      <c r="J352" s="8">
        <f t="shared" si="53"/>
        <v>-2.0202029128424948E-2</v>
      </c>
      <c r="K352" s="8">
        <f t="shared" si="54"/>
        <v>-8.7909009173535724E-2</v>
      </c>
      <c r="L352" s="8">
        <f t="shared" si="47"/>
        <v>0.24249998338540821</v>
      </c>
      <c r="M352" s="8">
        <f t="shared" si="48"/>
        <v>0.39599989116095824</v>
      </c>
      <c r="N352" s="8">
        <f t="shared" si="49"/>
        <v>0.69350008650732842</v>
      </c>
      <c r="O352" s="8">
        <f t="shared" si="50"/>
        <v>0.7871996612769403</v>
      </c>
      <c r="P352">
        <f>VLOOKUP($B352,'Supporting Data'!$B$2:$J$367,COLUMN('Supporting Data'!C353)-1,FALSE)</f>
        <v>393364</v>
      </c>
      <c r="Q352" s="8">
        <f>VLOOKUP($B352,'Supporting Data'!$B$2:$J$367,COLUMN('Supporting Data'!D353)-1,FALSE)</f>
        <v>0.17</v>
      </c>
      <c r="R352">
        <f>VLOOKUP($B352,'Supporting Data'!$B$2:$J$367,COLUMN('Supporting Data'!E353)-1,FALSE)</f>
        <v>40</v>
      </c>
      <c r="S352">
        <f>VLOOKUP($B352,'Supporting Data'!$B$2:$J$367,COLUMN('Supporting Data'!F353)-1,FALSE)</f>
        <v>20</v>
      </c>
      <c r="T352">
        <f>VLOOKUP($B352,'Supporting Data'!$B$2:$J$367,COLUMN('Supporting Data'!G353)-1,FALSE)</f>
        <v>27</v>
      </c>
      <c r="U352">
        <f>VLOOKUP($B352,'Supporting Data'!$B$2:$J$367,COLUMN('Supporting Data'!H353)-1,FALSE)</f>
        <v>356</v>
      </c>
      <c r="V352">
        <f>VLOOKUP($B352,'Supporting Data'!$B$2:$J$367,COLUMN('Supporting Data'!I353)-1,FALSE)</f>
        <v>33</v>
      </c>
      <c r="W352" s="8">
        <f>VLOOKUP($B352,'Supporting Data'!$B$2:$J$367,COLUMN('Supporting Data'!J353)-1,FALSE)</f>
        <v>0.92</v>
      </c>
      <c r="X352">
        <f>VLOOKUP($B352,'Channel wise traffic'!$B$2:$F$367,COLUMN('Channel wise traffic'!C353)-1,FALSE)</f>
        <v>7583695</v>
      </c>
      <c r="Y352">
        <f>VLOOKUP($B352,'Channel wise traffic'!$B$2:$F$367,COLUMN('Channel wise traffic'!D353)-1,FALSE)</f>
        <v>5687771</v>
      </c>
      <c r="Z352">
        <f>VLOOKUP($B352,'Channel wise traffic'!$B$2:$F$367,COLUMN('Channel wise traffic'!E353)-1,FALSE)</f>
        <v>2317240</v>
      </c>
      <c r="AA352">
        <f>VLOOKUP($B352,'Channel wise traffic'!$B$2:$F$367,COLUMN('Channel wise traffic'!F353)-1,FALSE)</f>
        <v>5477113</v>
      </c>
    </row>
    <row r="353" spans="1:27" x14ac:dyDescent="0.3">
      <c r="A353" s="4" t="str">
        <f t="shared" si="51"/>
        <v>Wednesday</v>
      </c>
      <c r="B353" s="3">
        <v>43817</v>
      </c>
      <c r="C353" s="10">
        <v>22368860</v>
      </c>
      <c r="D353" s="10">
        <v>5424448</v>
      </c>
      <c r="E353" s="10">
        <v>2104686</v>
      </c>
      <c r="F353" s="10">
        <v>1597877</v>
      </c>
      <c r="G353" s="10">
        <v>1284054</v>
      </c>
      <c r="H353" s="8">
        <f t="shared" si="46"/>
        <v>5.7403640596793933E-2</v>
      </c>
      <c r="I353" s="8">
        <f t="shared" si="52"/>
        <v>3.0315187763836571E-2</v>
      </c>
      <c r="J353" s="8">
        <f t="shared" si="53"/>
        <v>-9.6154110101844825E-3</v>
      </c>
      <c r="K353" s="8">
        <f t="shared" si="54"/>
        <v>4.0318275564798389E-2</v>
      </c>
      <c r="L353" s="8">
        <f t="shared" si="47"/>
        <v>0.24249997541224722</v>
      </c>
      <c r="M353" s="8">
        <f t="shared" si="48"/>
        <v>0.3880000324456977</v>
      </c>
      <c r="N353" s="8">
        <f t="shared" si="49"/>
        <v>0.75919970960038696</v>
      </c>
      <c r="O353" s="8">
        <f t="shared" si="50"/>
        <v>0.8036000267855411</v>
      </c>
      <c r="P353">
        <f>VLOOKUP($B353,'Supporting Data'!$B$2:$J$367,COLUMN('Supporting Data'!C354)-1,FALSE)</f>
        <v>396256</v>
      </c>
      <c r="Q353" s="8">
        <f>VLOOKUP($B353,'Supporting Data'!$B$2:$J$367,COLUMN('Supporting Data'!D354)-1,FALSE)</f>
        <v>0.19</v>
      </c>
      <c r="R353">
        <f>VLOOKUP($B353,'Supporting Data'!$B$2:$J$367,COLUMN('Supporting Data'!E354)-1,FALSE)</f>
        <v>40</v>
      </c>
      <c r="S353">
        <f>VLOOKUP($B353,'Supporting Data'!$B$2:$J$367,COLUMN('Supporting Data'!F354)-1,FALSE)</f>
        <v>22</v>
      </c>
      <c r="T353">
        <f>VLOOKUP($B353,'Supporting Data'!$B$2:$J$367,COLUMN('Supporting Data'!G354)-1,FALSE)</f>
        <v>27</v>
      </c>
      <c r="U353">
        <f>VLOOKUP($B353,'Supporting Data'!$B$2:$J$367,COLUMN('Supporting Data'!H354)-1,FALSE)</f>
        <v>362</v>
      </c>
      <c r="V353">
        <f>VLOOKUP($B353,'Supporting Data'!$B$2:$J$367,COLUMN('Supporting Data'!I354)-1,FALSE)</f>
        <v>38</v>
      </c>
      <c r="W353" s="8">
        <f>VLOOKUP($B353,'Supporting Data'!$B$2:$J$367,COLUMN('Supporting Data'!J354)-1,FALSE)</f>
        <v>0.93</v>
      </c>
      <c r="X353">
        <f>VLOOKUP($B353,'Channel wise traffic'!$B$2:$F$367,COLUMN('Channel wise traffic'!C354)-1,FALSE)</f>
        <v>8052789</v>
      </c>
      <c r="Y353">
        <f>VLOOKUP($B353,'Channel wise traffic'!$B$2:$F$367,COLUMN('Channel wise traffic'!D354)-1,FALSE)</f>
        <v>6039592</v>
      </c>
      <c r="Z353">
        <f>VLOOKUP($B353,'Channel wise traffic'!$B$2:$F$367,COLUMN('Channel wise traffic'!E354)-1,FALSE)</f>
        <v>2460574</v>
      </c>
      <c r="AA353">
        <f>VLOOKUP($B353,'Channel wise traffic'!$B$2:$F$367,COLUMN('Channel wise traffic'!F354)-1,FALSE)</f>
        <v>5815903</v>
      </c>
    </row>
    <row r="354" spans="1:27" x14ac:dyDescent="0.3">
      <c r="A354" s="4" t="str">
        <f t="shared" si="51"/>
        <v>Thursday</v>
      </c>
      <c r="B354" s="3">
        <v>43818</v>
      </c>
      <c r="C354" s="10">
        <v>21065820</v>
      </c>
      <c r="D354" s="10">
        <v>5213790</v>
      </c>
      <c r="E354" s="10">
        <v>2064661</v>
      </c>
      <c r="F354" s="10">
        <v>1507202</v>
      </c>
      <c r="G354" s="10">
        <v>1211187</v>
      </c>
      <c r="H354" s="8">
        <f t="shared" si="46"/>
        <v>5.7495364528890876E-2</v>
      </c>
      <c r="I354" s="8">
        <f t="shared" si="52"/>
        <v>-0.12197005010014961</v>
      </c>
      <c r="J354" s="8">
        <f t="shared" si="53"/>
        <v>-3.9603933764109533E-2</v>
      </c>
      <c r="K354" s="8">
        <f t="shared" si="54"/>
        <v>-8.5762654837664987E-2</v>
      </c>
      <c r="L354" s="8">
        <f t="shared" si="47"/>
        <v>0.247499978638382</v>
      </c>
      <c r="M354" s="8">
        <f t="shared" si="48"/>
        <v>0.39600003068784895</v>
      </c>
      <c r="N354" s="8">
        <f t="shared" si="49"/>
        <v>0.7299997432992632</v>
      </c>
      <c r="O354" s="8">
        <f t="shared" si="50"/>
        <v>0.80359965021277835</v>
      </c>
      <c r="P354">
        <f>VLOOKUP($B354,'Supporting Data'!$B$2:$J$367,COLUMN('Supporting Data'!C355)-1,FALSE)</f>
        <v>395679</v>
      </c>
      <c r="Q354" s="8">
        <f>VLOOKUP($B354,'Supporting Data'!$B$2:$J$367,COLUMN('Supporting Data'!D355)-1,FALSE)</f>
        <v>0.17</v>
      </c>
      <c r="R354">
        <f>VLOOKUP($B354,'Supporting Data'!$B$2:$J$367,COLUMN('Supporting Data'!E355)-1,FALSE)</f>
        <v>34</v>
      </c>
      <c r="S354">
        <f>VLOOKUP($B354,'Supporting Data'!$B$2:$J$367,COLUMN('Supporting Data'!F355)-1,FALSE)</f>
        <v>19</v>
      </c>
      <c r="T354">
        <f>VLOOKUP($B354,'Supporting Data'!$B$2:$J$367,COLUMN('Supporting Data'!G355)-1,FALSE)</f>
        <v>30</v>
      </c>
      <c r="U354">
        <f>VLOOKUP($B354,'Supporting Data'!$B$2:$J$367,COLUMN('Supporting Data'!H355)-1,FALSE)</f>
        <v>354</v>
      </c>
      <c r="V354">
        <f>VLOOKUP($B354,'Supporting Data'!$B$2:$J$367,COLUMN('Supporting Data'!I355)-1,FALSE)</f>
        <v>32</v>
      </c>
      <c r="W354" s="8">
        <f>VLOOKUP($B354,'Supporting Data'!$B$2:$J$367,COLUMN('Supporting Data'!J355)-1,FALSE)</f>
        <v>0.92</v>
      </c>
      <c r="X354">
        <f>VLOOKUP($B354,'Channel wise traffic'!$B$2:$F$367,COLUMN('Channel wise traffic'!C355)-1,FALSE)</f>
        <v>7583695</v>
      </c>
      <c r="Y354">
        <f>VLOOKUP($B354,'Channel wise traffic'!$B$2:$F$367,COLUMN('Channel wise traffic'!D355)-1,FALSE)</f>
        <v>5687771</v>
      </c>
      <c r="Z354">
        <f>VLOOKUP($B354,'Channel wise traffic'!$B$2:$F$367,COLUMN('Channel wise traffic'!E355)-1,FALSE)</f>
        <v>2317240</v>
      </c>
      <c r="AA354">
        <f>VLOOKUP($B354,'Channel wise traffic'!$B$2:$F$367,COLUMN('Channel wise traffic'!F355)-1,FALSE)</f>
        <v>5477113</v>
      </c>
    </row>
    <row r="355" spans="1:27" x14ac:dyDescent="0.3">
      <c r="A355" s="4" t="str">
        <f t="shared" si="51"/>
        <v>Friday</v>
      </c>
      <c r="B355" s="3">
        <v>43819</v>
      </c>
      <c r="C355" s="10">
        <v>22151687</v>
      </c>
      <c r="D355" s="10">
        <v>5261025</v>
      </c>
      <c r="E355" s="10">
        <v>2062322</v>
      </c>
      <c r="F355" s="10">
        <v>1430220</v>
      </c>
      <c r="G355" s="10">
        <v>1231419</v>
      </c>
      <c r="H355" s="8">
        <f t="shared" si="46"/>
        <v>5.5590303348002343E-2</v>
      </c>
      <c r="I355" s="8">
        <f t="shared" si="52"/>
        <v>-5.8766203241909509E-2</v>
      </c>
      <c r="J355" s="8">
        <f t="shared" si="53"/>
        <v>-2.8571419800732412E-2</v>
      </c>
      <c r="K355" s="8">
        <f t="shared" si="54"/>
        <v>-3.1082865026457518E-2</v>
      </c>
      <c r="L355" s="8">
        <f t="shared" si="47"/>
        <v>0.23749997009257129</v>
      </c>
      <c r="M355" s="8">
        <f t="shared" si="48"/>
        <v>0.39200003801540573</v>
      </c>
      <c r="N355" s="8">
        <f t="shared" si="49"/>
        <v>0.69349985113866797</v>
      </c>
      <c r="O355" s="8">
        <f t="shared" si="50"/>
        <v>0.8609997063388849</v>
      </c>
      <c r="P355">
        <f>VLOOKUP($B355,'Supporting Data'!$B$2:$J$367,COLUMN('Supporting Data'!C356)-1,FALSE)</f>
        <v>388480</v>
      </c>
      <c r="Q355" s="8">
        <f>VLOOKUP($B355,'Supporting Data'!$B$2:$J$367,COLUMN('Supporting Data'!D356)-1,FALSE)</f>
        <v>0.18</v>
      </c>
      <c r="R355">
        <f>VLOOKUP($B355,'Supporting Data'!$B$2:$J$367,COLUMN('Supporting Data'!E356)-1,FALSE)</f>
        <v>34</v>
      </c>
      <c r="S355">
        <f>VLOOKUP($B355,'Supporting Data'!$B$2:$J$367,COLUMN('Supporting Data'!F356)-1,FALSE)</f>
        <v>20</v>
      </c>
      <c r="T355">
        <f>VLOOKUP($B355,'Supporting Data'!$B$2:$J$367,COLUMN('Supporting Data'!G356)-1,FALSE)</f>
        <v>27</v>
      </c>
      <c r="U355">
        <f>VLOOKUP($B355,'Supporting Data'!$B$2:$J$367,COLUMN('Supporting Data'!H356)-1,FALSE)</f>
        <v>362</v>
      </c>
      <c r="V355">
        <f>VLOOKUP($B355,'Supporting Data'!$B$2:$J$367,COLUMN('Supporting Data'!I356)-1,FALSE)</f>
        <v>39</v>
      </c>
      <c r="W355" s="8">
        <f>VLOOKUP($B355,'Supporting Data'!$B$2:$J$367,COLUMN('Supporting Data'!J356)-1,FALSE)</f>
        <v>0.95</v>
      </c>
      <c r="X355">
        <f>VLOOKUP($B355,'Channel wise traffic'!$B$2:$F$367,COLUMN('Channel wise traffic'!C356)-1,FALSE)</f>
        <v>7974607</v>
      </c>
      <c r="Y355">
        <f>VLOOKUP($B355,'Channel wise traffic'!$B$2:$F$367,COLUMN('Channel wise traffic'!D356)-1,FALSE)</f>
        <v>5980955</v>
      </c>
      <c r="Z355">
        <f>VLOOKUP($B355,'Channel wise traffic'!$B$2:$F$367,COLUMN('Channel wise traffic'!E356)-1,FALSE)</f>
        <v>2436685</v>
      </c>
      <c r="AA355">
        <f>VLOOKUP($B355,'Channel wise traffic'!$B$2:$F$367,COLUMN('Channel wise traffic'!F356)-1,FALSE)</f>
        <v>5759438</v>
      </c>
    </row>
    <row r="356" spans="1:27" x14ac:dyDescent="0.3">
      <c r="A356" s="4" t="str">
        <f t="shared" si="51"/>
        <v>Saturday</v>
      </c>
      <c r="B356" s="3">
        <v>43820</v>
      </c>
      <c r="C356" s="10">
        <v>46236443</v>
      </c>
      <c r="D356" s="10">
        <v>9321266</v>
      </c>
      <c r="E356" s="10">
        <v>3042461</v>
      </c>
      <c r="F356" s="10">
        <v>1965430</v>
      </c>
      <c r="G356" s="10">
        <v>1502374</v>
      </c>
      <c r="H356" s="8">
        <f t="shared" si="46"/>
        <v>3.2493286734881402E-2</v>
      </c>
      <c r="I356" s="8">
        <f t="shared" si="52"/>
        <v>-0.15770913551564303</v>
      </c>
      <c r="J356" s="8">
        <f t="shared" si="53"/>
        <v>9.8039324886276535E-3</v>
      </c>
      <c r="K356" s="8">
        <f t="shared" si="54"/>
        <v>-0.16588672574431385</v>
      </c>
      <c r="L356" s="8">
        <f t="shared" si="47"/>
        <v>0.20159998034450877</v>
      </c>
      <c r="M356" s="8">
        <f t="shared" si="48"/>
        <v>0.32639997614058003</v>
      </c>
      <c r="N356" s="8">
        <f t="shared" si="49"/>
        <v>0.64600006376416985</v>
      </c>
      <c r="O356" s="8">
        <f t="shared" si="50"/>
        <v>0.7643996479141969</v>
      </c>
      <c r="P356">
        <f>VLOOKUP($B356,'Supporting Data'!$B$2:$J$367,COLUMN('Supporting Data'!C357)-1,FALSE)</f>
        <v>399659</v>
      </c>
      <c r="Q356" s="8">
        <f>VLOOKUP($B356,'Supporting Data'!$B$2:$J$367,COLUMN('Supporting Data'!D357)-1,FALSE)</f>
        <v>0.17</v>
      </c>
      <c r="R356">
        <f>VLOOKUP($B356,'Supporting Data'!$B$2:$J$367,COLUMN('Supporting Data'!E357)-1,FALSE)</f>
        <v>39</v>
      </c>
      <c r="S356">
        <f>VLOOKUP($B356,'Supporting Data'!$B$2:$J$367,COLUMN('Supporting Data'!F357)-1,FALSE)</f>
        <v>17</v>
      </c>
      <c r="T356">
        <f>VLOOKUP($B356,'Supporting Data'!$B$2:$J$367,COLUMN('Supporting Data'!G357)-1,FALSE)</f>
        <v>29</v>
      </c>
      <c r="U356">
        <f>VLOOKUP($B356,'Supporting Data'!$B$2:$J$367,COLUMN('Supporting Data'!H357)-1,FALSE)</f>
        <v>350</v>
      </c>
      <c r="V356">
        <f>VLOOKUP($B356,'Supporting Data'!$B$2:$J$367,COLUMN('Supporting Data'!I357)-1,FALSE)</f>
        <v>31</v>
      </c>
      <c r="W356" s="8">
        <f>VLOOKUP($B356,'Supporting Data'!$B$2:$J$367,COLUMN('Supporting Data'!J357)-1,FALSE)</f>
        <v>0.91</v>
      </c>
      <c r="X356">
        <f>VLOOKUP($B356,'Channel wise traffic'!$B$2:$F$367,COLUMN('Channel wise traffic'!C357)-1,FALSE)</f>
        <v>16645119</v>
      </c>
      <c r="Y356">
        <f>VLOOKUP($B356,'Channel wise traffic'!$B$2:$F$367,COLUMN('Channel wise traffic'!D357)-1,FALSE)</f>
        <v>12483839</v>
      </c>
      <c r="Z356">
        <f>VLOOKUP($B356,'Channel wise traffic'!$B$2:$F$367,COLUMN('Channel wise traffic'!E357)-1,FALSE)</f>
        <v>5086008</v>
      </c>
      <c r="AA356">
        <f>VLOOKUP($B356,'Channel wise traffic'!$B$2:$F$367,COLUMN('Channel wise traffic'!F357)-1,FALSE)</f>
        <v>12021475</v>
      </c>
    </row>
    <row r="357" spans="1:27" x14ac:dyDescent="0.3">
      <c r="A357" s="4" t="str">
        <f t="shared" si="51"/>
        <v>Sunday</v>
      </c>
      <c r="B357" s="3">
        <v>43821</v>
      </c>
      <c r="C357" s="10">
        <v>43094160</v>
      </c>
      <c r="D357" s="10">
        <v>9140271</v>
      </c>
      <c r="E357" s="10">
        <v>3263076</v>
      </c>
      <c r="F357" s="10">
        <v>2107947</v>
      </c>
      <c r="G357" s="10">
        <v>1677083</v>
      </c>
      <c r="H357" s="8">
        <f t="shared" si="46"/>
        <v>3.8916711684367444E-2</v>
      </c>
      <c r="I357" s="8">
        <f t="shared" si="52"/>
        <v>0.21029166080314066</v>
      </c>
      <c r="J357" s="8">
        <f t="shared" si="53"/>
        <v>0</v>
      </c>
      <c r="K357" s="8">
        <f t="shared" si="54"/>
        <v>0.21029166080314066</v>
      </c>
      <c r="L357" s="8">
        <f t="shared" si="47"/>
        <v>0.21209999220311987</v>
      </c>
      <c r="M357" s="8">
        <f t="shared" si="48"/>
        <v>0.35699991827375799</v>
      </c>
      <c r="N357" s="8">
        <f t="shared" si="49"/>
        <v>0.64599997057990677</v>
      </c>
      <c r="O357" s="8">
        <f t="shared" si="50"/>
        <v>0.79560017400817007</v>
      </c>
      <c r="P357">
        <f>VLOOKUP($B357,'Supporting Data'!$B$2:$J$367,COLUMN('Supporting Data'!C358)-1,FALSE)</f>
        <v>391668</v>
      </c>
      <c r="Q357" s="8">
        <f>VLOOKUP($B357,'Supporting Data'!$B$2:$J$367,COLUMN('Supporting Data'!D358)-1,FALSE)</f>
        <v>0.18</v>
      </c>
      <c r="R357">
        <f>VLOOKUP($B357,'Supporting Data'!$B$2:$J$367,COLUMN('Supporting Data'!E358)-1,FALSE)</f>
        <v>30</v>
      </c>
      <c r="S357">
        <f>VLOOKUP($B357,'Supporting Data'!$B$2:$J$367,COLUMN('Supporting Data'!F358)-1,FALSE)</f>
        <v>18</v>
      </c>
      <c r="T357">
        <f>VLOOKUP($B357,'Supporting Data'!$B$2:$J$367,COLUMN('Supporting Data'!G358)-1,FALSE)</f>
        <v>25</v>
      </c>
      <c r="U357">
        <f>VLOOKUP($B357,'Supporting Data'!$B$2:$J$367,COLUMN('Supporting Data'!H358)-1,FALSE)</f>
        <v>397</v>
      </c>
      <c r="V357">
        <f>VLOOKUP($B357,'Supporting Data'!$B$2:$J$367,COLUMN('Supporting Data'!I358)-1,FALSE)</f>
        <v>39</v>
      </c>
      <c r="W357" s="8">
        <f>VLOOKUP($B357,'Supporting Data'!$B$2:$J$367,COLUMN('Supporting Data'!J358)-1,FALSE)</f>
        <v>0.92</v>
      </c>
      <c r="X357">
        <f>VLOOKUP($B357,'Channel wise traffic'!$B$2:$F$367,COLUMN('Channel wise traffic'!C358)-1,FALSE)</f>
        <v>15513897</v>
      </c>
      <c r="Y357">
        <f>VLOOKUP($B357,'Channel wise traffic'!$B$2:$F$367,COLUMN('Channel wise traffic'!D358)-1,FALSE)</f>
        <v>11635423</v>
      </c>
      <c r="Z357">
        <f>VLOOKUP($B357,'Channel wise traffic'!$B$2:$F$367,COLUMN('Channel wise traffic'!E358)-1,FALSE)</f>
        <v>4740357</v>
      </c>
      <c r="AA357">
        <f>VLOOKUP($B357,'Channel wise traffic'!$B$2:$F$367,COLUMN('Channel wise traffic'!F358)-1,FALSE)</f>
        <v>11204481</v>
      </c>
    </row>
    <row r="358" spans="1:27" x14ac:dyDescent="0.3">
      <c r="A358" s="4" t="str">
        <f t="shared" si="51"/>
        <v>Monday</v>
      </c>
      <c r="B358" s="3">
        <v>43822</v>
      </c>
      <c r="C358" s="10">
        <v>21500167</v>
      </c>
      <c r="D358" s="10">
        <v>5106289</v>
      </c>
      <c r="E358" s="10">
        <v>1940390</v>
      </c>
      <c r="F358" s="10">
        <v>1430649</v>
      </c>
      <c r="G358" s="10">
        <v>1196595</v>
      </c>
      <c r="H358" s="8">
        <f t="shared" si="46"/>
        <v>5.5655149097213988E-2</v>
      </c>
      <c r="I358" s="8">
        <f t="shared" si="52"/>
        <v>-9.6867855803172809E-2</v>
      </c>
      <c r="J358" s="8">
        <f t="shared" si="53"/>
        <v>1.0204109920066262E-2</v>
      </c>
      <c r="K358" s="8">
        <f t="shared" si="54"/>
        <v>-0.10599042774802347</v>
      </c>
      <c r="L358" s="8">
        <f t="shared" si="47"/>
        <v>0.23749996918628585</v>
      </c>
      <c r="M358" s="8">
        <f t="shared" si="48"/>
        <v>0.38000003525064874</v>
      </c>
      <c r="N358" s="8">
        <f t="shared" si="49"/>
        <v>0.73729971809790817</v>
      </c>
      <c r="O358" s="8">
        <f t="shared" si="50"/>
        <v>0.83640012330068381</v>
      </c>
      <c r="P358">
        <f>VLOOKUP($B358,'Supporting Data'!$B$2:$J$367,COLUMN('Supporting Data'!C359)-1,FALSE)</f>
        <v>387294</v>
      </c>
      <c r="Q358" s="8">
        <f>VLOOKUP($B358,'Supporting Data'!$B$2:$J$367,COLUMN('Supporting Data'!D359)-1,FALSE)</f>
        <v>0.17</v>
      </c>
      <c r="R358">
        <f>VLOOKUP($B358,'Supporting Data'!$B$2:$J$367,COLUMN('Supporting Data'!E359)-1,FALSE)</f>
        <v>34</v>
      </c>
      <c r="S358">
        <f>VLOOKUP($B358,'Supporting Data'!$B$2:$J$367,COLUMN('Supporting Data'!F359)-1,FALSE)</f>
        <v>18</v>
      </c>
      <c r="T358">
        <f>VLOOKUP($B358,'Supporting Data'!$B$2:$J$367,COLUMN('Supporting Data'!G359)-1,FALSE)</f>
        <v>29</v>
      </c>
      <c r="U358">
        <f>VLOOKUP($B358,'Supporting Data'!$B$2:$J$367,COLUMN('Supporting Data'!H359)-1,FALSE)</f>
        <v>357</v>
      </c>
      <c r="V358">
        <f>VLOOKUP($B358,'Supporting Data'!$B$2:$J$367,COLUMN('Supporting Data'!I359)-1,FALSE)</f>
        <v>30</v>
      </c>
      <c r="W358" s="8">
        <f>VLOOKUP($B358,'Supporting Data'!$B$2:$J$367,COLUMN('Supporting Data'!J359)-1,FALSE)</f>
        <v>0.92</v>
      </c>
      <c r="X358">
        <f>VLOOKUP($B358,'Channel wise traffic'!$B$2:$F$367,COLUMN('Channel wise traffic'!C359)-1,FALSE)</f>
        <v>7740060</v>
      </c>
      <c r="Y358">
        <f>VLOOKUP($B358,'Channel wise traffic'!$B$2:$F$367,COLUMN('Channel wise traffic'!D359)-1,FALSE)</f>
        <v>5805045</v>
      </c>
      <c r="Z358">
        <f>VLOOKUP($B358,'Channel wise traffic'!$B$2:$F$367,COLUMN('Channel wise traffic'!E359)-1,FALSE)</f>
        <v>2365018</v>
      </c>
      <c r="AA358">
        <f>VLOOKUP($B358,'Channel wise traffic'!$B$2:$F$367,COLUMN('Channel wise traffic'!F359)-1,FALSE)</f>
        <v>5590043</v>
      </c>
    </row>
    <row r="359" spans="1:27" x14ac:dyDescent="0.3">
      <c r="A359" s="4" t="str">
        <f t="shared" si="51"/>
        <v>Tuesday</v>
      </c>
      <c r="B359" s="3">
        <v>43823</v>
      </c>
      <c r="C359" s="10">
        <v>21282993</v>
      </c>
      <c r="D359" s="10">
        <v>5320748</v>
      </c>
      <c r="E359" s="10">
        <v>2107016</v>
      </c>
      <c r="F359" s="10">
        <v>1568884</v>
      </c>
      <c r="G359" s="10">
        <v>1312214</v>
      </c>
      <c r="H359" s="8">
        <f t="shared" si="46"/>
        <v>6.1655519973154153E-2</v>
      </c>
      <c r="I359" s="8">
        <f t="shared" si="52"/>
        <v>0.18819603848330502</v>
      </c>
      <c r="J359" s="8">
        <f t="shared" si="53"/>
        <v>1.0309259264533743E-2</v>
      </c>
      <c r="K359" s="8">
        <f t="shared" si="54"/>
        <v>0.17607161132846216</v>
      </c>
      <c r="L359" s="8">
        <f t="shared" si="47"/>
        <v>0.24999998825353181</v>
      </c>
      <c r="M359" s="8">
        <f t="shared" si="48"/>
        <v>0.39599996090775208</v>
      </c>
      <c r="N359" s="8">
        <f t="shared" si="49"/>
        <v>0.74459994608488977</v>
      </c>
      <c r="O359" s="8">
        <f t="shared" si="50"/>
        <v>0.83639963184021249</v>
      </c>
      <c r="P359">
        <f>VLOOKUP($B359,'Supporting Data'!$B$2:$J$367,COLUMN('Supporting Data'!C360)-1,FALSE)</f>
        <v>385346</v>
      </c>
      <c r="Q359" s="8">
        <f>VLOOKUP($B359,'Supporting Data'!$B$2:$J$367,COLUMN('Supporting Data'!D360)-1,FALSE)</f>
        <v>0.17</v>
      </c>
      <c r="R359">
        <f>VLOOKUP($B359,'Supporting Data'!$B$2:$J$367,COLUMN('Supporting Data'!E360)-1,FALSE)</f>
        <v>40</v>
      </c>
      <c r="S359">
        <f>VLOOKUP($B359,'Supporting Data'!$B$2:$J$367,COLUMN('Supporting Data'!F360)-1,FALSE)</f>
        <v>17</v>
      </c>
      <c r="T359">
        <f>VLOOKUP($B359,'Supporting Data'!$B$2:$J$367,COLUMN('Supporting Data'!G360)-1,FALSE)</f>
        <v>26</v>
      </c>
      <c r="U359">
        <f>VLOOKUP($B359,'Supporting Data'!$B$2:$J$367,COLUMN('Supporting Data'!H360)-1,FALSE)</f>
        <v>394</v>
      </c>
      <c r="V359">
        <f>VLOOKUP($B359,'Supporting Data'!$B$2:$J$367,COLUMN('Supporting Data'!I360)-1,FALSE)</f>
        <v>40</v>
      </c>
      <c r="W359" s="8">
        <f>VLOOKUP($B359,'Supporting Data'!$B$2:$J$367,COLUMN('Supporting Data'!J360)-1,FALSE)</f>
        <v>0.93</v>
      </c>
      <c r="X359">
        <f>VLOOKUP($B359,'Channel wise traffic'!$B$2:$F$367,COLUMN('Channel wise traffic'!C360)-1,FALSE)</f>
        <v>7661877</v>
      </c>
      <c r="Y359">
        <f>VLOOKUP($B359,'Channel wise traffic'!$B$2:$F$367,COLUMN('Channel wise traffic'!D360)-1,FALSE)</f>
        <v>5746408</v>
      </c>
      <c r="Z359">
        <f>VLOOKUP($B359,'Channel wise traffic'!$B$2:$F$367,COLUMN('Channel wise traffic'!E360)-1,FALSE)</f>
        <v>2341129</v>
      </c>
      <c r="AA359">
        <f>VLOOKUP($B359,'Channel wise traffic'!$B$2:$F$367,COLUMN('Channel wise traffic'!F360)-1,FALSE)</f>
        <v>5533578</v>
      </c>
    </row>
    <row r="360" spans="1:27" x14ac:dyDescent="0.3">
      <c r="A360" s="4" t="str">
        <f t="shared" si="51"/>
        <v>Wednesday</v>
      </c>
      <c r="B360" s="3">
        <v>43824</v>
      </c>
      <c r="C360" s="10">
        <v>20631473</v>
      </c>
      <c r="D360" s="10">
        <v>5261025</v>
      </c>
      <c r="E360" s="10">
        <v>2167542</v>
      </c>
      <c r="F360" s="10">
        <v>1582306</v>
      </c>
      <c r="G360" s="10">
        <v>1258566</v>
      </c>
      <c r="H360" s="8">
        <f t="shared" si="46"/>
        <v>6.1002236728322792E-2</v>
      </c>
      <c r="I360" s="8">
        <f t="shared" si="52"/>
        <v>-1.9849632492091485E-2</v>
      </c>
      <c r="J360" s="8">
        <f t="shared" si="53"/>
        <v>-7.7669894666066996E-2</v>
      </c>
      <c r="K360" s="8">
        <f t="shared" si="54"/>
        <v>6.2689336322857558E-2</v>
      </c>
      <c r="L360" s="8">
        <f t="shared" si="47"/>
        <v>0.25499997019117343</v>
      </c>
      <c r="M360" s="8">
        <f t="shared" si="48"/>
        <v>0.41199994297689141</v>
      </c>
      <c r="N360" s="8">
        <f t="shared" si="49"/>
        <v>0.73000015685970565</v>
      </c>
      <c r="O360" s="8">
        <f t="shared" si="50"/>
        <v>0.79539987840531479</v>
      </c>
      <c r="P360">
        <f>VLOOKUP($B360,'Supporting Data'!$B$2:$J$367,COLUMN('Supporting Data'!C361)-1,FALSE)</f>
        <v>403674</v>
      </c>
      <c r="Q360" s="8">
        <f>VLOOKUP($B360,'Supporting Data'!$B$2:$J$367,COLUMN('Supporting Data'!D361)-1,FALSE)</f>
        <v>0.19</v>
      </c>
      <c r="R360">
        <f>VLOOKUP($B360,'Supporting Data'!$B$2:$J$367,COLUMN('Supporting Data'!E361)-1,FALSE)</f>
        <v>38</v>
      </c>
      <c r="S360">
        <f>VLOOKUP($B360,'Supporting Data'!$B$2:$J$367,COLUMN('Supporting Data'!F361)-1,FALSE)</f>
        <v>20</v>
      </c>
      <c r="T360">
        <f>VLOOKUP($B360,'Supporting Data'!$B$2:$J$367,COLUMN('Supporting Data'!G361)-1,FALSE)</f>
        <v>27</v>
      </c>
      <c r="U360">
        <f>VLOOKUP($B360,'Supporting Data'!$B$2:$J$367,COLUMN('Supporting Data'!H361)-1,FALSE)</f>
        <v>366</v>
      </c>
      <c r="V360">
        <f>VLOOKUP($B360,'Supporting Data'!$B$2:$J$367,COLUMN('Supporting Data'!I361)-1,FALSE)</f>
        <v>35</v>
      </c>
      <c r="W360" s="8">
        <f>VLOOKUP($B360,'Supporting Data'!$B$2:$J$367,COLUMN('Supporting Data'!J361)-1,FALSE)</f>
        <v>0.93</v>
      </c>
      <c r="X360">
        <f>VLOOKUP($B360,'Channel wise traffic'!$B$2:$F$367,COLUMN('Channel wise traffic'!C361)-1,FALSE)</f>
        <v>7427330</v>
      </c>
      <c r="Y360">
        <f>VLOOKUP($B360,'Channel wise traffic'!$B$2:$F$367,COLUMN('Channel wise traffic'!D361)-1,FALSE)</f>
        <v>5570497</v>
      </c>
      <c r="Z360">
        <f>VLOOKUP($B360,'Channel wise traffic'!$B$2:$F$367,COLUMN('Channel wise traffic'!E361)-1,FALSE)</f>
        <v>2269462</v>
      </c>
      <c r="AA360">
        <f>VLOOKUP($B360,'Channel wise traffic'!$B$2:$F$367,COLUMN('Channel wise traffic'!F361)-1,FALSE)</f>
        <v>5364183</v>
      </c>
    </row>
    <row r="361" spans="1:27" x14ac:dyDescent="0.3">
      <c r="A361" s="4" t="str">
        <f t="shared" si="51"/>
        <v>Thursday</v>
      </c>
      <c r="B361" s="3">
        <v>43825</v>
      </c>
      <c r="C361" s="10">
        <v>20631473</v>
      </c>
      <c r="D361" s="10">
        <v>5209447</v>
      </c>
      <c r="E361" s="10">
        <v>2146292</v>
      </c>
      <c r="F361" s="10">
        <v>1645132</v>
      </c>
      <c r="G361" s="10">
        <v>1295048</v>
      </c>
      <c r="H361" s="8">
        <f t="shared" si="46"/>
        <v>6.2770506012828076E-2</v>
      </c>
      <c r="I361" s="8">
        <f t="shared" si="52"/>
        <v>6.9238688988570773E-2</v>
      </c>
      <c r="J361" s="8">
        <f t="shared" si="53"/>
        <v>-2.0618565999329763E-2</v>
      </c>
      <c r="K361" s="8">
        <f t="shared" si="54"/>
        <v>9.1748987542926042E-2</v>
      </c>
      <c r="L361" s="8">
        <f t="shared" si="47"/>
        <v>0.25250000327170047</v>
      </c>
      <c r="M361" s="8">
        <f t="shared" si="48"/>
        <v>0.41199996851873144</v>
      </c>
      <c r="N361" s="8">
        <f t="shared" si="49"/>
        <v>0.76649961887758045</v>
      </c>
      <c r="O361" s="8">
        <f t="shared" si="50"/>
        <v>0.78720005446371477</v>
      </c>
      <c r="P361">
        <f>VLOOKUP($B361,'Supporting Data'!$B$2:$J$367,COLUMN('Supporting Data'!C362)-1,FALSE)</f>
        <v>381035</v>
      </c>
      <c r="Q361" s="8">
        <f>VLOOKUP($B361,'Supporting Data'!$B$2:$J$367,COLUMN('Supporting Data'!D362)-1,FALSE)</f>
        <v>0.18</v>
      </c>
      <c r="R361">
        <f>VLOOKUP($B361,'Supporting Data'!$B$2:$J$367,COLUMN('Supporting Data'!E362)-1,FALSE)</f>
        <v>39</v>
      </c>
      <c r="S361">
        <f>VLOOKUP($B361,'Supporting Data'!$B$2:$J$367,COLUMN('Supporting Data'!F362)-1,FALSE)</f>
        <v>21</v>
      </c>
      <c r="T361">
        <f>VLOOKUP($B361,'Supporting Data'!$B$2:$J$367,COLUMN('Supporting Data'!G362)-1,FALSE)</f>
        <v>29</v>
      </c>
      <c r="U361">
        <f>VLOOKUP($B361,'Supporting Data'!$B$2:$J$367,COLUMN('Supporting Data'!H362)-1,FALSE)</f>
        <v>380</v>
      </c>
      <c r="V361">
        <f>VLOOKUP($B361,'Supporting Data'!$B$2:$J$367,COLUMN('Supporting Data'!I362)-1,FALSE)</f>
        <v>36</v>
      </c>
      <c r="W361" s="8">
        <f>VLOOKUP($B361,'Supporting Data'!$B$2:$J$367,COLUMN('Supporting Data'!J362)-1,FALSE)</f>
        <v>0.95</v>
      </c>
      <c r="X361">
        <f>VLOOKUP($B361,'Channel wise traffic'!$B$2:$F$367,COLUMN('Channel wise traffic'!C362)-1,FALSE)</f>
        <v>7427330</v>
      </c>
      <c r="Y361">
        <f>VLOOKUP($B361,'Channel wise traffic'!$B$2:$F$367,COLUMN('Channel wise traffic'!D362)-1,FALSE)</f>
        <v>5570497</v>
      </c>
      <c r="Z361">
        <f>VLOOKUP($B361,'Channel wise traffic'!$B$2:$F$367,COLUMN('Channel wise traffic'!E362)-1,FALSE)</f>
        <v>2269462</v>
      </c>
      <c r="AA361">
        <f>VLOOKUP($B361,'Channel wise traffic'!$B$2:$F$367,COLUMN('Channel wise traffic'!F362)-1,FALSE)</f>
        <v>5364183</v>
      </c>
    </row>
    <row r="362" spans="1:27" x14ac:dyDescent="0.3">
      <c r="A362" s="4" t="str">
        <f t="shared" si="51"/>
        <v>Friday</v>
      </c>
      <c r="B362" s="3">
        <v>43826</v>
      </c>
      <c r="C362" s="10">
        <v>22368860</v>
      </c>
      <c r="D362" s="10">
        <v>5648137</v>
      </c>
      <c r="E362" s="10">
        <v>2349625</v>
      </c>
      <c r="F362" s="10">
        <v>1629465</v>
      </c>
      <c r="G362" s="10">
        <v>1309438</v>
      </c>
      <c r="H362" s="8">
        <f t="shared" si="46"/>
        <v>5.8538432445819771E-2</v>
      </c>
      <c r="I362" s="8">
        <f t="shared" si="52"/>
        <v>6.335698896963593E-2</v>
      </c>
      <c r="J362" s="8">
        <f t="shared" si="53"/>
        <v>9.80390342279569E-3</v>
      </c>
      <c r="K362" s="8">
        <f t="shared" si="54"/>
        <v>5.3033153630440921E-2</v>
      </c>
      <c r="L362" s="8">
        <f t="shared" si="47"/>
        <v>0.25249999329424921</v>
      </c>
      <c r="M362" s="8">
        <f t="shared" si="48"/>
        <v>0.41600000141639626</v>
      </c>
      <c r="N362" s="8">
        <f t="shared" si="49"/>
        <v>0.69350002659998933</v>
      </c>
      <c r="O362" s="8">
        <f t="shared" si="50"/>
        <v>0.80359995458632127</v>
      </c>
      <c r="P362">
        <f>VLOOKUP($B362,'Supporting Data'!$B$2:$J$367,COLUMN('Supporting Data'!C363)-1,FALSE)</f>
        <v>409390</v>
      </c>
      <c r="Q362" s="8">
        <f>VLOOKUP($B362,'Supporting Data'!$B$2:$J$367,COLUMN('Supporting Data'!D363)-1,FALSE)</f>
        <v>0.19</v>
      </c>
      <c r="R362">
        <f>VLOOKUP($B362,'Supporting Data'!$B$2:$J$367,COLUMN('Supporting Data'!E363)-1,FALSE)</f>
        <v>30</v>
      </c>
      <c r="S362">
        <f>VLOOKUP($B362,'Supporting Data'!$B$2:$J$367,COLUMN('Supporting Data'!F363)-1,FALSE)</f>
        <v>18</v>
      </c>
      <c r="T362">
        <f>VLOOKUP($B362,'Supporting Data'!$B$2:$J$367,COLUMN('Supporting Data'!G363)-1,FALSE)</f>
        <v>27</v>
      </c>
      <c r="U362">
        <f>VLOOKUP($B362,'Supporting Data'!$B$2:$J$367,COLUMN('Supporting Data'!H363)-1,FALSE)</f>
        <v>387</v>
      </c>
      <c r="V362">
        <f>VLOOKUP($B362,'Supporting Data'!$B$2:$J$367,COLUMN('Supporting Data'!I363)-1,FALSE)</f>
        <v>33</v>
      </c>
      <c r="W362" s="8">
        <f>VLOOKUP($B362,'Supporting Data'!$B$2:$J$367,COLUMN('Supporting Data'!J363)-1,FALSE)</f>
        <v>0.91</v>
      </c>
      <c r="X362">
        <f>VLOOKUP($B362,'Channel wise traffic'!$B$2:$F$367,COLUMN('Channel wise traffic'!C363)-1,FALSE)</f>
        <v>8052789</v>
      </c>
      <c r="Y362">
        <f>VLOOKUP($B362,'Channel wise traffic'!$B$2:$F$367,COLUMN('Channel wise traffic'!D363)-1,FALSE)</f>
        <v>6039592</v>
      </c>
      <c r="Z362">
        <f>VLOOKUP($B362,'Channel wise traffic'!$B$2:$F$367,COLUMN('Channel wise traffic'!E363)-1,FALSE)</f>
        <v>2460574</v>
      </c>
      <c r="AA362">
        <f>VLOOKUP($B362,'Channel wise traffic'!$B$2:$F$367,COLUMN('Channel wise traffic'!F363)-1,FALSE)</f>
        <v>5815903</v>
      </c>
    </row>
    <row r="363" spans="1:27" x14ac:dyDescent="0.3">
      <c r="A363" s="4" t="str">
        <f t="shared" si="51"/>
        <v>Saturday</v>
      </c>
      <c r="B363" s="3">
        <v>43827</v>
      </c>
      <c r="C363" s="10">
        <v>45338648</v>
      </c>
      <c r="D363" s="10">
        <v>9521116</v>
      </c>
      <c r="E363" s="10">
        <v>3269551</v>
      </c>
      <c r="F363" s="10">
        <v>2201061</v>
      </c>
      <c r="G363" s="10">
        <v>1768333</v>
      </c>
      <c r="H363" s="8">
        <f t="shared" si="46"/>
        <v>3.9002773086661079E-2</v>
      </c>
      <c r="I363" s="8">
        <f t="shared" si="52"/>
        <v>0.17702582712427128</v>
      </c>
      <c r="J363" s="8">
        <f t="shared" si="53"/>
        <v>-1.9417475518175187E-2</v>
      </c>
      <c r="K363" s="8">
        <f t="shared" si="54"/>
        <v>0.2003332689885069</v>
      </c>
      <c r="L363" s="8">
        <f t="shared" si="47"/>
        <v>0.20999999823550097</v>
      </c>
      <c r="M363" s="8">
        <f t="shared" si="48"/>
        <v>0.34339997538103728</v>
      </c>
      <c r="N363" s="8">
        <f t="shared" si="49"/>
        <v>0.6731997757490249</v>
      </c>
      <c r="O363" s="8">
        <f t="shared" si="50"/>
        <v>0.80340026923379226</v>
      </c>
      <c r="P363">
        <f>VLOOKUP($B363,'Supporting Data'!$B$2:$J$367,COLUMN('Supporting Data'!C364)-1,FALSE)</f>
        <v>383323</v>
      </c>
      <c r="Q363" s="8">
        <f>VLOOKUP($B363,'Supporting Data'!$B$2:$J$367,COLUMN('Supporting Data'!D364)-1,FALSE)</f>
        <v>0.19</v>
      </c>
      <c r="R363">
        <f>VLOOKUP($B363,'Supporting Data'!$B$2:$J$367,COLUMN('Supporting Data'!E364)-1,FALSE)</f>
        <v>30</v>
      </c>
      <c r="S363">
        <f>VLOOKUP($B363,'Supporting Data'!$B$2:$J$367,COLUMN('Supporting Data'!F364)-1,FALSE)</f>
        <v>18</v>
      </c>
      <c r="T363">
        <f>VLOOKUP($B363,'Supporting Data'!$B$2:$J$367,COLUMN('Supporting Data'!G364)-1,FALSE)</f>
        <v>27</v>
      </c>
      <c r="U363">
        <f>VLOOKUP($B363,'Supporting Data'!$B$2:$J$367,COLUMN('Supporting Data'!H364)-1,FALSE)</f>
        <v>388</v>
      </c>
      <c r="V363">
        <f>VLOOKUP($B363,'Supporting Data'!$B$2:$J$367,COLUMN('Supporting Data'!I364)-1,FALSE)</f>
        <v>37</v>
      </c>
      <c r="W363" s="8">
        <f>VLOOKUP($B363,'Supporting Data'!$B$2:$J$367,COLUMN('Supporting Data'!J364)-1,FALSE)</f>
        <v>0.91</v>
      </c>
      <c r="X363">
        <f>VLOOKUP($B363,'Channel wise traffic'!$B$2:$F$367,COLUMN('Channel wise traffic'!C364)-1,FALSE)</f>
        <v>16321913</v>
      </c>
      <c r="Y363">
        <f>VLOOKUP($B363,'Channel wise traffic'!$B$2:$F$367,COLUMN('Channel wise traffic'!D364)-1,FALSE)</f>
        <v>12241435</v>
      </c>
      <c r="Z363">
        <f>VLOOKUP($B363,'Channel wise traffic'!$B$2:$F$367,COLUMN('Channel wise traffic'!E364)-1,FALSE)</f>
        <v>4987251</v>
      </c>
      <c r="AA363">
        <f>VLOOKUP($B363,'Channel wise traffic'!$B$2:$F$367,COLUMN('Channel wise traffic'!F364)-1,FALSE)</f>
        <v>11788048</v>
      </c>
    </row>
    <row r="364" spans="1:27" x14ac:dyDescent="0.3">
      <c r="A364" s="4" t="str">
        <f t="shared" si="51"/>
        <v>Sunday</v>
      </c>
      <c r="B364" s="3">
        <v>43828</v>
      </c>
      <c r="C364" s="10">
        <v>43543058</v>
      </c>
      <c r="D364" s="10">
        <v>8778280</v>
      </c>
      <c r="E364" s="10">
        <v>3133846</v>
      </c>
      <c r="F364" s="10">
        <v>2109705</v>
      </c>
      <c r="G364" s="10">
        <v>1596202</v>
      </c>
      <c r="H364" s="8">
        <f t="shared" si="46"/>
        <v>3.6658013316382146E-2</v>
      </c>
      <c r="I364" s="8">
        <f t="shared" si="52"/>
        <v>-4.8227189709752039E-2</v>
      </c>
      <c r="J364" s="8">
        <f t="shared" si="53"/>
        <v>1.0416678269166812E-2</v>
      </c>
      <c r="K364" s="8">
        <f t="shared" si="54"/>
        <v>-5.8039291353914724E-2</v>
      </c>
      <c r="L364" s="8">
        <f t="shared" si="47"/>
        <v>0.2015999886824669</v>
      </c>
      <c r="M364" s="8">
        <f t="shared" si="48"/>
        <v>0.35700000455670133</v>
      </c>
      <c r="N364" s="8">
        <f t="shared" si="49"/>
        <v>0.67319995941089639</v>
      </c>
      <c r="O364" s="8">
        <f t="shared" si="50"/>
        <v>0.75659961937806475</v>
      </c>
      <c r="P364">
        <f>VLOOKUP($B364,'Supporting Data'!$B$2:$J$367,COLUMN('Supporting Data'!C365)-1,FALSE)</f>
        <v>385433</v>
      </c>
      <c r="Q364" s="8">
        <f>VLOOKUP($B364,'Supporting Data'!$B$2:$J$367,COLUMN('Supporting Data'!D365)-1,FALSE)</f>
        <v>0.17</v>
      </c>
      <c r="R364">
        <f>VLOOKUP($B364,'Supporting Data'!$B$2:$J$367,COLUMN('Supporting Data'!E365)-1,FALSE)</f>
        <v>38</v>
      </c>
      <c r="S364">
        <f>VLOOKUP($B364,'Supporting Data'!$B$2:$J$367,COLUMN('Supporting Data'!F365)-1,FALSE)</f>
        <v>17</v>
      </c>
      <c r="T364">
        <f>VLOOKUP($B364,'Supporting Data'!$B$2:$J$367,COLUMN('Supporting Data'!G365)-1,FALSE)</f>
        <v>25</v>
      </c>
      <c r="U364">
        <f>VLOOKUP($B364,'Supporting Data'!$B$2:$J$367,COLUMN('Supporting Data'!H365)-1,FALSE)</f>
        <v>350</v>
      </c>
      <c r="V364">
        <f>VLOOKUP($B364,'Supporting Data'!$B$2:$J$367,COLUMN('Supporting Data'!I365)-1,FALSE)</f>
        <v>31</v>
      </c>
      <c r="W364" s="8">
        <f>VLOOKUP($B364,'Supporting Data'!$B$2:$J$367,COLUMN('Supporting Data'!J365)-1,FALSE)</f>
        <v>0.94</v>
      </c>
      <c r="X364">
        <f>VLOOKUP($B364,'Channel wise traffic'!$B$2:$F$367,COLUMN('Channel wise traffic'!C365)-1,FALSE)</f>
        <v>15675500</v>
      </c>
      <c r="Y364">
        <f>VLOOKUP($B364,'Channel wise traffic'!$B$2:$F$367,COLUMN('Channel wise traffic'!D365)-1,FALSE)</f>
        <v>11756625</v>
      </c>
      <c r="Z364">
        <f>VLOOKUP($B364,'Channel wise traffic'!$B$2:$F$367,COLUMN('Channel wise traffic'!E365)-1,FALSE)</f>
        <v>4789736</v>
      </c>
      <c r="AA364">
        <f>VLOOKUP($B364,'Channel wise traffic'!$B$2:$F$367,COLUMN('Channel wise traffic'!F365)-1,FALSE)</f>
        <v>11321195</v>
      </c>
    </row>
    <row r="365" spans="1:27" x14ac:dyDescent="0.3">
      <c r="A365" s="4" t="str">
        <f t="shared" si="51"/>
        <v>Monday</v>
      </c>
      <c r="B365" s="3">
        <v>43829</v>
      </c>
      <c r="C365" s="10">
        <v>22151687</v>
      </c>
      <c r="D365" s="10">
        <v>5316404</v>
      </c>
      <c r="E365" s="10">
        <v>2041499</v>
      </c>
      <c r="F365" s="10">
        <v>1415779</v>
      </c>
      <c r="G365" s="10">
        <v>1172548</v>
      </c>
      <c r="H365" s="8">
        <f t="shared" si="46"/>
        <v>5.2932672802753128E-2</v>
      </c>
      <c r="I365" s="8">
        <f t="shared" si="52"/>
        <v>-2.0096189604669967E-2</v>
      </c>
      <c r="J365" s="8">
        <f t="shared" si="53"/>
        <v>3.0303020437004058E-2</v>
      </c>
      <c r="K365" s="8">
        <f t="shared" si="54"/>
        <v>-4.8916880802986507E-2</v>
      </c>
      <c r="L365" s="8">
        <f t="shared" si="47"/>
        <v>0.23999996027390599</v>
      </c>
      <c r="M365" s="8">
        <f t="shared" si="48"/>
        <v>0.38399997441879885</v>
      </c>
      <c r="N365" s="8">
        <f t="shared" si="49"/>
        <v>0.69349972740618537</v>
      </c>
      <c r="O365" s="8">
        <f t="shared" si="50"/>
        <v>0.82819988147867707</v>
      </c>
      <c r="P365">
        <f>VLOOKUP($B365,'Supporting Data'!$B$2:$J$367,COLUMN('Supporting Data'!C366)-1,FALSE)</f>
        <v>382858</v>
      </c>
      <c r="Q365" s="8">
        <f>VLOOKUP($B365,'Supporting Data'!$B$2:$J$367,COLUMN('Supporting Data'!D366)-1,FALSE)</f>
        <v>0.18</v>
      </c>
      <c r="R365">
        <f>VLOOKUP($B365,'Supporting Data'!$B$2:$J$367,COLUMN('Supporting Data'!E366)-1,FALSE)</f>
        <v>38</v>
      </c>
      <c r="S365">
        <f>VLOOKUP($B365,'Supporting Data'!$B$2:$J$367,COLUMN('Supporting Data'!F366)-1,FALSE)</f>
        <v>17</v>
      </c>
      <c r="T365">
        <f>VLOOKUP($B365,'Supporting Data'!$B$2:$J$367,COLUMN('Supporting Data'!G366)-1,FALSE)</f>
        <v>26</v>
      </c>
      <c r="U365">
        <f>VLOOKUP($B365,'Supporting Data'!$B$2:$J$367,COLUMN('Supporting Data'!H366)-1,FALSE)</f>
        <v>385</v>
      </c>
      <c r="V365">
        <f>VLOOKUP($B365,'Supporting Data'!$B$2:$J$367,COLUMN('Supporting Data'!I366)-1,FALSE)</f>
        <v>30</v>
      </c>
      <c r="W365" s="8">
        <f>VLOOKUP($B365,'Supporting Data'!$B$2:$J$367,COLUMN('Supporting Data'!J366)-1,FALSE)</f>
        <v>0.95</v>
      </c>
      <c r="X365">
        <f>VLOOKUP($B365,'Channel wise traffic'!$B$2:$F$367,COLUMN('Channel wise traffic'!C366)-1,FALSE)</f>
        <v>7974607</v>
      </c>
      <c r="Y365">
        <f>VLOOKUP($B365,'Channel wise traffic'!$B$2:$F$367,COLUMN('Channel wise traffic'!D366)-1,FALSE)</f>
        <v>5980955</v>
      </c>
      <c r="Z365">
        <f>VLOOKUP($B365,'Channel wise traffic'!$B$2:$F$367,COLUMN('Channel wise traffic'!E366)-1,FALSE)</f>
        <v>2436685</v>
      </c>
      <c r="AA365">
        <f>VLOOKUP($B365,'Channel wise traffic'!$B$2:$F$367,COLUMN('Channel wise traffic'!F366)-1,FALSE)</f>
        <v>5759438</v>
      </c>
    </row>
    <row r="366" spans="1:27" x14ac:dyDescent="0.3">
      <c r="A366" s="4" t="str">
        <f t="shared" si="51"/>
        <v>Tuesday</v>
      </c>
      <c r="B366" s="3">
        <v>43830</v>
      </c>
      <c r="C366" s="10">
        <v>21934513</v>
      </c>
      <c r="D366" s="10">
        <v>5319119</v>
      </c>
      <c r="E366" s="10">
        <v>2106371</v>
      </c>
      <c r="F366" s="10">
        <v>1491521</v>
      </c>
      <c r="G366" s="10">
        <v>1284200</v>
      </c>
      <c r="H366" s="8">
        <f t="shared" si="46"/>
        <v>5.854700307228157E-2</v>
      </c>
      <c r="I366" s="8">
        <f t="shared" si="52"/>
        <v>-2.1348651972925126E-2</v>
      </c>
      <c r="J366" s="8">
        <f t="shared" si="53"/>
        <v>3.061223578845329E-2</v>
      </c>
      <c r="K366" s="8">
        <f t="shared" si="54"/>
        <v>-5.0417495501231424E-2</v>
      </c>
      <c r="L366" s="8">
        <f t="shared" si="47"/>
        <v>0.24249998164992312</v>
      </c>
      <c r="M366" s="8">
        <f t="shared" si="48"/>
        <v>0.39599997668786879</v>
      </c>
      <c r="N366" s="8">
        <f t="shared" si="49"/>
        <v>0.70809985515372176</v>
      </c>
      <c r="O366" s="8">
        <f t="shared" si="50"/>
        <v>0.86100028092128778</v>
      </c>
      <c r="P366">
        <f>VLOOKUP($B366,'Supporting Data'!$B$2:$J$367,COLUMN('Supporting Data'!C367)-1,FALSE)</f>
        <v>384453</v>
      </c>
      <c r="Q366" s="8">
        <f>VLOOKUP($B366,'Supporting Data'!$B$2:$J$367,COLUMN('Supporting Data'!D367)-1,FALSE)</f>
        <v>0.19</v>
      </c>
      <c r="R366">
        <f>VLOOKUP($B366,'Supporting Data'!$B$2:$J$367,COLUMN('Supporting Data'!E367)-1,FALSE)</f>
        <v>33</v>
      </c>
      <c r="S366">
        <f>VLOOKUP($B366,'Supporting Data'!$B$2:$J$367,COLUMN('Supporting Data'!F367)-1,FALSE)</f>
        <v>18</v>
      </c>
      <c r="T366">
        <f>VLOOKUP($B366,'Supporting Data'!$B$2:$J$367,COLUMN('Supporting Data'!G367)-1,FALSE)</f>
        <v>26</v>
      </c>
      <c r="U366">
        <f>VLOOKUP($B366,'Supporting Data'!$B$2:$J$367,COLUMN('Supporting Data'!H367)-1,FALSE)</f>
        <v>357</v>
      </c>
      <c r="V366">
        <f>VLOOKUP($B366,'Supporting Data'!$B$2:$J$367,COLUMN('Supporting Data'!I367)-1,FALSE)</f>
        <v>36</v>
      </c>
      <c r="W366" s="8">
        <f>VLOOKUP($B366,'Supporting Data'!$B$2:$J$367,COLUMN('Supporting Data'!J367)-1,FALSE)</f>
        <v>0.91</v>
      </c>
      <c r="X366">
        <f>VLOOKUP($B366,'Channel wise traffic'!$B$2:$F$367,COLUMN('Channel wise traffic'!C367)-1,FALSE)</f>
        <v>7896424</v>
      </c>
      <c r="Y366">
        <f>VLOOKUP($B366,'Channel wise traffic'!$B$2:$F$367,COLUMN('Channel wise traffic'!D367)-1,FALSE)</f>
        <v>5922318</v>
      </c>
      <c r="Z366">
        <f>VLOOKUP($B366,'Channel wise traffic'!$B$2:$F$367,COLUMN('Channel wise traffic'!E367)-1,FALSE)</f>
        <v>2412796</v>
      </c>
      <c r="AA366">
        <f>VLOOKUP($B366,'Channel wise traffic'!$B$2:$F$367,COLUMN('Channel wise traffic'!F367)-1,FALSE)</f>
        <v>5702973</v>
      </c>
    </row>
  </sheetData>
  <autoFilter ref="A1:AA366" xr:uid="{F71BE7FE-D50F-4F75-8738-4018519939E3}"/>
  <conditionalFormatting sqref="I9:K366">
    <cfRule type="cellIs" dxfId="617" priority="1" operator="lessThan">
      <formula>-0.2</formula>
    </cfRule>
    <cfRule type="cellIs" dxfId="616" priority="2" operator="greaterThan">
      <formula>0.2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G367"/>
  <sheetViews>
    <sheetView tabSelected="1" topLeftCell="B1" workbookViewId="0">
      <selection activeCell="G22" sqref="G22"/>
    </sheetView>
  </sheetViews>
  <sheetFormatPr defaultColWidth="11.19921875" defaultRowHeight="15.6" x14ac:dyDescent="0.3"/>
  <sheetData>
    <row r="2" spans="2:7" x14ac:dyDescent="0.3">
      <c r="B2" s="1" t="s">
        <v>0</v>
      </c>
      <c r="C2" s="2" t="s">
        <v>6</v>
      </c>
      <c r="D2" s="2" t="s">
        <v>7</v>
      </c>
      <c r="E2" s="2" t="s">
        <v>8</v>
      </c>
      <c r="F2" s="2" t="s">
        <v>9</v>
      </c>
      <c r="G2" s="7" t="s">
        <v>27</v>
      </c>
    </row>
    <row r="3" spans="2:7" x14ac:dyDescent="0.3">
      <c r="B3" s="3">
        <v>43466</v>
      </c>
      <c r="C3" s="4">
        <v>7505512</v>
      </c>
      <c r="D3" s="4">
        <v>5629134</v>
      </c>
      <c r="E3" s="4">
        <v>2293351</v>
      </c>
      <c r="F3" s="4">
        <v>5420648</v>
      </c>
      <c r="G3">
        <f>SUM(C3:F3)</f>
        <v>20848645</v>
      </c>
    </row>
    <row r="4" spans="2:7" x14ac:dyDescent="0.3">
      <c r="B4" s="3">
        <v>43467</v>
      </c>
      <c r="C4" s="4">
        <v>7896424</v>
      </c>
      <c r="D4" s="4">
        <v>5922318</v>
      </c>
      <c r="E4" s="4">
        <v>2412796</v>
      </c>
      <c r="F4" s="4">
        <v>5702973</v>
      </c>
      <c r="G4">
        <f t="shared" ref="G4:G67" si="0">SUM(C4:F4)</f>
        <v>21934511</v>
      </c>
    </row>
    <row r="5" spans="2:7" x14ac:dyDescent="0.3">
      <c r="B5" s="3">
        <v>43468</v>
      </c>
      <c r="C5" s="4">
        <v>7505512</v>
      </c>
      <c r="D5" s="4">
        <v>5629134</v>
      </c>
      <c r="E5" s="4">
        <v>2293351</v>
      </c>
      <c r="F5" s="4">
        <v>5420648</v>
      </c>
      <c r="G5">
        <f t="shared" si="0"/>
        <v>20848645</v>
      </c>
    </row>
    <row r="6" spans="2:7" x14ac:dyDescent="0.3">
      <c r="B6" s="3">
        <v>43469</v>
      </c>
      <c r="C6" s="4">
        <v>7818242</v>
      </c>
      <c r="D6" s="4">
        <v>5863681</v>
      </c>
      <c r="E6" s="4">
        <v>2388907</v>
      </c>
      <c r="F6" s="4">
        <v>5646508</v>
      </c>
      <c r="G6">
        <f t="shared" si="0"/>
        <v>21717338</v>
      </c>
    </row>
    <row r="7" spans="2:7" x14ac:dyDescent="0.3">
      <c r="B7" s="3">
        <v>43470</v>
      </c>
      <c r="C7" s="4">
        <v>15352294</v>
      </c>
      <c r="D7" s="4">
        <v>11514221</v>
      </c>
      <c r="E7" s="4">
        <v>4690978</v>
      </c>
      <c r="F7" s="4">
        <v>11087768</v>
      </c>
      <c r="G7">
        <f t="shared" si="0"/>
        <v>42645261</v>
      </c>
    </row>
    <row r="8" spans="2:7" x14ac:dyDescent="0.3">
      <c r="B8" s="3">
        <v>43471</v>
      </c>
      <c r="C8" s="4">
        <v>15675500</v>
      </c>
      <c r="D8" s="4">
        <v>11756625</v>
      </c>
      <c r="E8" s="4">
        <v>4789736</v>
      </c>
      <c r="F8" s="4">
        <v>11321195</v>
      </c>
      <c r="G8">
        <f t="shared" si="0"/>
        <v>43543056</v>
      </c>
    </row>
    <row r="9" spans="2:7" x14ac:dyDescent="0.3">
      <c r="B9" s="3">
        <v>43472</v>
      </c>
      <c r="C9" s="4">
        <v>8209154</v>
      </c>
      <c r="D9" s="4">
        <v>6156866</v>
      </c>
      <c r="E9" s="4">
        <v>2508352</v>
      </c>
      <c r="F9" s="4">
        <v>5928833</v>
      </c>
      <c r="G9">
        <f t="shared" si="0"/>
        <v>22803205</v>
      </c>
    </row>
    <row r="10" spans="2:7" x14ac:dyDescent="0.3">
      <c r="B10" s="3">
        <v>43473</v>
      </c>
      <c r="C10" s="4">
        <v>7818242</v>
      </c>
      <c r="D10" s="4">
        <v>5863681</v>
      </c>
      <c r="E10" s="4">
        <v>2388907</v>
      </c>
      <c r="F10" s="4">
        <v>5646508</v>
      </c>
      <c r="G10">
        <f t="shared" si="0"/>
        <v>21717338</v>
      </c>
    </row>
    <row r="11" spans="2:7" x14ac:dyDescent="0.3">
      <c r="B11" s="3">
        <v>43474</v>
      </c>
      <c r="C11" s="4">
        <v>8130972</v>
      </c>
      <c r="D11" s="4">
        <v>6098229</v>
      </c>
      <c r="E11" s="4">
        <v>2484463</v>
      </c>
      <c r="F11" s="4">
        <v>5872368</v>
      </c>
      <c r="G11">
        <f t="shared" si="0"/>
        <v>22586032</v>
      </c>
    </row>
    <row r="12" spans="2:7" x14ac:dyDescent="0.3">
      <c r="B12" s="3">
        <v>43475</v>
      </c>
      <c r="C12" s="4">
        <v>387156</v>
      </c>
      <c r="D12" s="4">
        <v>2873204</v>
      </c>
      <c r="E12" s="4">
        <v>1170564</v>
      </c>
      <c r="F12" s="4">
        <v>6210572</v>
      </c>
      <c r="G12">
        <f t="shared" si="0"/>
        <v>10641496</v>
      </c>
    </row>
    <row r="13" spans="2:7" x14ac:dyDescent="0.3">
      <c r="B13" s="3">
        <v>43476</v>
      </c>
      <c r="C13" s="4">
        <v>7427330</v>
      </c>
      <c r="D13" s="4">
        <v>5570497</v>
      </c>
      <c r="E13" s="4">
        <v>2269462</v>
      </c>
      <c r="F13" s="4">
        <v>5364183</v>
      </c>
      <c r="G13">
        <f t="shared" si="0"/>
        <v>20631472</v>
      </c>
    </row>
    <row r="14" spans="2:7" x14ac:dyDescent="0.3">
      <c r="B14" s="3">
        <v>43477</v>
      </c>
      <c r="C14" s="4">
        <v>15352294</v>
      </c>
      <c r="D14" s="4">
        <v>11514221</v>
      </c>
      <c r="E14" s="4">
        <v>4690978</v>
      </c>
      <c r="F14" s="4">
        <v>11087768</v>
      </c>
      <c r="G14">
        <f t="shared" si="0"/>
        <v>42645261</v>
      </c>
    </row>
    <row r="15" spans="2:7" x14ac:dyDescent="0.3">
      <c r="B15" s="3">
        <v>43478</v>
      </c>
      <c r="C15" s="4">
        <v>16645119</v>
      </c>
      <c r="D15" s="4">
        <v>12483839</v>
      </c>
      <c r="E15" s="4">
        <v>5086008</v>
      </c>
      <c r="F15" s="4">
        <v>12021475</v>
      </c>
      <c r="G15">
        <f t="shared" si="0"/>
        <v>46236441</v>
      </c>
    </row>
    <row r="16" spans="2:7" x14ac:dyDescent="0.3">
      <c r="B16" s="3">
        <v>43479</v>
      </c>
      <c r="C16" s="4">
        <v>7583695</v>
      </c>
      <c r="D16" s="4">
        <v>5687771</v>
      </c>
      <c r="E16" s="4">
        <v>2317240</v>
      </c>
      <c r="F16" s="4">
        <v>5477113</v>
      </c>
      <c r="G16">
        <f t="shared" si="0"/>
        <v>21065819</v>
      </c>
    </row>
    <row r="17" spans="2:7" x14ac:dyDescent="0.3">
      <c r="B17" s="3">
        <v>43480</v>
      </c>
      <c r="C17" s="4">
        <v>7661877</v>
      </c>
      <c r="D17" s="4">
        <v>5746408</v>
      </c>
      <c r="E17" s="4">
        <v>2341129</v>
      </c>
      <c r="F17" s="4">
        <v>5533578</v>
      </c>
      <c r="G17">
        <f t="shared" si="0"/>
        <v>21282992</v>
      </c>
    </row>
    <row r="18" spans="2:7" x14ac:dyDescent="0.3">
      <c r="B18" s="3">
        <v>43481</v>
      </c>
      <c r="C18" s="4">
        <v>7583695</v>
      </c>
      <c r="D18" s="4">
        <v>5687771</v>
      </c>
      <c r="E18" s="4">
        <v>2317240</v>
      </c>
      <c r="F18" s="4">
        <v>5477113</v>
      </c>
      <c r="G18">
        <f t="shared" si="0"/>
        <v>21065819</v>
      </c>
    </row>
    <row r="19" spans="2:7" x14ac:dyDescent="0.3">
      <c r="B19" s="3">
        <v>43482</v>
      </c>
      <c r="C19" s="4">
        <v>8052789</v>
      </c>
      <c r="D19" s="4">
        <v>6039592</v>
      </c>
      <c r="E19" s="4">
        <v>2460574</v>
      </c>
      <c r="F19" s="4">
        <v>5815903</v>
      </c>
      <c r="G19">
        <f t="shared" si="0"/>
        <v>22368858</v>
      </c>
    </row>
    <row r="20" spans="2:7" x14ac:dyDescent="0.3">
      <c r="B20" s="3">
        <v>43483</v>
      </c>
      <c r="C20" s="4">
        <v>7974607</v>
      </c>
      <c r="D20" s="4">
        <v>5980955</v>
      </c>
      <c r="E20" s="4">
        <v>2436685</v>
      </c>
      <c r="F20" s="4">
        <v>5759438</v>
      </c>
      <c r="G20">
        <f t="shared" si="0"/>
        <v>22151685</v>
      </c>
    </row>
    <row r="21" spans="2:7" x14ac:dyDescent="0.3">
      <c r="B21" s="3">
        <v>43484</v>
      </c>
      <c r="C21" s="4">
        <v>15352294</v>
      </c>
      <c r="D21" s="4">
        <v>11514221</v>
      </c>
      <c r="E21" s="4">
        <v>4690978</v>
      </c>
      <c r="F21" s="4">
        <v>11087768</v>
      </c>
      <c r="G21">
        <f t="shared" si="0"/>
        <v>42645261</v>
      </c>
    </row>
    <row r="22" spans="2:7" x14ac:dyDescent="0.3">
      <c r="B22" s="3">
        <v>43485</v>
      </c>
      <c r="C22" s="4">
        <v>15998707</v>
      </c>
      <c r="D22" s="4">
        <v>11999030</v>
      </c>
      <c r="E22" s="4">
        <v>4888493</v>
      </c>
      <c r="F22" s="4">
        <v>11554621</v>
      </c>
      <c r="G22">
        <f t="shared" si="0"/>
        <v>44440851</v>
      </c>
    </row>
    <row r="23" spans="2:7" x14ac:dyDescent="0.3">
      <c r="B23" s="3">
        <v>43486</v>
      </c>
      <c r="C23" s="4">
        <v>7974607</v>
      </c>
      <c r="D23" s="4">
        <v>5980955</v>
      </c>
      <c r="E23" s="4">
        <v>2436685</v>
      </c>
      <c r="F23" s="4">
        <v>5759438</v>
      </c>
      <c r="G23">
        <f t="shared" si="0"/>
        <v>22151685</v>
      </c>
    </row>
    <row r="24" spans="2:7" x14ac:dyDescent="0.3">
      <c r="B24" s="3">
        <v>43487</v>
      </c>
      <c r="C24" s="4">
        <v>13525559</v>
      </c>
      <c r="D24" s="4">
        <v>2028833</v>
      </c>
      <c r="E24" s="4">
        <v>19827367</v>
      </c>
      <c r="F24" s="4">
        <v>2189238</v>
      </c>
      <c r="G24">
        <f t="shared" si="0"/>
        <v>37570997</v>
      </c>
    </row>
    <row r="25" spans="2:7" x14ac:dyDescent="0.3">
      <c r="B25" s="3">
        <v>43488</v>
      </c>
      <c r="C25" s="4">
        <v>7740060</v>
      </c>
      <c r="D25" s="4">
        <v>5805045</v>
      </c>
      <c r="E25" s="4">
        <v>2365018</v>
      </c>
      <c r="F25" s="4">
        <v>5590043</v>
      </c>
      <c r="G25">
        <f t="shared" si="0"/>
        <v>21500166</v>
      </c>
    </row>
    <row r="26" spans="2:7" x14ac:dyDescent="0.3">
      <c r="B26" s="3">
        <v>43489</v>
      </c>
      <c r="C26" s="4">
        <v>7427330</v>
      </c>
      <c r="D26" s="4">
        <v>5570497</v>
      </c>
      <c r="E26" s="4">
        <v>2269462</v>
      </c>
      <c r="F26" s="4">
        <v>5364183</v>
      </c>
      <c r="G26">
        <f t="shared" si="0"/>
        <v>20631472</v>
      </c>
    </row>
    <row r="27" spans="2:7" x14ac:dyDescent="0.3">
      <c r="B27" s="3">
        <v>43490</v>
      </c>
      <c r="C27" s="4">
        <v>7427330</v>
      </c>
      <c r="D27" s="4">
        <v>5570497</v>
      </c>
      <c r="E27" s="4">
        <v>2269462</v>
      </c>
      <c r="F27" s="4">
        <v>5364183</v>
      </c>
      <c r="G27">
        <f t="shared" si="0"/>
        <v>20631472</v>
      </c>
    </row>
    <row r="28" spans="2:7" x14ac:dyDescent="0.3">
      <c r="B28" s="3">
        <v>43491</v>
      </c>
      <c r="C28" s="4">
        <v>16968325</v>
      </c>
      <c r="D28" s="4">
        <v>12726244</v>
      </c>
      <c r="E28" s="4">
        <v>5184766</v>
      </c>
      <c r="F28" s="4">
        <v>12254901</v>
      </c>
      <c r="G28">
        <f t="shared" si="0"/>
        <v>47134236</v>
      </c>
    </row>
    <row r="29" spans="2:7" x14ac:dyDescent="0.3">
      <c r="B29" s="3">
        <v>43492</v>
      </c>
      <c r="C29" s="4">
        <v>16321913</v>
      </c>
      <c r="D29" s="4">
        <v>12241435</v>
      </c>
      <c r="E29" s="4">
        <v>4987251</v>
      </c>
      <c r="F29" s="4">
        <v>11788048</v>
      </c>
      <c r="G29">
        <f t="shared" si="0"/>
        <v>45338647</v>
      </c>
    </row>
    <row r="30" spans="2:7" x14ac:dyDescent="0.3">
      <c r="B30" s="3">
        <v>43493</v>
      </c>
      <c r="C30" s="4">
        <v>7661877</v>
      </c>
      <c r="D30" s="4">
        <v>5746408</v>
      </c>
      <c r="E30" s="4">
        <v>2341129</v>
      </c>
      <c r="F30" s="4">
        <v>5533578</v>
      </c>
      <c r="G30">
        <f t="shared" si="0"/>
        <v>21282992</v>
      </c>
    </row>
    <row r="31" spans="2:7" x14ac:dyDescent="0.3">
      <c r="B31" s="3">
        <v>43494</v>
      </c>
      <c r="C31" s="4">
        <v>8052789</v>
      </c>
      <c r="D31" s="4">
        <v>6039592</v>
      </c>
      <c r="E31" s="4">
        <v>2460574</v>
      </c>
      <c r="F31" s="4">
        <v>5815903</v>
      </c>
      <c r="G31">
        <f t="shared" si="0"/>
        <v>22368858</v>
      </c>
    </row>
    <row r="32" spans="2:7" x14ac:dyDescent="0.3">
      <c r="B32" s="3">
        <v>43495</v>
      </c>
      <c r="C32" s="4">
        <v>8052789</v>
      </c>
      <c r="D32" s="4">
        <v>6039592</v>
      </c>
      <c r="E32" s="4">
        <v>2460574</v>
      </c>
      <c r="F32" s="4">
        <v>5815903</v>
      </c>
      <c r="G32">
        <f t="shared" si="0"/>
        <v>22368858</v>
      </c>
    </row>
    <row r="33" spans="2:7" x14ac:dyDescent="0.3">
      <c r="B33" s="3">
        <v>43496</v>
      </c>
      <c r="C33" s="4">
        <v>7505512</v>
      </c>
      <c r="D33" s="4">
        <v>5629134</v>
      </c>
      <c r="E33" s="4">
        <v>2293351</v>
      </c>
      <c r="F33" s="4">
        <v>5420648</v>
      </c>
      <c r="G33">
        <f t="shared" si="0"/>
        <v>20848645</v>
      </c>
    </row>
    <row r="34" spans="2:7" x14ac:dyDescent="0.3">
      <c r="B34" s="3">
        <v>43497</v>
      </c>
      <c r="C34" s="4">
        <v>7427330</v>
      </c>
      <c r="D34" s="4">
        <v>5570497</v>
      </c>
      <c r="E34" s="4">
        <v>2269462</v>
      </c>
      <c r="F34" s="4">
        <v>5364183</v>
      </c>
      <c r="G34">
        <f t="shared" si="0"/>
        <v>20631472</v>
      </c>
    </row>
    <row r="35" spans="2:7" x14ac:dyDescent="0.3">
      <c r="B35" s="3">
        <v>43498</v>
      </c>
      <c r="C35" s="4">
        <v>15675500</v>
      </c>
      <c r="D35" s="4">
        <v>11756625</v>
      </c>
      <c r="E35" s="4">
        <v>4789736</v>
      </c>
      <c r="F35" s="4">
        <v>11321195</v>
      </c>
      <c r="G35">
        <f t="shared" si="0"/>
        <v>43543056</v>
      </c>
    </row>
    <row r="36" spans="2:7" x14ac:dyDescent="0.3">
      <c r="B36" s="3">
        <v>43499</v>
      </c>
      <c r="C36" s="4">
        <v>16160310</v>
      </c>
      <c r="D36" s="4">
        <v>12120232</v>
      </c>
      <c r="E36" s="4">
        <v>4937872</v>
      </c>
      <c r="F36" s="4">
        <v>11671335</v>
      </c>
      <c r="G36">
        <f t="shared" si="0"/>
        <v>44889749</v>
      </c>
    </row>
    <row r="37" spans="2:7" x14ac:dyDescent="0.3">
      <c r="B37" s="3">
        <v>43500</v>
      </c>
      <c r="C37" s="4">
        <v>7661877</v>
      </c>
      <c r="D37" s="4">
        <v>5746408</v>
      </c>
      <c r="E37" s="4">
        <v>2341129</v>
      </c>
      <c r="F37" s="4">
        <v>5533578</v>
      </c>
      <c r="G37">
        <f t="shared" si="0"/>
        <v>21282992</v>
      </c>
    </row>
    <row r="38" spans="2:7" x14ac:dyDescent="0.3">
      <c r="B38" s="3">
        <v>43501</v>
      </c>
      <c r="C38" s="4">
        <v>8052789</v>
      </c>
      <c r="D38" s="4">
        <v>6039592</v>
      </c>
      <c r="E38" s="4">
        <v>2460574</v>
      </c>
      <c r="F38" s="4">
        <v>5815903</v>
      </c>
      <c r="G38">
        <f t="shared" si="0"/>
        <v>22368858</v>
      </c>
    </row>
    <row r="39" spans="2:7" x14ac:dyDescent="0.3">
      <c r="B39" s="3">
        <v>43502</v>
      </c>
      <c r="C39" s="4">
        <v>7427330</v>
      </c>
      <c r="D39" s="4">
        <v>5570497</v>
      </c>
      <c r="E39" s="4">
        <v>2269462</v>
      </c>
      <c r="F39" s="4">
        <v>5364183</v>
      </c>
      <c r="G39">
        <f t="shared" si="0"/>
        <v>20631472</v>
      </c>
    </row>
    <row r="40" spans="2:7" x14ac:dyDescent="0.3">
      <c r="B40" s="3">
        <v>43503</v>
      </c>
      <c r="C40" s="4">
        <v>7974607</v>
      </c>
      <c r="D40" s="4">
        <v>5980955</v>
      </c>
      <c r="E40" s="4">
        <v>2436685</v>
      </c>
      <c r="F40" s="4">
        <v>5759438</v>
      </c>
      <c r="G40">
        <f t="shared" si="0"/>
        <v>22151685</v>
      </c>
    </row>
    <row r="41" spans="2:7" x14ac:dyDescent="0.3">
      <c r="B41" s="3">
        <v>43504</v>
      </c>
      <c r="C41" s="4">
        <v>7896424</v>
      </c>
      <c r="D41" s="4">
        <v>5922318</v>
      </c>
      <c r="E41" s="4">
        <v>2412796</v>
      </c>
      <c r="F41" s="4">
        <v>5702973</v>
      </c>
      <c r="G41">
        <f t="shared" si="0"/>
        <v>21934511</v>
      </c>
    </row>
    <row r="42" spans="2:7" x14ac:dyDescent="0.3">
      <c r="B42" s="3">
        <v>43505</v>
      </c>
      <c r="C42" s="4">
        <v>15837104</v>
      </c>
      <c r="D42" s="4">
        <v>11877828</v>
      </c>
      <c r="E42" s="4">
        <v>4839115</v>
      </c>
      <c r="F42" s="4">
        <v>11437908</v>
      </c>
      <c r="G42">
        <f t="shared" si="0"/>
        <v>43991955</v>
      </c>
    </row>
    <row r="43" spans="2:7" x14ac:dyDescent="0.3">
      <c r="B43" s="3">
        <v>43506</v>
      </c>
      <c r="C43" s="4">
        <v>16645119</v>
      </c>
      <c r="D43" s="4">
        <v>12483839</v>
      </c>
      <c r="E43" s="4">
        <v>5086008</v>
      </c>
      <c r="F43" s="4">
        <v>12021475</v>
      </c>
      <c r="G43">
        <f t="shared" si="0"/>
        <v>46236441</v>
      </c>
    </row>
    <row r="44" spans="2:7" x14ac:dyDescent="0.3">
      <c r="B44" s="3">
        <v>43507</v>
      </c>
      <c r="C44" s="4">
        <v>8052789</v>
      </c>
      <c r="D44" s="4">
        <v>6039592</v>
      </c>
      <c r="E44" s="4">
        <v>2460574</v>
      </c>
      <c r="F44" s="4">
        <v>5815903</v>
      </c>
      <c r="G44">
        <f t="shared" si="0"/>
        <v>22368858</v>
      </c>
    </row>
    <row r="45" spans="2:7" x14ac:dyDescent="0.3">
      <c r="B45" s="3">
        <v>43508</v>
      </c>
      <c r="C45" s="4">
        <v>8209154</v>
      </c>
      <c r="D45" s="4">
        <v>6156866</v>
      </c>
      <c r="E45" s="4">
        <v>2508352</v>
      </c>
      <c r="F45" s="4">
        <v>5928833</v>
      </c>
      <c r="G45">
        <f t="shared" si="0"/>
        <v>22803205</v>
      </c>
    </row>
    <row r="46" spans="2:7" x14ac:dyDescent="0.3">
      <c r="B46" s="3">
        <v>43509</v>
      </c>
      <c r="C46" s="4">
        <v>7818242</v>
      </c>
      <c r="D46" s="4">
        <v>5863681</v>
      </c>
      <c r="E46" s="4">
        <v>2388907</v>
      </c>
      <c r="F46" s="4">
        <v>5646508</v>
      </c>
      <c r="G46">
        <f t="shared" si="0"/>
        <v>21717338</v>
      </c>
    </row>
    <row r="47" spans="2:7" x14ac:dyDescent="0.3">
      <c r="B47" s="3">
        <v>43510</v>
      </c>
      <c r="C47" s="4">
        <v>7740060</v>
      </c>
      <c r="D47" s="4">
        <v>5805045</v>
      </c>
      <c r="E47" s="4">
        <v>2365018</v>
      </c>
      <c r="F47" s="4">
        <v>5590043</v>
      </c>
      <c r="G47">
        <f t="shared" si="0"/>
        <v>21500166</v>
      </c>
    </row>
    <row r="48" spans="2:7" x14ac:dyDescent="0.3">
      <c r="B48" s="3">
        <v>43511</v>
      </c>
      <c r="C48" s="4">
        <v>7740060</v>
      </c>
      <c r="D48" s="4">
        <v>5805045</v>
      </c>
      <c r="E48" s="4">
        <v>2365018</v>
      </c>
      <c r="F48" s="4">
        <v>5590043</v>
      </c>
      <c r="G48">
        <f t="shared" si="0"/>
        <v>21500166</v>
      </c>
    </row>
    <row r="49" spans="2:7" x14ac:dyDescent="0.3">
      <c r="B49" s="3">
        <v>43512</v>
      </c>
      <c r="C49" s="4">
        <v>16483516</v>
      </c>
      <c r="D49" s="4">
        <v>12362637</v>
      </c>
      <c r="E49" s="4">
        <v>5036630</v>
      </c>
      <c r="F49" s="4">
        <v>11904761</v>
      </c>
      <c r="G49">
        <f t="shared" si="0"/>
        <v>45787544</v>
      </c>
    </row>
    <row r="50" spans="2:7" x14ac:dyDescent="0.3">
      <c r="B50" s="3">
        <v>43513</v>
      </c>
      <c r="C50" s="4">
        <v>16321913</v>
      </c>
      <c r="D50" s="4">
        <v>12241435</v>
      </c>
      <c r="E50" s="4">
        <v>4987251</v>
      </c>
      <c r="F50" s="4">
        <v>11788048</v>
      </c>
      <c r="G50">
        <f t="shared" si="0"/>
        <v>45338647</v>
      </c>
    </row>
    <row r="51" spans="2:7" x14ac:dyDescent="0.3">
      <c r="B51" s="3">
        <v>43514</v>
      </c>
      <c r="C51" s="4">
        <v>7818242</v>
      </c>
      <c r="D51" s="4">
        <v>5863681</v>
      </c>
      <c r="E51" s="4">
        <v>2388907</v>
      </c>
      <c r="F51" s="4">
        <v>5646508</v>
      </c>
      <c r="G51">
        <f t="shared" si="0"/>
        <v>21717338</v>
      </c>
    </row>
    <row r="52" spans="2:7" x14ac:dyDescent="0.3">
      <c r="B52" s="3">
        <v>43515</v>
      </c>
      <c r="C52" s="4">
        <v>7896424</v>
      </c>
      <c r="D52" s="4">
        <v>5922318</v>
      </c>
      <c r="E52" s="4">
        <v>2412796</v>
      </c>
      <c r="F52" s="4">
        <v>5702973</v>
      </c>
      <c r="G52">
        <f t="shared" si="0"/>
        <v>21934511</v>
      </c>
    </row>
    <row r="53" spans="2:7" x14ac:dyDescent="0.3">
      <c r="B53" s="3">
        <v>43516</v>
      </c>
      <c r="C53" s="4">
        <v>7974607</v>
      </c>
      <c r="D53" s="4">
        <v>5980955</v>
      </c>
      <c r="E53" s="4">
        <v>2436685</v>
      </c>
      <c r="F53" s="4">
        <v>5759438</v>
      </c>
      <c r="G53">
        <f t="shared" si="0"/>
        <v>22151685</v>
      </c>
    </row>
    <row r="54" spans="2:7" x14ac:dyDescent="0.3">
      <c r="B54" s="3">
        <v>43517</v>
      </c>
      <c r="C54" s="4">
        <v>7505512</v>
      </c>
      <c r="D54" s="4">
        <v>5629134</v>
      </c>
      <c r="E54" s="4">
        <v>2293351</v>
      </c>
      <c r="F54" s="4">
        <v>5420648</v>
      </c>
      <c r="G54">
        <f t="shared" si="0"/>
        <v>20848645</v>
      </c>
    </row>
    <row r="55" spans="2:7" x14ac:dyDescent="0.3">
      <c r="B55" s="3">
        <v>43518</v>
      </c>
      <c r="C55" s="4">
        <v>7974607</v>
      </c>
      <c r="D55" s="4">
        <v>5980955</v>
      </c>
      <c r="E55" s="4">
        <v>2436685</v>
      </c>
      <c r="F55" s="4">
        <v>5759438</v>
      </c>
      <c r="G55">
        <f t="shared" si="0"/>
        <v>22151685</v>
      </c>
    </row>
    <row r="56" spans="2:7" x14ac:dyDescent="0.3">
      <c r="B56" s="3">
        <v>43519</v>
      </c>
      <c r="C56" s="4">
        <v>15513897</v>
      </c>
      <c r="D56" s="4">
        <v>11635423</v>
      </c>
      <c r="E56" s="4">
        <v>4740357</v>
      </c>
      <c r="F56" s="4">
        <v>11204481</v>
      </c>
      <c r="G56">
        <f t="shared" si="0"/>
        <v>43094158</v>
      </c>
    </row>
    <row r="57" spans="2:7" x14ac:dyDescent="0.3">
      <c r="B57" s="3">
        <v>43520</v>
      </c>
      <c r="C57" s="4">
        <v>15998707</v>
      </c>
      <c r="D57" s="4">
        <v>11999030</v>
      </c>
      <c r="E57" s="4">
        <v>4888493</v>
      </c>
      <c r="F57" s="4">
        <v>11554621</v>
      </c>
      <c r="G57">
        <f t="shared" si="0"/>
        <v>44440851</v>
      </c>
    </row>
    <row r="58" spans="2:7" x14ac:dyDescent="0.3">
      <c r="B58" s="3">
        <v>43521</v>
      </c>
      <c r="C58" s="4">
        <v>7583695</v>
      </c>
      <c r="D58" s="4">
        <v>5687771</v>
      </c>
      <c r="E58" s="4">
        <v>2317240</v>
      </c>
      <c r="F58" s="4">
        <v>5477113</v>
      </c>
      <c r="G58">
        <f t="shared" si="0"/>
        <v>21065819</v>
      </c>
    </row>
    <row r="59" spans="2:7" x14ac:dyDescent="0.3">
      <c r="B59" s="3">
        <v>43522</v>
      </c>
      <c r="C59" s="4">
        <v>8052789</v>
      </c>
      <c r="D59" s="4">
        <v>6039592</v>
      </c>
      <c r="E59" s="4">
        <v>2460574</v>
      </c>
      <c r="F59" s="4">
        <v>5815903</v>
      </c>
      <c r="G59">
        <f t="shared" si="0"/>
        <v>22368858</v>
      </c>
    </row>
    <row r="60" spans="2:7" x14ac:dyDescent="0.3">
      <c r="B60" s="3">
        <v>43523</v>
      </c>
      <c r="C60" s="4">
        <v>7740060</v>
      </c>
      <c r="D60" s="4">
        <v>5805045</v>
      </c>
      <c r="E60" s="4">
        <v>2365018</v>
      </c>
      <c r="F60" s="4">
        <v>5590043</v>
      </c>
      <c r="G60">
        <f t="shared" si="0"/>
        <v>21500166</v>
      </c>
    </row>
    <row r="61" spans="2:7" x14ac:dyDescent="0.3">
      <c r="B61" s="3">
        <v>43524</v>
      </c>
      <c r="C61" s="4">
        <v>8130972</v>
      </c>
      <c r="D61" s="4">
        <v>6098229</v>
      </c>
      <c r="E61" s="4">
        <v>2484463</v>
      </c>
      <c r="F61" s="4">
        <v>5872368</v>
      </c>
      <c r="G61">
        <f t="shared" si="0"/>
        <v>22586032</v>
      </c>
    </row>
    <row r="62" spans="2:7" x14ac:dyDescent="0.3">
      <c r="B62" s="3">
        <v>43525</v>
      </c>
      <c r="C62" s="4">
        <v>8052789</v>
      </c>
      <c r="D62" s="4">
        <v>6039592</v>
      </c>
      <c r="E62" s="4">
        <v>2460574</v>
      </c>
      <c r="F62" s="4">
        <v>5815903</v>
      </c>
      <c r="G62">
        <f t="shared" si="0"/>
        <v>22368858</v>
      </c>
    </row>
    <row r="63" spans="2:7" x14ac:dyDescent="0.3">
      <c r="B63" s="3">
        <v>43526</v>
      </c>
      <c r="C63" s="4">
        <v>16806722</v>
      </c>
      <c r="D63" s="4">
        <v>12605042</v>
      </c>
      <c r="E63" s="4">
        <v>5135387</v>
      </c>
      <c r="F63" s="4">
        <v>12138188</v>
      </c>
      <c r="G63">
        <f t="shared" si="0"/>
        <v>46685339</v>
      </c>
    </row>
    <row r="64" spans="2:7" x14ac:dyDescent="0.3">
      <c r="B64" s="3">
        <v>43527</v>
      </c>
      <c r="C64" s="4">
        <v>15837104</v>
      </c>
      <c r="D64" s="4">
        <v>11877828</v>
      </c>
      <c r="E64" s="4">
        <v>4839115</v>
      </c>
      <c r="F64" s="4">
        <v>11437908</v>
      </c>
      <c r="G64">
        <f t="shared" si="0"/>
        <v>43991955</v>
      </c>
    </row>
    <row r="65" spans="2:7" x14ac:dyDescent="0.3">
      <c r="B65" s="3">
        <v>43528</v>
      </c>
      <c r="C65" s="4">
        <v>7818242</v>
      </c>
      <c r="D65" s="4">
        <v>5863681</v>
      </c>
      <c r="E65" s="4">
        <v>2388907</v>
      </c>
      <c r="F65" s="4">
        <v>5646508</v>
      </c>
      <c r="G65">
        <f t="shared" si="0"/>
        <v>21717338</v>
      </c>
    </row>
    <row r="66" spans="2:7" x14ac:dyDescent="0.3">
      <c r="B66" s="3">
        <v>43529</v>
      </c>
      <c r="C66" s="4">
        <v>7818242</v>
      </c>
      <c r="D66" s="4">
        <v>5863681</v>
      </c>
      <c r="E66" s="4">
        <v>2388907</v>
      </c>
      <c r="F66" s="4">
        <v>5646508</v>
      </c>
      <c r="G66">
        <f t="shared" si="0"/>
        <v>21717338</v>
      </c>
    </row>
    <row r="67" spans="2:7" x14ac:dyDescent="0.3">
      <c r="B67" s="3">
        <v>43530</v>
      </c>
      <c r="C67" s="4">
        <v>7583695</v>
      </c>
      <c r="D67" s="4">
        <v>5687771</v>
      </c>
      <c r="E67" s="4">
        <v>2317240</v>
      </c>
      <c r="F67" s="4">
        <v>5477113</v>
      </c>
      <c r="G67">
        <f t="shared" si="0"/>
        <v>21065819</v>
      </c>
    </row>
    <row r="68" spans="2:7" x14ac:dyDescent="0.3">
      <c r="B68" s="3">
        <v>43531</v>
      </c>
      <c r="C68" s="4">
        <v>7818242</v>
      </c>
      <c r="D68" s="4">
        <v>5863681</v>
      </c>
      <c r="E68" s="4">
        <v>2388907</v>
      </c>
      <c r="F68" s="4">
        <v>5646508</v>
      </c>
      <c r="G68">
        <f t="shared" ref="G68:G131" si="1">SUM(C68:F68)</f>
        <v>21717338</v>
      </c>
    </row>
    <row r="69" spans="2:7" x14ac:dyDescent="0.3">
      <c r="B69" s="3">
        <v>43532</v>
      </c>
      <c r="C69" s="4">
        <v>7818242</v>
      </c>
      <c r="D69" s="4">
        <v>5863681</v>
      </c>
      <c r="E69" s="4">
        <v>2388907</v>
      </c>
      <c r="F69" s="4">
        <v>5646508</v>
      </c>
      <c r="G69">
        <f t="shared" si="1"/>
        <v>21717338</v>
      </c>
    </row>
    <row r="70" spans="2:7" x14ac:dyDescent="0.3">
      <c r="B70" s="3">
        <v>43533</v>
      </c>
      <c r="C70" s="4">
        <v>16806722</v>
      </c>
      <c r="D70" s="4">
        <v>12605042</v>
      </c>
      <c r="E70" s="4">
        <v>5135387</v>
      </c>
      <c r="F70" s="4">
        <v>12138188</v>
      </c>
      <c r="G70">
        <f t="shared" si="1"/>
        <v>46685339</v>
      </c>
    </row>
    <row r="71" spans="2:7" x14ac:dyDescent="0.3">
      <c r="B71" s="3">
        <v>43534</v>
      </c>
      <c r="C71" s="4">
        <v>16645119</v>
      </c>
      <c r="D71" s="4">
        <v>12483839</v>
      </c>
      <c r="E71" s="4">
        <v>5086008</v>
      </c>
      <c r="F71" s="4">
        <v>12021475</v>
      </c>
      <c r="G71">
        <f t="shared" si="1"/>
        <v>46236441</v>
      </c>
    </row>
    <row r="72" spans="2:7" x14ac:dyDescent="0.3">
      <c r="B72" s="3">
        <v>43535</v>
      </c>
      <c r="C72" s="4">
        <v>7661877</v>
      </c>
      <c r="D72" s="4">
        <v>5746408</v>
      </c>
      <c r="E72" s="4">
        <v>2341129</v>
      </c>
      <c r="F72" s="4">
        <v>5533578</v>
      </c>
      <c r="G72">
        <f t="shared" si="1"/>
        <v>21282992</v>
      </c>
    </row>
    <row r="73" spans="2:7" x14ac:dyDescent="0.3">
      <c r="B73" s="3">
        <v>43536</v>
      </c>
      <c r="C73" s="4">
        <v>7740060</v>
      </c>
      <c r="D73" s="4">
        <v>5805045</v>
      </c>
      <c r="E73" s="4">
        <v>2365018</v>
      </c>
      <c r="F73" s="4">
        <v>5590043</v>
      </c>
      <c r="G73">
        <f t="shared" si="1"/>
        <v>21500166</v>
      </c>
    </row>
    <row r="74" spans="2:7" x14ac:dyDescent="0.3">
      <c r="B74" s="3">
        <v>43537</v>
      </c>
      <c r="C74" s="4">
        <v>7818242</v>
      </c>
      <c r="D74" s="4">
        <v>5863681</v>
      </c>
      <c r="E74" s="4">
        <v>2388907</v>
      </c>
      <c r="F74" s="4">
        <v>5646508</v>
      </c>
      <c r="G74">
        <f t="shared" si="1"/>
        <v>21717338</v>
      </c>
    </row>
    <row r="75" spans="2:7" x14ac:dyDescent="0.3">
      <c r="B75" s="3">
        <v>43538</v>
      </c>
      <c r="C75" s="4">
        <v>8209154</v>
      </c>
      <c r="D75" s="4">
        <v>6156866</v>
      </c>
      <c r="E75" s="4">
        <v>2508352</v>
      </c>
      <c r="F75" s="4">
        <v>5928833</v>
      </c>
      <c r="G75">
        <f t="shared" si="1"/>
        <v>22803205</v>
      </c>
    </row>
    <row r="76" spans="2:7" x14ac:dyDescent="0.3">
      <c r="B76" s="3">
        <v>43539</v>
      </c>
      <c r="C76" s="4">
        <v>7740060</v>
      </c>
      <c r="D76" s="4">
        <v>5805045</v>
      </c>
      <c r="E76" s="4">
        <v>2365018</v>
      </c>
      <c r="F76" s="4">
        <v>5590043</v>
      </c>
      <c r="G76">
        <f t="shared" si="1"/>
        <v>21500166</v>
      </c>
    </row>
    <row r="77" spans="2:7" x14ac:dyDescent="0.3">
      <c r="B77" s="3">
        <v>43540</v>
      </c>
      <c r="C77" s="4">
        <v>15352294</v>
      </c>
      <c r="D77" s="4">
        <v>11514221</v>
      </c>
      <c r="E77" s="4">
        <v>4690978</v>
      </c>
      <c r="F77" s="4">
        <v>11087768</v>
      </c>
      <c r="G77">
        <f t="shared" si="1"/>
        <v>42645261</v>
      </c>
    </row>
    <row r="78" spans="2:7" x14ac:dyDescent="0.3">
      <c r="B78" s="3">
        <v>43541</v>
      </c>
      <c r="C78" s="4">
        <v>15352294</v>
      </c>
      <c r="D78" s="4">
        <v>11514221</v>
      </c>
      <c r="E78" s="4">
        <v>4690978</v>
      </c>
      <c r="F78" s="4">
        <v>11087768</v>
      </c>
      <c r="G78">
        <f t="shared" si="1"/>
        <v>42645261</v>
      </c>
    </row>
    <row r="79" spans="2:7" x14ac:dyDescent="0.3">
      <c r="B79" s="3">
        <v>43542</v>
      </c>
      <c r="C79" s="4">
        <v>8052789</v>
      </c>
      <c r="D79" s="4">
        <v>6039592</v>
      </c>
      <c r="E79" s="4">
        <v>2460574</v>
      </c>
      <c r="F79" s="4">
        <v>5815903</v>
      </c>
      <c r="G79">
        <f t="shared" si="1"/>
        <v>22368858</v>
      </c>
    </row>
    <row r="80" spans="2:7" x14ac:dyDescent="0.3">
      <c r="B80" s="3">
        <v>43543</v>
      </c>
      <c r="C80" s="4">
        <v>7896424</v>
      </c>
      <c r="D80" s="4">
        <v>5922318</v>
      </c>
      <c r="E80" s="4">
        <v>2412796</v>
      </c>
      <c r="F80" s="4">
        <v>5702973</v>
      </c>
      <c r="G80">
        <f t="shared" si="1"/>
        <v>21934511</v>
      </c>
    </row>
    <row r="81" spans="2:7" x14ac:dyDescent="0.3">
      <c r="B81" s="3">
        <v>43544</v>
      </c>
      <c r="C81" s="4">
        <v>7661877</v>
      </c>
      <c r="D81" s="4">
        <v>5746408</v>
      </c>
      <c r="E81" s="4">
        <v>2341129</v>
      </c>
      <c r="F81" s="4">
        <v>5533578</v>
      </c>
      <c r="G81">
        <f t="shared" si="1"/>
        <v>21282992</v>
      </c>
    </row>
    <row r="82" spans="2:7" x14ac:dyDescent="0.3">
      <c r="B82" s="3">
        <v>43545</v>
      </c>
      <c r="C82" s="4">
        <v>7818242</v>
      </c>
      <c r="D82" s="4">
        <v>5863681</v>
      </c>
      <c r="E82" s="4">
        <v>2388907</v>
      </c>
      <c r="F82" s="4">
        <v>5646508</v>
      </c>
      <c r="G82">
        <f t="shared" si="1"/>
        <v>21717338</v>
      </c>
    </row>
    <row r="83" spans="2:7" x14ac:dyDescent="0.3">
      <c r="B83" s="3">
        <v>43546</v>
      </c>
      <c r="C83" s="4">
        <v>7583695</v>
      </c>
      <c r="D83" s="4">
        <v>5687771</v>
      </c>
      <c r="E83" s="4">
        <v>2317240</v>
      </c>
      <c r="F83" s="4">
        <v>5477113</v>
      </c>
      <c r="G83">
        <f t="shared" si="1"/>
        <v>21065819</v>
      </c>
    </row>
    <row r="84" spans="2:7" x14ac:dyDescent="0.3">
      <c r="B84" s="3">
        <v>43547</v>
      </c>
      <c r="C84" s="4">
        <v>15998707</v>
      </c>
      <c r="D84" s="4">
        <v>11999030</v>
      </c>
      <c r="E84" s="4">
        <v>4888493</v>
      </c>
      <c r="F84" s="4">
        <v>11554621</v>
      </c>
      <c r="G84">
        <f t="shared" si="1"/>
        <v>44440851</v>
      </c>
    </row>
    <row r="85" spans="2:7" x14ac:dyDescent="0.3">
      <c r="B85" s="3">
        <v>43548</v>
      </c>
      <c r="C85" s="4">
        <v>16321913</v>
      </c>
      <c r="D85" s="4">
        <v>12241435</v>
      </c>
      <c r="E85" s="4">
        <v>4987251</v>
      </c>
      <c r="F85" s="4">
        <v>11788048</v>
      </c>
      <c r="G85">
        <f t="shared" si="1"/>
        <v>45338647</v>
      </c>
    </row>
    <row r="86" spans="2:7" x14ac:dyDescent="0.3">
      <c r="B86" s="3">
        <v>43549</v>
      </c>
      <c r="C86" s="4">
        <v>8052789</v>
      </c>
      <c r="D86" s="4">
        <v>6039592</v>
      </c>
      <c r="E86" s="4">
        <v>2460574</v>
      </c>
      <c r="F86" s="4">
        <v>5815903</v>
      </c>
      <c r="G86">
        <f t="shared" si="1"/>
        <v>22368858</v>
      </c>
    </row>
    <row r="87" spans="2:7" x14ac:dyDescent="0.3">
      <c r="B87" s="3">
        <v>43550</v>
      </c>
      <c r="C87" s="4">
        <v>7505512</v>
      </c>
      <c r="D87" s="4">
        <v>5629134</v>
      </c>
      <c r="E87" s="4">
        <v>2293351</v>
      </c>
      <c r="F87" s="4">
        <v>5420648</v>
      </c>
      <c r="G87">
        <f t="shared" si="1"/>
        <v>20848645</v>
      </c>
    </row>
    <row r="88" spans="2:7" x14ac:dyDescent="0.3">
      <c r="B88" s="3">
        <v>43551</v>
      </c>
      <c r="C88" s="4">
        <v>7505512</v>
      </c>
      <c r="D88" s="4">
        <v>5629134</v>
      </c>
      <c r="E88" s="4">
        <v>2293351</v>
      </c>
      <c r="F88" s="4">
        <v>5420648</v>
      </c>
      <c r="G88">
        <f t="shared" si="1"/>
        <v>20848645</v>
      </c>
    </row>
    <row r="89" spans="2:7" x14ac:dyDescent="0.3">
      <c r="B89" s="3">
        <v>43552</v>
      </c>
      <c r="C89" s="4">
        <v>7740060</v>
      </c>
      <c r="D89" s="4">
        <v>5805045</v>
      </c>
      <c r="E89" s="4">
        <v>2365018</v>
      </c>
      <c r="F89" s="4">
        <v>5590043</v>
      </c>
      <c r="G89">
        <f t="shared" si="1"/>
        <v>21500166</v>
      </c>
    </row>
    <row r="90" spans="2:7" x14ac:dyDescent="0.3">
      <c r="B90" s="3">
        <v>43553</v>
      </c>
      <c r="C90" s="4">
        <v>8209154</v>
      </c>
      <c r="D90" s="4">
        <v>6156866</v>
      </c>
      <c r="E90" s="4">
        <v>2508352</v>
      </c>
      <c r="F90" s="4">
        <v>5928833</v>
      </c>
      <c r="G90">
        <f t="shared" si="1"/>
        <v>22803205</v>
      </c>
    </row>
    <row r="91" spans="2:7" x14ac:dyDescent="0.3">
      <c r="B91" s="3">
        <v>43554</v>
      </c>
      <c r="C91" s="4">
        <v>16160310</v>
      </c>
      <c r="D91" s="4">
        <v>12120232</v>
      </c>
      <c r="E91" s="4">
        <v>4937872</v>
      </c>
      <c r="F91" s="4">
        <v>11671335</v>
      </c>
      <c r="G91">
        <f t="shared" si="1"/>
        <v>44889749</v>
      </c>
    </row>
    <row r="92" spans="2:7" x14ac:dyDescent="0.3">
      <c r="B92" s="3">
        <v>43555</v>
      </c>
      <c r="C92" s="4">
        <v>15352294</v>
      </c>
      <c r="D92" s="4">
        <v>11514221</v>
      </c>
      <c r="E92" s="4">
        <v>4690978</v>
      </c>
      <c r="F92" s="4">
        <v>11087768</v>
      </c>
      <c r="G92">
        <f t="shared" si="1"/>
        <v>42645261</v>
      </c>
    </row>
    <row r="93" spans="2:7" x14ac:dyDescent="0.3">
      <c r="B93" s="3">
        <v>43556</v>
      </c>
      <c r="C93" s="4">
        <v>7583695</v>
      </c>
      <c r="D93" s="4">
        <v>5687771</v>
      </c>
      <c r="E93" s="4">
        <v>2317240</v>
      </c>
      <c r="F93" s="4">
        <v>5477113</v>
      </c>
      <c r="G93">
        <f t="shared" si="1"/>
        <v>21065819</v>
      </c>
    </row>
    <row r="94" spans="2:7" x14ac:dyDescent="0.3">
      <c r="B94" s="3">
        <v>43557</v>
      </c>
      <c r="C94" s="4">
        <v>8209154</v>
      </c>
      <c r="D94" s="4">
        <v>6156866</v>
      </c>
      <c r="E94" s="4">
        <v>2508352</v>
      </c>
      <c r="F94" s="4">
        <v>5928833</v>
      </c>
      <c r="G94">
        <f t="shared" si="1"/>
        <v>22803205</v>
      </c>
    </row>
    <row r="95" spans="2:7" x14ac:dyDescent="0.3">
      <c r="B95" s="3">
        <v>43558</v>
      </c>
      <c r="C95" s="4">
        <v>8052789</v>
      </c>
      <c r="D95" s="4">
        <v>6039592</v>
      </c>
      <c r="E95" s="4">
        <v>2460574</v>
      </c>
      <c r="F95" s="4">
        <v>5815903</v>
      </c>
      <c r="G95">
        <f t="shared" si="1"/>
        <v>22368858</v>
      </c>
    </row>
    <row r="96" spans="2:7" x14ac:dyDescent="0.3">
      <c r="B96" s="3">
        <v>43559</v>
      </c>
      <c r="C96" s="4">
        <v>7974607</v>
      </c>
      <c r="D96" s="4">
        <v>5980955</v>
      </c>
      <c r="E96" s="4">
        <v>2436685</v>
      </c>
      <c r="F96" s="4">
        <v>5759438</v>
      </c>
      <c r="G96">
        <f t="shared" si="1"/>
        <v>22151685</v>
      </c>
    </row>
    <row r="97" spans="2:7" x14ac:dyDescent="0.3">
      <c r="B97" s="3">
        <v>43560</v>
      </c>
      <c r="C97" s="4">
        <v>8130972</v>
      </c>
      <c r="D97" s="4">
        <v>6098229</v>
      </c>
      <c r="E97" s="4">
        <v>2484463</v>
      </c>
      <c r="F97" s="4">
        <v>5872368</v>
      </c>
      <c r="G97">
        <f t="shared" si="1"/>
        <v>22586032</v>
      </c>
    </row>
    <row r="98" spans="2:7" x14ac:dyDescent="0.3">
      <c r="B98" s="3">
        <v>43561</v>
      </c>
      <c r="C98" s="4">
        <v>16806722</v>
      </c>
      <c r="D98" s="4">
        <v>12605042</v>
      </c>
      <c r="E98" s="4">
        <v>5135387</v>
      </c>
      <c r="F98" s="4">
        <v>12138188</v>
      </c>
      <c r="G98">
        <f t="shared" si="1"/>
        <v>46685339</v>
      </c>
    </row>
    <row r="99" spans="2:7" x14ac:dyDescent="0.3">
      <c r="B99" s="3">
        <v>43562</v>
      </c>
      <c r="C99" s="4">
        <v>15513897</v>
      </c>
      <c r="D99" s="4">
        <v>11635423</v>
      </c>
      <c r="E99" s="4">
        <v>4740357</v>
      </c>
      <c r="F99" s="4">
        <v>11204481</v>
      </c>
      <c r="G99">
        <f t="shared" si="1"/>
        <v>43094158</v>
      </c>
    </row>
    <row r="100" spans="2:7" x14ac:dyDescent="0.3">
      <c r="B100" s="3">
        <v>43563</v>
      </c>
      <c r="C100" s="4">
        <v>7740060</v>
      </c>
      <c r="D100" s="4">
        <v>5805045</v>
      </c>
      <c r="E100" s="4">
        <v>2365018</v>
      </c>
      <c r="F100" s="4">
        <v>5590043</v>
      </c>
      <c r="G100">
        <f t="shared" si="1"/>
        <v>21500166</v>
      </c>
    </row>
    <row r="101" spans="2:7" x14ac:dyDescent="0.3">
      <c r="B101" s="3">
        <v>43564</v>
      </c>
      <c r="C101" s="4">
        <v>7818242</v>
      </c>
      <c r="D101" s="4">
        <v>5863681</v>
      </c>
      <c r="E101" s="4">
        <v>2388907</v>
      </c>
      <c r="F101" s="4">
        <v>5646508</v>
      </c>
      <c r="G101">
        <f t="shared" si="1"/>
        <v>21717338</v>
      </c>
    </row>
    <row r="102" spans="2:7" x14ac:dyDescent="0.3">
      <c r="B102" s="3">
        <v>43565</v>
      </c>
      <c r="C102" s="4">
        <v>7740060</v>
      </c>
      <c r="D102" s="4">
        <v>5805045</v>
      </c>
      <c r="E102" s="4">
        <v>2365018</v>
      </c>
      <c r="F102" s="4">
        <v>5590043</v>
      </c>
      <c r="G102">
        <f t="shared" si="1"/>
        <v>21500166</v>
      </c>
    </row>
    <row r="103" spans="2:7" x14ac:dyDescent="0.3">
      <c r="B103" s="3">
        <v>43566</v>
      </c>
      <c r="C103" s="4">
        <v>7427330</v>
      </c>
      <c r="D103" s="4">
        <v>5570497</v>
      </c>
      <c r="E103" s="4">
        <v>2269462</v>
      </c>
      <c r="F103" s="4">
        <v>5364183</v>
      </c>
      <c r="G103">
        <f t="shared" si="1"/>
        <v>20631472</v>
      </c>
    </row>
    <row r="104" spans="2:7" x14ac:dyDescent="0.3">
      <c r="B104" s="3">
        <v>43567</v>
      </c>
      <c r="C104" s="4">
        <v>7427330</v>
      </c>
      <c r="D104" s="4">
        <v>5570497</v>
      </c>
      <c r="E104" s="4">
        <v>2269462</v>
      </c>
      <c r="F104" s="4">
        <v>5364183</v>
      </c>
      <c r="G104">
        <f t="shared" si="1"/>
        <v>20631472</v>
      </c>
    </row>
    <row r="105" spans="2:7" x14ac:dyDescent="0.3">
      <c r="B105" s="3">
        <v>43568</v>
      </c>
      <c r="C105" s="4">
        <v>15513897</v>
      </c>
      <c r="D105" s="4">
        <v>11635423</v>
      </c>
      <c r="E105" s="4">
        <v>4740357</v>
      </c>
      <c r="F105" s="4">
        <v>11204481</v>
      </c>
      <c r="G105">
        <f t="shared" si="1"/>
        <v>43094158</v>
      </c>
    </row>
    <row r="106" spans="2:7" x14ac:dyDescent="0.3">
      <c r="B106" s="3">
        <v>43569</v>
      </c>
      <c r="C106" s="4">
        <v>16806722</v>
      </c>
      <c r="D106" s="4">
        <v>12605042</v>
      </c>
      <c r="E106" s="4">
        <v>5135387</v>
      </c>
      <c r="F106" s="4">
        <v>12138188</v>
      </c>
      <c r="G106">
        <f t="shared" si="1"/>
        <v>46685339</v>
      </c>
    </row>
    <row r="107" spans="2:7" x14ac:dyDescent="0.3">
      <c r="B107" s="3">
        <v>43570</v>
      </c>
      <c r="C107" s="4">
        <v>7583695</v>
      </c>
      <c r="D107" s="4">
        <v>5687771</v>
      </c>
      <c r="E107" s="4">
        <v>2317240</v>
      </c>
      <c r="F107" s="4">
        <v>5477113</v>
      </c>
      <c r="G107">
        <f t="shared" si="1"/>
        <v>21065819</v>
      </c>
    </row>
    <row r="108" spans="2:7" x14ac:dyDescent="0.3">
      <c r="B108" s="3">
        <v>43571</v>
      </c>
      <c r="C108" s="4">
        <v>8130972</v>
      </c>
      <c r="D108" s="4">
        <v>6098229</v>
      </c>
      <c r="E108" s="4">
        <v>2484463</v>
      </c>
      <c r="F108" s="4">
        <v>5872368</v>
      </c>
      <c r="G108">
        <f t="shared" si="1"/>
        <v>22586032</v>
      </c>
    </row>
    <row r="109" spans="2:7" x14ac:dyDescent="0.3">
      <c r="B109" s="3">
        <v>43572</v>
      </c>
      <c r="C109" s="4">
        <v>7896424</v>
      </c>
      <c r="D109" s="4">
        <v>5922318</v>
      </c>
      <c r="E109" s="4">
        <v>2412796</v>
      </c>
      <c r="F109" s="4">
        <v>5702973</v>
      </c>
      <c r="G109">
        <f t="shared" si="1"/>
        <v>21934511</v>
      </c>
    </row>
    <row r="110" spans="2:7" x14ac:dyDescent="0.3">
      <c r="B110" s="3">
        <v>43573</v>
      </c>
      <c r="C110" s="4">
        <v>8209154</v>
      </c>
      <c r="D110" s="4">
        <v>6156866</v>
      </c>
      <c r="E110" s="4">
        <v>2508352</v>
      </c>
      <c r="F110" s="4">
        <v>5928833</v>
      </c>
      <c r="G110">
        <f t="shared" si="1"/>
        <v>22803205</v>
      </c>
    </row>
    <row r="111" spans="2:7" x14ac:dyDescent="0.3">
      <c r="B111" s="3">
        <v>43574</v>
      </c>
      <c r="C111" s="4">
        <v>7974607</v>
      </c>
      <c r="D111" s="4">
        <v>5980955</v>
      </c>
      <c r="E111" s="4">
        <v>2436685</v>
      </c>
      <c r="F111" s="4">
        <v>5759438</v>
      </c>
      <c r="G111">
        <f t="shared" si="1"/>
        <v>22151685</v>
      </c>
    </row>
    <row r="112" spans="2:7" x14ac:dyDescent="0.3">
      <c r="B112" s="3">
        <v>43575</v>
      </c>
      <c r="C112" s="4">
        <v>15998707</v>
      </c>
      <c r="D112" s="4">
        <v>11999030</v>
      </c>
      <c r="E112" s="4">
        <v>4888493</v>
      </c>
      <c r="F112" s="4">
        <v>11554621</v>
      </c>
      <c r="G112">
        <f t="shared" si="1"/>
        <v>44440851</v>
      </c>
    </row>
    <row r="113" spans="2:7" x14ac:dyDescent="0.3">
      <c r="B113" s="3">
        <v>43576</v>
      </c>
      <c r="C113" s="4">
        <v>16806722</v>
      </c>
      <c r="D113" s="4">
        <v>12605042</v>
      </c>
      <c r="E113" s="4">
        <v>5135387</v>
      </c>
      <c r="F113" s="4">
        <v>12138188</v>
      </c>
      <c r="G113">
        <f t="shared" si="1"/>
        <v>46685339</v>
      </c>
    </row>
    <row r="114" spans="2:7" x14ac:dyDescent="0.3">
      <c r="B114" s="3">
        <v>43577</v>
      </c>
      <c r="C114" s="4">
        <v>7505512</v>
      </c>
      <c r="D114" s="4">
        <v>5629134</v>
      </c>
      <c r="E114" s="4">
        <v>2293351</v>
      </c>
      <c r="F114" s="4">
        <v>5420648</v>
      </c>
      <c r="G114">
        <f t="shared" si="1"/>
        <v>20848645</v>
      </c>
    </row>
    <row r="115" spans="2:7" x14ac:dyDescent="0.3">
      <c r="B115" s="3">
        <v>43578</v>
      </c>
      <c r="C115" s="4">
        <v>7427330</v>
      </c>
      <c r="D115" s="4">
        <v>5570497</v>
      </c>
      <c r="E115" s="4">
        <v>2269462</v>
      </c>
      <c r="F115" s="4">
        <v>5364183</v>
      </c>
      <c r="G115">
        <f t="shared" si="1"/>
        <v>20631472</v>
      </c>
    </row>
    <row r="116" spans="2:7" x14ac:dyDescent="0.3">
      <c r="B116" s="3">
        <v>43579</v>
      </c>
      <c r="C116" s="4">
        <v>7818242</v>
      </c>
      <c r="D116" s="4">
        <v>5863681</v>
      </c>
      <c r="E116" s="4">
        <v>2388907</v>
      </c>
      <c r="F116" s="4">
        <v>5646508</v>
      </c>
      <c r="G116">
        <f t="shared" si="1"/>
        <v>21717338</v>
      </c>
    </row>
    <row r="117" spans="2:7" x14ac:dyDescent="0.3">
      <c r="B117" s="3">
        <v>43580</v>
      </c>
      <c r="C117" s="4">
        <v>8209154</v>
      </c>
      <c r="D117" s="4">
        <v>6156866</v>
      </c>
      <c r="E117" s="4">
        <v>2508352</v>
      </c>
      <c r="F117" s="4">
        <v>5928833</v>
      </c>
      <c r="G117">
        <f t="shared" si="1"/>
        <v>22803205</v>
      </c>
    </row>
    <row r="118" spans="2:7" x14ac:dyDescent="0.3">
      <c r="B118" s="3">
        <v>43581</v>
      </c>
      <c r="C118" s="4">
        <v>7974607</v>
      </c>
      <c r="D118" s="4">
        <v>5980955</v>
      </c>
      <c r="E118" s="4">
        <v>2436685</v>
      </c>
      <c r="F118" s="4">
        <v>5759438</v>
      </c>
      <c r="G118">
        <f t="shared" si="1"/>
        <v>22151685</v>
      </c>
    </row>
    <row r="119" spans="2:7" x14ac:dyDescent="0.3">
      <c r="B119" s="3">
        <v>43582</v>
      </c>
      <c r="C119" s="4">
        <v>16968325</v>
      </c>
      <c r="D119" s="4">
        <v>12726244</v>
      </c>
      <c r="E119" s="4">
        <v>5184766</v>
      </c>
      <c r="F119" s="4">
        <v>12254901</v>
      </c>
      <c r="G119">
        <f t="shared" si="1"/>
        <v>47134236</v>
      </c>
    </row>
    <row r="120" spans="2:7" x14ac:dyDescent="0.3">
      <c r="B120" s="3">
        <v>43583</v>
      </c>
      <c r="C120" s="4">
        <v>16645119</v>
      </c>
      <c r="D120" s="4">
        <v>12483839</v>
      </c>
      <c r="E120" s="4">
        <v>5086008</v>
      </c>
      <c r="F120" s="4">
        <v>12021475</v>
      </c>
      <c r="G120">
        <f t="shared" si="1"/>
        <v>46236441</v>
      </c>
    </row>
    <row r="121" spans="2:7" x14ac:dyDescent="0.3">
      <c r="B121" s="3">
        <v>43584</v>
      </c>
      <c r="C121" s="4">
        <v>7427330</v>
      </c>
      <c r="D121" s="4">
        <v>5570497</v>
      </c>
      <c r="E121" s="4">
        <v>2269462</v>
      </c>
      <c r="F121" s="4">
        <v>5364183</v>
      </c>
      <c r="G121">
        <f t="shared" si="1"/>
        <v>20631472</v>
      </c>
    </row>
    <row r="122" spans="2:7" x14ac:dyDescent="0.3">
      <c r="B122" s="3">
        <v>43585</v>
      </c>
      <c r="C122" s="4">
        <v>7583695</v>
      </c>
      <c r="D122" s="4">
        <v>5687771</v>
      </c>
      <c r="E122" s="4">
        <v>2317240</v>
      </c>
      <c r="F122" s="4">
        <v>5477113</v>
      </c>
      <c r="G122">
        <f t="shared" si="1"/>
        <v>21065819</v>
      </c>
    </row>
    <row r="123" spans="2:7" x14ac:dyDescent="0.3">
      <c r="B123" s="3">
        <v>43586</v>
      </c>
      <c r="C123" s="4">
        <v>8209154</v>
      </c>
      <c r="D123" s="4">
        <v>6156866</v>
      </c>
      <c r="E123" s="4">
        <v>2508352</v>
      </c>
      <c r="F123" s="4">
        <v>5928833</v>
      </c>
      <c r="G123">
        <f t="shared" si="1"/>
        <v>22803205</v>
      </c>
    </row>
    <row r="124" spans="2:7" x14ac:dyDescent="0.3">
      <c r="B124" s="3">
        <v>43587</v>
      </c>
      <c r="C124" s="4">
        <v>7661877</v>
      </c>
      <c r="D124" s="4">
        <v>5746408</v>
      </c>
      <c r="E124" s="4">
        <v>2341129</v>
      </c>
      <c r="F124" s="4">
        <v>5533578</v>
      </c>
      <c r="G124">
        <f t="shared" si="1"/>
        <v>21282992</v>
      </c>
    </row>
    <row r="125" spans="2:7" x14ac:dyDescent="0.3">
      <c r="B125" s="3">
        <v>43588</v>
      </c>
      <c r="C125" s="4">
        <v>7505512</v>
      </c>
      <c r="D125" s="4">
        <v>5629134</v>
      </c>
      <c r="E125" s="4">
        <v>2293351</v>
      </c>
      <c r="F125" s="4">
        <v>5420648</v>
      </c>
      <c r="G125">
        <f t="shared" si="1"/>
        <v>20848645</v>
      </c>
    </row>
    <row r="126" spans="2:7" x14ac:dyDescent="0.3">
      <c r="B126" s="3">
        <v>43589</v>
      </c>
      <c r="C126" s="4">
        <v>15513897</v>
      </c>
      <c r="D126" s="4">
        <v>11635423</v>
      </c>
      <c r="E126" s="4">
        <v>4740357</v>
      </c>
      <c r="F126" s="4">
        <v>11204481</v>
      </c>
      <c r="G126">
        <f t="shared" si="1"/>
        <v>43094158</v>
      </c>
    </row>
    <row r="127" spans="2:7" x14ac:dyDescent="0.3">
      <c r="B127" s="3">
        <v>43590</v>
      </c>
      <c r="C127" s="4">
        <v>15837104</v>
      </c>
      <c r="D127" s="4">
        <v>11877828</v>
      </c>
      <c r="E127" s="4">
        <v>4839115</v>
      </c>
      <c r="F127" s="4">
        <v>11437908</v>
      </c>
      <c r="G127">
        <f t="shared" si="1"/>
        <v>43991955</v>
      </c>
    </row>
    <row r="128" spans="2:7" x14ac:dyDescent="0.3">
      <c r="B128" s="3">
        <v>43591</v>
      </c>
      <c r="C128" s="4">
        <v>7818242</v>
      </c>
      <c r="D128" s="4">
        <v>5863681</v>
      </c>
      <c r="E128" s="4">
        <v>2388907</v>
      </c>
      <c r="F128" s="4">
        <v>5646508</v>
      </c>
      <c r="G128">
        <f t="shared" si="1"/>
        <v>21717338</v>
      </c>
    </row>
    <row r="129" spans="2:7" x14ac:dyDescent="0.3">
      <c r="B129" s="3">
        <v>43592</v>
      </c>
      <c r="C129" s="4">
        <v>7974607</v>
      </c>
      <c r="D129" s="4">
        <v>5980955</v>
      </c>
      <c r="E129" s="4">
        <v>2436685</v>
      </c>
      <c r="F129" s="4">
        <v>5759438</v>
      </c>
      <c r="G129">
        <f t="shared" si="1"/>
        <v>22151685</v>
      </c>
    </row>
    <row r="130" spans="2:7" x14ac:dyDescent="0.3">
      <c r="B130" s="3">
        <v>43593</v>
      </c>
      <c r="C130" s="4">
        <v>8209154</v>
      </c>
      <c r="D130" s="4">
        <v>6156866</v>
      </c>
      <c r="E130" s="4">
        <v>2508352</v>
      </c>
      <c r="F130" s="4">
        <v>5928833</v>
      </c>
      <c r="G130">
        <f t="shared" si="1"/>
        <v>22803205</v>
      </c>
    </row>
    <row r="131" spans="2:7" x14ac:dyDescent="0.3">
      <c r="B131" s="3">
        <v>43594</v>
      </c>
      <c r="C131" s="4">
        <v>7583695</v>
      </c>
      <c r="D131" s="4">
        <v>5687771</v>
      </c>
      <c r="E131" s="4">
        <v>2317240</v>
      </c>
      <c r="F131" s="4">
        <v>5477113</v>
      </c>
      <c r="G131">
        <f t="shared" si="1"/>
        <v>21065819</v>
      </c>
    </row>
    <row r="132" spans="2:7" x14ac:dyDescent="0.3">
      <c r="B132" s="3">
        <v>43595</v>
      </c>
      <c r="C132" s="4">
        <v>7583695</v>
      </c>
      <c r="D132" s="4">
        <v>5687771</v>
      </c>
      <c r="E132" s="4">
        <v>2317240</v>
      </c>
      <c r="F132" s="4">
        <v>5477113</v>
      </c>
      <c r="G132">
        <f t="shared" ref="G132:G195" si="2">SUM(C132:F132)</f>
        <v>21065819</v>
      </c>
    </row>
    <row r="133" spans="2:7" x14ac:dyDescent="0.3">
      <c r="B133" s="3">
        <v>43596</v>
      </c>
      <c r="C133" s="4">
        <v>16483516</v>
      </c>
      <c r="D133" s="4">
        <v>12362637</v>
      </c>
      <c r="E133" s="4">
        <v>5036630</v>
      </c>
      <c r="F133" s="4">
        <v>11904761</v>
      </c>
      <c r="G133">
        <f t="shared" si="2"/>
        <v>45787544</v>
      </c>
    </row>
    <row r="134" spans="2:7" x14ac:dyDescent="0.3">
      <c r="B134" s="3">
        <v>43597</v>
      </c>
      <c r="C134" s="4">
        <v>15352294</v>
      </c>
      <c r="D134" s="4">
        <v>11514221</v>
      </c>
      <c r="E134" s="4">
        <v>4690978</v>
      </c>
      <c r="F134" s="4">
        <v>11087768</v>
      </c>
      <c r="G134">
        <f t="shared" si="2"/>
        <v>42645261</v>
      </c>
    </row>
    <row r="135" spans="2:7" x14ac:dyDescent="0.3">
      <c r="B135" s="3">
        <v>43598</v>
      </c>
      <c r="C135" s="4">
        <v>7505512</v>
      </c>
      <c r="D135" s="4">
        <v>5629134</v>
      </c>
      <c r="E135" s="4">
        <v>2293351</v>
      </c>
      <c r="F135" s="4">
        <v>5420648</v>
      </c>
      <c r="G135">
        <f t="shared" si="2"/>
        <v>20848645</v>
      </c>
    </row>
    <row r="136" spans="2:7" x14ac:dyDescent="0.3">
      <c r="B136" s="3">
        <v>43599</v>
      </c>
      <c r="C136" s="4">
        <v>8209154</v>
      </c>
      <c r="D136" s="4">
        <v>6156866</v>
      </c>
      <c r="E136" s="4">
        <v>2508352</v>
      </c>
      <c r="F136" s="4">
        <v>5928833</v>
      </c>
      <c r="G136">
        <f t="shared" si="2"/>
        <v>22803205</v>
      </c>
    </row>
    <row r="137" spans="2:7" x14ac:dyDescent="0.3">
      <c r="B137" s="3">
        <v>43600</v>
      </c>
      <c r="C137" s="4">
        <v>7896424</v>
      </c>
      <c r="D137" s="4">
        <v>5922318</v>
      </c>
      <c r="E137" s="4">
        <v>2412796</v>
      </c>
      <c r="F137" s="4">
        <v>5702973</v>
      </c>
      <c r="G137">
        <f t="shared" si="2"/>
        <v>21934511</v>
      </c>
    </row>
    <row r="138" spans="2:7" x14ac:dyDescent="0.3">
      <c r="B138" s="3">
        <v>43601</v>
      </c>
      <c r="C138" s="4">
        <v>7583695</v>
      </c>
      <c r="D138" s="4">
        <v>5687771</v>
      </c>
      <c r="E138" s="4">
        <v>2317240</v>
      </c>
      <c r="F138" s="4">
        <v>5477113</v>
      </c>
      <c r="G138">
        <f t="shared" si="2"/>
        <v>21065819</v>
      </c>
    </row>
    <row r="139" spans="2:7" x14ac:dyDescent="0.3">
      <c r="B139" s="3">
        <v>43602</v>
      </c>
      <c r="C139" s="4">
        <v>7427330</v>
      </c>
      <c r="D139" s="4">
        <v>5570497</v>
      </c>
      <c r="E139" s="4">
        <v>2269462</v>
      </c>
      <c r="F139" s="4">
        <v>5364183</v>
      </c>
      <c r="G139">
        <f t="shared" si="2"/>
        <v>20631472</v>
      </c>
    </row>
    <row r="140" spans="2:7" x14ac:dyDescent="0.3">
      <c r="B140" s="3">
        <v>43603</v>
      </c>
      <c r="C140" s="4">
        <v>16160310</v>
      </c>
      <c r="D140" s="4">
        <v>12120232</v>
      </c>
      <c r="E140" s="4">
        <v>4937872</v>
      </c>
      <c r="F140" s="4">
        <v>11671335</v>
      </c>
      <c r="G140">
        <f t="shared" si="2"/>
        <v>44889749</v>
      </c>
    </row>
    <row r="141" spans="2:7" x14ac:dyDescent="0.3">
      <c r="B141" s="3">
        <v>43604</v>
      </c>
      <c r="C141" s="4">
        <v>16968325</v>
      </c>
      <c r="D141" s="4">
        <v>12726244</v>
      </c>
      <c r="E141" s="4">
        <v>5184766</v>
      </c>
      <c r="F141" s="4">
        <v>12254901</v>
      </c>
      <c r="G141">
        <f t="shared" si="2"/>
        <v>47134236</v>
      </c>
    </row>
    <row r="142" spans="2:7" x14ac:dyDescent="0.3">
      <c r="B142" s="3">
        <v>43605</v>
      </c>
      <c r="C142" s="4">
        <v>8052789</v>
      </c>
      <c r="D142" s="4">
        <v>6039592</v>
      </c>
      <c r="E142" s="4">
        <v>2460574</v>
      </c>
      <c r="F142" s="4">
        <v>5815903</v>
      </c>
      <c r="G142">
        <f t="shared" si="2"/>
        <v>22368858</v>
      </c>
    </row>
    <row r="143" spans="2:7" x14ac:dyDescent="0.3">
      <c r="B143" s="3">
        <v>43606</v>
      </c>
      <c r="C143" s="4">
        <v>8052789</v>
      </c>
      <c r="D143" s="4">
        <v>6039592</v>
      </c>
      <c r="E143" s="4">
        <v>2460574</v>
      </c>
      <c r="F143" s="4">
        <v>5815903</v>
      </c>
      <c r="G143">
        <f t="shared" si="2"/>
        <v>22368858</v>
      </c>
    </row>
    <row r="144" spans="2:7" x14ac:dyDescent="0.3">
      <c r="B144" s="3">
        <v>43607</v>
      </c>
      <c r="C144" s="4">
        <v>7896424</v>
      </c>
      <c r="D144" s="4">
        <v>5922318</v>
      </c>
      <c r="E144" s="4">
        <v>2412796</v>
      </c>
      <c r="F144" s="4">
        <v>5702973</v>
      </c>
      <c r="G144">
        <f t="shared" si="2"/>
        <v>21934511</v>
      </c>
    </row>
    <row r="145" spans="2:7" x14ac:dyDescent="0.3">
      <c r="B145" s="3">
        <v>43608</v>
      </c>
      <c r="C145" s="4">
        <v>7583695</v>
      </c>
      <c r="D145" s="4">
        <v>5687771</v>
      </c>
      <c r="E145" s="4">
        <v>2317240</v>
      </c>
      <c r="F145" s="4">
        <v>5477113</v>
      </c>
      <c r="G145">
        <f t="shared" si="2"/>
        <v>21065819</v>
      </c>
    </row>
    <row r="146" spans="2:7" x14ac:dyDescent="0.3">
      <c r="B146" s="3">
        <v>43609</v>
      </c>
      <c r="C146" s="4">
        <v>8052789</v>
      </c>
      <c r="D146" s="4">
        <v>6039592</v>
      </c>
      <c r="E146" s="4">
        <v>2460574</v>
      </c>
      <c r="F146" s="4">
        <v>5815903</v>
      </c>
      <c r="G146">
        <f t="shared" si="2"/>
        <v>22368858</v>
      </c>
    </row>
    <row r="147" spans="2:7" x14ac:dyDescent="0.3">
      <c r="B147" s="3">
        <v>43610</v>
      </c>
      <c r="C147" s="4">
        <v>16968325</v>
      </c>
      <c r="D147" s="4">
        <v>12726244</v>
      </c>
      <c r="E147" s="4">
        <v>5184766</v>
      </c>
      <c r="F147" s="4">
        <v>12254901</v>
      </c>
      <c r="G147">
        <f t="shared" si="2"/>
        <v>47134236</v>
      </c>
    </row>
    <row r="148" spans="2:7" x14ac:dyDescent="0.3">
      <c r="B148" s="3">
        <v>43611</v>
      </c>
      <c r="C148" s="4">
        <v>16968325</v>
      </c>
      <c r="D148" s="4">
        <v>12726244</v>
      </c>
      <c r="E148" s="4">
        <v>5184766</v>
      </c>
      <c r="F148" s="4">
        <v>12254901</v>
      </c>
      <c r="G148">
        <f t="shared" si="2"/>
        <v>47134236</v>
      </c>
    </row>
    <row r="149" spans="2:7" x14ac:dyDescent="0.3">
      <c r="B149" s="3">
        <v>43612</v>
      </c>
      <c r="C149" s="4">
        <v>7583695</v>
      </c>
      <c r="D149" s="4">
        <v>5687771</v>
      </c>
      <c r="E149" s="4">
        <v>2317240</v>
      </c>
      <c r="F149" s="4">
        <v>5477113</v>
      </c>
      <c r="G149">
        <f t="shared" si="2"/>
        <v>21065819</v>
      </c>
    </row>
    <row r="150" spans="2:7" x14ac:dyDescent="0.3">
      <c r="B150" s="3">
        <v>43613</v>
      </c>
      <c r="C150" s="4">
        <v>8130972</v>
      </c>
      <c r="D150" s="4">
        <v>6098229</v>
      </c>
      <c r="E150" s="4">
        <v>2484463</v>
      </c>
      <c r="F150" s="4">
        <v>5872368</v>
      </c>
      <c r="G150">
        <f t="shared" si="2"/>
        <v>22586032</v>
      </c>
    </row>
    <row r="151" spans="2:7" x14ac:dyDescent="0.3">
      <c r="B151" s="3">
        <v>43614</v>
      </c>
      <c r="C151" s="4">
        <v>7427330</v>
      </c>
      <c r="D151" s="4">
        <v>5570497</v>
      </c>
      <c r="E151" s="4">
        <v>2269462</v>
      </c>
      <c r="F151" s="4">
        <v>5364183</v>
      </c>
      <c r="G151">
        <f t="shared" si="2"/>
        <v>20631472</v>
      </c>
    </row>
    <row r="152" spans="2:7" x14ac:dyDescent="0.3">
      <c r="B152" s="3">
        <v>43615</v>
      </c>
      <c r="C152" s="4">
        <v>7740060</v>
      </c>
      <c r="D152" s="4">
        <v>5805045</v>
      </c>
      <c r="E152" s="4">
        <v>2365018</v>
      </c>
      <c r="F152" s="4">
        <v>5590043</v>
      </c>
      <c r="G152">
        <f t="shared" si="2"/>
        <v>21500166</v>
      </c>
    </row>
    <row r="153" spans="2:7" x14ac:dyDescent="0.3">
      <c r="B153" s="3">
        <v>43616</v>
      </c>
      <c r="C153" s="4">
        <v>8052789</v>
      </c>
      <c r="D153" s="4">
        <v>6039592</v>
      </c>
      <c r="E153" s="4">
        <v>2460574</v>
      </c>
      <c r="F153" s="4">
        <v>5815903</v>
      </c>
      <c r="G153">
        <f t="shared" si="2"/>
        <v>22368858</v>
      </c>
    </row>
    <row r="154" spans="2:7" x14ac:dyDescent="0.3">
      <c r="B154" s="3">
        <v>43617</v>
      </c>
      <c r="C154" s="4">
        <v>16806722</v>
      </c>
      <c r="D154" s="4">
        <v>12605042</v>
      </c>
      <c r="E154" s="4">
        <v>5135387</v>
      </c>
      <c r="F154" s="4">
        <v>12138188</v>
      </c>
      <c r="G154">
        <f t="shared" si="2"/>
        <v>46685339</v>
      </c>
    </row>
    <row r="155" spans="2:7" x14ac:dyDescent="0.3">
      <c r="B155" s="3">
        <v>43618</v>
      </c>
      <c r="C155" s="4">
        <v>15675500</v>
      </c>
      <c r="D155" s="4">
        <v>11756625</v>
      </c>
      <c r="E155" s="4">
        <v>4789736</v>
      </c>
      <c r="F155" s="4">
        <v>11321195</v>
      </c>
      <c r="G155">
        <f t="shared" si="2"/>
        <v>43543056</v>
      </c>
    </row>
    <row r="156" spans="2:7" x14ac:dyDescent="0.3">
      <c r="B156" s="3">
        <v>43619</v>
      </c>
      <c r="C156" s="4">
        <v>7740060</v>
      </c>
      <c r="D156" s="4">
        <v>5805045</v>
      </c>
      <c r="E156" s="4">
        <v>2365018</v>
      </c>
      <c r="F156" s="4">
        <v>5590043</v>
      </c>
      <c r="G156">
        <f t="shared" si="2"/>
        <v>21500166</v>
      </c>
    </row>
    <row r="157" spans="2:7" x14ac:dyDescent="0.3">
      <c r="B157" s="3">
        <v>43620</v>
      </c>
      <c r="C157" s="4">
        <v>8052789</v>
      </c>
      <c r="D157" s="4">
        <v>6039592</v>
      </c>
      <c r="E157" s="4">
        <v>2460574</v>
      </c>
      <c r="F157" s="4">
        <v>5815903</v>
      </c>
      <c r="G157">
        <f t="shared" si="2"/>
        <v>22368858</v>
      </c>
    </row>
    <row r="158" spans="2:7" x14ac:dyDescent="0.3">
      <c r="B158" s="3">
        <v>43621</v>
      </c>
      <c r="C158" s="4">
        <v>8052789</v>
      </c>
      <c r="D158" s="4">
        <v>6039592</v>
      </c>
      <c r="E158" s="4">
        <v>2460574</v>
      </c>
      <c r="F158" s="4">
        <v>5815903</v>
      </c>
      <c r="G158">
        <f t="shared" si="2"/>
        <v>22368858</v>
      </c>
    </row>
    <row r="159" spans="2:7" x14ac:dyDescent="0.3">
      <c r="B159" s="3">
        <v>43622</v>
      </c>
      <c r="C159" s="4">
        <v>8052789</v>
      </c>
      <c r="D159" s="4">
        <v>6039592</v>
      </c>
      <c r="E159" s="4">
        <v>2460574</v>
      </c>
      <c r="F159" s="4">
        <v>5815903</v>
      </c>
      <c r="G159">
        <f t="shared" si="2"/>
        <v>22368858</v>
      </c>
    </row>
    <row r="160" spans="2:7" x14ac:dyDescent="0.3">
      <c r="B160" s="3">
        <v>43623</v>
      </c>
      <c r="C160" s="4">
        <v>7583695</v>
      </c>
      <c r="D160" s="4">
        <v>5687771</v>
      </c>
      <c r="E160" s="4">
        <v>2317240</v>
      </c>
      <c r="F160" s="4">
        <v>5477113</v>
      </c>
      <c r="G160">
        <f t="shared" si="2"/>
        <v>21065819</v>
      </c>
    </row>
    <row r="161" spans="2:7" x14ac:dyDescent="0.3">
      <c r="B161" s="3">
        <v>43624</v>
      </c>
      <c r="C161" s="4">
        <v>15352294</v>
      </c>
      <c r="D161" s="4">
        <v>11514221</v>
      </c>
      <c r="E161" s="4">
        <v>4690978</v>
      </c>
      <c r="F161" s="4">
        <v>11087768</v>
      </c>
      <c r="G161">
        <f t="shared" si="2"/>
        <v>42645261</v>
      </c>
    </row>
    <row r="162" spans="2:7" x14ac:dyDescent="0.3">
      <c r="B162" s="3">
        <v>43625</v>
      </c>
      <c r="C162" s="4">
        <v>16160310</v>
      </c>
      <c r="D162" s="4">
        <v>12120232</v>
      </c>
      <c r="E162" s="4">
        <v>4937872</v>
      </c>
      <c r="F162" s="4">
        <v>11671335</v>
      </c>
      <c r="G162">
        <f t="shared" si="2"/>
        <v>44889749</v>
      </c>
    </row>
    <row r="163" spans="2:7" x14ac:dyDescent="0.3">
      <c r="B163" s="3">
        <v>43626</v>
      </c>
      <c r="C163" s="4">
        <v>7896424</v>
      </c>
      <c r="D163" s="4">
        <v>5922318</v>
      </c>
      <c r="E163" s="4">
        <v>2412796</v>
      </c>
      <c r="F163" s="4">
        <v>5702973</v>
      </c>
      <c r="G163">
        <f t="shared" si="2"/>
        <v>21934511</v>
      </c>
    </row>
    <row r="164" spans="2:7" x14ac:dyDescent="0.3">
      <c r="B164" s="3">
        <v>43627</v>
      </c>
      <c r="C164" s="4">
        <v>8052789</v>
      </c>
      <c r="D164" s="4">
        <v>6039592</v>
      </c>
      <c r="E164" s="4">
        <v>2460574</v>
      </c>
      <c r="F164" s="4">
        <v>5815903</v>
      </c>
      <c r="G164">
        <f t="shared" si="2"/>
        <v>22368858</v>
      </c>
    </row>
    <row r="165" spans="2:7" x14ac:dyDescent="0.3">
      <c r="B165" s="3">
        <v>43628</v>
      </c>
      <c r="C165" s="4">
        <v>7896424</v>
      </c>
      <c r="D165" s="4">
        <v>5922318</v>
      </c>
      <c r="E165" s="4">
        <v>2412796</v>
      </c>
      <c r="F165" s="4">
        <v>5702973</v>
      </c>
      <c r="G165">
        <f t="shared" si="2"/>
        <v>21934511</v>
      </c>
    </row>
    <row r="166" spans="2:7" x14ac:dyDescent="0.3">
      <c r="B166" s="3">
        <v>43629</v>
      </c>
      <c r="C166" s="4">
        <v>7818242</v>
      </c>
      <c r="D166" s="4">
        <v>5863681</v>
      </c>
      <c r="E166" s="4">
        <v>2388907</v>
      </c>
      <c r="F166" s="4">
        <v>5646508</v>
      </c>
      <c r="G166">
        <f t="shared" si="2"/>
        <v>21717338</v>
      </c>
    </row>
    <row r="167" spans="2:7" x14ac:dyDescent="0.3">
      <c r="B167" s="3">
        <v>43630</v>
      </c>
      <c r="C167" s="4">
        <v>8052789</v>
      </c>
      <c r="D167" s="4">
        <v>6039592</v>
      </c>
      <c r="E167" s="4">
        <v>2460574</v>
      </c>
      <c r="F167" s="4">
        <v>5815903</v>
      </c>
      <c r="G167">
        <f t="shared" si="2"/>
        <v>22368858</v>
      </c>
    </row>
    <row r="168" spans="2:7" x14ac:dyDescent="0.3">
      <c r="B168" s="3">
        <v>43631</v>
      </c>
      <c r="C168" s="4">
        <v>15998707</v>
      </c>
      <c r="D168" s="4">
        <v>11999030</v>
      </c>
      <c r="E168" s="4">
        <v>4888493</v>
      </c>
      <c r="F168" s="4">
        <v>11554621</v>
      </c>
      <c r="G168">
        <f t="shared" si="2"/>
        <v>44440851</v>
      </c>
    </row>
    <row r="169" spans="2:7" x14ac:dyDescent="0.3">
      <c r="B169" s="3">
        <v>43632</v>
      </c>
      <c r="C169" s="4">
        <v>16483516</v>
      </c>
      <c r="D169" s="4">
        <v>12362637</v>
      </c>
      <c r="E169" s="4">
        <v>5036630</v>
      </c>
      <c r="F169" s="4">
        <v>11904761</v>
      </c>
      <c r="G169">
        <f t="shared" si="2"/>
        <v>45787544</v>
      </c>
    </row>
    <row r="170" spans="2:7" x14ac:dyDescent="0.3">
      <c r="B170" s="3">
        <v>43633</v>
      </c>
      <c r="C170" s="4">
        <v>8130972</v>
      </c>
      <c r="D170" s="4">
        <v>6098229</v>
      </c>
      <c r="E170" s="4">
        <v>2484463</v>
      </c>
      <c r="F170" s="4">
        <v>5872368</v>
      </c>
      <c r="G170">
        <f t="shared" si="2"/>
        <v>22586032</v>
      </c>
    </row>
    <row r="171" spans="2:7" x14ac:dyDescent="0.3">
      <c r="B171" s="3">
        <v>43634</v>
      </c>
      <c r="C171" s="4">
        <v>7583695</v>
      </c>
      <c r="D171" s="4">
        <v>5687771</v>
      </c>
      <c r="E171" s="4">
        <v>2317240</v>
      </c>
      <c r="F171" s="4">
        <v>5477113</v>
      </c>
      <c r="G171">
        <f t="shared" si="2"/>
        <v>21065819</v>
      </c>
    </row>
    <row r="172" spans="2:7" x14ac:dyDescent="0.3">
      <c r="B172" s="3">
        <v>43635</v>
      </c>
      <c r="C172" s="4">
        <v>7974607</v>
      </c>
      <c r="D172" s="4">
        <v>5980955</v>
      </c>
      <c r="E172" s="4">
        <v>2436685</v>
      </c>
      <c r="F172" s="4">
        <v>5759438</v>
      </c>
      <c r="G172">
        <f t="shared" si="2"/>
        <v>22151685</v>
      </c>
    </row>
    <row r="173" spans="2:7" x14ac:dyDescent="0.3">
      <c r="B173" s="3">
        <v>43636</v>
      </c>
      <c r="C173" s="4">
        <v>3674574</v>
      </c>
      <c r="D173" s="4">
        <v>2755930</v>
      </c>
      <c r="E173" s="4">
        <v>1122786</v>
      </c>
      <c r="F173" s="4">
        <v>2653859</v>
      </c>
      <c r="G173">
        <f t="shared" si="2"/>
        <v>10207149</v>
      </c>
    </row>
    <row r="174" spans="2:7" x14ac:dyDescent="0.3">
      <c r="B174" s="3">
        <v>43637</v>
      </c>
      <c r="C174" s="4">
        <v>7583695</v>
      </c>
      <c r="D174" s="4">
        <v>5687771</v>
      </c>
      <c r="E174" s="4">
        <v>2317240</v>
      </c>
      <c r="F174" s="4">
        <v>5477113</v>
      </c>
      <c r="G174">
        <f t="shared" si="2"/>
        <v>21065819</v>
      </c>
    </row>
    <row r="175" spans="2:7" x14ac:dyDescent="0.3">
      <c r="B175" s="3">
        <v>43638</v>
      </c>
      <c r="C175" s="4">
        <v>16160310</v>
      </c>
      <c r="D175" s="4">
        <v>12120232</v>
      </c>
      <c r="E175" s="4">
        <v>4937872</v>
      </c>
      <c r="F175" s="4">
        <v>11671335</v>
      </c>
      <c r="G175">
        <f t="shared" si="2"/>
        <v>44889749</v>
      </c>
    </row>
    <row r="176" spans="2:7" x14ac:dyDescent="0.3">
      <c r="B176" s="3">
        <v>43639</v>
      </c>
      <c r="C176" s="4">
        <v>15675500</v>
      </c>
      <c r="D176" s="4">
        <v>11756625</v>
      </c>
      <c r="E176" s="4">
        <v>4789736</v>
      </c>
      <c r="F176" s="4">
        <v>11321195</v>
      </c>
      <c r="G176">
        <f t="shared" si="2"/>
        <v>43543056</v>
      </c>
    </row>
    <row r="177" spans="2:7" x14ac:dyDescent="0.3">
      <c r="B177" s="3">
        <v>43640</v>
      </c>
      <c r="C177" s="4">
        <v>7661877</v>
      </c>
      <c r="D177" s="4">
        <v>5746408</v>
      </c>
      <c r="E177" s="4">
        <v>2341129</v>
      </c>
      <c r="F177" s="4">
        <v>5533578</v>
      </c>
      <c r="G177">
        <f t="shared" si="2"/>
        <v>21282992</v>
      </c>
    </row>
    <row r="178" spans="2:7" x14ac:dyDescent="0.3">
      <c r="B178" s="3">
        <v>43641</v>
      </c>
      <c r="C178" s="4">
        <v>8130972</v>
      </c>
      <c r="D178" s="4">
        <v>6098229</v>
      </c>
      <c r="E178" s="4">
        <v>2484463</v>
      </c>
      <c r="F178" s="4">
        <v>5872368</v>
      </c>
      <c r="G178">
        <f t="shared" si="2"/>
        <v>22586032</v>
      </c>
    </row>
    <row r="179" spans="2:7" x14ac:dyDescent="0.3">
      <c r="B179" s="3">
        <v>43642</v>
      </c>
      <c r="C179" s="4">
        <v>8052789</v>
      </c>
      <c r="D179" s="4">
        <v>6039592</v>
      </c>
      <c r="E179" s="4">
        <v>2460574</v>
      </c>
      <c r="F179" s="4">
        <v>5815903</v>
      </c>
      <c r="G179">
        <f t="shared" si="2"/>
        <v>22368858</v>
      </c>
    </row>
    <row r="180" spans="2:7" x14ac:dyDescent="0.3">
      <c r="B180" s="3">
        <v>43643</v>
      </c>
      <c r="C180" s="4">
        <v>8052789</v>
      </c>
      <c r="D180" s="4">
        <v>6039592</v>
      </c>
      <c r="E180" s="4">
        <v>2460574</v>
      </c>
      <c r="F180" s="4">
        <v>5815903</v>
      </c>
      <c r="G180">
        <f t="shared" si="2"/>
        <v>22368858</v>
      </c>
    </row>
    <row r="181" spans="2:7" x14ac:dyDescent="0.3">
      <c r="B181" s="3">
        <v>43644</v>
      </c>
      <c r="C181" s="4">
        <v>7661877</v>
      </c>
      <c r="D181" s="4">
        <v>5746408</v>
      </c>
      <c r="E181" s="4">
        <v>2341129</v>
      </c>
      <c r="F181" s="4">
        <v>5533578</v>
      </c>
      <c r="G181">
        <f t="shared" si="2"/>
        <v>21282992</v>
      </c>
    </row>
    <row r="182" spans="2:7" x14ac:dyDescent="0.3">
      <c r="B182" s="3">
        <v>43645</v>
      </c>
      <c r="C182" s="4">
        <v>16806722</v>
      </c>
      <c r="D182" s="4">
        <v>12605042</v>
      </c>
      <c r="E182" s="4">
        <v>5135387</v>
      </c>
      <c r="F182" s="4">
        <v>12138188</v>
      </c>
      <c r="G182">
        <f t="shared" si="2"/>
        <v>46685339</v>
      </c>
    </row>
    <row r="183" spans="2:7" x14ac:dyDescent="0.3">
      <c r="B183" s="3">
        <v>43646</v>
      </c>
      <c r="C183" s="4">
        <v>15837104</v>
      </c>
      <c r="D183" s="4">
        <v>11877828</v>
      </c>
      <c r="E183" s="4">
        <v>4839115</v>
      </c>
      <c r="F183" s="4">
        <v>11437908</v>
      </c>
      <c r="G183">
        <f t="shared" si="2"/>
        <v>43991955</v>
      </c>
    </row>
    <row r="184" spans="2:7" x14ac:dyDescent="0.3">
      <c r="B184" s="3">
        <v>43647</v>
      </c>
      <c r="C184" s="4">
        <v>7740060</v>
      </c>
      <c r="D184" s="4">
        <v>5805045</v>
      </c>
      <c r="E184" s="4">
        <v>2365018</v>
      </c>
      <c r="F184" s="4">
        <v>5590043</v>
      </c>
      <c r="G184">
        <f t="shared" si="2"/>
        <v>21500166</v>
      </c>
    </row>
    <row r="185" spans="2:7" x14ac:dyDescent="0.3">
      <c r="B185" s="3">
        <v>43648</v>
      </c>
      <c r="C185" s="4">
        <v>7896424</v>
      </c>
      <c r="D185" s="4">
        <v>5922318</v>
      </c>
      <c r="E185" s="4">
        <v>2412796</v>
      </c>
      <c r="F185" s="4">
        <v>5702973</v>
      </c>
      <c r="G185">
        <f t="shared" si="2"/>
        <v>21934511</v>
      </c>
    </row>
    <row r="186" spans="2:7" x14ac:dyDescent="0.3">
      <c r="B186" s="3">
        <v>43649</v>
      </c>
      <c r="C186" s="4">
        <v>7974607</v>
      </c>
      <c r="D186" s="4">
        <v>5980955</v>
      </c>
      <c r="E186" s="4">
        <v>2436685</v>
      </c>
      <c r="F186" s="4">
        <v>5759438</v>
      </c>
      <c r="G186">
        <f t="shared" si="2"/>
        <v>22151685</v>
      </c>
    </row>
    <row r="187" spans="2:7" x14ac:dyDescent="0.3">
      <c r="B187" s="3">
        <v>43650</v>
      </c>
      <c r="C187" s="4">
        <v>8052789</v>
      </c>
      <c r="D187" s="4">
        <v>6039592</v>
      </c>
      <c r="E187" s="4">
        <v>2460574</v>
      </c>
      <c r="F187" s="4">
        <v>5815903</v>
      </c>
      <c r="G187">
        <f t="shared" si="2"/>
        <v>22368858</v>
      </c>
    </row>
    <row r="188" spans="2:7" x14ac:dyDescent="0.3">
      <c r="B188" s="3">
        <v>43651</v>
      </c>
      <c r="C188" s="4">
        <v>7427330</v>
      </c>
      <c r="D188" s="4">
        <v>5570497</v>
      </c>
      <c r="E188" s="4">
        <v>2269462</v>
      </c>
      <c r="F188" s="4">
        <v>5364183</v>
      </c>
      <c r="G188">
        <f t="shared" si="2"/>
        <v>20631472</v>
      </c>
    </row>
    <row r="189" spans="2:7" x14ac:dyDescent="0.3">
      <c r="B189" s="3">
        <v>43652</v>
      </c>
      <c r="C189" s="4">
        <v>16160310</v>
      </c>
      <c r="D189" s="4">
        <v>12120232</v>
      </c>
      <c r="E189" s="4">
        <v>4937872</v>
      </c>
      <c r="F189" s="4">
        <v>11671335</v>
      </c>
      <c r="G189">
        <f t="shared" si="2"/>
        <v>44889749</v>
      </c>
    </row>
    <row r="190" spans="2:7" x14ac:dyDescent="0.3">
      <c r="B190" s="3">
        <v>43653</v>
      </c>
      <c r="C190" s="4">
        <v>15675500</v>
      </c>
      <c r="D190" s="4">
        <v>11756625</v>
      </c>
      <c r="E190" s="4">
        <v>4789736</v>
      </c>
      <c r="F190" s="4">
        <v>11321195</v>
      </c>
      <c r="G190">
        <f t="shared" si="2"/>
        <v>43543056</v>
      </c>
    </row>
    <row r="191" spans="2:7" x14ac:dyDescent="0.3">
      <c r="B191" s="3">
        <v>43654</v>
      </c>
      <c r="C191" s="4">
        <v>7661877</v>
      </c>
      <c r="D191" s="4">
        <v>5746408</v>
      </c>
      <c r="E191" s="4">
        <v>2341129</v>
      </c>
      <c r="F191" s="4">
        <v>5533578</v>
      </c>
      <c r="G191">
        <f t="shared" si="2"/>
        <v>21282992</v>
      </c>
    </row>
    <row r="192" spans="2:7" x14ac:dyDescent="0.3">
      <c r="B192" s="3">
        <v>43655</v>
      </c>
      <c r="C192" s="4">
        <v>8209154</v>
      </c>
      <c r="D192" s="4">
        <v>6156866</v>
      </c>
      <c r="E192" s="4">
        <v>2508352</v>
      </c>
      <c r="F192" s="4">
        <v>5928833</v>
      </c>
      <c r="G192">
        <f t="shared" si="2"/>
        <v>22803205</v>
      </c>
    </row>
    <row r="193" spans="2:7" x14ac:dyDescent="0.3">
      <c r="B193" s="3">
        <v>43656</v>
      </c>
      <c r="C193" s="4">
        <v>8209154</v>
      </c>
      <c r="D193" s="4">
        <v>6156866</v>
      </c>
      <c r="E193" s="4">
        <v>2508352</v>
      </c>
      <c r="F193" s="4">
        <v>5928833</v>
      </c>
      <c r="G193">
        <f t="shared" si="2"/>
        <v>22803205</v>
      </c>
    </row>
    <row r="194" spans="2:7" x14ac:dyDescent="0.3">
      <c r="B194" s="3">
        <v>43657</v>
      </c>
      <c r="C194" s="4">
        <v>7740060</v>
      </c>
      <c r="D194" s="4">
        <v>5805045</v>
      </c>
      <c r="E194" s="4">
        <v>2365018</v>
      </c>
      <c r="F194" s="4">
        <v>5590043</v>
      </c>
      <c r="G194">
        <f t="shared" si="2"/>
        <v>21500166</v>
      </c>
    </row>
    <row r="195" spans="2:7" x14ac:dyDescent="0.3">
      <c r="B195" s="3">
        <v>43658</v>
      </c>
      <c r="C195" s="4">
        <v>7505512</v>
      </c>
      <c r="D195" s="4">
        <v>5629134</v>
      </c>
      <c r="E195" s="4">
        <v>2293351</v>
      </c>
      <c r="F195" s="4">
        <v>5420648</v>
      </c>
      <c r="G195">
        <f t="shared" si="2"/>
        <v>20848645</v>
      </c>
    </row>
    <row r="196" spans="2:7" x14ac:dyDescent="0.3">
      <c r="B196" s="3">
        <v>43659</v>
      </c>
      <c r="C196" s="4">
        <v>16160310</v>
      </c>
      <c r="D196" s="4">
        <v>12120232</v>
      </c>
      <c r="E196" s="4">
        <v>4937872</v>
      </c>
      <c r="F196" s="4">
        <v>11671335</v>
      </c>
      <c r="G196">
        <f t="shared" ref="G196:G259" si="3">SUM(C196:F196)</f>
        <v>44889749</v>
      </c>
    </row>
    <row r="197" spans="2:7" x14ac:dyDescent="0.3">
      <c r="B197" s="3">
        <v>43660</v>
      </c>
      <c r="C197" s="4">
        <v>15513897</v>
      </c>
      <c r="D197" s="4">
        <v>11635423</v>
      </c>
      <c r="E197" s="4">
        <v>4740357</v>
      </c>
      <c r="F197" s="4">
        <v>11204481</v>
      </c>
      <c r="G197">
        <f t="shared" si="3"/>
        <v>43094158</v>
      </c>
    </row>
    <row r="198" spans="2:7" x14ac:dyDescent="0.3">
      <c r="B198" s="3">
        <v>43661</v>
      </c>
      <c r="C198" s="4">
        <v>7740060</v>
      </c>
      <c r="D198" s="4">
        <v>5805045</v>
      </c>
      <c r="E198" s="4">
        <v>2365018</v>
      </c>
      <c r="F198" s="4">
        <v>5590043</v>
      </c>
      <c r="G198">
        <f t="shared" si="3"/>
        <v>21500166</v>
      </c>
    </row>
    <row r="199" spans="2:7" x14ac:dyDescent="0.3">
      <c r="B199" s="3">
        <v>43662</v>
      </c>
      <c r="C199" s="4">
        <v>7427330</v>
      </c>
      <c r="D199" s="4">
        <v>5570497</v>
      </c>
      <c r="E199" s="4">
        <v>2269462</v>
      </c>
      <c r="F199" s="4">
        <v>5364183</v>
      </c>
      <c r="G199">
        <f t="shared" si="3"/>
        <v>20631472</v>
      </c>
    </row>
    <row r="200" spans="2:7" x14ac:dyDescent="0.3">
      <c r="B200" s="3">
        <v>43663</v>
      </c>
      <c r="C200" s="4">
        <v>7740060</v>
      </c>
      <c r="D200" s="4">
        <v>5805045</v>
      </c>
      <c r="E200" s="4">
        <v>2365018</v>
      </c>
      <c r="F200" s="4">
        <v>5590043</v>
      </c>
      <c r="G200">
        <f t="shared" si="3"/>
        <v>21500166</v>
      </c>
    </row>
    <row r="201" spans="2:7" x14ac:dyDescent="0.3">
      <c r="B201" s="3">
        <v>43664</v>
      </c>
      <c r="C201" s="4">
        <v>7974607</v>
      </c>
      <c r="D201" s="4">
        <v>5980955</v>
      </c>
      <c r="E201" s="4">
        <v>2436685</v>
      </c>
      <c r="F201" s="4">
        <v>5759438</v>
      </c>
      <c r="G201">
        <f t="shared" si="3"/>
        <v>22151685</v>
      </c>
    </row>
    <row r="202" spans="2:7" x14ac:dyDescent="0.3">
      <c r="B202" s="3">
        <v>43665</v>
      </c>
      <c r="C202" s="4">
        <v>8130972</v>
      </c>
      <c r="D202" s="4">
        <v>6098229</v>
      </c>
      <c r="E202" s="4">
        <v>2484463</v>
      </c>
      <c r="F202" s="4">
        <v>5872368</v>
      </c>
      <c r="G202">
        <f t="shared" si="3"/>
        <v>22586032</v>
      </c>
    </row>
    <row r="203" spans="2:7" x14ac:dyDescent="0.3">
      <c r="B203" s="3">
        <v>43666</v>
      </c>
      <c r="C203" s="4">
        <v>15998707</v>
      </c>
      <c r="D203" s="4">
        <v>11999030</v>
      </c>
      <c r="E203" s="4">
        <v>4888493</v>
      </c>
      <c r="F203" s="4">
        <v>11554621</v>
      </c>
      <c r="G203">
        <f t="shared" si="3"/>
        <v>44440851</v>
      </c>
    </row>
    <row r="204" spans="2:7" x14ac:dyDescent="0.3">
      <c r="B204" s="3">
        <v>43667</v>
      </c>
      <c r="C204" s="4">
        <v>15352294</v>
      </c>
      <c r="D204" s="4">
        <v>11514221</v>
      </c>
      <c r="E204" s="4">
        <v>4690978</v>
      </c>
      <c r="F204" s="4">
        <v>11087768</v>
      </c>
      <c r="G204">
        <f t="shared" si="3"/>
        <v>42645261</v>
      </c>
    </row>
    <row r="205" spans="2:7" x14ac:dyDescent="0.3">
      <c r="B205" s="3">
        <v>43668</v>
      </c>
      <c r="C205" s="4">
        <v>7740060</v>
      </c>
      <c r="D205" s="4">
        <v>5805045</v>
      </c>
      <c r="E205" s="4">
        <v>2365018</v>
      </c>
      <c r="F205" s="4">
        <v>5590043</v>
      </c>
      <c r="G205">
        <f t="shared" si="3"/>
        <v>21500166</v>
      </c>
    </row>
    <row r="206" spans="2:7" x14ac:dyDescent="0.3">
      <c r="B206" s="3">
        <v>43669</v>
      </c>
      <c r="C206" s="4">
        <v>7661877</v>
      </c>
      <c r="D206" s="4">
        <v>5746408</v>
      </c>
      <c r="E206" s="4">
        <v>2341129</v>
      </c>
      <c r="F206" s="4">
        <v>5533578</v>
      </c>
      <c r="G206">
        <f t="shared" si="3"/>
        <v>21282992</v>
      </c>
    </row>
    <row r="207" spans="2:7" x14ac:dyDescent="0.3">
      <c r="B207" s="3">
        <v>43670</v>
      </c>
      <c r="C207" s="4">
        <v>7896424</v>
      </c>
      <c r="D207" s="4">
        <v>5922318</v>
      </c>
      <c r="E207" s="4">
        <v>2412796</v>
      </c>
      <c r="F207" s="4">
        <v>5702973</v>
      </c>
      <c r="G207">
        <f t="shared" si="3"/>
        <v>21934511</v>
      </c>
    </row>
    <row r="208" spans="2:7" x14ac:dyDescent="0.3">
      <c r="B208" s="3">
        <v>43671</v>
      </c>
      <c r="C208" s="4">
        <v>7427330</v>
      </c>
      <c r="D208" s="4">
        <v>5570497</v>
      </c>
      <c r="E208" s="4">
        <v>2269462</v>
      </c>
      <c r="F208" s="4">
        <v>5364183</v>
      </c>
      <c r="G208">
        <f t="shared" si="3"/>
        <v>20631472</v>
      </c>
    </row>
    <row r="209" spans="2:7" x14ac:dyDescent="0.3">
      <c r="B209" s="3">
        <v>43672</v>
      </c>
      <c r="C209" s="4">
        <v>7583695</v>
      </c>
      <c r="D209" s="4">
        <v>5687771</v>
      </c>
      <c r="E209" s="4">
        <v>2317240</v>
      </c>
      <c r="F209" s="4">
        <v>5477113</v>
      </c>
      <c r="G209">
        <f t="shared" si="3"/>
        <v>21065819</v>
      </c>
    </row>
    <row r="210" spans="2:7" x14ac:dyDescent="0.3">
      <c r="B210" s="3">
        <v>43673</v>
      </c>
      <c r="C210" s="4">
        <v>16160310</v>
      </c>
      <c r="D210" s="4">
        <v>12120232</v>
      </c>
      <c r="E210" s="4">
        <v>4937872</v>
      </c>
      <c r="F210" s="4">
        <v>11671335</v>
      </c>
      <c r="G210">
        <f t="shared" si="3"/>
        <v>44889749</v>
      </c>
    </row>
    <row r="211" spans="2:7" x14ac:dyDescent="0.3">
      <c r="B211" s="3">
        <v>43674</v>
      </c>
      <c r="C211" s="4">
        <v>15675500</v>
      </c>
      <c r="D211" s="4">
        <v>11756625</v>
      </c>
      <c r="E211" s="4">
        <v>4789736</v>
      </c>
      <c r="F211" s="4">
        <v>11321195</v>
      </c>
      <c r="G211">
        <f t="shared" si="3"/>
        <v>43543056</v>
      </c>
    </row>
    <row r="212" spans="2:7" x14ac:dyDescent="0.3">
      <c r="B212" s="3">
        <v>43675</v>
      </c>
      <c r="C212" s="4">
        <v>7740060</v>
      </c>
      <c r="D212" s="4">
        <v>5805045</v>
      </c>
      <c r="E212" s="4">
        <v>2365018</v>
      </c>
      <c r="F212" s="4">
        <v>5590043</v>
      </c>
      <c r="G212">
        <f t="shared" si="3"/>
        <v>21500166</v>
      </c>
    </row>
    <row r="213" spans="2:7" x14ac:dyDescent="0.3">
      <c r="B213" s="3">
        <v>43676</v>
      </c>
      <c r="C213" s="4">
        <v>7505512</v>
      </c>
      <c r="D213" s="4">
        <v>5629134</v>
      </c>
      <c r="E213" s="4">
        <v>2293351</v>
      </c>
      <c r="F213" s="4">
        <v>5420648</v>
      </c>
      <c r="G213">
        <f t="shared" si="3"/>
        <v>20848645</v>
      </c>
    </row>
    <row r="214" spans="2:7" x14ac:dyDescent="0.3">
      <c r="B214" s="3">
        <v>43677</v>
      </c>
      <c r="C214" s="4">
        <v>8052789</v>
      </c>
      <c r="D214" s="4">
        <v>6039592</v>
      </c>
      <c r="E214" s="4">
        <v>2460574</v>
      </c>
      <c r="F214" s="4">
        <v>5815903</v>
      </c>
      <c r="G214">
        <f t="shared" si="3"/>
        <v>22368858</v>
      </c>
    </row>
    <row r="215" spans="2:7" x14ac:dyDescent="0.3">
      <c r="B215" s="3">
        <v>43678</v>
      </c>
      <c r="C215" s="4">
        <v>7974607</v>
      </c>
      <c r="D215" s="4">
        <v>5980955</v>
      </c>
      <c r="E215" s="4">
        <v>2436685</v>
      </c>
      <c r="F215" s="4">
        <v>5759438</v>
      </c>
      <c r="G215">
        <f t="shared" si="3"/>
        <v>22151685</v>
      </c>
    </row>
    <row r="216" spans="2:7" x14ac:dyDescent="0.3">
      <c r="B216" s="3">
        <v>43679</v>
      </c>
      <c r="C216" s="4">
        <v>8209154</v>
      </c>
      <c r="D216" s="4">
        <v>6156866</v>
      </c>
      <c r="E216" s="4">
        <v>2508352</v>
      </c>
      <c r="F216" s="4">
        <v>5928833</v>
      </c>
      <c r="G216">
        <f t="shared" si="3"/>
        <v>22803205</v>
      </c>
    </row>
    <row r="217" spans="2:7" x14ac:dyDescent="0.3">
      <c r="B217" s="3">
        <v>43680</v>
      </c>
      <c r="C217" s="4">
        <v>16321913</v>
      </c>
      <c r="D217" s="4">
        <v>12241435</v>
      </c>
      <c r="E217" s="4">
        <v>4987251</v>
      </c>
      <c r="F217" s="4">
        <v>11788048</v>
      </c>
      <c r="G217">
        <f t="shared" si="3"/>
        <v>45338647</v>
      </c>
    </row>
    <row r="218" spans="2:7" x14ac:dyDescent="0.3">
      <c r="B218" s="3">
        <v>43681</v>
      </c>
      <c r="C218" s="4">
        <v>15837104</v>
      </c>
      <c r="D218" s="4">
        <v>11877828</v>
      </c>
      <c r="E218" s="4">
        <v>4839115</v>
      </c>
      <c r="F218" s="4">
        <v>11437908</v>
      </c>
      <c r="G218">
        <f t="shared" si="3"/>
        <v>43991955</v>
      </c>
    </row>
    <row r="219" spans="2:7" x14ac:dyDescent="0.3">
      <c r="B219" s="3">
        <v>43682</v>
      </c>
      <c r="C219" s="4">
        <v>8052789</v>
      </c>
      <c r="D219" s="4">
        <v>6039592</v>
      </c>
      <c r="E219" s="4">
        <v>2460574</v>
      </c>
      <c r="F219" s="4">
        <v>5815903</v>
      </c>
      <c r="G219">
        <f t="shared" si="3"/>
        <v>22368858</v>
      </c>
    </row>
    <row r="220" spans="2:7" x14ac:dyDescent="0.3">
      <c r="B220" s="3">
        <v>43683</v>
      </c>
      <c r="C220" s="4">
        <v>8130972</v>
      </c>
      <c r="D220" s="4">
        <v>6098229</v>
      </c>
      <c r="E220" s="4">
        <v>2484463</v>
      </c>
      <c r="F220" s="4">
        <v>5872368</v>
      </c>
      <c r="G220">
        <f t="shared" si="3"/>
        <v>22586032</v>
      </c>
    </row>
    <row r="221" spans="2:7" x14ac:dyDescent="0.3">
      <c r="B221" s="3">
        <v>43684</v>
      </c>
      <c r="C221" s="4">
        <v>8130972</v>
      </c>
      <c r="D221" s="4">
        <v>6098229</v>
      </c>
      <c r="E221" s="4">
        <v>2484463</v>
      </c>
      <c r="F221" s="4">
        <v>5872368</v>
      </c>
      <c r="G221">
        <f t="shared" si="3"/>
        <v>22586032</v>
      </c>
    </row>
    <row r="222" spans="2:7" x14ac:dyDescent="0.3">
      <c r="B222" s="3">
        <v>43685</v>
      </c>
      <c r="C222" s="4">
        <v>7505512</v>
      </c>
      <c r="D222" s="4">
        <v>5629134</v>
      </c>
      <c r="E222" s="4">
        <v>2293351</v>
      </c>
      <c r="F222" s="4">
        <v>5420648</v>
      </c>
      <c r="G222">
        <f t="shared" si="3"/>
        <v>20848645</v>
      </c>
    </row>
    <row r="223" spans="2:7" x14ac:dyDescent="0.3">
      <c r="B223" s="3">
        <v>43686</v>
      </c>
      <c r="C223" s="4">
        <v>8130972</v>
      </c>
      <c r="D223" s="4">
        <v>6098229</v>
      </c>
      <c r="E223" s="4">
        <v>2484463</v>
      </c>
      <c r="F223" s="4">
        <v>5872368</v>
      </c>
      <c r="G223">
        <f t="shared" si="3"/>
        <v>22586032</v>
      </c>
    </row>
    <row r="224" spans="2:7" x14ac:dyDescent="0.3">
      <c r="B224" s="3">
        <v>43687</v>
      </c>
      <c r="C224" s="4">
        <v>16806722</v>
      </c>
      <c r="D224" s="4">
        <v>12605042</v>
      </c>
      <c r="E224" s="4">
        <v>5135387</v>
      </c>
      <c r="F224" s="4">
        <v>12138188</v>
      </c>
      <c r="G224">
        <f t="shared" si="3"/>
        <v>46685339</v>
      </c>
    </row>
    <row r="225" spans="2:7" x14ac:dyDescent="0.3">
      <c r="B225" s="3">
        <v>43688</v>
      </c>
      <c r="C225" s="4">
        <v>15837104</v>
      </c>
      <c r="D225" s="4">
        <v>11877828</v>
      </c>
      <c r="E225" s="4">
        <v>4839115</v>
      </c>
      <c r="F225" s="4">
        <v>11437908</v>
      </c>
      <c r="G225">
        <f t="shared" si="3"/>
        <v>43991955</v>
      </c>
    </row>
    <row r="226" spans="2:7" x14ac:dyDescent="0.3">
      <c r="B226" s="3">
        <v>43689</v>
      </c>
      <c r="C226" s="4">
        <v>7427330</v>
      </c>
      <c r="D226" s="4">
        <v>5570497</v>
      </c>
      <c r="E226" s="4">
        <v>2269462</v>
      </c>
      <c r="F226" s="4">
        <v>5364183</v>
      </c>
      <c r="G226">
        <f t="shared" si="3"/>
        <v>20631472</v>
      </c>
    </row>
    <row r="227" spans="2:7" x14ac:dyDescent="0.3">
      <c r="B227" s="3">
        <v>43690</v>
      </c>
      <c r="C227" s="4">
        <v>7505512</v>
      </c>
      <c r="D227" s="4">
        <v>5629134</v>
      </c>
      <c r="E227" s="4">
        <v>2293351</v>
      </c>
      <c r="F227" s="4">
        <v>5420648</v>
      </c>
      <c r="G227">
        <f t="shared" si="3"/>
        <v>20848645</v>
      </c>
    </row>
    <row r="228" spans="2:7" x14ac:dyDescent="0.3">
      <c r="B228" s="3">
        <v>43691</v>
      </c>
      <c r="C228" s="4">
        <v>8130972</v>
      </c>
      <c r="D228" s="4">
        <v>6098229</v>
      </c>
      <c r="E228" s="4">
        <v>2484463</v>
      </c>
      <c r="F228" s="4">
        <v>5872368</v>
      </c>
      <c r="G228">
        <f t="shared" si="3"/>
        <v>22586032</v>
      </c>
    </row>
    <row r="229" spans="2:7" x14ac:dyDescent="0.3">
      <c r="B229" s="3">
        <v>43692</v>
      </c>
      <c r="C229" s="4">
        <v>7896424</v>
      </c>
      <c r="D229" s="4">
        <v>5922318</v>
      </c>
      <c r="E229" s="4">
        <v>2412796</v>
      </c>
      <c r="F229" s="4">
        <v>5702973</v>
      </c>
      <c r="G229">
        <f t="shared" si="3"/>
        <v>21934511</v>
      </c>
    </row>
    <row r="230" spans="2:7" x14ac:dyDescent="0.3">
      <c r="B230" s="3">
        <v>43693</v>
      </c>
      <c r="C230" s="4">
        <v>7661877</v>
      </c>
      <c r="D230" s="4">
        <v>5746408</v>
      </c>
      <c r="E230" s="4">
        <v>2341129</v>
      </c>
      <c r="F230" s="4">
        <v>5533578</v>
      </c>
      <c r="G230">
        <f t="shared" si="3"/>
        <v>21282992</v>
      </c>
    </row>
    <row r="231" spans="2:7" x14ac:dyDescent="0.3">
      <c r="B231" s="3">
        <v>43694</v>
      </c>
      <c r="C231" s="4">
        <v>16806722</v>
      </c>
      <c r="D231" s="4">
        <v>12605042</v>
      </c>
      <c r="E231" s="4">
        <v>5135387</v>
      </c>
      <c r="F231" s="4">
        <v>12138188</v>
      </c>
      <c r="G231">
        <f t="shared" si="3"/>
        <v>46685339</v>
      </c>
    </row>
    <row r="232" spans="2:7" x14ac:dyDescent="0.3">
      <c r="B232" s="3">
        <v>43695</v>
      </c>
      <c r="C232" s="4">
        <v>16321913</v>
      </c>
      <c r="D232" s="4">
        <v>12241435</v>
      </c>
      <c r="E232" s="4">
        <v>4987251</v>
      </c>
      <c r="F232" s="4">
        <v>11788048</v>
      </c>
      <c r="G232">
        <f t="shared" si="3"/>
        <v>45338647</v>
      </c>
    </row>
    <row r="233" spans="2:7" x14ac:dyDescent="0.3">
      <c r="B233" s="3">
        <v>43696</v>
      </c>
      <c r="C233" s="4">
        <v>7583695</v>
      </c>
      <c r="D233" s="4">
        <v>5687771</v>
      </c>
      <c r="E233" s="4">
        <v>2317240</v>
      </c>
      <c r="F233" s="4">
        <v>5477113</v>
      </c>
      <c r="G233">
        <f t="shared" si="3"/>
        <v>21065819</v>
      </c>
    </row>
    <row r="234" spans="2:7" x14ac:dyDescent="0.3">
      <c r="B234" s="3">
        <v>43697</v>
      </c>
      <c r="C234" s="4">
        <v>7896424</v>
      </c>
      <c r="D234" s="4">
        <v>5922318</v>
      </c>
      <c r="E234" s="4">
        <v>2412796</v>
      </c>
      <c r="F234" s="4">
        <v>5702973</v>
      </c>
      <c r="G234">
        <f t="shared" si="3"/>
        <v>21934511</v>
      </c>
    </row>
    <row r="235" spans="2:7" x14ac:dyDescent="0.3">
      <c r="B235" s="3">
        <v>43698</v>
      </c>
      <c r="C235" s="4">
        <v>8052789</v>
      </c>
      <c r="D235" s="4">
        <v>6039592</v>
      </c>
      <c r="E235" s="4">
        <v>2460574</v>
      </c>
      <c r="F235" s="4">
        <v>5815903</v>
      </c>
      <c r="G235">
        <f t="shared" si="3"/>
        <v>22368858</v>
      </c>
    </row>
    <row r="236" spans="2:7" x14ac:dyDescent="0.3">
      <c r="B236" s="3">
        <v>43699</v>
      </c>
      <c r="C236" s="4">
        <v>7896424</v>
      </c>
      <c r="D236" s="4">
        <v>5922318</v>
      </c>
      <c r="E236" s="4">
        <v>2412796</v>
      </c>
      <c r="F236" s="4">
        <v>5702973</v>
      </c>
      <c r="G236">
        <f t="shared" si="3"/>
        <v>21934511</v>
      </c>
    </row>
    <row r="237" spans="2:7" x14ac:dyDescent="0.3">
      <c r="B237" s="3">
        <v>43700</v>
      </c>
      <c r="C237" s="4">
        <v>7505512</v>
      </c>
      <c r="D237" s="4">
        <v>5629134</v>
      </c>
      <c r="E237" s="4">
        <v>2293351</v>
      </c>
      <c r="F237" s="4">
        <v>5420648</v>
      </c>
      <c r="G237">
        <f t="shared" si="3"/>
        <v>20848645</v>
      </c>
    </row>
    <row r="238" spans="2:7" x14ac:dyDescent="0.3">
      <c r="B238" s="3">
        <v>43701</v>
      </c>
      <c r="C238" s="4">
        <v>15513897</v>
      </c>
      <c r="D238" s="4">
        <v>11635423</v>
      </c>
      <c r="E238" s="4">
        <v>4740357</v>
      </c>
      <c r="F238" s="4">
        <v>11204481</v>
      </c>
      <c r="G238">
        <f t="shared" si="3"/>
        <v>43094158</v>
      </c>
    </row>
    <row r="239" spans="2:7" x14ac:dyDescent="0.3">
      <c r="B239" s="3">
        <v>43702</v>
      </c>
      <c r="C239" s="4">
        <v>15998707</v>
      </c>
      <c r="D239" s="4">
        <v>11999030</v>
      </c>
      <c r="E239" s="4">
        <v>4888493</v>
      </c>
      <c r="F239" s="4">
        <v>11554621</v>
      </c>
      <c r="G239">
        <f t="shared" si="3"/>
        <v>44440851</v>
      </c>
    </row>
    <row r="240" spans="2:7" x14ac:dyDescent="0.3">
      <c r="B240" s="3">
        <v>43703</v>
      </c>
      <c r="C240" s="4">
        <v>8052789</v>
      </c>
      <c r="D240" s="4">
        <v>6039592</v>
      </c>
      <c r="E240" s="4">
        <v>2460574</v>
      </c>
      <c r="F240" s="4">
        <v>5815903</v>
      </c>
      <c r="G240">
        <f t="shared" si="3"/>
        <v>22368858</v>
      </c>
    </row>
    <row r="241" spans="2:7" x14ac:dyDescent="0.3">
      <c r="B241" s="3">
        <v>43704</v>
      </c>
      <c r="C241" s="4">
        <v>7505512</v>
      </c>
      <c r="D241" s="4">
        <v>5629134</v>
      </c>
      <c r="E241" s="4">
        <v>2293351</v>
      </c>
      <c r="F241" s="4">
        <v>5420648</v>
      </c>
      <c r="G241">
        <f t="shared" si="3"/>
        <v>20848645</v>
      </c>
    </row>
    <row r="242" spans="2:7" x14ac:dyDescent="0.3">
      <c r="B242" s="3">
        <v>43705</v>
      </c>
      <c r="C242" s="4">
        <v>7896424</v>
      </c>
      <c r="D242" s="4">
        <v>5922318</v>
      </c>
      <c r="E242" s="4">
        <v>2412796</v>
      </c>
      <c r="F242" s="4">
        <v>5702973</v>
      </c>
      <c r="G242">
        <f t="shared" si="3"/>
        <v>21934511</v>
      </c>
    </row>
    <row r="243" spans="2:7" x14ac:dyDescent="0.3">
      <c r="B243" s="3">
        <v>43706</v>
      </c>
      <c r="C243" s="4">
        <v>7661877</v>
      </c>
      <c r="D243" s="4">
        <v>5746408</v>
      </c>
      <c r="E243" s="4">
        <v>2341129</v>
      </c>
      <c r="F243" s="4">
        <v>5533578</v>
      </c>
      <c r="G243">
        <f t="shared" si="3"/>
        <v>21282992</v>
      </c>
    </row>
    <row r="244" spans="2:7" x14ac:dyDescent="0.3">
      <c r="B244" s="3">
        <v>43707</v>
      </c>
      <c r="C244" s="4">
        <v>7896424</v>
      </c>
      <c r="D244" s="4">
        <v>5922318</v>
      </c>
      <c r="E244" s="4">
        <v>2412796</v>
      </c>
      <c r="F244" s="4">
        <v>5702973</v>
      </c>
      <c r="G244">
        <f t="shared" si="3"/>
        <v>21934511</v>
      </c>
    </row>
    <row r="245" spans="2:7" x14ac:dyDescent="0.3">
      <c r="B245" s="3">
        <v>43708</v>
      </c>
      <c r="C245" s="4">
        <v>16321913</v>
      </c>
      <c r="D245" s="4">
        <v>12241435</v>
      </c>
      <c r="E245" s="4">
        <v>4987251</v>
      </c>
      <c r="F245" s="4">
        <v>11788048</v>
      </c>
      <c r="G245">
        <f t="shared" si="3"/>
        <v>45338647</v>
      </c>
    </row>
    <row r="246" spans="2:7" x14ac:dyDescent="0.3">
      <c r="B246" s="3">
        <v>43709</v>
      </c>
      <c r="C246" s="4">
        <v>15352294</v>
      </c>
      <c r="D246" s="4">
        <v>11514221</v>
      </c>
      <c r="E246" s="4">
        <v>4690978</v>
      </c>
      <c r="F246" s="4">
        <v>11087768</v>
      </c>
      <c r="G246">
        <f t="shared" si="3"/>
        <v>42645261</v>
      </c>
    </row>
    <row r="247" spans="2:7" x14ac:dyDescent="0.3">
      <c r="B247" s="3">
        <v>43710</v>
      </c>
      <c r="C247" s="4">
        <v>8209154</v>
      </c>
      <c r="D247" s="4">
        <v>6156866</v>
      </c>
      <c r="E247" s="4">
        <v>2508352</v>
      </c>
      <c r="F247" s="4">
        <v>5928833</v>
      </c>
      <c r="G247">
        <f t="shared" si="3"/>
        <v>22803205</v>
      </c>
    </row>
    <row r="248" spans="2:7" x14ac:dyDescent="0.3">
      <c r="B248" s="3">
        <v>43711</v>
      </c>
      <c r="C248" s="4">
        <v>8130972</v>
      </c>
      <c r="D248" s="4">
        <v>6098229</v>
      </c>
      <c r="E248" s="4">
        <v>2484463</v>
      </c>
      <c r="F248" s="4">
        <v>5872368</v>
      </c>
      <c r="G248">
        <f t="shared" si="3"/>
        <v>22586032</v>
      </c>
    </row>
    <row r="249" spans="2:7" x14ac:dyDescent="0.3">
      <c r="B249" s="3">
        <v>43712</v>
      </c>
      <c r="C249" s="4">
        <v>8052789</v>
      </c>
      <c r="D249" s="4">
        <v>6039592</v>
      </c>
      <c r="E249" s="4">
        <v>2460574</v>
      </c>
      <c r="F249" s="4">
        <v>5815903</v>
      </c>
      <c r="G249">
        <f t="shared" si="3"/>
        <v>22368858</v>
      </c>
    </row>
    <row r="250" spans="2:7" x14ac:dyDescent="0.3">
      <c r="B250" s="3">
        <v>43713</v>
      </c>
      <c r="C250" s="4">
        <v>7427330</v>
      </c>
      <c r="D250" s="4">
        <v>5570497</v>
      </c>
      <c r="E250" s="4">
        <v>2269462</v>
      </c>
      <c r="F250" s="4">
        <v>5364183</v>
      </c>
      <c r="G250">
        <f t="shared" si="3"/>
        <v>20631472</v>
      </c>
    </row>
    <row r="251" spans="2:7" x14ac:dyDescent="0.3">
      <c r="B251" s="3">
        <v>43714</v>
      </c>
      <c r="C251" s="4">
        <v>7505512</v>
      </c>
      <c r="D251" s="4">
        <v>5629134</v>
      </c>
      <c r="E251" s="4">
        <v>2293351</v>
      </c>
      <c r="F251" s="4">
        <v>5420648</v>
      </c>
      <c r="G251">
        <f t="shared" si="3"/>
        <v>20848645</v>
      </c>
    </row>
    <row r="252" spans="2:7" x14ac:dyDescent="0.3">
      <c r="B252" s="3">
        <v>43715</v>
      </c>
      <c r="C252" s="4">
        <v>16806722</v>
      </c>
      <c r="D252" s="4">
        <v>12605042</v>
      </c>
      <c r="E252" s="4">
        <v>5135387</v>
      </c>
      <c r="F252" s="4">
        <v>12138188</v>
      </c>
      <c r="G252">
        <f t="shared" si="3"/>
        <v>46685339</v>
      </c>
    </row>
    <row r="253" spans="2:7" x14ac:dyDescent="0.3">
      <c r="B253" s="3">
        <v>43716</v>
      </c>
      <c r="C253" s="4">
        <v>15513897</v>
      </c>
      <c r="D253" s="4">
        <v>11635423</v>
      </c>
      <c r="E253" s="4">
        <v>4740357</v>
      </c>
      <c r="F253" s="4">
        <v>11204481</v>
      </c>
      <c r="G253">
        <f t="shared" si="3"/>
        <v>43094158</v>
      </c>
    </row>
    <row r="254" spans="2:7" x14ac:dyDescent="0.3">
      <c r="B254" s="3">
        <v>43717</v>
      </c>
      <c r="C254" s="4">
        <v>7818242</v>
      </c>
      <c r="D254" s="4">
        <v>5863681</v>
      </c>
      <c r="E254" s="4">
        <v>2388907</v>
      </c>
      <c r="F254" s="4">
        <v>5646508</v>
      </c>
      <c r="G254">
        <f t="shared" si="3"/>
        <v>21717338</v>
      </c>
    </row>
    <row r="255" spans="2:7" x14ac:dyDescent="0.3">
      <c r="B255" s="3">
        <v>43718</v>
      </c>
      <c r="C255" s="4">
        <v>8052789</v>
      </c>
      <c r="D255" s="4">
        <v>6039592</v>
      </c>
      <c r="E255" s="4">
        <v>2460574</v>
      </c>
      <c r="F255" s="4">
        <v>5815903</v>
      </c>
      <c r="G255">
        <f t="shared" si="3"/>
        <v>22368858</v>
      </c>
    </row>
    <row r="256" spans="2:7" x14ac:dyDescent="0.3">
      <c r="B256" s="3">
        <v>43719</v>
      </c>
      <c r="C256" s="4">
        <v>7583695</v>
      </c>
      <c r="D256" s="4">
        <v>5687771</v>
      </c>
      <c r="E256" s="4">
        <v>2317240</v>
      </c>
      <c r="F256" s="4">
        <v>5477113</v>
      </c>
      <c r="G256">
        <f t="shared" si="3"/>
        <v>21065819</v>
      </c>
    </row>
    <row r="257" spans="2:7" x14ac:dyDescent="0.3">
      <c r="B257" s="3">
        <v>43720</v>
      </c>
      <c r="C257" s="4">
        <v>7505512</v>
      </c>
      <c r="D257" s="4">
        <v>5629134</v>
      </c>
      <c r="E257" s="4">
        <v>2293351</v>
      </c>
      <c r="F257" s="4">
        <v>5420648</v>
      </c>
      <c r="G257">
        <f t="shared" si="3"/>
        <v>20848645</v>
      </c>
    </row>
    <row r="258" spans="2:7" x14ac:dyDescent="0.3">
      <c r="B258" s="3">
        <v>43721</v>
      </c>
      <c r="C258" s="4">
        <v>8209154</v>
      </c>
      <c r="D258" s="4">
        <v>6156866</v>
      </c>
      <c r="E258" s="4">
        <v>2508352</v>
      </c>
      <c r="F258" s="4">
        <v>5928833</v>
      </c>
      <c r="G258">
        <f t="shared" si="3"/>
        <v>22803205</v>
      </c>
    </row>
    <row r="259" spans="2:7" x14ac:dyDescent="0.3">
      <c r="B259" s="3">
        <v>43722</v>
      </c>
      <c r="C259" s="4">
        <v>15998707</v>
      </c>
      <c r="D259" s="4">
        <v>11999030</v>
      </c>
      <c r="E259" s="4">
        <v>4888493</v>
      </c>
      <c r="F259" s="4">
        <v>11554621</v>
      </c>
      <c r="G259">
        <f t="shared" si="3"/>
        <v>44440851</v>
      </c>
    </row>
    <row r="260" spans="2:7" x14ac:dyDescent="0.3">
      <c r="B260" s="3">
        <v>43723</v>
      </c>
      <c r="C260" s="4">
        <v>16645119</v>
      </c>
      <c r="D260" s="4">
        <v>12483839</v>
      </c>
      <c r="E260" s="4">
        <v>5086008</v>
      </c>
      <c r="F260" s="4">
        <v>12021475</v>
      </c>
      <c r="G260">
        <f t="shared" ref="G260:G323" si="4">SUM(C260:F260)</f>
        <v>46236441</v>
      </c>
    </row>
    <row r="261" spans="2:7" x14ac:dyDescent="0.3">
      <c r="B261" s="3">
        <v>43724</v>
      </c>
      <c r="C261" s="4">
        <v>7427330</v>
      </c>
      <c r="D261" s="4">
        <v>5570497</v>
      </c>
      <c r="E261" s="4">
        <v>2269462</v>
      </c>
      <c r="F261" s="4">
        <v>5364183</v>
      </c>
      <c r="G261">
        <f t="shared" si="4"/>
        <v>20631472</v>
      </c>
    </row>
    <row r="262" spans="2:7" x14ac:dyDescent="0.3">
      <c r="B262" s="3">
        <v>43725</v>
      </c>
      <c r="C262" s="4">
        <v>8052789</v>
      </c>
      <c r="D262" s="4">
        <v>6039592</v>
      </c>
      <c r="E262" s="4">
        <v>2460574</v>
      </c>
      <c r="F262" s="4">
        <v>5815903</v>
      </c>
      <c r="G262">
        <f t="shared" si="4"/>
        <v>22368858</v>
      </c>
    </row>
    <row r="263" spans="2:7" x14ac:dyDescent="0.3">
      <c r="B263" s="3">
        <v>43726</v>
      </c>
      <c r="C263" s="4">
        <v>7740060</v>
      </c>
      <c r="D263" s="4">
        <v>5805045</v>
      </c>
      <c r="E263" s="4">
        <v>2365018</v>
      </c>
      <c r="F263" s="4">
        <v>5590043</v>
      </c>
      <c r="G263">
        <f t="shared" si="4"/>
        <v>21500166</v>
      </c>
    </row>
    <row r="264" spans="2:7" x14ac:dyDescent="0.3">
      <c r="B264" s="3">
        <v>43727</v>
      </c>
      <c r="C264" s="4">
        <v>7661877</v>
      </c>
      <c r="D264" s="4">
        <v>5746408</v>
      </c>
      <c r="E264" s="4">
        <v>2341129</v>
      </c>
      <c r="F264" s="4">
        <v>5533578</v>
      </c>
      <c r="G264">
        <f t="shared" si="4"/>
        <v>21282992</v>
      </c>
    </row>
    <row r="265" spans="2:7" x14ac:dyDescent="0.3">
      <c r="B265" s="3">
        <v>43728</v>
      </c>
      <c r="C265" s="4">
        <v>7661877</v>
      </c>
      <c r="D265" s="4">
        <v>5746408</v>
      </c>
      <c r="E265" s="4">
        <v>2341129</v>
      </c>
      <c r="F265" s="4">
        <v>5533578</v>
      </c>
      <c r="G265">
        <f t="shared" si="4"/>
        <v>21282992</v>
      </c>
    </row>
    <row r="266" spans="2:7" x14ac:dyDescent="0.3">
      <c r="B266" s="3">
        <v>43729</v>
      </c>
      <c r="C266" s="4">
        <v>15837104</v>
      </c>
      <c r="D266" s="4">
        <v>11877828</v>
      </c>
      <c r="E266" s="4">
        <v>4839115</v>
      </c>
      <c r="F266" s="4">
        <v>11437908</v>
      </c>
      <c r="G266">
        <f t="shared" si="4"/>
        <v>43991955</v>
      </c>
    </row>
    <row r="267" spans="2:7" x14ac:dyDescent="0.3">
      <c r="B267" s="3">
        <v>43730</v>
      </c>
      <c r="C267" s="4">
        <v>16483516</v>
      </c>
      <c r="D267" s="4">
        <v>12362637</v>
      </c>
      <c r="E267" s="4">
        <v>5036630</v>
      </c>
      <c r="F267" s="4">
        <v>11904761</v>
      </c>
      <c r="G267">
        <f t="shared" si="4"/>
        <v>45787544</v>
      </c>
    </row>
    <row r="268" spans="2:7" x14ac:dyDescent="0.3">
      <c r="B268" s="3">
        <v>43731</v>
      </c>
      <c r="C268" s="4">
        <v>7505512</v>
      </c>
      <c r="D268" s="4">
        <v>5629134</v>
      </c>
      <c r="E268" s="4">
        <v>2293351</v>
      </c>
      <c r="F268" s="4">
        <v>5420648</v>
      </c>
      <c r="G268">
        <f t="shared" si="4"/>
        <v>20848645</v>
      </c>
    </row>
    <row r="269" spans="2:7" x14ac:dyDescent="0.3">
      <c r="B269" s="3">
        <v>43732</v>
      </c>
      <c r="C269" s="4">
        <v>7896424</v>
      </c>
      <c r="D269" s="4">
        <v>5922318</v>
      </c>
      <c r="E269" s="4">
        <v>2412796</v>
      </c>
      <c r="F269" s="4">
        <v>5702973</v>
      </c>
      <c r="G269">
        <f t="shared" si="4"/>
        <v>21934511</v>
      </c>
    </row>
    <row r="270" spans="2:7" x14ac:dyDescent="0.3">
      <c r="B270" s="3">
        <v>43733</v>
      </c>
      <c r="C270" s="4">
        <v>7661877</v>
      </c>
      <c r="D270" s="4">
        <v>5746408</v>
      </c>
      <c r="E270" s="4">
        <v>2341129</v>
      </c>
      <c r="F270" s="4">
        <v>5533578</v>
      </c>
      <c r="G270">
        <f t="shared" si="4"/>
        <v>21282992</v>
      </c>
    </row>
    <row r="271" spans="2:7" x14ac:dyDescent="0.3">
      <c r="B271" s="3">
        <v>43734</v>
      </c>
      <c r="C271" s="4">
        <v>8052789</v>
      </c>
      <c r="D271" s="4">
        <v>6039592</v>
      </c>
      <c r="E271" s="4">
        <v>2460574</v>
      </c>
      <c r="F271" s="4">
        <v>5815903</v>
      </c>
      <c r="G271">
        <f t="shared" si="4"/>
        <v>22368858</v>
      </c>
    </row>
    <row r="272" spans="2:7" x14ac:dyDescent="0.3">
      <c r="B272" s="3">
        <v>43735</v>
      </c>
      <c r="C272" s="4">
        <v>7505512</v>
      </c>
      <c r="D272" s="4">
        <v>5629134</v>
      </c>
      <c r="E272" s="4">
        <v>2293351</v>
      </c>
      <c r="F272" s="4">
        <v>5420648</v>
      </c>
      <c r="G272">
        <f t="shared" si="4"/>
        <v>20848645</v>
      </c>
    </row>
    <row r="273" spans="2:7" x14ac:dyDescent="0.3">
      <c r="B273" s="3">
        <v>43736</v>
      </c>
      <c r="C273" s="4">
        <v>15837104</v>
      </c>
      <c r="D273" s="4">
        <v>11877828</v>
      </c>
      <c r="E273" s="4">
        <v>4839115</v>
      </c>
      <c r="F273" s="4">
        <v>11437908</v>
      </c>
      <c r="G273">
        <f t="shared" si="4"/>
        <v>43991955</v>
      </c>
    </row>
    <row r="274" spans="2:7" x14ac:dyDescent="0.3">
      <c r="B274" s="3">
        <v>43737</v>
      </c>
      <c r="C274" s="4">
        <v>15352294</v>
      </c>
      <c r="D274" s="4">
        <v>11514221</v>
      </c>
      <c r="E274" s="4">
        <v>4690978</v>
      </c>
      <c r="F274" s="4">
        <v>11087768</v>
      </c>
      <c r="G274">
        <f t="shared" si="4"/>
        <v>42645261</v>
      </c>
    </row>
    <row r="275" spans="2:7" x14ac:dyDescent="0.3">
      <c r="B275" s="3">
        <v>43738</v>
      </c>
      <c r="C275" s="4">
        <v>7818242</v>
      </c>
      <c r="D275" s="4">
        <v>5863681</v>
      </c>
      <c r="E275" s="4">
        <v>2388907</v>
      </c>
      <c r="F275" s="4">
        <v>5646508</v>
      </c>
      <c r="G275">
        <f t="shared" si="4"/>
        <v>21717338</v>
      </c>
    </row>
    <row r="276" spans="2:7" x14ac:dyDescent="0.3">
      <c r="B276" s="3">
        <v>43739</v>
      </c>
      <c r="C276" s="4">
        <v>7896424</v>
      </c>
      <c r="D276" s="4">
        <v>5922318</v>
      </c>
      <c r="E276" s="4">
        <v>2412796</v>
      </c>
      <c r="F276" s="4">
        <v>5702973</v>
      </c>
      <c r="G276">
        <f t="shared" si="4"/>
        <v>21934511</v>
      </c>
    </row>
    <row r="277" spans="2:7" x14ac:dyDescent="0.3">
      <c r="B277" s="3">
        <v>43740</v>
      </c>
      <c r="C277" s="4">
        <v>7740060</v>
      </c>
      <c r="D277" s="4">
        <v>5805045</v>
      </c>
      <c r="E277" s="4">
        <v>2365018</v>
      </c>
      <c r="F277" s="4">
        <v>5590043</v>
      </c>
      <c r="G277">
        <f t="shared" si="4"/>
        <v>21500166</v>
      </c>
    </row>
    <row r="278" spans="2:7" x14ac:dyDescent="0.3">
      <c r="B278" s="3">
        <v>43741</v>
      </c>
      <c r="C278" s="4">
        <v>7661877</v>
      </c>
      <c r="D278" s="4">
        <v>5746408</v>
      </c>
      <c r="E278" s="4">
        <v>2341129</v>
      </c>
      <c r="F278" s="4">
        <v>5533578</v>
      </c>
      <c r="G278">
        <f t="shared" si="4"/>
        <v>21282992</v>
      </c>
    </row>
    <row r="279" spans="2:7" x14ac:dyDescent="0.3">
      <c r="B279" s="3">
        <v>43742</v>
      </c>
      <c r="C279" s="4">
        <v>7583695</v>
      </c>
      <c r="D279" s="4">
        <v>5687771</v>
      </c>
      <c r="E279" s="4">
        <v>2317240</v>
      </c>
      <c r="F279" s="4">
        <v>5477113</v>
      </c>
      <c r="G279">
        <f t="shared" si="4"/>
        <v>21065819</v>
      </c>
    </row>
    <row r="280" spans="2:7" x14ac:dyDescent="0.3">
      <c r="B280" s="3">
        <v>43743</v>
      </c>
      <c r="C280" s="4">
        <v>16645119</v>
      </c>
      <c r="D280" s="4">
        <v>12483839</v>
      </c>
      <c r="E280" s="4">
        <v>5086008</v>
      </c>
      <c r="F280" s="4">
        <v>12021475</v>
      </c>
      <c r="G280">
        <f t="shared" si="4"/>
        <v>46236441</v>
      </c>
    </row>
    <row r="281" spans="2:7" x14ac:dyDescent="0.3">
      <c r="B281" s="3">
        <v>43744</v>
      </c>
      <c r="C281" s="4">
        <v>15675500</v>
      </c>
      <c r="D281" s="4">
        <v>11756625</v>
      </c>
      <c r="E281" s="4">
        <v>4789736</v>
      </c>
      <c r="F281" s="4">
        <v>11321195</v>
      </c>
      <c r="G281">
        <f t="shared" si="4"/>
        <v>43543056</v>
      </c>
    </row>
    <row r="282" spans="2:7" x14ac:dyDescent="0.3">
      <c r="B282" s="3">
        <v>43745</v>
      </c>
      <c r="C282" s="4">
        <v>7740060</v>
      </c>
      <c r="D282" s="4">
        <v>5805045</v>
      </c>
      <c r="E282" s="4">
        <v>2365018</v>
      </c>
      <c r="F282" s="4">
        <v>5590043</v>
      </c>
      <c r="G282">
        <f t="shared" si="4"/>
        <v>21500166</v>
      </c>
    </row>
    <row r="283" spans="2:7" x14ac:dyDescent="0.3">
      <c r="B283" s="3">
        <v>43746</v>
      </c>
      <c r="C283" s="4">
        <v>8052789</v>
      </c>
      <c r="D283" s="4">
        <v>6039592</v>
      </c>
      <c r="E283" s="4">
        <v>2460574</v>
      </c>
      <c r="F283" s="4">
        <v>5815903</v>
      </c>
      <c r="G283">
        <f t="shared" si="4"/>
        <v>22368858</v>
      </c>
    </row>
    <row r="284" spans="2:7" x14ac:dyDescent="0.3">
      <c r="B284" s="3">
        <v>43747</v>
      </c>
      <c r="C284" s="4">
        <v>7427330</v>
      </c>
      <c r="D284" s="4">
        <v>5570497</v>
      </c>
      <c r="E284" s="4">
        <v>2269462</v>
      </c>
      <c r="F284" s="4">
        <v>5364183</v>
      </c>
      <c r="G284">
        <f t="shared" si="4"/>
        <v>20631472</v>
      </c>
    </row>
    <row r="285" spans="2:7" x14ac:dyDescent="0.3">
      <c r="B285" s="3">
        <v>43748</v>
      </c>
      <c r="C285" s="4">
        <v>7661877</v>
      </c>
      <c r="D285" s="4">
        <v>5746408</v>
      </c>
      <c r="E285" s="4">
        <v>2341129</v>
      </c>
      <c r="F285" s="4">
        <v>5533578</v>
      </c>
      <c r="G285">
        <f t="shared" si="4"/>
        <v>21282992</v>
      </c>
    </row>
    <row r="286" spans="2:7" x14ac:dyDescent="0.3">
      <c r="B286" s="3">
        <v>43749</v>
      </c>
      <c r="C286" s="4">
        <v>7661877</v>
      </c>
      <c r="D286" s="4">
        <v>5746408</v>
      </c>
      <c r="E286" s="4">
        <v>2341129</v>
      </c>
      <c r="F286" s="4">
        <v>5533578</v>
      </c>
      <c r="G286">
        <f t="shared" si="4"/>
        <v>21282992</v>
      </c>
    </row>
    <row r="287" spans="2:7" x14ac:dyDescent="0.3">
      <c r="B287" s="3">
        <v>43750</v>
      </c>
      <c r="C287" s="4">
        <v>16321913</v>
      </c>
      <c r="D287" s="4">
        <v>12241435</v>
      </c>
      <c r="E287" s="4">
        <v>4987251</v>
      </c>
      <c r="F287" s="4">
        <v>11788048</v>
      </c>
      <c r="G287">
        <f t="shared" si="4"/>
        <v>45338647</v>
      </c>
    </row>
    <row r="288" spans="2:7" x14ac:dyDescent="0.3">
      <c r="B288" s="3">
        <v>43751</v>
      </c>
      <c r="C288" s="4">
        <v>15675500</v>
      </c>
      <c r="D288" s="4">
        <v>11756625</v>
      </c>
      <c r="E288" s="4">
        <v>4789736</v>
      </c>
      <c r="F288" s="4">
        <v>11321195</v>
      </c>
      <c r="G288">
        <f t="shared" si="4"/>
        <v>43543056</v>
      </c>
    </row>
    <row r="289" spans="2:7" x14ac:dyDescent="0.3">
      <c r="B289" s="3">
        <v>43752</v>
      </c>
      <c r="C289" s="4">
        <v>7505512</v>
      </c>
      <c r="D289" s="4">
        <v>5629134</v>
      </c>
      <c r="E289" s="4">
        <v>2293351</v>
      </c>
      <c r="F289" s="4">
        <v>5420648</v>
      </c>
      <c r="G289">
        <f t="shared" si="4"/>
        <v>20848645</v>
      </c>
    </row>
    <row r="290" spans="2:7" x14ac:dyDescent="0.3">
      <c r="B290" s="3">
        <v>43753</v>
      </c>
      <c r="C290" s="4">
        <v>7896424</v>
      </c>
      <c r="D290" s="4">
        <v>5922318</v>
      </c>
      <c r="E290" s="4">
        <v>2412796</v>
      </c>
      <c r="F290" s="4">
        <v>5702973</v>
      </c>
      <c r="G290">
        <f t="shared" si="4"/>
        <v>21934511</v>
      </c>
    </row>
    <row r="291" spans="2:7" x14ac:dyDescent="0.3">
      <c r="B291" s="3">
        <v>43754</v>
      </c>
      <c r="C291" s="4">
        <v>7427330</v>
      </c>
      <c r="D291" s="4">
        <v>5570497</v>
      </c>
      <c r="E291" s="4">
        <v>2269462</v>
      </c>
      <c r="F291" s="4">
        <v>5364183</v>
      </c>
      <c r="G291">
        <f t="shared" si="4"/>
        <v>20631472</v>
      </c>
    </row>
    <row r="292" spans="2:7" x14ac:dyDescent="0.3">
      <c r="B292" s="3">
        <v>43755</v>
      </c>
      <c r="C292" s="4">
        <v>7974607</v>
      </c>
      <c r="D292" s="4">
        <v>5980955</v>
      </c>
      <c r="E292" s="4">
        <v>2436685</v>
      </c>
      <c r="F292" s="4">
        <v>5759438</v>
      </c>
      <c r="G292">
        <f t="shared" si="4"/>
        <v>22151685</v>
      </c>
    </row>
    <row r="293" spans="2:7" x14ac:dyDescent="0.3">
      <c r="B293" s="3">
        <v>43756</v>
      </c>
      <c r="C293" s="4">
        <v>7505512</v>
      </c>
      <c r="D293" s="4">
        <v>5629134</v>
      </c>
      <c r="E293" s="4">
        <v>2293351</v>
      </c>
      <c r="F293" s="4">
        <v>5420648</v>
      </c>
      <c r="G293">
        <f t="shared" si="4"/>
        <v>20848645</v>
      </c>
    </row>
    <row r="294" spans="2:7" x14ac:dyDescent="0.3">
      <c r="B294" s="3">
        <v>43757</v>
      </c>
      <c r="C294" s="4">
        <v>16645119</v>
      </c>
      <c r="D294" s="4">
        <v>12483839</v>
      </c>
      <c r="E294" s="4">
        <v>5086008</v>
      </c>
      <c r="F294" s="4">
        <v>12021475</v>
      </c>
      <c r="G294">
        <f t="shared" si="4"/>
        <v>46236441</v>
      </c>
    </row>
    <row r="295" spans="2:7" x14ac:dyDescent="0.3">
      <c r="B295" s="3">
        <v>43758</v>
      </c>
      <c r="C295" s="4">
        <v>15513897</v>
      </c>
      <c r="D295" s="4">
        <v>11635423</v>
      </c>
      <c r="E295" s="4">
        <v>4740357</v>
      </c>
      <c r="F295" s="4">
        <v>11204481</v>
      </c>
      <c r="G295">
        <f t="shared" si="4"/>
        <v>43094158</v>
      </c>
    </row>
    <row r="296" spans="2:7" x14ac:dyDescent="0.3">
      <c r="B296" s="3">
        <v>43759</v>
      </c>
      <c r="C296" s="4">
        <v>8209154</v>
      </c>
      <c r="D296" s="4">
        <v>6156866</v>
      </c>
      <c r="E296" s="4">
        <v>2508352</v>
      </c>
      <c r="F296" s="4">
        <v>5928833</v>
      </c>
      <c r="G296">
        <f t="shared" si="4"/>
        <v>22803205</v>
      </c>
    </row>
    <row r="297" spans="2:7" x14ac:dyDescent="0.3">
      <c r="B297" s="3">
        <v>43760</v>
      </c>
      <c r="C297" s="4">
        <v>7818242</v>
      </c>
      <c r="D297" s="4">
        <v>5863681</v>
      </c>
      <c r="E297" s="4">
        <v>2388907</v>
      </c>
      <c r="F297" s="4">
        <v>5646508</v>
      </c>
      <c r="G297">
        <f t="shared" si="4"/>
        <v>21717338</v>
      </c>
    </row>
    <row r="298" spans="2:7" x14ac:dyDescent="0.3">
      <c r="B298" s="3">
        <v>43761</v>
      </c>
      <c r="C298" s="4">
        <v>7818242</v>
      </c>
      <c r="D298" s="4">
        <v>5863681</v>
      </c>
      <c r="E298" s="4">
        <v>2388907</v>
      </c>
      <c r="F298" s="4">
        <v>5646508</v>
      </c>
      <c r="G298">
        <f t="shared" si="4"/>
        <v>21717338</v>
      </c>
    </row>
    <row r="299" spans="2:7" x14ac:dyDescent="0.3">
      <c r="B299" s="3">
        <v>43762</v>
      </c>
      <c r="C299" s="4">
        <v>7583695</v>
      </c>
      <c r="D299" s="4">
        <v>5687771</v>
      </c>
      <c r="E299" s="4">
        <v>2317240</v>
      </c>
      <c r="F299" s="4">
        <v>5477113</v>
      </c>
      <c r="G299">
        <f t="shared" si="4"/>
        <v>21065819</v>
      </c>
    </row>
    <row r="300" spans="2:7" x14ac:dyDescent="0.3">
      <c r="B300" s="3">
        <v>43763</v>
      </c>
      <c r="C300" s="4">
        <v>7740060</v>
      </c>
      <c r="D300" s="4">
        <v>5805045</v>
      </c>
      <c r="E300" s="4">
        <v>2365018</v>
      </c>
      <c r="F300" s="4">
        <v>5590043</v>
      </c>
      <c r="G300">
        <f t="shared" si="4"/>
        <v>21500166</v>
      </c>
    </row>
    <row r="301" spans="2:7" x14ac:dyDescent="0.3">
      <c r="B301" s="3">
        <v>43764</v>
      </c>
      <c r="C301" s="4">
        <v>15837104</v>
      </c>
      <c r="D301" s="4">
        <v>11877828</v>
      </c>
      <c r="E301" s="4">
        <v>4839115</v>
      </c>
      <c r="F301" s="4">
        <v>11437908</v>
      </c>
      <c r="G301">
        <f t="shared" si="4"/>
        <v>43991955</v>
      </c>
    </row>
    <row r="302" spans="2:7" x14ac:dyDescent="0.3">
      <c r="B302" s="3">
        <v>43765</v>
      </c>
      <c r="C302" s="4">
        <v>15513897</v>
      </c>
      <c r="D302" s="4">
        <v>11635423</v>
      </c>
      <c r="E302" s="4">
        <v>4740357</v>
      </c>
      <c r="F302" s="4">
        <v>11204481</v>
      </c>
      <c r="G302">
        <f t="shared" si="4"/>
        <v>43094158</v>
      </c>
    </row>
    <row r="303" spans="2:7" x14ac:dyDescent="0.3">
      <c r="B303" s="3">
        <v>43766</v>
      </c>
      <c r="C303" s="4">
        <v>7583695</v>
      </c>
      <c r="D303" s="4">
        <v>5687771</v>
      </c>
      <c r="E303" s="4">
        <v>2317240</v>
      </c>
      <c r="F303" s="4">
        <v>5477113</v>
      </c>
      <c r="G303">
        <f t="shared" si="4"/>
        <v>21065819</v>
      </c>
    </row>
    <row r="304" spans="2:7" x14ac:dyDescent="0.3">
      <c r="B304" s="3">
        <v>43767</v>
      </c>
      <c r="C304" s="4">
        <v>7974607</v>
      </c>
      <c r="D304" s="4">
        <v>5980955</v>
      </c>
      <c r="E304" s="4">
        <v>2436685</v>
      </c>
      <c r="F304" s="4">
        <v>5759438</v>
      </c>
      <c r="G304">
        <f t="shared" si="4"/>
        <v>22151685</v>
      </c>
    </row>
    <row r="305" spans="2:7" x14ac:dyDescent="0.3">
      <c r="B305" s="3">
        <v>43768</v>
      </c>
      <c r="C305" s="4">
        <v>7740060</v>
      </c>
      <c r="D305" s="4">
        <v>5805045</v>
      </c>
      <c r="E305" s="4">
        <v>2365018</v>
      </c>
      <c r="F305" s="4">
        <v>5590043</v>
      </c>
      <c r="G305">
        <f t="shared" si="4"/>
        <v>21500166</v>
      </c>
    </row>
    <row r="306" spans="2:7" x14ac:dyDescent="0.3">
      <c r="B306" s="3">
        <v>43769</v>
      </c>
      <c r="C306" s="4">
        <v>7427330</v>
      </c>
      <c r="D306" s="4">
        <v>5570497</v>
      </c>
      <c r="E306" s="4">
        <v>2269462</v>
      </c>
      <c r="F306" s="4">
        <v>5364183</v>
      </c>
      <c r="G306">
        <f t="shared" si="4"/>
        <v>20631472</v>
      </c>
    </row>
    <row r="307" spans="2:7" x14ac:dyDescent="0.3">
      <c r="B307" s="3">
        <v>43770</v>
      </c>
      <c r="C307" s="4">
        <v>7583695</v>
      </c>
      <c r="D307" s="4">
        <v>5687771</v>
      </c>
      <c r="E307" s="4">
        <v>2317240</v>
      </c>
      <c r="F307" s="4">
        <v>5477113</v>
      </c>
      <c r="G307">
        <f t="shared" si="4"/>
        <v>21065819</v>
      </c>
    </row>
    <row r="308" spans="2:7" x14ac:dyDescent="0.3">
      <c r="B308" s="3">
        <v>43771</v>
      </c>
      <c r="C308" s="4">
        <v>15352294</v>
      </c>
      <c r="D308" s="4">
        <v>11514221</v>
      </c>
      <c r="E308" s="4">
        <v>4690978</v>
      </c>
      <c r="F308" s="4">
        <v>11087768</v>
      </c>
      <c r="G308">
        <f t="shared" si="4"/>
        <v>42645261</v>
      </c>
    </row>
    <row r="309" spans="2:7" x14ac:dyDescent="0.3">
      <c r="B309" s="3">
        <v>43772</v>
      </c>
      <c r="C309" s="4">
        <v>16483516</v>
      </c>
      <c r="D309" s="4">
        <v>12362637</v>
      </c>
      <c r="E309" s="4">
        <v>5036630</v>
      </c>
      <c r="F309" s="4">
        <v>11904761</v>
      </c>
      <c r="G309">
        <f t="shared" si="4"/>
        <v>45787544</v>
      </c>
    </row>
    <row r="310" spans="2:7" x14ac:dyDescent="0.3">
      <c r="B310" s="3">
        <v>43773</v>
      </c>
      <c r="C310" s="4">
        <v>7661877</v>
      </c>
      <c r="D310" s="4">
        <v>5746408</v>
      </c>
      <c r="E310" s="4">
        <v>2341129</v>
      </c>
      <c r="F310" s="4">
        <v>5533578</v>
      </c>
      <c r="G310">
        <f t="shared" si="4"/>
        <v>21282992</v>
      </c>
    </row>
    <row r="311" spans="2:7" x14ac:dyDescent="0.3">
      <c r="B311" s="3">
        <v>43774</v>
      </c>
      <c r="C311" s="4">
        <v>7505512</v>
      </c>
      <c r="D311" s="4">
        <v>5629134</v>
      </c>
      <c r="E311" s="4">
        <v>2293351</v>
      </c>
      <c r="F311" s="4">
        <v>5420648</v>
      </c>
      <c r="G311">
        <f t="shared" si="4"/>
        <v>20848645</v>
      </c>
    </row>
    <row r="312" spans="2:7" x14ac:dyDescent="0.3">
      <c r="B312" s="3">
        <v>43775</v>
      </c>
      <c r="C312" s="4">
        <v>7740060</v>
      </c>
      <c r="D312" s="4">
        <v>5805045</v>
      </c>
      <c r="E312" s="4">
        <v>2365018</v>
      </c>
      <c r="F312" s="4">
        <v>5590043</v>
      </c>
      <c r="G312">
        <f t="shared" si="4"/>
        <v>21500166</v>
      </c>
    </row>
    <row r="313" spans="2:7" x14ac:dyDescent="0.3">
      <c r="B313" s="3">
        <v>43776</v>
      </c>
      <c r="C313" s="4">
        <v>7505512</v>
      </c>
      <c r="D313" s="4">
        <v>5629134</v>
      </c>
      <c r="E313" s="4">
        <v>2293351</v>
      </c>
      <c r="F313" s="4">
        <v>5420648</v>
      </c>
      <c r="G313">
        <f t="shared" si="4"/>
        <v>20848645</v>
      </c>
    </row>
    <row r="314" spans="2:7" x14ac:dyDescent="0.3">
      <c r="B314" s="3">
        <v>43777</v>
      </c>
      <c r="C314" s="4">
        <v>7583695</v>
      </c>
      <c r="D314" s="4">
        <v>5687771</v>
      </c>
      <c r="E314" s="4">
        <v>2317240</v>
      </c>
      <c r="F314" s="4">
        <v>5477113</v>
      </c>
      <c r="G314">
        <f t="shared" si="4"/>
        <v>21065819</v>
      </c>
    </row>
    <row r="315" spans="2:7" x14ac:dyDescent="0.3">
      <c r="B315" s="3">
        <v>43778</v>
      </c>
      <c r="C315" s="4">
        <v>16483516</v>
      </c>
      <c r="D315" s="4">
        <v>12362637</v>
      </c>
      <c r="E315" s="4">
        <v>5036630</v>
      </c>
      <c r="F315" s="4">
        <v>11904761</v>
      </c>
      <c r="G315">
        <f t="shared" si="4"/>
        <v>45787544</v>
      </c>
    </row>
    <row r="316" spans="2:7" x14ac:dyDescent="0.3">
      <c r="B316" s="3">
        <v>43779</v>
      </c>
      <c r="C316" s="4">
        <v>16968325</v>
      </c>
      <c r="D316" s="4">
        <v>12726244</v>
      </c>
      <c r="E316" s="4">
        <v>5184766</v>
      </c>
      <c r="F316" s="4">
        <v>12254901</v>
      </c>
      <c r="G316">
        <f t="shared" si="4"/>
        <v>47134236</v>
      </c>
    </row>
    <row r="317" spans="2:7" x14ac:dyDescent="0.3">
      <c r="B317" s="3">
        <v>43780</v>
      </c>
      <c r="C317" s="4">
        <v>7740060</v>
      </c>
      <c r="D317" s="4">
        <v>5805045</v>
      </c>
      <c r="E317" s="4">
        <v>2365018</v>
      </c>
      <c r="F317" s="4">
        <v>5590043</v>
      </c>
      <c r="G317">
        <f t="shared" si="4"/>
        <v>21500166</v>
      </c>
    </row>
    <row r="318" spans="2:7" x14ac:dyDescent="0.3">
      <c r="B318" s="3">
        <v>43781</v>
      </c>
      <c r="C318" s="4">
        <v>7427330</v>
      </c>
      <c r="D318" s="4">
        <v>5570497</v>
      </c>
      <c r="E318" s="4">
        <v>2269462</v>
      </c>
      <c r="F318" s="4">
        <v>5364183</v>
      </c>
      <c r="G318">
        <f t="shared" si="4"/>
        <v>20631472</v>
      </c>
    </row>
    <row r="319" spans="2:7" x14ac:dyDescent="0.3">
      <c r="B319" s="3">
        <v>43782</v>
      </c>
      <c r="C319" s="4">
        <v>7740060</v>
      </c>
      <c r="D319" s="4">
        <v>5805045</v>
      </c>
      <c r="E319" s="4">
        <v>2365018</v>
      </c>
      <c r="F319" s="4">
        <v>5590043</v>
      </c>
      <c r="G319">
        <f t="shared" si="4"/>
        <v>21500166</v>
      </c>
    </row>
    <row r="320" spans="2:7" x14ac:dyDescent="0.3">
      <c r="B320" s="3">
        <v>43783</v>
      </c>
      <c r="C320" s="4">
        <v>7505512</v>
      </c>
      <c r="D320" s="4">
        <v>5629134</v>
      </c>
      <c r="E320" s="4">
        <v>2293351</v>
      </c>
      <c r="F320" s="4">
        <v>5420648</v>
      </c>
      <c r="G320">
        <f t="shared" si="4"/>
        <v>20848645</v>
      </c>
    </row>
    <row r="321" spans="2:7" x14ac:dyDescent="0.3">
      <c r="B321" s="3">
        <v>43784</v>
      </c>
      <c r="C321" s="4">
        <v>7818242</v>
      </c>
      <c r="D321" s="4">
        <v>5863681</v>
      </c>
      <c r="E321" s="4">
        <v>2388907</v>
      </c>
      <c r="F321" s="4">
        <v>5646508</v>
      </c>
      <c r="G321">
        <f t="shared" si="4"/>
        <v>21717338</v>
      </c>
    </row>
    <row r="322" spans="2:7" x14ac:dyDescent="0.3">
      <c r="B322" s="3">
        <v>43785</v>
      </c>
      <c r="C322" s="4">
        <v>16968325</v>
      </c>
      <c r="D322" s="4">
        <v>12726244</v>
      </c>
      <c r="E322" s="4">
        <v>5184766</v>
      </c>
      <c r="F322" s="4">
        <v>12254901</v>
      </c>
      <c r="G322">
        <f t="shared" si="4"/>
        <v>47134236</v>
      </c>
    </row>
    <row r="323" spans="2:7" x14ac:dyDescent="0.3">
      <c r="B323" s="3">
        <v>43786</v>
      </c>
      <c r="C323" s="4">
        <v>15837104</v>
      </c>
      <c r="D323" s="4">
        <v>11877828</v>
      </c>
      <c r="E323" s="4">
        <v>4839115</v>
      </c>
      <c r="F323" s="4">
        <v>11437908</v>
      </c>
      <c r="G323">
        <f t="shared" si="4"/>
        <v>43991955</v>
      </c>
    </row>
    <row r="324" spans="2:7" x14ac:dyDescent="0.3">
      <c r="B324" s="3">
        <v>43787</v>
      </c>
      <c r="C324" s="4">
        <v>8209154</v>
      </c>
      <c r="D324" s="4">
        <v>6156866</v>
      </c>
      <c r="E324" s="4">
        <v>2508352</v>
      </c>
      <c r="F324" s="4">
        <v>5928833</v>
      </c>
      <c r="G324">
        <f t="shared" ref="G324:G367" si="5">SUM(C324:F324)</f>
        <v>22803205</v>
      </c>
    </row>
    <row r="325" spans="2:7" x14ac:dyDescent="0.3">
      <c r="B325" s="3">
        <v>43788</v>
      </c>
      <c r="C325" s="4">
        <v>7661877</v>
      </c>
      <c r="D325" s="4">
        <v>5746408</v>
      </c>
      <c r="E325" s="4">
        <v>2341129</v>
      </c>
      <c r="F325" s="4">
        <v>5533578</v>
      </c>
      <c r="G325">
        <f t="shared" si="5"/>
        <v>21282992</v>
      </c>
    </row>
    <row r="326" spans="2:7" x14ac:dyDescent="0.3">
      <c r="B326" s="3">
        <v>43789</v>
      </c>
      <c r="C326" s="4">
        <v>8052789</v>
      </c>
      <c r="D326" s="4">
        <v>6039592</v>
      </c>
      <c r="E326" s="4">
        <v>2460574</v>
      </c>
      <c r="F326" s="4">
        <v>5815903</v>
      </c>
      <c r="G326">
        <f t="shared" si="5"/>
        <v>22368858</v>
      </c>
    </row>
    <row r="327" spans="2:7" x14ac:dyDescent="0.3">
      <c r="B327" s="3">
        <v>43790</v>
      </c>
      <c r="C327" s="4">
        <v>7661877</v>
      </c>
      <c r="D327" s="4">
        <v>5746408</v>
      </c>
      <c r="E327" s="4">
        <v>2341129</v>
      </c>
      <c r="F327" s="4">
        <v>5533578</v>
      </c>
      <c r="G327">
        <f t="shared" si="5"/>
        <v>21282992</v>
      </c>
    </row>
    <row r="328" spans="2:7" x14ac:dyDescent="0.3">
      <c r="B328" s="3">
        <v>43791</v>
      </c>
      <c r="C328" s="4">
        <v>8209154</v>
      </c>
      <c r="D328" s="4">
        <v>6156866</v>
      </c>
      <c r="E328" s="4">
        <v>2508352</v>
      </c>
      <c r="F328" s="4">
        <v>5928833</v>
      </c>
      <c r="G328">
        <f t="shared" si="5"/>
        <v>22803205</v>
      </c>
    </row>
    <row r="329" spans="2:7" x14ac:dyDescent="0.3">
      <c r="B329" s="3">
        <v>43792</v>
      </c>
      <c r="C329" s="4">
        <v>16483516</v>
      </c>
      <c r="D329" s="4">
        <v>12362637</v>
      </c>
      <c r="E329" s="4">
        <v>5036630</v>
      </c>
      <c r="F329" s="4">
        <v>11904761</v>
      </c>
      <c r="G329">
        <f t="shared" si="5"/>
        <v>45787544</v>
      </c>
    </row>
    <row r="330" spans="2:7" x14ac:dyDescent="0.3">
      <c r="B330" s="3">
        <v>43793</v>
      </c>
      <c r="C330" s="4">
        <v>16645119</v>
      </c>
      <c r="D330" s="4">
        <v>12483839</v>
      </c>
      <c r="E330" s="4">
        <v>5086008</v>
      </c>
      <c r="F330" s="4">
        <v>12021475</v>
      </c>
      <c r="G330">
        <f t="shared" si="5"/>
        <v>46236441</v>
      </c>
    </row>
    <row r="331" spans="2:7" x14ac:dyDescent="0.3">
      <c r="B331" s="3">
        <v>43794</v>
      </c>
      <c r="C331" s="4">
        <v>7974607</v>
      </c>
      <c r="D331" s="4">
        <v>5980955</v>
      </c>
      <c r="E331" s="4">
        <v>2436685</v>
      </c>
      <c r="F331" s="4">
        <v>5759438</v>
      </c>
      <c r="G331">
        <f t="shared" si="5"/>
        <v>22151685</v>
      </c>
    </row>
    <row r="332" spans="2:7" x14ac:dyDescent="0.3">
      <c r="B332" s="3">
        <v>43795</v>
      </c>
      <c r="C332" s="4">
        <v>7583695</v>
      </c>
      <c r="D332" s="4">
        <v>5687771</v>
      </c>
      <c r="E332" s="4">
        <v>2317240</v>
      </c>
      <c r="F332" s="4">
        <v>5477113</v>
      </c>
      <c r="G332">
        <f t="shared" si="5"/>
        <v>21065819</v>
      </c>
    </row>
    <row r="333" spans="2:7" x14ac:dyDescent="0.3">
      <c r="B333" s="3">
        <v>43796</v>
      </c>
      <c r="C333" s="4">
        <v>8209154</v>
      </c>
      <c r="D333" s="4">
        <v>6156866</v>
      </c>
      <c r="E333" s="4">
        <v>2508352</v>
      </c>
      <c r="F333" s="4">
        <v>5928833</v>
      </c>
      <c r="G333">
        <f t="shared" si="5"/>
        <v>22803205</v>
      </c>
    </row>
    <row r="334" spans="2:7" x14ac:dyDescent="0.3">
      <c r="B334" s="3">
        <v>43797</v>
      </c>
      <c r="C334" s="4">
        <v>8209154</v>
      </c>
      <c r="D334" s="4">
        <v>6156866</v>
      </c>
      <c r="E334" s="4">
        <v>2508352</v>
      </c>
      <c r="F334" s="4">
        <v>5928833</v>
      </c>
      <c r="G334">
        <f t="shared" si="5"/>
        <v>22803205</v>
      </c>
    </row>
    <row r="335" spans="2:7" x14ac:dyDescent="0.3">
      <c r="B335" s="3">
        <v>43798</v>
      </c>
      <c r="C335" s="4">
        <v>7818242</v>
      </c>
      <c r="D335" s="4">
        <v>5863681</v>
      </c>
      <c r="E335" s="4">
        <v>2388907</v>
      </c>
      <c r="F335" s="4">
        <v>5646508</v>
      </c>
      <c r="G335">
        <f t="shared" si="5"/>
        <v>21717338</v>
      </c>
    </row>
    <row r="336" spans="2:7" x14ac:dyDescent="0.3">
      <c r="B336" s="3">
        <v>43799</v>
      </c>
      <c r="C336" s="4">
        <v>16968325</v>
      </c>
      <c r="D336" s="4">
        <v>12726244</v>
      </c>
      <c r="E336" s="4">
        <v>5184766</v>
      </c>
      <c r="F336" s="4">
        <v>12254901</v>
      </c>
      <c r="G336">
        <f t="shared" si="5"/>
        <v>47134236</v>
      </c>
    </row>
    <row r="337" spans="2:7" x14ac:dyDescent="0.3">
      <c r="B337" s="3">
        <v>43800</v>
      </c>
      <c r="C337" s="4">
        <v>16806722</v>
      </c>
      <c r="D337" s="4">
        <v>12605042</v>
      </c>
      <c r="E337" s="4">
        <v>5135387</v>
      </c>
      <c r="F337" s="4">
        <v>12138188</v>
      </c>
      <c r="G337">
        <f t="shared" si="5"/>
        <v>46685339</v>
      </c>
    </row>
    <row r="338" spans="2:7" x14ac:dyDescent="0.3">
      <c r="B338" s="3">
        <v>43801</v>
      </c>
      <c r="C338" s="4">
        <v>7740060</v>
      </c>
      <c r="D338" s="4">
        <v>5805045</v>
      </c>
      <c r="E338" s="4">
        <v>2365018</v>
      </c>
      <c r="F338" s="4">
        <v>5590043</v>
      </c>
      <c r="G338">
        <f t="shared" si="5"/>
        <v>21500166</v>
      </c>
    </row>
    <row r="339" spans="2:7" x14ac:dyDescent="0.3">
      <c r="B339" s="3">
        <v>43802</v>
      </c>
      <c r="C339" s="4">
        <v>7505512</v>
      </c>
      <c r="D339" s="4">
        <v>5629134</v>
      </c>
      <c r="E339" s="4">
        <v>2293351</v>
      </c>
      <c r="F339" s="4">
        <v>5420648</v>
      </c>
      <c r="G339">
        <f t="shared" si="5"/>
        <v>20848645</v>
      </c>
    </row>
    <row r="340" spans="2:7" x14ac:dyDescent="0.3">
      <c r="B340" s="3">
        <v>43803</v>
      </c>
      <c r="C340" s="4">
        <v>8052789</v>
      </c>
      <c r="D340" s="4">
        <v>6039592</v>
      </c>
      <c r="E340" s="4">
        <v>2460574</v>
      </c>
      <c r="F340" s="4">
        <v>5815903</v>
      </c>
      <c r="G340">
        <f t="shared" si="5"/>
        <v>22368858</v>
      </c>
    </row>
    <row r="341" spans="2:7" x14ac:dyDescent="0.3">
      <c r="B341" s="3">
        <v>43804</v>
      </c>
      <c r="C341" s="4">
        <v>8130972</v>
      </c>
      <c r="D341" s="4">
        <v>6098229</v>
      </c>
      <c r="E341" s="4">
        <v>2484463</v>
      </c>
      <c r="F341" s="4">
        <v>5872368</v>
      </c>
      <c r="G341">
        <f t="shared" si="5"/>
        <v>22586032</v>
      </c>
    </row>
    <row r="342" spans="2:7" x14ac:dyDescent="0.3">
      <c r="B342" s="3">
        <v>43805</v>
      </c>
      <c r="C342" s="4">
        <v>7583695</v>
      </c>
      <c r="D342" s="4">
        <v>5687771</v>
      </c>
      <c r="E342" s="4">
        <v>2317240</v>
      </c>
      <c r="F342" s="4">
        <v>5477113</v>
      </c>
      <c r="G342">
        <f t="shared" si="5"/>
        <v>21065819</v>
      </c>
    </row>
    <row r="343" spans="2:7" x14ac:dyDescent="0.3">
      <c r="B343" s="3">
        <v>43806</v>
      </c>
      <c r="C343" s="4">
        <v>15837104</v>
      </c>
      <c r="D343" s="4">
        <v>11877828</v>
      </c>
      <c r="E343" s="4">
        <v>4839115</v>
      </c>
      <c r="F343" s="4">
        <v>11437908</v>
      </c>
      <c r="G343">
        <f t="shared" si="5"/>
        <v>43991955</v>
      </c>
    </row>
    <row r="344" spans="2:7" x14ac:dyDescent="0.3">
      <c r="B344" s="3">
        <v>43807</v>
      </c>
      <c r="C344" s="4">
        <v>15837104</v>
      </c>
      <c r="D344" s="4">
        <v>11877828</v>
      </c>
      <c r="E344" s="4">
        <v>4839115</v>
      </c>
      <c r="F344" s="4">
        <v>11437908</v>
      </c>
      <c r="G344">
        <f t="shared" si="5"/>
        <v>43991955</v>
      </c>
    </row>
    <row r="345" spans="2:7" x14ac:dyDescent="0.3">
      <c r="B345" s="3">
        <v>43808</v>
      </c>
      <c r="C345" s="4">
        <v>8130972</v>
      </c>
      <c r="D345" s="4">
        <v>6098229</v>
      </c>
      <c r="E345" s="4">
        <v>2484463</v>
      </c>
      <c r="F345" s="4">
        <v>5872368</v>
      </c>
      <c r="G345">
        <f t="shared" si="5"/>
        <v>22586032</v>
      </c>
    </row>
    <row r="346" spans="2:7" x14ac:dyDescent="0.3">
      <c r="B346" s="3">
        <v>43809</v>
      </c>
      <c r="C346" s="4">
        <v>7740060</v>
      </c>
      <c r="D346" s="4">
        <v>5805045</v>
      </c>
      <c r="E346" s="4">
        <v>2365018</v>
      </c>
      <c r="F346" s="4">
        <v>5590043</v>
      </c>
      <c r="G346">
        <f t="shared" si="5"/>
        <v>21500166</v>
      </c>
    </row>
    <row r="347" spans="2:7" x14ac:dyDescent="0.3">
      <c r="B347" s="3">
        <v>43810</v>
      </c>
      <c r="C347" s="4">
        <v>8130972</v>
      </c>
      <c r="D347" s="4">
        <v>6098229</v>
      </c>
      <c r="E347" s="4">
        <v>2484463</v>
      </c>
      <c r="F347" s="4">
        <v>5872368</v>
      </c>
      <c r="G347">
        <f t="shared" si="5"/>
        <v>22586032</v>
      </c>
    </row>
    <row r="348" spans="2:7" x14ac:dyDescent="0.3">
      <c r="B348" s="3">
        <v>43811</v>
      </c>
      <c r="C348" s="4">
        <v>7896424</v>
      </c>
      <c r="D348" s="4">
        <v>5922318</v>
      </c>
      <c r="E348" s="4">
        <v>2412796</v>
      </c>
      <c r="F348" s="4">
        <v>5702973</v>
      </c>
      <c r="G348">
        <f t="shared" si="5"/>
        <v>21934511</v>
      </c>
    </row>
    <row r="349" spans="2:7" x14ac:dyDescent="0.3">
      <c r="B349" s="3">
        <v>43812</v>
      </c>
      <c r="C349" s="4">
        <v>8209154</v>
      </c>
      <c r="D349" s="4">
        <v>6156866</v>
      </c>
      <c r="E349" s="4">
        <v>2508352</v>
      </c>
      <c r="F349" s="4">
        <v>5928833</v>
      </c>
      <c r="G349">
        <f t="shared" si="5"/>
        <v>22803205</v>
      </c>
    </row>
    <row r="350" spans="2:7" x14ac:dyDescent="0.3">
      <c r="B350" s="3">
        <v>43813</v>
      </c>
      <c r="C350" s="4">
        <v>16483516</v>
      </c>
      <c r="D350" s="4">
        <v>12362637</v>
      </c>
      <c r="E350" s="4">
        <v>5036630</v>
      </c>
      <c r="F350" s="4">
        <v>11904761</v>
      </c>
      <c r="G350">
        <f t="shared" si="5"/>
        <v>45787544</v>
      </c>
    </row>
    <row r="351" spans="2:7" x14ac:dyDescent="0.3">
      <c r="B351" s="3">
        <v>43814</v>
      </c>
      <c r="C351" s="4">
        <v>15513897</v>
      </c>
      <c r="D351" s="4">
        <v>11635423</v>
      </c>
      <c r="E351" s="4">
        <v>4740357</v>
      </c>
      <c r="F351" s="4">
        <v>11204481</v>
      </c>
      <c r="G351">
        <f t="shared" si="5"/>
        <v>43094158</v>
      </c>
    </row>
    <row r="352" spans="2:7" x14ac:dyDescent="0.3">
      <c r="B352" s="3">
        <v>43815</v>
      </c>
      <c r="C352" s="4">
        <v>7661877</v>
      </c>
      <c r="D352" s="4">
        <v>5746408</v>
      </c>
      <c r="E352" s="4">
        <v>2341129</v>
      </c>
      <c r="F352" s="4">
        <v>5533578</v>
      </c>
      <c r="G352">
        <f t="shared" si="5"/>
        <v>21282992</v>
      </c>
    </row>
    <row r="353" spans="2:7" x14ac:dyDescent="0.3">
      <c r="B353" s="3">
        <v>43816</v>
      </c>
      <c r="C353" s="4">
        <v>7583695</v>
      </c>
      <c r="D353" s="4">
        <v>5687771</v>
      </c>
      <c r="E353" s="4">
        <v>2317240</v>
      </c>
      <c r="F353" s="4">
        <v>5477113</v>
      </c>
      <c r="G353">
        <f t="shared" si="5"/>
        <v>21065819</v>
      </c>
    </row>
    <row r="354" spans="2:7" x14ac:dyDescent="0.3">
      <c r="B354" s="3">
        <v>43817</v>
      </c>
      <c r="C354" s="4">
        <v>8052789</v>
      </c>
      <c r="D354" s="4">
        <v>6039592</v>
      </c>
      <c r="E354" s="4">
        <v>2460574</v>
      </c>
      <c r="F354" s="4">
        <v>5815903</v>
      </c>
      <c r="G354">
        <f t="shared" si="5"/>
        <v>22368858</v>
      </c>
    </row>
    <row r="355" spans="2:7" x14ac:dyDescent="0.3">
      <c r="B355" s="3">
        <v>43818</v>
      </c>
      <c r="C355" s="4">
        <v>7583695</v>
      </c>
      <c r="D355" s="4">
        <v>5687771</v>
      </c>
      <c r="E355" s="4">
        <v>2317240</v>
      </c>
      <c r="F355" s="4">
        <v>5477113</v>
      </c>
      <c r="G355">
        <f t="shared" si="5"/>
        <v>21065819</v>
      </c>
    </row>
    <row r="356" spans="2:7" x14ac:dyDescent="0.3">
      <c r="B356" s="3">
        <v>43819</v>
      </c>
      <c r="C356" s="4">
        <v>7974607</v>
      </c>
      <c r="D356" s="4">
        <v>5980955</v>
      </c>
      <c r="E356" s="4">
        <v>2436685</v>
      </c>
      <c r="F356" s="4">
        <v>5759438</v>
      </c>
      <c r="G356">
        <f t="shared" si="5"/>
        <v>22151685</v>
      </c>
    </row>
    <row r="357" spans="2:7" x14ac:dyDescent="0.3">
      <c r="B357" s="3">
        <v>43820</v>
      </c>
      <c r="C357" s="4">
        <v>16645119</v>
      </c>
      <c r="D357" s="4">
        <v>12483839</v>
      </c>
      <c r="E357" s="4">
        <v>5086008</v>
      </c>
      <c r="F357" s="4">
        <v>12021475</v>
      </c>
      <c r="G357">
        <f t="shared" si="5"/>
        <v>46236441</v>
      </c>
    </row>
    <row r="358" spans="2:7" x14ac:dyDescent="0.3">
      <c r="B358" s="3">
        <v>43821</v>
      </c>
      <c r="C358" s="4">
        <v>15513897</v>
      </c>
      <c r="D358" s="4">
        <v>11635423</v>
      </c>
      <c r="E358" s="4">
        <v>4740357</v>
      </c>
      <c r="F358" s="4">
        <v>11204481</v>
      </c>
      <c r="G358">
        <f t="shared" si="5"/>
        <v>43094158</v>
      </c>
    </row>
    <row r="359" spans="2:7" x14ac:dyDescent="0.3">
      <c r="B359" s="3">
        <v>43822</v>
      </c>
      <c r="C359" s="4">
        <v>7740060</v>
      </c>
      <c r="D359" s="4">
        <v>5805045</v>
      </c>
      <c r="E359" s="4">
        <v>2365018</v>
      </c>
      <c r="F359" s="4">
        <v>5590043</v>
      </c>
      <c r="G359">
        <f t="shared" si="5"/>
        <v>21500166</v>
      </c>
    </row>
    <row r="360" spans="2:7" x14ac:dyDescent="0.3">
      <c r="B360" s="3">
        <v>43823</v>
      </c>
      <c r="C360" s="4">
        <v>7661877</v>
      </c>
      <c r="D360" s="4">
        <v>5746408</v>
      </c>
      <c r="E360" s="4">
        <v>2341129</v>
      </c>
      <c r="F360" s="4">
        <v>5533578</v>
      </c>
      <c r="G360">
        <f t="shared" si="5"/>
        <v>21282992</v>
      </c>
    </row>
    <row r="361" spans="2:7" x14ac:dyDescent="0.3">
      <c r="B361" s="3">
        <v>43824</v>
      </c>
      <c r="C361" s="4">
        <v>7427330</v>
      </c>
      <c r="D361" s="4">
        <v>5570497</v>
      </c>
      <c r="E361" s="4">
        <v>2269462</v>
      </c>
      <c r="F361" s="4">
        <v>5364183</v>
      </c>
      <c r="G361">
        <f t="shared" si="5"/>
        <v>20631472</v>
      </c>
    </row>
    <row r="362" spans="2:7" x14ac:dyDescent="0.3">
      <c r="B362" s="3">
        <v>43825</v>
      </c>
      <c r="C362" s="4">
        <v>7427330</v>
      </c>
      <c r="D362" s="4">
        <v>5570497</v>
      </c>
      <c r="E362" s="4">
        <v>2269462</v>
      </c>
      <c r="F362" s="4">
        <v>5364183</v>
      </c>
      <c r="G362">
        <f t="shared" si="5"/>
        <v>20631472</v>
      </c>
    </row>
    <row r="363" spans="2:7" x14ac:dyDescent="0.3">
      <c r="B363" s="3">
        <v>43826</v>
      </c>
      <c r="C363" s="4">
        <v>8052789</v>
      </c>
      <c r="D363" s="4">
        <v>6039592</v>
      </c>
      <c r="E363" s="4">
        <v>2460574</v>
      </c>
      <c r="F363" s="4">
        <v>5815903</v>
      </c>
      <c r="G363">
        <f t="shared" si="5"/>
        <v>22368858</v>
      </c>
    </row>
    <row r="364" spans="2:7" x14ac:dyDescent="0.3">
      <c r="B364" s="3">
        <v>43827</v>
      </c>
      <c r="C364" s="4">
        <v>16321913</v>
      </c>
      <c r="D364" s="4">
        <v>12241435</v>
      </c>
      <c r="E364" s="4">
        <v>4987251</v>
      </c>
      <c r="F364" s="4">
        <v>11788048</v>
      </c>
      <c r="G364">
        <f t="shared" si="5"/>
        <v>45338647</v>
      </c>
    </row>
    <row r="365" spans="2:7" x14ac:dyDescent="0.3">
      <c r="B365" s="3">
        <v>43828</v>
      </c>
      <c r="C365" s="4">
        <v>15675500</v>
      </c>
      <c r="D365" s="4">
        <v>11756625</v>
      </c>
      <c r="E365" s="4">
        <v>4789736</v>
      </c>
      <c r="F365" s="4">
        <v>11321195</v>
      </c>
      <c r="G365">
        <f t="shared" si="5"/>
        <v>43543056</v>
      </c>
    </row>
    <row r="366" spans="2:7" x14ac:dyDescent="0.3">
      <c r="B366" s="3">
        <v>43829</v>
      </c>
      <c r="C366" s="4">
        <v>7974607</v>
      </c>
      <c r="D366" s="4">
        <v>5980955</v>
      </c>
      <c r="E366" s="4">
        <v>2436685</v>
      </c>
      <c r="F366" s="4">
        <v>5759438</v>
      </c>
      <c r="G366">
        <f t="shared" si="5"/>
        <v>22151685</v>
      </c>
    </row>
    <row r="367" spans="2:7" x14ac:dyDescent="0.3">
      <c r="B367" s="3">
        <v>43830</v>
      </c>
      <c r="C367" s="4">
        <v>7896424</v>
      </c>
      <c r="D367" s="4">
        <v>5922318</v>
      </c>
      <c r="E367" s="4">
        <v>2412796</v>
      </c>
      <c r="F367" s="4">
        <v>5702973</v>
      </c>
      <c r="G367">
        <f t="shared" si="5"/>
        <v>21934511</v>
      </c>
    </row>
  </sheetData>
  <pageMargins left="0.7" right="0.7" top="0.75" bottom="0.75" header="0.3" footer="0.3"/>
  <ignoredErrors>
    <ignoredError sqref="G3:G36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2:J367"/>
  <sheetViews>
    <sheetView workbookViewId="0"/>
  </sheetViews>
  <sheetFormatPr defaultColWidth="11.19921875" defaultRowHeight="15.6" x14ac:dyDescent="0.3"/>
  <cols>
    <col min="2" max="2" width="10.5" bestFit="1" customWidth="1"/>
    <col min="3" max="3" width="18" bestFit="1" customWidth="1"/>
    <col min="4" max="4" width="15.69921875" bestFit="1" customWidth="1"/>
    <col min="5" max="5" width="29" bestFit="1" customWidth="1"/>
    <col min="6" max="6" width="24" bestFit="1" customWidth="1"/>
    <col min="7" max="7" width="22.796875" bestFit="1" customWidth="1"/>
    <col min="8" max="8" width="14.796875" bestFit="1" customWidth="1"/>
    <col min="9" max="9" width="29.19921875" bestFit="1" customWidth="1"/>
    <col min="10" max="10" width="23" bestFit="1" customWidth="1"/>
  </cols>
  <sheetData>
    <row r="2" spans="2:10" x14ac:dyDescent="0.3">
      <c r="B2" s="1" t="s">
        <v>0</v>
      </c>
      <c r="C2" s="2" t="s">
        <v>10</v>
      </c>
      <c r="D2" s="2" t="s">
        <v>11</v>
      </c>
      <c r="E2" s="2" t="s">
        <v>12</v>
      </c>
      <c r="F2" s="2" t="s">
        <v>13</v>
      </c>
      <c r="G2" s="2" t="s">
        <v>14</v>
      </c>
      <c r="H2" s="2" t="s">
        <v>15</v>
      </c>
      <c r="I2" s="2" t="s">
        <v>16</v>
      </c>
      <c r="J2" s="2" t="s">
        <v>17</v>
      </c>
    </row>
    <row r="3" spans="2:10" x14ac:dyDescent="0.3">
      <c r="B3" s="3">
        <v>43466</v>
      </c>
      <c r="C3" s="4">
        <v>385075</v>
      </c>
      <c r="D3" s="5">
        <v>0.17</v>
      </c>
      <c r="E3" s="4">
        <v>37</v>
      </c>
      <c r="F3" s="4">
        <v>22</v>
      </c>
      <c r="G3" s="4">
        <v>26</v>
      </c>
      <c r="H3" s="4">
        <v>364</v>
      </c>
      <c r="I3" s="4">
        <v>32</v>
      </c>
      <c r="J3" s="5">
        <v>0.95</v>
      </c>
    </row>
    <row r="4" spans="2:10" x14ac:dyDescent="0.3">
      <c r="B4" s="3">
        <v>43467</v>
      </c>
      <c r="C4" s="4">
        <v>388232</v>
      </c>
      <c r="D4" s="5">
        <v>0.19</v>
      </c>
      <c r="E4" s="4">
        <v>31</v>
      </c>
      <c r="F4" s="4">
        <v>17</v>
      </c>
      <c r="G4" s="4">
        <v>28</v>
      </c>
      <c r="H4" s="4">
        <v>360</v>
      </c>
      <c r="I4" s="4">
        <v>35</v>
      </c>
      <c r="J4" s="5">
        <v>0.95</v>
      </c>
    </row>
    <row r="5" spans="2:10" x14ac:dyDescent="0.3">
      <c r="B5" s="3">
        <v>43468</v>
      </c>
      <c r="C5" s="4">
        <v>399964</v>
      </c>
      <c r="D5" s="5">
        <v>0.18</v>
      </c>
      <c r="E5" s="4">
        <v>30</v>
      </c>
      <c r="F5" s="4">
        <v>22</v>
      </c>
      <c r="G5" s="4">
        <v>29</v>
      </c>
      <c r="H5" s="4">
        <v>370</v>
      </c>
      <c r="I5" s="4">
        <v>31</v>
      </c>
      <c r="J5" s="5">
        <v>0.94</v>
      </c>
    </row>
    <row r="6" spans="2:10" x14ac:dyDescent="0.3">
      <c r="B6" s="3">
        <v>43469</v>
      </c>
      <c r="C6" s="4">
        <v>408471</v>
      </c>
      <c r="D6" s="5">
        <v>0.17</v>
      </c>
      <c r="E6" s="4">
        <v>30</v>
      </c>
      <c r="F6" s="4">
        <v>19</v>
      </c>
      <c r="G6" s="4">
        <v>26</v>
      </c>
      <c r="H6" s="4">
        <v>386</v>
      </c>
      <c r="I6" s="4">
        <v>40</v>
      </c>
      <c r="J6" s="5">
        <v>0.94</v>
      </c>
    </row>
    <row r="7" spans="2:10" x14ac:dyDescent="0.3">
      <c r="B7" s="3">
        <v>43470</v>
      </c>
      <c r="C7" s="4">
        <v>384771</v>
      </c>
      <c r="D7" s="5">
        <v>0.19</v>
      </c>
      <c r="E7" s="4">
        <v>31</v>
      </c>
      <c r="F7" s="4">
        <v>22</v>
      </c>
      <c r="G7" s="4">
        <v>27</v>
      </c>
      <c r="H7" s="4">
        <v>390</v>
      </c>
      <c r="I7" s="4">
        <v>33</v>
      </c>
      <c r="J7" s="5">
        <v>0.92</v>
      </c>
    </row>
    <row r="8" spans="2:10" x14ac:dyDescent="0.3">
      <c r="B8" s="3">
        <v>43471</v>
      </c>
      <c r="C8" s="4">
        <v>390787</v>
      </c>
      <c r="D8" s="5">
        <v>0.19</v>
      </c>
      <c r="E8" s="4">
        <v>33</v>
      </c>
      <c r="F8" s="4">
        <v>18</v>
      </c>
      <c r="G8" s="4">
        <v>26</v>
      </c>
      <c r="H8" s="4">
        <v>360</v>
      </c>
      <c r="I8" s="4">
        <v>36</v>
      </c>
      <c r="J8" s="5">
        <v>0.93</v>
      </c>
    </row>
    <row r="9" spans="2:10" x14ac:dyDescent="0.3">
      <c r="B9" s="3">
        <v>43472</v>
      </c>
      <c r="C9" s="4">
        <v>388351</v>
      </c>
      <c r="D9" s="5">
        <v>0.18</v>
      </c>
      <c r="E9" s="4">
        <v>36</v>
      </c>
      <c r="F9" s="4">
        <v>19</v>
      </c>
      <c r="G9" s="4">
        <v>30</v>
      </c>
      <c r="H9" s="4">
        <v>381</v>
      </c>
      <c r="I9" s="4">
        <v>34</v>
      </c>
      <c r="J9" s="5">
        <v>0.93</v>
      </c>
    </row>
    <row r="10" spans="2:10" x14ac:dyDescent="0.3">
      <c r="B10" s="3">
        <v>43473</v>
      </c>
      <c r="C10" s="4">
        <v>387624</v>
      </c>
      <c r="D10" s="5">
        <v>0.17</v>
      </c>
      <c r="E10" s="4">
        <v>39</v>
      </c>
      <c r="F10" s="4">
        <v>22</v>
      </c>
      <c r="G10" s="4">
        <v>25</v>
      </c>
      <c r="H10" s="4">
        <v>359</v>
      </c>
      <c r="I10" s="4">
        <v>37</v>
      </c>
      <c r="J10" s="5">
        <v>0.95</v>
      </c>
    </row>
    <row r="11" spans="2:10" x14ac:dyDescent="0.3">
      <c r="B11" s="3">
        <v>43474</v>
      </c>
      <c r="C11" s="4">
        <v>399127</v>
      </c>
      <c r="D11" s="5">
        <v>0.18</v>
      </c>
      <c r="E11" s="4">
        <v>40</v>
      </c>
      <c r="F11" s="4">
        <v>22</v>
      </c>
      <c r="G11" s="4">
        <v>30</v>
      </c>
      <c r="H11" s="4">
        <v>359</v>
      </c>
      <c r="I11" s="4">
        <v>38</v>
      </c>
      <c r="J11" s="5">
        <v>0.93</v>
      </c>
    </row>
    <row r="12" spans="2:10" x14ac:dyDescent="0.3">
      <c r="B12" s="3">
        <v>43475</v>
      </c>
      <c r="C12" s="4">
        <v>400812</v>
      </c>
      <c r="D12" s="5">
        <v>0.19</v>
      </c>
      <c r="E12" s="4">
        <v>32</v>
      </c>
      <c r="F12" s="4">
        <v>22</v>
      </c>
      <c r="G12" s="4">
        <v>27</v>
      </c>
      <c r="H12" s="4">
        <v>399</v>
      </c>
      <c r="I12" s="4">
        <v>34</v>
      </c>
      <c r="J12" s="5">
        <v>0.92</v>
      </c>
    </row>
    <row r="13" spans="2:10" x14ac:dyDescent="0.3">
      <c r="B13" s="3">
        <v>43476</v>
      </c>
      <c r="C13" s="4">
        <v>382806</v>
      </c>
      <c r="D13" s="5">
        <v>0.19</v>
      </c>
      <c r="E13" s="4">
        <v>36</v>
      </c>
      <c r="F13" s="4">
        <v>17</v>
      </c>
      <c r="G13" s="4">
        <v>26</v>
      </c>
      <c r="H13" s="4">
        <v>392</v>
      </c>
      <c r="I13" s="4">
        <v>38</v>
      </c>
      <c r="J13" s="5">
        <v>0.91</v>
      </c>
    </row>
    <row r="14" spans="2:10" x14ac:dyDescent="0.3">
      <c r="B14" s="3">
        <v>43477</v>
      </c>
      <c r="C14" s="4">
        <v>406488</v>
      </c>
      <c r="D14" s="5">
        <v>0.18</v>
      </c>
      <c r="E14" s="4">
        <v>37</v>
      </c>
      <c r="F14" s="4">
        <v>21</v>
      </c>
      <c r="G14" s="4">
        <v>30</v>
      </c>
      <c r="H14" s="4">
        <v>363</v>
      </c>
      <c r="I14" s="4">
        <v>33</v>
      </c>
      <c r="J14" s="5">
        <v>0.95</v>
      </c>
    </row>
    <row r="15" spans="2:10" x14ac:dyDescent="0.3">
      <c r="B15" s="3">
        <v>43478</v>
      </c>
      <c r="C15" s="4">
        <v>402450</v>
      </c>
      <c r="D15" s="5">
        <v>0.17</v>
      </c>
      <c r="E15" s="4">
        <v>34</v>
      </c>
      <c r="F15" s="4">
        <v>20</v>
      </c>
      <c r="G15" s="4">
        <v>28</v>
      </c>
      <c r="H15" s="4">
        <v>390</v>
      </c>
      <c r="I15" s="4">
        <v>37</v>
      </c>
      <c r="J15" s="5">
        <v>0.92</v>
      </c>
    </row>
    <row r="16" spans="2:10" x14ac:dyDescent="0.3">
      <c r="B16" s="3">
        <v>43479</v>
      </c>
      <c r="C16" s="4">
        <v>392554</v>
      </c>
      <c r="D16" s="5">
        <v>0.19</v>
      </c>
      <c r="E16" s="4">
        <v>36</v>
      </c>
      <c r="F16" s="4">
        <v>21</v>
      </c>
      <c r="G16" s="4">
        <v>27</v>
      </c>
      <c r="H16" s="4">
        <v>395</v>
      </c>
      <c r="I16" s="4">
        <v>31</v>
      </c>
      <c r="J16" s="5">
        <v>0.94</v>
      </c>
    </row>
    <row r="17" spans="2:10" x14ac:dyDescent="0.3">
      <c r="B17" s="3">
        <v>43480</v>
      </c>
      <c r="C17" s="4">
        <v>407211</v>
      </c>
      <c r="D17" s="5">
        <v>0.17</v>
      </c>
      <c r="E17" s="4">
        <v>36</v>
      </c>
      <c r="F17" s="4">
        <v>19</v>
      </c>
      <c r="G17" s="4">
        <v>29</v>
      </c>
      <c r="H17" s="4">
        <v>362</v>
      </c>
      <c r="I17" s="4">
        <v>32</v>
      </c>
      <c r="J17" s="5">
        <v>0.91</v>
      </c>
    </row>
    <row r="18" spans="2:10" x14ac:dyDescent="0.3">
      <c r="B18" s="3">
        <v>43481</v>
      </c>
      <c r="C18" s="4">
        <v>404264</v>
      </c>
      <c r="D18" s="5">
        <v>0.18</v>
      </c>
      <c r="E18" s="4">
        <v>30</v>
      </c>
      <c r="F18" s="4">
        <v>18</v>
      </c>
      <c r="G18" s="4">
        <v>25</v>
      </c>
      <c r="H18" s="4">
        <v>382</v>
      </c>
      <c r="I18" s="4">
        <v>31</v>
      </c>
      <c r="J18" s="5">
        <v>0.91</v>
      </c>
    </row>
    <row r="19" spans="2:10" x14ac:dyDescent="0.3">
      <c r="B19" s="3">
        <v>43482</v>
      </c>
      <c r="C19" s="4">
        <v>404417</v>
      </c>
      <c r="D19" s="5">
        <v>0.17</v>
      </c>
      <c r="E19" s="4">
        <v>36</v>
      </c>
      <c r="F19" s="4">
        <v>19</v>
      </c>
      <c r="G19" s="4">
        <v>26</v>
      </c>
      <c r="H19" s="4">
        <v>365</v>
      </c>
      <c r="I19" s="4">
        <v>31</v>
      </c>
      <c r="J19" s="5">
        <v>0.95</v>
      </c>
    </row>
    <row r="20" spans="2:10" x14ac:dyDescent="0.3">
      <c r="B20" s="3">
        <v>43483</v>
      </c>
      <c r="C20" s="4">
        <v>404715</v>
      </c>
      <c r="D20" s="5">
        <v>0.18</v>
      </c>
      <c r="E20" s="4">
        <v>31</v>
      </c>
      <c r="F20" s="4">
        <v>20</v>
      </c>
      <c r="G20" s="4">
        <v>25</v>
      </c>
      <c r="H20" s="4">
        <v>374</v>
      </c>
      <c r="I20" s="4">
        <v>33</v>
      </c>
      <c r="J20" s="5">
        <v>0.91</v>
      </c>
    </row>
    <row r="21" spans="2:10" x14ac:dyDescent="0.3">
      <c r="B21" s="3">
        <v>43484</v>
      </c>
      <c r="C21" s="4">
        <v>409719</v>
      </c>
      <c r="D21" s="5">
        <v>0.17</v>
      </c>
      <c r="E21" s="4">
        <v>37</v>
      </c>
      <c r="F21" s="4">
        <v>19</v>
      </c>
      <c r="G21" s="4">
        <v>27</v>
      </c>
      <c r="H21" s="4">
        <v>384</v>
      </c>
      <c r="I21" s="4">
        <v>39</v>
      </c>
      <c r="J21" s="5">
        <v>0.95</v>
      </c>
    </row>
    <row r="22" spans="2:10" x14ac:dyDescent="0.3">
      <c r="B22" s="3">
        <v>43485</v>
      </c>
      <c r="C22" s="4">
        <v>389363</v>
      </c>
      <c r="D22" s="5">
        <v>0.17</v>
      </c>
      <c r="E22" s="4">
        <v>40</v>
      </c>
      <c r="F22" s="4">
        <v>22</v>
      </c>
      <c r="G22" s="4">
        <v>29</v>
      </c>
      <c r="H22" s="4">
        <v>364</v>
      </c>
      <c r="I22" s="4">
        <v>32</v>
      </c>
      <c r="J22" s="5">
        <v>0.91</v>
      </c>
    </row>
    <row r="23" spans="2:10" x14ac:dyDescent="0.3">
      <c r="B23" s="3">
        <v>43486</v>
      </c>
      <c r="C23" s="4">
        <v>388430</v>
      </c>
      <c r="D23" s="5">
        <v>0.19</v>
      </c>
      <c r="E23" s="4">
        <v>39</v>
      </c>
      <c r="F23" s="4">
        <v>21</v>
      </c>
      <c r="G23" s="4">
        <v>30</v>
      </c>
      <c r="H23" s="4">
        <v>389</v>
      </c>
      <c r="I23" s="4">
        <v>37</v>
      </c>
      <c r="J23" s="5">
        <v>0.92</v>
      </c>
    </row>
    <row r="24" spans="2:10" x14ac:dyDescent="0.3">
      <c r="B24" s="3">
        <v>43487</v>
      </c>
      <c r="C24" s="4">
        <v>383015</v>
      </c>
      <c r="D24" s="5">
        <v>0.18</v>
      </c>
      <c r="E24" s="4">
        <v>35</v>
      </c>
      <c r="F24" s="4">
        <v>17</v>
      </c>
      <c r="G24" s="4">
        <v>28</v>
      </c>
      <c r="H24" s="4">
        <v>379</v>
      </c>
      <c r="I24" s="4">
        <v>33</v>
      </c>
      <c r="J24" s="5">
        <v>0.94</v>
      </c>
    </row>
    <row r="25" spans="2:10" x14ac:dyDescent="0.3">
      <c r="B25" s="3">
        <v>43488</v>
      </c>
      <c r="C25" s="4">
        <v>394426</v>
      </c>
      <c r="D25" s="5">
        <v>0.18</v>
      </c>
      <c r="E25" s="4">
        <v>36</v>
      </c>
      <c r="F25" s="4">
        <v>20</v>
      </c>
      <c r="G25" s="4">
        <v>25</v>
      </c>
      <c r="H25" s="4">
        <v>395</v>
      </c>
      <c r="I25" s="4">
        <v>32</v>
      </c>
      <c r="J25" s="5">
        <v>0.95</v>
      </c>
    </row>
    <row r="26" spans="2:10" x14ac:dyDescent="0.3">
      <c r="B26" s="3">
        <v>43489</v>
      </c>
      <c r="C26" s="4">
        <v>404477</v>
      </c>
      <c r="D26" s="5">
        <v>0.17</v>
      </c>
      <c r="E26" s="4">
        <v>33</v>
      </c>
      <c r="F26" s="4">
        <v>19</v>
      </c>
      <c r="G26" s="4">
        <v>30</v>
      </c>
      <c r="H26" s="4">
        <v>383</v>
      </c>
      <c r="I26" s="4">
        <v>37</v>
      </c>
      <c r="J26" s="5">
        <v>0.94</v>
      </c>
    </row>
    <row r="27" spans="2:10" x14ac:dyDescent="0.3">
      <c r="B27" s="3">
        <v>43490</v>
      </c>
      <c r="C27" s="4">
        <v>395903</v>
      </c>
      <c r="D27" s="5">
        <v>0.17</v>
      </c>
      <c r="E27" s="4">
        <v>32</v>
      </c>
      <c r="F27" s="4">
        <v>19</v>
      </c>
      <c r="G27" s="4">
        <v>28</v>
      </c>
      <c r="H27" s="4">
        <v>365</v>
      </c>
      <c r="I27" s="4">
        <v>30</v>
      </c>
      <c r="J27" s="5">
        <v>0.94</v>
      </c>
    </row>
    <row r="28" spans="2:10" x14ac:dyDescent="0.3">
      <c r="B28" s="3">
        <v>43491</v>
      </c>
      <c r="C28" s="4">
        <v>392190</v>
      </c>
      <c r="D28" s="5">
        <v>0.17</v>
      </c>
      <c r="E28" s="4">
        <v>37</v>
      </c>
      <c r="F28" s="4">
        <v>19</v>
      </c>
      <c r="G28" s="4">
        <v>30</v>
      </c>
      <c r="H28" s="4">
        <v>352</v>
      </c>
      <c r="I28" s="4">
        <v>34</v>
      </c>
      <c r="J28" s="5">
        <v>0.92</v>
      </c>
    </row>
    <row r="29" spans="2:10" x14ac:dyDescent="0.3">
      <c r="B29" s="3">
        <v>43492</v>
      </c>
      <c r="C29" s="4">
        <v>393831</v>
      </c>
      <c r="D29" s="5">
        <v>0.19</v>
      </c>
      <c r="E29" s="4">
        <v>30</v>
      </c>
      <c r="F29" s="4">
        <v>21</v>
      </c>
      <c r="G29" s="4">
        <v>30</v>
      </c>
      <c r="H29" s="4">
        <v>390</v>
      </c>
      <c r="I29" s="4">
        <v>35</v>
      </c>
      <c r="J29" s="5">
        <v>0.91</v>
      </c>
    </row>
    <row r="30" spans="2:10" x14ac:dyDescent="0.3">
      <c r="B30" s="3">
        <v>43493</v>
      </c>
      <c r="C30" s="4">
        <v>399983</v>
      </c>
      <c r="D30" s="5">
        <v>0.19</v>
      </c>
      <c r="E30" s="4">
        <v>40</v>
      </c>
      <c r="F30" s="4">
        <v>19</v>
      </c>
      <c r="G30" s="4">
        <v>26</v>
      </c>
      <c r="H30" s="4">
        <v>370</v>
      </c>
      <c r="I30" s="4">
        <v>34</v>
      </c>
      <c r="J30" s="5">
        <v>0.91</v>
      </c>
    </row>
    <row r="31" spans="2:10" x14ac:dyDescent="0.3">
      <c r="B31" s="3">
        <v>43494</v>
      </c>
      <c r="C31" s="4">
        <v>274777</v>
      </c>
      <c r="D31" s="5">
        <v>0.17</v>
      </c>
      <c r="E31" s="4">
        <v>31</v>
      </c>
      <c r="F31" s="4">
        <v>22</v>
      </c>
      <c r="G31" s="4">
        <v>25</v>
      </c>
      <c r="H31" s="4">
        <v>376</v>
      </c>
      <c r="I31" s="4">
        <v>37</v>
      </c>
      <c r="J31" s="5">
        <v>0.94</v>
      </c>
    </row>
    <row r="32" spans="2:10" x14ac:dyDescent="0.3">
      <c r="B32" s="3">
        <v>43495</v>
      </c>
      <c r="C32" s="4">
        <v>390375</v>
      </c>
      <c r="D32" s="5">
        <v>0.18</v>
      </c>
      <c r="E32" s="4">
        <v>37</v>
      </c>
      <c r="F32" s="4">
        <v>18</v>
      </c>
      <c r="G32" s="4">
        <v>26</v>
      </c>
      <c r="H32" s="4">
        <v>366</v>
      </c>
      <c r="I32" s="4">
        <v>37</v>
      </c>
      <c r="J32" s="5">
        <v>0.93</v>
      </c>
    </row>
    <row r="33" spans="2:10" x14ac:dyDescent="0.3">
      <c r="B33" s="3">
        <v>43496</v>
      </c>
      <c r="C33" s="4">
        <v>393482</v>
      </c>
      <c r="D33" s="5">
        <v>0.18</v>
      </c>
      <c r="E33" s="4">
        <v>38</v>
      </c>
      <c r="F33" s="4">
        <v>18</v>
      </c>
      <c r="G33" s="4">
        <v>25</v>
      </c>
      <c r="H33" s="4">
        <v>354</v>
      </c>
      <c r="I33" s="4">
        <v>33</v>
      </c>
      <c r="J33" s="5">
        <v>0.94</v>
      </c>
    </row>
    <row r="34" spans="2:10" x14ac:dyDescent="0.3">
      <c r="B34" s="3">
        <v>43497</v>
      </c>
      <c r="C34" s="4">
        <v>393763</v>
      </c>
      <c r="D34" s="5">
        <v>0.18</v>
      </c>
      <c r="E34" s="4">
        <v>34</v>
      </c>
      <c r="F34" s="4">
        <v>17</v>
      </c>
      <c r="G34" s="4">
        <v>28</v>
      </c>
      <c r="H34" s="4">
        <v>394</v>
      </c>
      <c r="I34" s="4">
        <v>38</v>
      </c>
      <c r="J34" s="5">
        <v>0.94</v>
      </c>
    </row>
    <row r="35" spans="2:10" x14ac:dyDescent="0.3">
      <c r="B35" s="3">
        <v>43498</v>
      </c>
      <c r="C35" s="4">
        <v>391275</v>
      </c>
      <c r="D35" s="5">
        <v>0.18</v>
      </c>
      <c r="E35" s="4">
        <v>33</v>
      </c>
      <c r="F35" s="4">
        <v>20</v>
      </c>
      <c r="G35" s="4">
        <v>27</v>
      </c>
      <c r="H35" s="4">
        <v>350</v>
      </c>
      <c r="I35" s="4">
        <v>34</v>
      </c>
      <c r="J35" s="5">
        <v>0.95</v>
      </c>
    </row>
    <row r="36" spans="2:10" x14ac:dyDescent="0.3">
      <c r="B36" s="3">
        <v>43499</v>
      </c>
      <c r="C36" s="4">
        <v>402690</v>
      </c>
      <c r="D36" s="5">
        <v>0.18</v>
      </c>
      <c r="E36" s="4">
        <v>30</v>
      </c>
      <c r="F36" s="4">
        <v>20</v>
      </c>
      <c r="G36" s="4">
        <v>30</v>
      </c>
      <c r="H36" s="4">
        <v>357</v>
      </c>
      <c r="I36" s="4">
        <v>38</v>
      </c>
      <c r="J36" s="5">
        <v>0.91</v>
      </c>
    </row>
    <row r="37" spans="2:10" x14ac:dyDescent="0.3">
      <c r="B37" s="3">
        <v>43500</v>
      </c>
      <c r="C37" s="4">
        <v>407158</v>
      </c>
      <c r="D37" s="5">
        <v>0.17</v>
      </c>
      <c r="E37" s="4">
        <v>39</v>
      </c>
      <c r="F37" s="4">
        <v>17</v>
      </c>
      <c r="G37" s="4">
        <v>26</v>
      </c>
      <c r="H37" s="4">
        <v>370</v>
      </c>
      <c r="I37" s="4">
        <v>37</v>
      </c>
      <c r="J37" s="5">
        <v>0.93</v>
      </c>
    </row>
    <row r="38" spans="2:10" x14ac:dyDescent="0.3">
      <c r="B38" s="3">
        <v>43501</v>
      </c>
      <c r="C38" s="4">
        <v>408982</v>
      </c>
      <c r="D38" s="5">
        <v>0.18</v>
      </c>
      <c r="E38" s="4">
        <v>30</v>
      </c>
      <c r="F38" s="4">
        <v>21</v>
      </c>
      <c r="G38" s="4">
        <v>28</v>
      </c>
      <c r="H38" s="4">
        <v>371</v>
      </c>
      <c r="I38" s="4">
        <v>39</v>
      </c>
      <c r="J38" s="5">
        <v>0.91</v>
      </c>
    </row>
    <row r="39" spans="2:10" x14ac:dyDescent="0.3">
      <c r="B39" s="3">
        <v>43502</v>
      </c>
      <c r="C39" s="4">
        <v>404349</v>
      </c>
      <c r="D39" s="5">
        <v>0.18</v>
      </c>
      <c r="E39" s="4">
        <v>40</v>
      </c>
      <c r="F39" s="4">
        <v>21</v>
      </c>
      <c r="G39" s="4">
        <v>28</v>
      </c>
      <c r="H39" s="4">
        <v>350</v>
      </c>
      <c r="I39" s="4">
        <v>34</v>
      </c>
      <c r="J39" s="5">
        <v>0.93</v>
      </c>
    </row>
    <row r="40" spans="2:10" x14ac:dyDescent="0.3">
      <c r="B40" s="3">
        <v>43503</v>
      </c>
      <c r="C40" s="4">
        <v>406748</v>
      </c>
      <c r="D40" s="5">
        <v>0.17</v>
      </c>
      <c r="E40" s="4">
        <v>30</v>
      </c>
      <c r="F40" s="4">
        <v>20</v>
      </c>
      <c r="G40" s="4">
        <v>29</v>
      </c>
      <c r="H40" s="4">
        <v>359</v>
      </c>
      <c r="I40" s="4">
        <v>34</v>
      </c>
      <c r="J40" s="5">
        <v>0.94</v>
      </c>
    </row>
    <row r="41" spans="2:10" x14ac:dyDescent="0.3">
      <c r="B41" s="3">
        <v>43504</v>
      </c>
      <c r="C41" s="4">
        <v>398421</v>
      </c>
      <c r="D41" s="5">
        <v>0.19</v>
      </c>
      <c r="E41" s="4">
        <v>37</v>
      </c>
      <c r="F41" s="4">
        <v>22</v>
      </c>
      <c r="G41" s="4">
        <v>26</v>
      </c>
      <c r="H41" s="4">
        <v>378</v>
      </c>
      <c r="I41" s="4">
        <v>37</v>
      </c>
      <c r="J41" s="5">
        <v>0.92</v>
      </c>
    </row>
    <row r="42" spans="2:10" x14ac:dyDescent="0.3">
      <c r="B42" s="3">
        <v>43505</v>
      </c>
      <c r="C42" s="4">
        <v>382738</v>
      </c>
      <c r="D42" s="5">
        <v>0.18</v>
      </c>
      <c r="E42" s="4">
        <v>34</v>
      </c>
      <c r="F42" s="4">
        <v>22</v>
      </c>
      <c r="G42" s="4">
        <v>26</v>
      </c>
      <c r="H42" s="4">
        <v>353</v>
      </c>
      <c r="I42" s="4">
        <v>31</v>
      </c>
      <c r="J42" s="5">
        <v>0.95</v>
      </c>
    </row>
    <row r="43" spans="2:10" x14ac:dyDescent="0.3">
      <c r="B43" s="3">
        <v>43506</v>
      </c>
      <c r="C43" s="4">
        <v>391506</v>
      </c>
      <c r="D43" s="5">
        <v>0.18</v>
      </c>
      <c r="E43" s="4">
        <v>38</v>
      </c>
      <c r="F43" s="4">
        <v>19</v>
      </c>
      <c r="G43" s="4">
        <v>26</v>
      </c>
      <c r="H43" s="4">
        <v>387</v>
      </c>
      <c r="I43" s="4">
        <v>15</v>
      </c>
      <c r="J43" s="5">
        <v>0.95</v>
      </c>
    </row>
    <row r="44" spans="2:10" x14ac:dyDescent="0.3">
      <c r="B44" s="3">
        <v>43507</v>
      </c>
      <c r="C44" s="4">
        <v>393294</v>
      </c>
      <c r="D44" s="5">
        <v>0.17</v>
      </c>
      <c r="E44" s="4">
        <v>33</v>
      </c>
      <c r="F44" s="4">
        <v>20</v>
      </c>
      <c r="G44" s="4">
        <v>25</v>
      </c>
      <c r="H44" s="4">
        <v>375</v>
      </c>
      <c r="I44" s="4">
        <v>34</v>
      </c>
      <c r="J44" s="5">
        <v>0.94</v>
      </c>
    </row>
    <row r="45" spans="2:10" x14ac:dyDescent="0.3">
      <c r="B45" s="3">
        <v>43508</v>
      </c>
      <c r="C45" s="4">
        <v>389714</v>
      </c>
      <c r="D45" s="5">
        <v>0.17</v>
      </c>
      <c r="E45" s="4">
        <v>39</v>
      </c>
      <c r="F45" s="4">
        <v>17</v>
      </c>
      <c r="G45" s="4">
        <v>25</v>
      </c>
      <c r="H45" s="4">
        <v>354</v>
      </c>
      <c r="I45" s="4">
        <v>30</v>
      </c>
      <c r="J45" s="5">
        <v>0.92</v>
      </c>
    </row>
    <row r="46" spans="2:10" x14ac:dyDescent="0.3">
      <c r="B46" s="3">
        <v>43509</v>
      </c>
      <c r="C46" s="4">
        <v>401381</v>
      </c>
      <c r="D46" s="5">
        <v>0.17</v>
      </c>
      <c r="E46" s="4">
        <v>32</v>
      </c>
      <c r="F46" s="4">
        <v>17</v>
      </c>
      <c r="G46" s="4">
        <v>30</v>
      </c>
      <c r="H46" s="4">
        <v>357</v>
      </c>
      <c r="I46" s="4">
        <v>35</v>
      </c>
      <c r="J46" s="5">
        <v>0.94</v>
      </c>
    </row>
    <row r="47" spans="2:10" x14ac:dyDescent="0.3">
      <c r="B47" s="3">
        <v>43510</v>
      </c>
      <c r="C47" s="4">
        <v>406712</v>
      </c>
      <c r="D47" s="5">
        <v>0.18</v>
      </c>
      <c r="E47" s="4">
        <v>40</v>
      </c>
      <c r="F47" s="4">
        <v>22</v>
      </c>
      <c r="G47" s="4">
        <v>29</v>
      </c>
      <c r="H47" s="4">
        <v>359</v>
      </c>
      <c r="I47" s="4">
        <v>30</v>
      </c>
      <c r="J47" s="5">
        <v>0.91</v>
      </c>
    </row>
    <row r="48" spans="2:10" x14ac:dyDescent="0.3">
      <c r="B48" s="3">
        <v>43511</v>
      </c>
      <c r="C48" s="4">
        <v>397282</v>
      </c>
      <c r="D48" s="5">
        <v>0.18</v>
      </c>
      <c r="E48" s="4">
        <v>34</v>
      </c>
      <c r="F48" s="4">
        <v>19</v>
      </c>
      <c r="G48" s="4">
        <v>25</v>
      </c>
      <c r="H48" s="4">
        <v>370</v>
      </c>
      <c r="I48" s="4">
        <v>39</v>
      </c>
      <c r="J48" s="5">
        <v>0.93</v>
      </c>
    </row>
    <row r="49" spans="2:10" x14ac:dyDescent="0.3">
      <c r="B49" s="3">
        <v>43512</v>
      </c>
      <c r="C49" s="4">
        <v>382778</v>
      </c>
      <c r="D49" s="5">
        <v>0.19</v>
      </c>
      <c r="E49" s="4">
        <v>33</v>
      </c>
      <c r="F49" s="4">
        <v>18</v>
      </c>
      <c r="G49" s="4">
        <v>26</v>
      </c>
      <c r="H49" s="4">
        <v>361</v>
      </c>
      <c r="I49" s="4">
        <v>30</v>
      </c>
      <c r="J49" s="5">
        <v>0.91</v>
      </c>
    </row>
    <row r="50" spans="2:10" x14ac:dyDescent="0.3">
      <c r="B50" s="3">
        <v>43513</v>
      </c>
      <c r="C50" s="4">
        <v>393504</v>
      </c>
      <c r="D50" s="5">
        <v>0.19</v>
      </c>
      <c r="E50" s="4">
        <v>31</v>
      </c>
      <c r="F50" s="4">
        <v>18</v>
      </c>
      <c r="G50" s="4">
        <v>30</v>
      </c>
      <c r="H50" s="4">
        <v>374</v>
      </c>
      <c r="I50" s="4">
        <v>39</v>
      </c>
      <c r="J50" s="5">
        <v>0.94</v>
      </c>
    </row>
    <row r="51" spans="2:10" x14ac:dyDescent="0.3">
      <c r="B51" s="3">
        <v>43514</v>
      </c>
      <c r="C51" s="4">
        <v>401252</v>
      </c>
      <c r="D51" s="5">
        <v>0.17</v>
      </c>
      <c r="E51" s="4">
        <v>36</v>
      </c>
      <c r="F51" s="4">
        <v>18</v>
      </c>
      <c r="G51" s="4">
        <v>27</v>
      </c>
      <c r="H51" s="4">
        <v>395</v>
      </c>
      <c r="I51" s="4">
        <v>37</v>
      </c>
      <c r="J51" s="5">
        <v>0.95</v>
      </c>
    </row>
    <row r="52" spans="2:10" x14ac:dyDescent="0.3">
      <c r="B52" s="3">
        <v>43515</v>
      </c>
      <c r="C52" s="4">
        <v>400903</v>
      </c>
      <c r="D52" s="5">
        <v>0.18</v>
      </c>
      <c r="E52" s="4">
        <v>35</v>
      </c>
      <c r="F52" s="4">
        <v>19</v>
      </c>
      <c r="G52" s="4">
        <v>29</v>
      </c>
      <c r="H52" s="4">
        <v>350</v>
      </c>
      <c r="I52" s="4">
        <v>35</v>
      </c>
      <c r="J52" s="5">
        <v>0.92</v>
      </c>
    </row>
    <row r="53" spans="2:10" x14ac:dyDescent="0.3">
      <c r="B53" s="3">
        <v>43516</v>
      </c>
      <c r="C53" s="4">
        <v>392628</v>
      </c>
      <c r="D53" s="5">
        <v>0.18</v>
      </c>
      <c r="E53" s="4">
        <v>32</v>
      </c>
      <c r="F53" s="4">
        <v>18</v>
      </c>
      <c r="G53" s="4">
        <v>25</v>
      </c>
      <c r="H53" s="4">
        <v>378</v>
      </c>
      <c r="I53" s="4">
        <v>40</v>
      </c>
      <c r="J53" s="5">
        <v>0.91</v>
      </c>
    </row>
    <row r="54" spans="2:10" x14ac:dyDescent="0.3">
      <c r="B54" s="3">
        <v>43517</v>
      </c>
      <c r="C54" s="4">
        <v>390285</v>
      </c>
      <c r="D54" s="5">
        <v>0.18</v>
      </c>
      <c r="E54" s="4">
        <v>36</v>
      </c>
      <c r="F54" s="4">
        <v>22</v>
      </c>
      <c r="G54" s="4">
        <v>26</v>
      </c>
      <c r="H54" s="4">
        <v>373</v>
      </c>
      <c r="I54" s="4">
        <v>36</v>
      </c>
      <c r="J54" s="5">
        <v>0.94</v>
      </c>
    </row>
    <row r="55" spans="2:10" x14ac:dyDescent="0.3">
      <c r="B55" s="3">
        <v>43518</v>
      </c>
      <c r="C55" s="4">
        <v>407017</v>
      </c>
      <c r="D55" s="5">
        <v>0.17</v>
      </c>
      <c r="E55" s="4">
        <v>30</v>
      </c>
      <c r="F55" s="4">
        <v>19</v>
      </c>
      <c r="G55" s="4">
        <v>28</v>
      </c>
      <c r="H55" s="4">
        <v>395</v>
      </c>
      <c r="I55" s="4">
        <v>40</v>
      </c>
      <c r="J55" s="5">
        <v>0.94</v>
      </c>
    </row>
    <row r="56" spans="2:10" x14ac:dyDescent="0.3">
      <c r="B56" s="3">
        <v>43519</v>
      </c>
      <c r="C56" s="4">
        <v>391896</v>
      </c>
      <c r="D56" s="5">
        <v>0.18</v>
      </c>
      <c r="E56" s="4">
        <v>35</v>
      </c>
      <c r="F56" s="4">
        <v>20</v>
      </c>
      <c r="G56" s="4">
        <v>28</v>
      </c>
      <c r="H56" s="4">
        <v>360</v>
      </c>
      <c r="I56" s="4">
        <v>39</v>
      </c>
      <c r="J56" s="5">
        <v>0.91</v>
      </c>
    </row>
    <row r="57" spans="2:10" x14ac:dyDescent="0.3">
      <c r="B57" s="3">
        <v>43520</v>
      </c>
      <c r="C57" s="4">
        <v>401786</v>
      </c>
      <c r="D57" s="5">
        <v>0.17</v>
      </c>
      <c r="E57" s="4">
        <v>38</v>
      </c>
      <c r="F57" s="4">
        <v>19</v>
      </c>
      <c r="G57" s="4">
        <v>29</v>
      </c>
      <c r="H57" s="4">
        <v>389</v>
      </c>
      <c r="I57" s="4">
        <v>40</v>
      </c>
      <c r="J57" s="5">
        <v>0.91</v>
      </c>
    </row>
    <row r="58" spans="2:10" x14ac:dyDescent="0.3">
      <c r="B58" s="3">
        <v>43521</v>
      </c>
      <c r="C58" s="4">
        <v>404294</v>
      </c>
      <c r="D58" s="5">
        <v>0.19</v>
      </c>
      <c r="E58" s="4">
        <v>34</v>
      </c>
      <c r="F58" s="4">
        <v>22</v>
      </c>
      <c r="G58" s="4">
        <v>26</v>
      </c>
      <c r="H58" s="4">
        <v>397</v>
      </c>
      <c r="I58" s="4">
        <v>30</v>
      </c>
      <c r="J58" s="5">
        <v>0.93</v>
      </c>
    </row>
    <row r="59" spans="2:10" x14ac:dyDescent="0.3">
      <c r="B59" s="3">
        <v>43522</v>
      </c>
      <c r="C59" s="4">
        <v>400671</v>
      </c>
      <c r="D59" s="5">
        <v>0.18</v>
      </c>
      <c r="E59" s="4">
        <v>33</v>
      </c>
      <c r="F59" s="4">
        <v>17</v>
      </c>
      <c r="G59" s="4">
        <v>28</v>
      </c>
      <c r="H59" s="4">
        <v>369</v>
      </c>
      <c r="I59" s="4">
        <v>40</v>
      </c>
      <c r="J59" s="5">
        <v>0.95</v>
      </c>
    </row>
    <row r="60" spans="2:10" x14ac:dyDescent="0.3">
      <c r="B60" s="3">
        <v>43523</v>
      </c>
      <c r="C60" s="4">
        <v>402996</v>
      </c>
      <c r="D60" s="5">
        <v>0.17</v>
      </c>
      <c r="E60" s="4">
        <v>38</v>
      </c>
      <c r="F60" s="4">
        <v>18</v>
      </c>
      <c r="G60" s="4">
        <v>30</v>
      </c>
      <c r="H60" s="4">
        <v>375</v>
      </c>
      <c r="I60" s="4">
        <v>32</v>
      </c>
      <c r="J60" s="5">
        <v>0.95</v>
      </c>
    </row>
    <row r="61" spans="2:10" x14ac:dyDescent="0.3">
      <c r="B61" s="3">
        <v>43524</v>
      </c>
      <c r="C61" s="4">
        <v>399552</v>
      </c>
      <c r="D61" s="5">
        <v>0.19</v>
      </c>
      <c r="E61" s="4">
        <v>30</v>
      </c>
      <c r="F61" s="4">
        <v>22</v>
      </c>
      <c r="G61" s="4">
        <v>25</v>
      </c>
      <c r="H61" s="4">
        <v>377</v>
      </c>
      <c r="I61" s="4">
        <v>38</v>
      </c>
      <c r="J61" s="5">
        <v>0.93</v>
      </c>
    </row>
    <row r="62" spans="2:10" x14ac:dyDescent="0.3">
      <c r="B62" s="3">
        <v>43525</v>
      </c>
      <c r="C62" s="4">
        <v>406631</v>
      </c>
      <c r="D62" s="5">
        <v>0.19</v>
      </c>
      <c r="E62" s="4">
        <v>34</v>
      </c>
      <c r="F62" s="4">
        <v>22</v>
      </c>
      <c r="G62" s="4">
        <v>28</v>
      </c>
      <c r="H62" s="4">
        <v>382</v>
      </c>
      <c r="I62" s="4">
        <v>31</v>
      </c>
      <c r="J62" s="5">
        <v>0.94</v>
      </c>
    </row>
    <row r="63" spans="2:10" x14ac:dyDescent="0.3">
      <c r="B63" s="3">
        <v>43526</v>
      </c>
      <c r="C63" s="4">
        <v>386616</v>
      </c>
      <c r="D63" s="5">
        <v>0.18</v>
      </c>
      <c r="E63" s="4">
        <v>40</v>
      </c>
      <c r="F63" s="4">
        <v>18</v>
      </c>
      <c r="G63" s="4">
        <v>56</v>
      </c>
      <c r="H63" s="4">
        <v>399</v>
      </c>
      <c r="I63" s="4">
        <v>40</v>
      </c>
      <c r="J63" s="5">
        <v>0.95</v>
      </c>
    </row>
    <row r="64" spans="2:10" x14ac:dyDescent="0.3">
      <c r="B64" s="3">
        <v>43527</v>
      </c>
      <c r="C64" s="4">
        <v>395246</v>
      </c>
      <c r="D64" s="5">
        <v>0.18</v>
      </c>
      <c r="E64" s="4">
        <v>32</v>
      </c>
      <c r="F64" s="4">
        <v>21</v>
      </c>
      <c r="G64" s="4">
        <v>29</v>
      </c>
      <c r="H64" s="4">
        <v>355</v>
      </c>
      <c r="I64" s="4">
        <v>35</v>
      </c>
      <c r="J64" s="5">
        <v>0.93</v>
      </c>
    </row>
    <row r="65" spans="2:10" x14ac:dyDescent="0.3">
      <c r="B65" s="3">
        <v>43528</v>
      </c>
      <c r="C65" s="4">
        <v>409961</v>
      </c>
      <c r="D65" s="5">
        <v>0.17</v>
      </c>
      <c r="E65" s="4">
        <v>31</v>
      </c>
      <c r="F65" s="4">
        <v>19</v>
      </c>
      <c r="G65" s="4">
        <v>29</v>
      </c>
      <c r="H65" s="4">
        <v>372</v>
      </c>
      <c r="I65" s="4">
        <v>33</v>
      </c>
      <c r="J65" s="5">
        <v>0.95</v>
      </c>
    </row>
    <row r="66" spans="2:10" x14ac:dyDescent="0.3">
      <c r="B66" s="3">
        <v>43529</v>
      </c>
      <c r="C66" s="4">
        <v>396249</v>
      </c>
      <c r="D66" s="5">
        <v>0.18</v>
      </c>
      <c r="E66" s="4">
        <v>35</v>
      </c>
      <c r="F66" s="4">
        <v>20</v>
      </c>
      <c r="G66" s="4">
        <v>27</v>
      </c>
      <c r="H66" s="4">
        <v>367</v>
      </c>
      <c r="I66" s="4">
        <v>38</v>
      </c>
      <c r="J66" s="5">
        <v>0.95</v>
      </c>
    </row>
    <row r="67" spans="2:10" x14ac:dyDescent="0.3">
      <c r="B67" s="3">
        <v>43530</v>
      </c>
      <c r="C67" s="4">
        <v>398589</v>
      </c>
      <c r="D67" s="5">
        <v>0.19</v>
      </c>
      <c r="E67" s="4">
        <v>39</v>
      </c>
      <c r="F67" s="4">
        <v>22</v>
      </c>
      <c r="G67" s="4">
        <v>27</v>
      </c>
      <c r="H67" s="4">
        <v>354</v>
      </c>
      <c r="I67" s="4">
        <v>39</v>
      </c>
      <c r="J67" s="5">
        <v>0.95</v>
      </c>
    </row>
    <row r="68" spans="2:10" x14ac:dyDescent="0.3">
      <c r="B68" s="3">
        <v>43531</v>
      </c>
      <c r="C68" s="4">
        <v>398003</v>
      </c>
      <c r="D68" s="5">
        <v>0.19</v>
      </c>
      <c r="E68" s="4">
        <v>31</v>
      </c>
      <c r="F68" s="4">
        <v>18</v>
      </c>
      <c r="G68" s="4">
        <v>29</v>
      </c>
      <c r="H68" s="4">
        <v>350</v>
      </c>
      <c r="I68" s="4">
        <v>37</v>
      </c>
      <c r="J68" s="5">
        <v>0.94</v>
      </c>
    </row>
    <row r="69" spans="2:10" x14ac:dyDescent="0.3">
      <c r="B69" s="3">
        <v>43532</v>
      </c>
      <c r="C69" s="4">
        <v>396560</v>
      </c>
      <c r="D69" s="5">
        <v>0.18</v>
      </c>
      <c r="E69" s="4">
        <v>30</v>
      </c>
      <c r="F69" s="4">
        <v>19</v>
      </c>
      <c r="G69" s="4">
        <v>26</v>
      </c>
      <c r="H69" s="4">
        <v>381</v>
      </c>
      <c r="I69" s="4">
        <v>30</v>
      </c>
      <c r="J69" s="5">
        <v>0.95</v>
      </c>
    </row>
    <row r="70" spans="2:10" x14ac:dyDescent="0.3">
      <c r="B70" s="3">
        <v>43533</v>
      </c>
      <c r="C70" s="4">
        <v>404097</v>
      </c>
      <c r="D70" s="5">
        <v>0.17</v>
      </c>
      <c r="E70" s="4">
        <v>33</v>
      </c>
      <c r="F70" s="4">
        <v>21</v>
      </c>
      <c r="G70" s="4">
        <v>28</v>
      </c>
      <c r="H70" s="4">
        <v>386</v>
      </c>
      <c r="I70" s="4">
        <v>31</v>
      </c>
      <c r="J70" s="5">
        <v>0.95</v>
      </c>
    </row>
    <row r="71" spans="2:10" x14ac:dyDescent="0.3">
      <c r="B71" s="3">
        <v>43534</v>
      </c>
      <c r="C71" s="4">
        <v>406619</v>
      </c>
      <c r="D71" s="5">
        <v>0.17</v>
      </c>
      <c r="E71" s="4">
        <v>33</v>
      </c>
      <c r="F71" s="4">
        <v>19</v>
      </c>
      <c r="G71" s="4">
        <v>25</v>
      </c>
      <c r="H71" s="4">
        <v>354</v>
      </c>
      <c r="I71" s="4">
        <v>37</v>
      </c>
      <c r="J71" s="5">
        <v>0.92</v>
      </c>
    </row>
    <row r="72" spans="2:10" x14ac:dyDescent="0.3">
      <c r="B72" s="3">
        <v>43535</v>
      </c>
      <c r="C72" s="4">
        <v>390758</v>
      </c>
      <c r="D72" s="5">
        <v>0.19</v>
      </c>
      <c r="E72" s="4">
        <v>35</v>
      </c>
      <c r="F72" s="4">
        <v>21</v>
      </c>
      <c r="G72" s="4">
        <v>25</v>
      </c>
      <c r="H72" s="4">
        <v>378</v>
      </c>
      <c r="I72" s="4">
        <v>36</v>
      </c>
      <c r="J72" s="5">
        <v>0.93</v>
      </c>
    </row>
    <row r="73" spans="2:10" x14ac:dyDescent="0.3">
      <c r="B73" s="3">
        <v>43536</v>
      </c>
      <c r="C73" s="4">
        <v>385418</v>
      </c>
      <c r="D73" s="5">
        <v>0.19</v>
      </c>
      <c r="E73" s="4">
        <v>30</v>
      </c>
      <c r="F73" s="4">
        <v>19</v>
      </c>
      <c r="G73" s="4">
        <v>25</v>
      </c>
      <c r="H73" s="4">
        <v>357</v>
      </c>
      <c r="I73" s="4">
        <v>39</v>
      </c>
      <c r="J73" s="5">
        <v>0.91</v>
      </c>
    </row>
    <row r="74" spans="2:10" x14ac:dyDescent="0.3">
      <c r="B74" s="3">
        <v>43537</v>
      </c>
      <c r="C74" s="4">
        <v>395501</v>
      </c>
      <c r="D74" s="5">
        <v>0.18</v>
      </c>
      <c r="E74" s="4">
        <v>31</v>
      </c>
      <c r="F74" s="4">
        <v>21</v>
      </c>
      <c r="G74" s="4">
        <v>29</v>
      </c>
      <c r="H74" s="4">
        <v>378</v>
      </c>
      <c r="I74" s="4">
        <v>35</v>
      </c>
      <c r="J74" s="5">
        <v>0.91</v>
      </c>
    </row>
    <row r="75" spans="2:10" x14ac:dyDescent="0.3">
      <c r="B75" s="3">
        <v>43538</v>
      </c>
      <c r="C75" s="4">
        <v>396795</v>
      </c>
      <c r="D75" s="5">
        <v>0.17</v>
      </c>
      <c r="E75" s="4">
        <v>34</v>
      </c>
      <c r="F75" s="4">
        <v>18</v>
      </c>
      <c r="G75" s="4">
        <v>28</v>
      </c>
      <c r="H75" s="4">
        <v>372</v>
      </c>
      <c r="I75" s="4">
        <v>31</v>
      </c>
      <c r="J75" s="5">
        <v>0.94</v>
      </c>
    </row>
    <row r="76" spans="2:10" x14ac:dyDescent="0.3">
      <c r="B76" s="3">
        <v>43539</v>
      </c>
      <c r="C76" s="4">
        <v>381360</v>
      </c>
      <c r="D76" s="5">
        <v>0.17</v>
      </c>
      <c r="E76" s="4">
        <v>34</v>
      </c>
      <c r="F76" s="4">
        <v>19</v>
      </c>
      <c r="G76" s="4">
        <v>27</v>
      </c>
      <c r="H76" s="4">
        <v>395</v>
      </c>
      <c r="I76" s="4">
        <v>39</v>
      </c>
      <c r="J76" s="5">
        <v>0.95</v>
      </c>
    </row>
    <row r="77" spans="2:10" x14ac:dyDescent="0.3">
      <c r="B77" s="3">
        <v>43540</v>
      </c>
      <c r="C77" s="4">
        <v>409886</v>
      </c>
      <c r="D77" s="5">
        <v>0.17</v>
      </c>
      <c r="E77" s="4">
        <v>40</v>
      </c>
      <c r="F77" s="4">
        <v>19</v>
      </c>
      <c r="G77" s="4">
        <v>30</v>
      </c>
      <c r="H77" s="4">
        <v>356</v>
      </c>
      <c r="I77" s="4">
        <v>31</v>
      </c>
      <c r="J77" s="5">
        <v>0.93</v>
      </c>
    </row>
    <row r="78" spans="2:10" x14ac:dyDescent="0.3">
      <c r="B78" s="3">
        <v>43541</v>
      </c>
      <c r="C78" s="4">
        <v>395416</v>
      </c>
      <c r="D78" s="5">
        <v>0.18</v>
      </c>
      <c r="E78" s="4">
        <v>36</v>
      </c>
      <c r="F78" s="4">
        <v>22</v>
      </c>
      <c r="G78" s="4">
        <v>29</v>
      </c>
      <c r="H78" s="4">
        <v>382</v>
      </c>
      <c r="I78" s="4">
        <v>34</v>
      </c>
      <c r="J78" s="5">
        <v>0.93</v>
      </c>
    </row>
    <row r="79" spans="2:10" x14ac:dyDescent="0.3">
      <c r="B79" s="3">
        <v>43542</v>
      </c>
      <c r="C79" s="4">
        <v>395027</v>
      </c>
      <c r="D79" s="5">
        <v>0.19</v>
      </c>
      <c r="E79" s="4">
        <v>30</v>
      </c>
      <c r="F79" s="4">
        <v>21</v>
      </c>
      <c r="G79" s="4">
        <v>29</v>
      </c>
      <c r="H79" s="4">
        <v>375</v>
      </c>
      <c r="I79" s="4">
        <v>37</v>
      </c>
      <c r="J79" s="5">
        <v>0.95</v>
      </c>
    </row>
    <row r="80" spans="2:10" x14ac:dyDescent="0.3">
      <c r="B80" s="3">
        <v>43543</v>
      </c>
      <c r="C80" s="4">
        <v>380462</v>
      </c>
      <c r="D80" s="5">
        <v>0.19</v>
      </c>
      <c r="E80" s="4">
        <v>37</v>
      </c>
      <c r="F80" s="4">
        <v>20</v>
      </c>
      <c r="G80" s="4">
        <v>25</v>
      </c>
      <c r="H80" s="4">
        <v>400</v>
      </c>
      <c r="I80" s="4">
        <v>33</v>
      </c>
      <c r="J80" s="5">
        <v>0.65</v>
      </c>
    </row>
    <row r="81" spans="2:10" x14ac:dyDescent="0.3">
      <c r="B81" s="3">
        <v>43544</v>
      </c>
      <c r="C81" s="4">
        <v>391681</v>
      </c>
      <c r="D81" s="5">
        <v>0.18</v>
      </c>
      <c r="E81" s="4">
        <v>38</v>
      </c>
      <c r="F81" s="4">
        <v>21</v>
      </c>
      <c r="G81" s="4">
        <v>29</v>
      </c>
      <c r="H81" s="4">
        <v>383</v>
      </c>
      <c r="I81" s="4">
        <v>36</v>
      </c>
      <c r="J81" s="5">
        <v>0.93</v>
      </c>
    </row>
    <row r="82" spans="2:10" x14ac:dyDescent="0.3">
      <c r="B82" s="3">
        <v>43545</v>
      </c>
      <c r="C82" s="4">
        <v>382856</v>
      </c>
      <c r="D82" s="5">
        <v>0.19</v>
      </c>
      <c r="E82" s="4">
        <v>36</v>
      </c>
      <c r="F82" s="4">
        <v>18</v>
      </c>
      <c r="G82" s="4">
        <v>28</v>
      </c>
      <c r="H82" s="4">
        <v>379</v>
      </c>
      <c r="I82" s="4">
        <v>39</v>
      </c>
      <c r="J82" s="5">
        <v>0.95</v>
      </c>
    </row>
    <row r="83" spans="2:10" x14ac:dyDescent="0.3">
      <c r="B83" s="3">
        <v>43546</v>
      </c>
      <c r="C83" s="4">
        <v>395181</v>
      </c>
      <c r="D83" s="5">
        <v>0.17</v>
      </c>
      <c r="E83" s="4">
        <v>40</v>
      </c>
      <c r="F83" s="4">
        <v>17</v>
      </c>
      <c r="G83" s="4">
        <v>27</v>
      </c>
      <c r="H83" s="4">
        <v>379</v>
      </c>
      <c r="I83" s="4">
        <v>32</v>
      </c>
      <c r="J83" s="5">
        <v>0.95</v>
      </c>
    </row>
    <row r="84" spans="2:10" x14ac:dyDescent="0.3">
      <c r="B84" s="3">
        <v>43547</v>
      </c>
      <c r="C84" s="4">
        <v>397192</v>
      </c>
      <c r="D84" s="5">
        <v>0.17</v>
      </c>
      <c r="E84" s="4">
        <v>38</v>
      </c>
      <c r="F84" s="4">
        <v>20</v>
      </c>
      <c r="G84" s="4">
        <v>30</v>
      </c>
      <c r="H84" s="4">
        <v>386</v>
      </c>
      <c r="I84" s="4">
        <v>34</v>
      </c>
      <c r="J84" s="5">
        <v>0.92</v>
      </c>
    </row>
    <row r="85" spans="2:10" x14ac:dyDescent="0.3">
      <c r="B85" s="3">
        <v>43548</v>
      </c>
      <c r="C85" s="4">
        <v>401966</v>
      </c>
      <c r="D85" s="5">
        <v>0.17</v>
      </c>
      <c r="E85" s="4">
        <v>38</v>
      </c>
      <c r="F85" s="4">
        <v>20</v>
      </c>
      <c r="G85" s="4">
        <v>26</v>
      </c>
      <c r="H85" s="4">
        <v>350</v>
      </c>
      <c r="I85" s="4">
        <v>40</v>
      </c>
      <c r="J85" s="5">
        <v>0.91</v>
      </c>
    </row>
    <row r="86" spans="2:10" x14ac:dyDescent="0.3">
      <c r="B86" s="3">
        <v>43549</v>
      </c>
      <c r="C86" s="4">
        <v>382312</v>
      </c>
      <c r="D86" s="5">
        <v>0.19</v>
      </c>
      <c r="E86" s="4">
        <v>31</v>
      </c>
      <c r="F86" s="4">
        <v>22</v>
      </c>
      <c r="G86" s="4">
        <v>27</v>
      </c>
      <c r="H86" s="4">
        <v>390</v>
      </c>
      <c r="I86" s="4">
        <v>32</v>
      </c>
      <c r="J86" s="5">
        <v>0.92</v>
      </c>
    </row>
    <row r="87" spans="2:10" x14ac:dyDescent="0.3">
      <c r="B87" s="3">
        <v>43550</v>
      </c>
      <c r="C87" s="4">
        <v>395869</v>
      </c>
      <c r="D87" s="5">
        <v>0.17</v>
      </c>
      <c r="E87" s="4">
        <v>39</v>
      </c>
      <c r="F87" s="4">
        <v>18</v>
      </c>
      <c r="G87" s="4">
        <v>25</v>
      </c>
      <c r="H87" s="4">
        <v>366</v>
      </c>
      <c r="I87" s="4">
        <v>36</v>
      </c>
      <c r="J87" s="5">
        <v>0.94</v>
      </c>
    </row>
    <row r="88" spans="2:10" x14ac:dyDescent="0.3">
      <c r="B88" s="3">
        <v>43551</v>
      </c>
      <c r="C88" s="4">
        <v>408200</v>
      </c>
      <c r="D88" s="5">
        <v>0.19</v>
      </c>
      <c r="E88" s="4">
        <v>35</v>
      </c>
      <c r="F88" s="4">
        <v>17</v>
      </c>
      <c r="G88" s="4">
        <v>28</v>
      </c>
      <c r="H88" s="4">
        <v>384</v>
      </c>
      <c r="I88" s="4">
        <v>35</v>
      </c>
      <c r="J88" s="5">
        <v>0.93</v>
      </c>
    </row>
    <row r="89" spans="2:10" x14ac:dyDescent="0.3">
      <c r="B89" s="3">
        <v>43552</v>
      </c>
      <c r="C89" s="4">
        <v>404886</v>
      </c>
      <c r="D89" s="5">
        <v>0.17</v>
      </c>
      <c r="E89" s="4">
        <v>35</v>
      </c>
      <c r="F89" s="4">
        <v>18</v>
      </c>
      <c r="G89" s="4">
        <v>30</v>
      </c>
      <c r="H89" s="4">
        <v>395</v>
      </c>
      <c r="I89" s="4">
        <v>34</v>
      </c>
      <c r="J89" s="5">
        <v>0.93</v>
      </c>
    </row>
    <row r="90" spans="2:10" x14ac:dyDescent="0.3">
      <c r="B90" s="3">
        <v>43553</v>
      </c>
      <c r="C90" s="4">
        <v>389891</v>
      </c>
      <c r="D90" s="5">
        <v>0.19</v>
      </c>
      <c r="E90" s="4">
        <v>38</v>
      </c>
      <c r="F90" s="4">
        <v>17</v>
      </c>
      <c r="G90" s="4">
        <v>25</v>
      </c>
      <c r="H90" s="4">
        <v>388</v>
      </c>
      <c r="I90" s="4">
        <v>36</v>
      </c>
      <c r="J90" s="5">
        <v>0.95</v>
      </c>
    </row>
    <row r="91" spans="2:10" x14ac:dyDescent="0.3">
      <c r="B91" s="3">
        <v>43554</v>
      </c>
      <c r="C91" s="4">
        <v>380769</v>
      </c>
      <c r="D91" s="5">
        <v>0.18</v>
      </c>
      <c r="E91" s="4">
        <v>39</v>
      </c>
      <c r="F91" s="4">
        <v>18</v>
      </c>
      <c r="G91" s="4">
        <v>28</v>
      </c>
      <c r="H91" s="4">
        <v>354</v>
      </c>
      <c r="I91" s="4">
        <v>30</v>
      </c>
      <c r="J91" s="5">
        <v>0.92</v>
      </c>
    </row>
    <row r="92" spans="2:10" x14ac:dyDescent="0.3">
      <c r="B92" s="3">
        <v>43555</v>
      </c>
      <c r="C92" s="4">
        <v>398067</v>
      </c>
      <c r="D92" s="5">
        <v>0.19</v>
      </c>
      <c r="E92" s="4">
        <v>36</v>
      </c>
      <c r="F92" s="4">
        <v>17</v>
      </c>
      <c r="G92" s="4">
        <v>29</v>
      </c>
      <c r="H92" s="4">
        <v>363</v>
      </c>
      <c r="I92" s="4">
        <v>37</v>
      </c>
      <c r="J92" s="5">
        <v>0.95</v>
      </c>
    </row>
    <row r="93" spans="2:10" x14ac:dyDescent="0.3">
      <c r="B93" s="3">
        <v>43556</v>
      </c>
      <c r="C93" s="4">
        <v>409072</v>
      </c>
      <c r="D93" s="5">
        <v>0.17</v>
      </c>
      <c r="E93" s="4">
        <v>36</v>
      </c>
      <c r="F93" s="4">
        <v>21</v>
      </c>
      <c r="G93" s="4">
        <v>29</v>
      </c>
      <c r="H93" s="4">
        <v>354</v>
      </c>
      <c r="I93" s="4">
        <v>35</v>
      </c>
      <c r="J93" s="5">
        <v>0.91</v>
      </c>
    </row>
    <row r="94" spans="2:10" x14ac:dyDescent="0.3">
      <c r="B94" s="3">
        <v>43557</v>
      </c>
      <c r="C94" s="4">
        <v>385907</v>
      </c>
      <c r="D94" s="5">
        <v>0.19</v>
      </c>
      <c r="E94" s="4">
        <v>35</v>
      </c>
      <c r="F94" s="4">
        <v>22</v>
      </c>
      <c r="G94" s="4">
        <v>25</v>
      </c>
      <c r="H94" s="4">
        <v>383</v>
      </c>
      <c r="I94" s="4">
        <v>33</v>
      </c>
      <c r="J94" s="5">
        <v>0.95</v>
      </c>
    </row>
    <row r="95" spans="2:10" x14ac:dyDescent="0.3">
      <c r="B95" s="3">
        <v>43558</v>
      </c>
      <c r="C95" s="4">
        <v>410264</v>
      </c>
      <c r="D95" s="5">
        <v>0.17</v>
      </c>
      <c r="E95" s="4">
        <v>37</v>
      </c>
      <c r="F95" s="4">
        <v>21</v>
      </c>
      <c r="G95" s="4">
        <v>28</v>
      </c>
      <c r="H95" s="4">
        <v>361</v>
      </c>
      <c r="I95" s="4">
        <v>33</v>
      </c>
      <c r="J95" s="5">
        <v>0.91</v>
      </c>
    </row>
    <row r="96" spans="2:10" x14ac:dyDescent="0.3">
      <c r="B96" s="3">
        <v>43559</v>
      </c>
      <c r="C96" s="4">
        <v>406272</v>
      </c>
      <c r="D96" s="5">
        <v>0.1</v>
      </c>
      <c r="E96" s="4">
        <v>35</v>
      </c>
      <c r="F96" s="4">
        <v>21</v>
      </c>
      <c r="G96" s="4">
        <v>29</v>
      </c>
      <c r="H96" s="4">
        <v>388</v>
      </c>
      <c r="I96" s="4">
        <v>40</v>
      </c>
      <c r="J96" s="5">
        <v>0.92</v>
      </c>
    </row>
    <row r="97" spans="2:10" x14ac:dyDescent="0.3">
      <c r="B97" s="3">
        <v>43560</v>
      </c>
      <c r="C97" s="4">
        <v>388271</v>
      </c>
      <c r="D97" s="5">
        <v>0.18</v>
      </c>
      <c r="E97" s="4">
        <v>34</v>
      </c>
      <c r="F97" s="4">
        <v>17</v>
      </c>
      <c r="G97" s="4">
        <v>28</v>
      </c>
      <c r="H97" s="4">
        <v>361</v>
      </c>
      <c r="I97" s="4">
        <v>36</v>
      </c>
      <c r="J97" s="5">
        <v>0.95</v>
      </c>
    </row>
    <row r="98" spans="2:10" x14ac:dyDescent="0.3">
      <c r="B98" s="3">
        <v>43561</v>
      </c>
      <c r="C98" s="4">
        <v>403590</v>
      </c>
      <c r="D98" s="5">
        <v>0.17</v>
      </c>
      <c r="E98" s="4">
        <v>30</v>
      </c>
      <c r="F98" s="4">
        <v>18</v>
      </c>
      <c r="G98" s="4">
        <v>25</v>
      </c>
      <c r="H98" s="4">
        <v>363</v>
      </c>
      <c r="I98" s="4">
        <v>30</v>
      </c>
      <c r="J98" s="5">
        <v>0.91</v>
      </c>
    </row>
    <row r="99" spans="2:10" x14ac:dyDescent="0.3">
      <c r="B99" s="3">
        <v>43562</v>
      </c>
      <c r="C99" s="4">
        <v>403770</v>
      </c>
      <c r="D99" s="5">
        <v>0.18</v>
      </c>
      <c r="E99" s="4">
        <v>37</v>
      </c>
      <c r="F99" s="4">
        <v>22</v>
      </c>
      <c r="G99" s="4">
        <v>27</v>
      </c>
      <c r="H99" s="4">
        <v>391</v>
      </c>
      <c r="I99" s="4">
        <v>31</v>
      </c>
      <c r="J99" s="5">
        <v>0.95</v>
      </c>
    </row>
    <row r="100" spans="2:10" x14ac:dyDescent="0.3">
      <c r="B100" s="3">
        <v>43563</v>
      </c>
      <c r="C100" s="4">
        <v>390761</v>
      </c>
      <c r="D100" s="5">
        <v>0.19</v>
      </c>
      <c r="E100" s="4">
        <v>32</v>
      </c>
      <c r="F100" s="4">
        <v>21</v>
      </c>
      <c r="G100" s="4">
        <v>27</v>
      </c>
      <c r="H100" s="4">
        <v>387</v>
      </c>
      <c r="I100" s="4">
        <v>34</v>
      </c>
      <c r="J100" s="5">
        <v>0.92</v>
      </c>
    </row>
    <row r="101" spans="2:10" x14ac:dyDescent="0.3">
      <c r="B101" s="3">
        <v>43564</v>
      </c>
      <c r="C101" s="4">
        <v>395003</v>
      </c>
      <c r="D101" s="5">
        <v>0.19</v>
      </c>
      <c r="E101" s="4">
        <v>34</v>
      </c>
      <c r="F101" s="4">
        <v>22</v>
      </c>
      <c r="G101" s="4">
        <v>25</v>
      </c>
      <c r="H101" s="4">
        <v>400</v>
      </c>
      <c r="I101" s="4">
        <v>34</v>
      </c>
      <c r="J101" s="5">
        <v>0.95</v>
      </c>
    </row>
    <row r="102" spans="2:10" x14ac:dyDescent="0.3">
      <c r="B102" s="3">
        <v>43565</v>
      </c>
      <c r="C102" s="4">
        <v>395190</v>
      </c>
      <c r="D102" s="5">
        <v>0.19</v>
      </c>
      <c r="E102" s="4">
        <v>32</v>
      </c>
      <c r="F102" s="4">
        <v>20</v>
      </c>
      <c r="G102" s="4">
        <v>25</v>
      </c>
      <c r="H102" s="4">
        <v>384</v>
      </c>
      <c r="I102" s="4">
        <v>30</v>
      </c>
      <c r="J102" s="5">
        <v>0.95</v>
      </c>
    </row>
    <row r="103" spans="2:10" x14ac:dyDescent="0.3">
      <c r="B103" s="3">
        <v>43566</v>
      </c>
      <c r="C103" s="4">
        <v>394581</v>
      </c>
      <c r="D103" s="5">
        <v>0.18</v>
      </c>
      <c r="E103" s="4">
        <v>35</v>
      </c>
      <c r="F103" s="4">
        <v>19</v>
      </c>
      <c r="G103" s="4">
        <v>25</v>
      </c>
      <c r="H103" s="4">
        <v>387</v>
      </c>
      <c r="I103" s="4">
        <v>36</v>
      </c>
      <c r="J103" s="5">
        <v>0.91</v>
      </c>
    </row>
    <row r="104" spans="2:10" x14ac:dyDescent="0.3">
      <c r="B104" s="3">
        <v>43567</v>
      </c>
      <c r="C104" s="4">
        <v>406144</v>
      </c>
      <c r="D104" s="5">
        <v>0.17</v>
      </c>
      <c r="E104" s="4">
        <v>32</v>
      </c>
      <c r="F104" s="4">
        <v>17</v>
      </c>
      <c r="G104" s="4">
        <v>28</v>
      </c>
      <c r="H104" s="4">
        <v>360</v>
      </c>
      <c r="I104" s="4">
        <v>32</v>
      </c>
      <c r="J104" s="5">
        <v>0.95</v>
      </c>
    </row>
    <row r="105" spans="2:10" x14ac:dyDescent="0.3">
      <c r="B105" s="3">
        <v>43568</v>
      </c>
      <c r="C105" s="4">
        <v>381621</v>
      </c>
      <c r="D105" s="5">
        <v>0.17</v>
      </c>
      <c r="E105" s="4">
        <v>31</v>
      </c>
      <c r="F105" s="4">
        <v>21</v>
      </c>
      <c r="G105" s="4">
        <v>25</v>
      </c>
      <c r="H105" s="4">
        <v>366</v>
      </c>
      <c r="I105" s="4">
        <v>32</v>
      </c>
      <c r="J105" s="5">
        <v>0.91</v>
      </c>
    </row>
    <row r="106" spans="2:10" x14ac:dyDescent="0.3">
      <c r="B106" s="3">
        <v>43569</v>
      </c>
      <c r="C106" s="4">
        <v>396665</v>
      </c>
      <c r="D106" s="5">
        <v>0.17</v>
      </c>
      <c r="E106" s="4">
        <v>38</v>
      </c>
      <c r="F106" s="4">
        <v>22</v>
      </c>
      <c r="G106" s="4">
        <v>29</v>
      </c>
      <c r="H106" s="4">
        <v>395</v>
      </c>
      <c r="I106" s="4">
        <v>35</v>
      </c>
      <c r="J106" s="5">
        <v>0.95</v>
      </c>
    </row>
    <row r="107" spans="2:10" x14ac:dyDescent="0.3">
      <c r="B107" s="3">
        <v>43570</v>
      </c>
      <c r="C107" s="4">
        <v>406139</v>
      </c>
      <c r="D107" s="5">
        <v>0.17</v>
      </c>
      <c r="E107" s="4">
        <v>31</v>
      </c>
      <c r="F107" s="4">
        <v>17</v>
      </c>
      <c r="G107" s="4">
        <v>26</v>
      </c>
      <c r="H107" s="4">
        <v>360</v>
      </c>
      <c r="I107" s="4">
        <v>35</v>
      </c>
      <c r="J107" s="5">
        <v>0.94</v>
      </c>
    </row>
    <row r="108" spans="2:10" x14ac:dyDescent="0.3">
      <c r="B108" s="3">
        <v>43571</v>
      </c>
      <c r="C108" s="4">
        <v>400491</v>
      </c>
      <c r="D108" s="5">
        <v>0.18</v>
      </c>
      <c r="E108" s="4">
        <v>33</v>
      </c>
      <c r="F108" s="4">
        <v>22</v>
      </c>
      <c r="G108" s="4">
        <v>25</v>
      </c>
      <c r="H108" s="4">
        <v>394</v>
      </c>
      <c r="I108" s="4">
        <v>30</v>
      </c>
      <c r="J108" s="5">
        <v>0.92</v>
      </c>
    </row>
    <row r="109" spans="2:10" x14ac:dyDescent="0.3">
      <c r="B109" s="3">
        <v>43572</v>
      </c>
      <c r="C109" s="4">
        <v>400313</v>
      </c>
      <c r="D109" s="5">
        <v>0.18</v>
      </c>
      <c r="E109" s="4">
        <v>31</v>
      </c>
      <c r="F109" s="4">
        <v>17</v>
      </c>
      <c r="G109" s="4">
        <v>30</v>
      </c>
      <c r="H109" s="4">
        <v>387</v>
      </c>
      <c r="I109" s="4">
        <v>35</v>
      </c>
      <c r="J109" s="5">
        <v>0.92</v>
      </c>
    </row>
    <row r="110" spans="2:10" x14ac:dyDescent="0.3">
      <c r="B110" s="3">
        <v>43573</v>
      </c>
      <c r="C110" s="4">
        <v>389107</v>
      </c>
      <c r="D110" s="5">
        <v>0.28999999999999998</v>
      </c>
      <c r="E110" s="4">
        <v>32</v>
      </c>
      <c r="F110" s="4">
        <v>18</v>
      </c>
      <c r="G110" s="4">
        <v>28</v>
      </c>
      <c r="H110" s="4">
        <v>364</v>
      </c>
      <c r="I110" s="4">
        <v>40</v>
      </c>
      <c r="J110" s="5">
        <v>0.91</v>
      </c>
    </row>
    <row r="111" spans="2:10" x14ac:dyDescent="0.3">
      <c r="B111" s="3">
        <v>43574</v>
      </c>
      <c r="C111" s="4">
        <v>384879</v>
      </c>
      <c r="D111" s="5">
        <v>0.18</v>
      </c>
      <c r="E111" s="4">
        <v>39</v>
      </c>
      <c r="F111" s="4">
        <v>17</v>
      </c>
      <c r="G111" s="4">
        <v>27</v>
      </c>
      <c r="H111" s="4">
        <v>351</v>
      </c>
      <c r="I111" s="4">
        <v>36</v>
      </c>
      <c r="J111" s="5">
        <v>0.95</v>
      </c>
    </row>
    <row r="112" spans="2:10" x14ac:dyDescent="0.3">
      <c r="B112" s="3">
        <v>43575</v>
      </c>
      <c r="C112" s="4">
        <v>384256</v>
      </c>
      <c r="D112" s="5">
        <v>0.18</v>
      </c>
      <c r="E112" s="4">
        <v>35</v>
      </c>
      <c r="F112" s="4">
        <v>17</v>
      </c>
      <c r="G112" s="4">
        <v>29</v>
      </c>
      <c r="H112" s="4">
        <v>395</v>
      </c>
      <c r="I112" s="4">
        <v>34</v>
      </c>
      <c r="J112" s="5">
        <v>0.94</v>
      </c>
    </row>
    <row r="113" spans="2:10" x14ac:dyDescent="0.3">
      <c r="B113" s="3">
        <v>43576</v>
      </c>
      <c r="C113" s="4">
        <v>405625</v>
      </c>
      <c r="D113" s="5">
        <v>0.17</v>
      </c>
      <c r="E113" s="4">
        <v>34</v>
      </c>
      <c r="F113" s="4">
        <v>18</v>
      </c>
      <c r="G113" s="4">
        <v>25</v>
      </c>
      <c r="H113" s="4">
        <v>380</v>
      </c>
      <c r="I113" s="4">
        <v>34</v>
      </c>
      <c r="J113" s="5">
        <v>0.94</v>
      </c>
    </row>
    <row r="114" spans="2:10" x14ac:dyDescent="0.3">
      <c r="B114" s="3">
        <v>43577</v>
      </c>
      <c r="C114" s="4">
        <v>385119</v>
      </c>
      <c r="D114" s="5">
        <v>0.19</v>
      </c>
      <c r="E114" s="4">
        <v>31</v>
      </c>
      <c r="F114" s="4">
        <v>17</v>
      </c>
      <c r="G114" s="4">
        <v>26</v>
      </c>
      <c r="H114" s="4">
        <v>383</v>
      </c>
      <c r="I114" s="4">
        <v>33</v>
      </c>
      <c r="J114" s="5">
        <v>0.95</v>
      </c>
    </row>
    <row r="115" spans="2:10" x14ac:dyDescent="0.3">
      <c r="B115" s="3">
        <v>43578</v>
      </c>
      <c r="C115" s="4">
        <v>392946</v>
      </c>
      <c r="D115" s="5">
        <v>0.18</v>
      </c>
      <c r="E115" s="4">
        <v>38</v>
      </c>
      <c r="F115" s="4">
        <v>21</v>
      </c>
      <c r="G115" s="4">
        <v>27</v>
      </c>
      <c r="H115" s="4">
        <v>390</v>
      </c>
      <c r="I115" s="4">
        <v>37</v>
      </c>
      <c r="J115" s="5">
        <v>0.93</v>
      </c>
    </row>
    <row r="116" spans="2:10" x14ac:dyDescent="0.3">
      <c r="B116" s="3">
        <v>43579</v>
      </c>
      <c r="C116" s="4">
        <v>394455</v>
      </c>
      <c r="D116" s="5">
        <v>0.17</v>
      </c>
      <c r="E116" s="4">
        <v>37</v>
      </c>
      <c r="F116" s="4">
        <v>18</v>
      </c>
      <c r="G116" s="4">
        <v>25</v>
      </c>
      <c r="H116" s="4">
        <v>383</v>
      </c>
      <c r="I116" s="4">
        <v>39</v>
      </c>
      <c r="J116" s="5">
        <v>0.94</v>
      </c>
    </row>
    <row r="117" spans="2:10" x14ac:dyDescent="0.3">
      <c r="B117" s="3">
        <v>43580</v>
      </c>
      <c r="C117" s="4">
        <v>393483</v>
      </c>
      <c r="D117" s="5">
        <v>0.17</v>
      </c>
      <c r="E117" s="4">
        <v>30</v>
      </c>
      <c r="F117" s="4">
        <v>17</v>
      </c>
      <c r="G117" s="4">
        <v>28</v>
      </c>
      <c r="H117" s="4">
        <v>383</v>
      </c>
      <c r="I117" s="4">
        <v>38</v>
      </c>
      <c r="J117" s="5">
        <v>0.91</v>
      </c>
    </row>
    <row r="118" spans="2:10" x14ac:dyDescent="0.3">
      <c r="B118" s="3">
        <v>43581</v>
      </c>
      <c r="C118" s="4">
        <v>387973</v>
      </c>
      <c r="D118" s="5">
        <v>0.17</v>
      </c>
      <c r="E118" s="4">
        <v>38</v>
      </c>
      <c r="F118" s="4">
        <v>19</v>
      </c>
      <c r="G118" s="4">
        <v>30</v>
      </c>
      <c r="H118" s="4">
        <v>367</v>
      </c>
      <c r="I118" s="4">
        <v>30</v>
      </c>
      <c r="J118" s="5">
        <v>0.94</v>
      </c>
    </row>
    <row r="119" spans="2:10" x14ac:dyDescent="0.3">
      <c r="B119" s="3">
        <v>43582</v>
      </c>
      <c r="C119" s="4">
        <v>388059</v>
      </c>
      <c r="D119" s="5">
        <v>0.19</v>
      </c>
      <c r="E119" s="4">
        <v>31</v>
      </c>
      <c r="F119" s="4">
        <v>20</v>
      </c>
      <c r="G119" s="4">
        <v>29</v>
      </c>
      <c r="H119" s="4">
        <v>366</v>
      </c>
      <c r="I119" s="4">
        <v>36</v>
      </c>
      <c r="J119" s="5">
        <v>0.94</v>
      </c>
    </row>
    <row r="120" spans="2:10" x14ac:dyDescent="0.3">
      <c r="B120" s="3">
        <v>43583</v>
      </c>
      <c r="C120" s="4">
        <v>394554</v>
      </c>
      <c r="D120" s="5">
        <v>0.18</v>
      </c>
      <c r="E120" s="4">
        <v>30</v>
      </c>
      <c r="F120" s="4">
        <v>20</v>
      </c>
      <c r="G120" s="4">
        <v>29</v>
      </c>
      <c r="H120" s="4">
        <v>389</v>
      </c>
      <c r="I120" s="4">
        <v>31</v>
      </c>
      <c r="J120" s="5">
        <v>0.93</v>
      </c>
    </row>
    <row r="121" spans="2:10" x14ac:dyDescent="0.3">
      <c r="B121" s="3">
        <v>43584</v>
      </c>
      <c r="C121" s="4">
        <v>395744</v>
      </c>
      <c r="D121" s="5">
        <v>0.18</v>
      </c>
      <c r="E121" s="4">
        <v>38</v>
      </c>
      <c r="F121" s="4">
        <v>20</v>
      </c>
      <c r="G121" s="4">
        <v>27</v>
      </c>
      <c r="H121" s="4">
        <v>366</v>
      </c>
      <c r="I121" s="4">
        <v>31</v>
      </c>
      <c r="J121" s="5">
        <v>0.91</v>
      </c>
    </row>
    <row r="122" spans="2:10" x14ac:dyDescent="0.3">
      <c r="B122" s="3">
        <v>43585</v>
      </c>
      <c r="C122" s="4">
        <v>405172</v>
      </c>
      <c r="D122" s="5">
        <v>0.17</v>
      </c>
      <c r="E122" s="4">
        <v>33</v>
      </c>
      <c r="F122" s="4">
        <v>19</v>
      </c>
      <c r="G122" s="4">
        <v>27</v>
      </c>
      <c r="H122" s="4">
        <v>380</v>
      </c>
      <c r="I122" s="4">
        <v>34</v>
      </c>
      <c r="J122" s="5">
        <v>0.94</v>
      </c>
    </row>
    <row r="123" spans="2:10" x14ac:dyDescent="0.3">
      <c r="B123" s="3">
        <v>43586</v>
      </c>
      <c r="C123" s="4">
        <v>410255</v>
      </c>
      <c r="D123" s="5">
        <v>0.18</v>
      </c>
      <c r="E123" s="4">
        <v>40</v>
      </c>
      <c r="F123" s="4">
        <v>18</v>
      </c>
      <c r="G123" s="4">
        <v>27</v>
      </c>
      <c r="H123" s="4">
        <v>378</v>
      </c>
      <c r="I123" s="4">
        <v>35</v>
      </c>
      <c r="J123" s="5">
        <v>0.94</v>
      </c>
    </row>
    <row r="124" spans="2:10" x14ac:dyDescent="0.3">
      <c r="B124" s="3">
        <v>43587</v>
      </c>
      <c r="C124" s="4">
        <v>390331</v>
      </c>
      <c r="D124" s="5">
        <v>0.19</v>
      </c>
      <c r="E124" s="4">
        <v>31</v>
      </c>
      <c r="F124" s="4">
        <v>18</v>
      </c>
      <c r="G124" s="4">
        <v>30</v>
      </c>
      <c r="H124" s="4">
        <v>378</v>
      </c>
      <c r="I124" s="4">
        <v>36</v>
      </c>
      <c r="J124" s="5">
        <v>0.95</v>
      </c>
    </row>
    <row r="125" spans="2:10" x14ac:dyDescent="0.3">
      <c r="B125" s="3">
        <v>43588</v>
      </c>
      <c r="C125" s="4">
        <v>400375</v>
      </c>
      <c r="D125" s="5">
        <v>0.18</v>
      </c>
      <c r="E125" s="4">
        <v>37</v>
      </c>
      <c r="F125" s="4">
        <v>18</v>
      </c>
      <c r="G125" s="4">
        <v>27</v>
      </c>
      <c r="H125" s="4">
        <v>365</v>
      </c>
      <c r="I125" s="4">
        <v>37</v>
      </c>
      <c r="J125" s="5">
        <v>0.93</v>
      </c>
    </row>
    <row r="126" spans="2:10" x14ac:dyDescent="0.3">
      <c r="B126" s="3">
        <v>43589</v>
      </c>
      <c r="C126" s="4">
        <v>400472</v>
      </c>
      <c r="D126" s="5">
        <v>0.19</v>
      </c>
      <c r="E126" s="4">
        <v>39</v>
      </c>
      <c r="F126" s="4">
        <v>19</v>
      </c>
      <c r="G126" s="4">
        <v>30</v>
      </c>
      <c r="H126" s="4">
        <v>370</v>
      </c>
      <c r="I126" s="4">
        <v>40</v>
      </c>
      <c r="J126" s="5">
        <v>0.94</v>
      </c>
    </row>
    <row r="127" spans="2:10" x14ac:dyDescent="0.3">
      <c r="B127" s="3">
        <v>43590</v>
      </c>
      <c r="C127" s="4">
        <v>387617</v>
      </c>
      <c r="D127" s="5">
        <v>0.18</v>
      </c>
      <c r="E127" s="4">
        <v>34</v>
      </c>
      <c r="F127" s="4">
        <v>21</v>
      </c>
      <c r="G127" s="4">
        <v>28</v>
      </c>
      <c r="H127" s="4">
        <v>397</v>
      </c>
      <c r="I127" s="4">
        <v>36</v>
      </c>
      <c r="J127" s="5">
        <v>0.93</v>
      </c>
    </row>
    <row r="128" spans="2:10" x14ac:dyDescent="0.3">
      <c r="B128" s="3">
        <v>43591</v>
      </c>
      <c r="C128" s="4">
        <v>388170</v>
      </c>
      <c r="D128" s="5">
        <v>0.18</v>
      </c>
      <c r="E128" s="4">
        <v>32</v>
      </c>
      <c r="F128" s="4">
        <v>18</v>
      </c>
      <c r="G128" s="4">
        <v>29</v>
      </c>
      <c r="H128" s="4">
        <v>359</v>
      </c>
      <c r="I128" s="4">
        <v>35</v>
      </c>
      <c r="J128" s="5">
        <v>0.93</v>
      </c>
    </row>
    <row r="129" spans="2:10" x14ac:dyDescent="0.3">
      <c r="B129" s="3">
        <v>43592</v>
      </c>
      <c r="C129" s="4">
        <v>404780</v>
      </c>
      <c r="D129" s="5">
        <v>0.18</v>
      </c>
      <c r="E129" s="4">
        <v>37</v>
      </c>
      <c r="F129" s="4">
        <v>22</v>
      </c>
      <c r="G129" s="4">
        <v>29</v>
      </c>
      <c r="H129" s="4">
        <v>360</v>
      </c>
      <c r="I129" s="4">
        <v>31</v>
      </c>
      <c r="J129" s="5">
        <v>0.95</v>
      </c>
    </row>
    <row r="130" spans="2:10" x14ac:dyDescent="0.3">
      <c r="B130" s="3">
        <v>43593</v>
      </c>
      <c r="C130" s="4">
        <v>384639</v>
      </c>
      <c r="D130" s="5">
        <v>0.17</v>
      </c>
      <c r="E130" s="4">
        <v>35</v>
      </c>
      <c r="F130" s="4">
        <v>20</v>
      </c>
      <c r="G130" s="4">
        <v>29</v>
      </c>
      <c r="H130" s="4">
        <v>390</v>
      </c>
      <c r="I130" s="4">
        <v>38</v>
      </c>
      <c r="J130" s="5">
        <v>0.91</v>
      </c>
    </row>
    <row r="131" spans="2:10" x14ac:dyDescent="0.3">
      <c r="B131" s="3">
        <v>43594</v>
      </c>
      <c r="C131" s="4">
        <v>403290</v>
      </c>
      <c r="D131" s="5">
        <v>0.18</v>
      </c>
      <c r="E131" s="4">
        <v>32</v>
      </c>
      <c r="F131" s="4">
        <v>19</v>
      </c>
      <c r="G131" s="4">
        <v>26</v>
      </c>
      <c r="H131" s="4">
        <v>385</v>
      </c>
      <c r="I131" s="4">
        <v>40</v>
      </c>
      <c r="J131" s="5">
        <v>0.95</v>
      </c>
    </row>
    <row r="132" spans="2:10" x14ac:dyDescent="0.3">
      <c r="B132" s="3">
        <v>43595</v>
      </c>
      <c r="C132" s="4">
        <v>406517</v>
      </c>
      <c r="D132" s="5">
        <v>0.19</v>
      </c>
      <c r="E132" s="4">
        <v>40</v>
      </c>
      <c r="F132" s="4">
        <v>21</v>
      </c>
      <c r="G132" s="4">
        <v>25</v>
      </c>
      <c r="H132" s="4">
        <v>377</v>
      </c>
      <c r="I132" s="4">
        <v>39</v>
      </c>
      <c r="J132" s="5">
        <v>0.92</v>
      </c>
    </row>
    <row r="133" spans="2:10" x14ac:dyDescent="0.3">
      <c r="B133" s="3">
        <v>43596</v>
      </c>
      <c r="C133" s="4">
        <v>398563</v>
      </c>
      <c r="D133" s="5">
        <v>0.17</v>
      </c>
      <c r="E133" s="4">
        <v>39</v>
      </c>
      <c r="F133" s="4">
        <v>17</v>
      </c>
      <c r="G133" s="4">
        <v>28</v>
      </c>
      <c r="H133" s="4">
        <v>367</v>
      </c>
      <c r="I133" s="4">
        <v>33</v>
      </c>
      <c r="J133" s="5">
        <v>0.91</v>
      </c>
    </row>
    <row r="134" spans="2:10" x14ac:dyDescent="0.3">
      <c r="B134" s="3">
        <v>43597</v>
      </c>
      <c r="C134" s="4">
        <v>398790</v>
      </c>
      <c r="D134" s="5">
        <v>0.17</v>
      </c>
      <c r="E134" s="4">
        <v>34</v>
      </c>
      <c r="F134" s="4">
        <v>22</v>
      </c>
      <c r="G134" s="4">
        <v>27</v>
      </c>
      <c r="H134" s="4">
        <v>350</v>
      </c>
      <c r="I134" s="4">
        <v>30</v>
      </c>
      <c r="J134" s="5">
        <v>0.94</v>
      </c>
    </row>
    <row r="135" spans="2:10" x14ac:dyDescent="0.3">
      <c r="B135" s="3">
        <v>43598</v>
      </c>
      <c r="C135" s="4">
        <v>385035</v>
      </c>
      <c r="D135" s="5">
        <v>0.17</v>
      </c>
      <c r="E135" s="4">
        <v>37</v>
      </c>
      <c r="F135" s="4">
        <v>19</v>
      </c>
      <c r="G135" s="4">
        <v>25</v>
      </c>
      <c r="H135" s="4">
        <v>395</v>
      </c>
      <c r="I135" s="4">
        <v>33</v>
      </c>
      <c r="J135" s="5">
        <v>0.93</v>
      </c>
    </row>
    <row r="136" spans="2:10" x14ac:dyDescent="0.3">
      <c r="B136" s="3">
        <v>43599</v>
      </c>
      <c r="C136" s="4">
        <v>387454</v>
      </c>
      <c r="D136" s="5">
        <v>0.17</v>
      </c>
      <c r="E136" s="4">
        <v>35</v>
      </c>
      <c r="F136" s="4">
        <v>20</v>
      </c>
      <c r="G136" s="4">
        <v>27</v>
      </c>
      <c r="H136" s="4">
        <v>389</v>
      </c>
      <c r="I136" s="4">
        <v>35</v>
      </c>
      <c r="J136" s="5">
        <v>0.91</v>
      </c>
    </row>
    <row r="137" spans="2:10" x14ac:dyDescent="0.3">
      <c r="B137" s="3">
        <v>43600</v>
      </c>
      <c r="C137" s="4">
        <v>381343</v>
      </c>
      <c r="D137" s="5">
        <v>0.17</v>
      </c>
      <c r="E137" s="4">
        <v>37</v>
      </c>
      <c r="F137" s="4">
        <v>20</v>
      </c>
      <c r="G137" s="4">
        <v>29</v>
      </c>
      <c r="H137" s="4">
        <v>399</v>
      </c>
      <c r="I137" s="4">
        <v>36</v>
      </c>
      <c r="J137" s="5">
        <v>0.95</v>
      </c>
    </row>
    <row r="138" spans="2:10" x14ac:dyDescent="0.3">
      <c r="B138" s="3">
        <v>43601</v>
      </c>
      <c r="C138" s="4">
        <v>382648</v>
      </c>
      <c r="D138" s="5">
        <v>0.17</v>
      </c>
      <c r="E138" s="4">
        <v>37</v>
      </c>
      <c r="F138" s="4">
        <v>22</v>
      </c>
      <c r="G138" s="4">
        <v>26</v>
      </c>
      <c r="H138" s="4">
        <v>390</v>
      </c>
      <c r="I138" s="4">
        <v>39</v>
      </c>
      <c r="J138" s="5">
        <v>0.93</v>
      </c>
    </row>
    <row r="139" spans="2:10" x14ac:dyDescent="0.3">
      <c r="B139" s="3">
        <v>43602</v>
      </c>
      <c r="C139" s="4">
        <v>391140</v>
      </c>
      <c r="D139" s="5">
        <v>0.18</v>
      </c>
      <c r="E139" s="4">
        <v>32</v>
      </c>
      <c r="F139" s="4">
        <v>17</v>
      </c>
      <c r="G139" s="4">
        <v>25</v>
      </c>
      <c r="H139" s="4">
        <v>378</v>
      </c>
      <c r="I139" s="4">
        <v>35</v>
      </c>
      <c r="J139" s="5">
        <v>0.91</v>
      </c>
    </row>
    <row r="140" spans="2:10" x14ac:dyDescent="0.3">
      <c r="B140" s="3">
        <v>43603</v>
      </c>
      <c r="C140" s="4">
        <v>389840</v>
      </c>
      <c r="D140" s="5">
        <v>0.17</v>
      </c>
      <c r="E140" s="4">
        <v>35</v>
      </c>
      <c r="F140" s="4">
        <v>22</v>
      </c>
      <c r="G140" s="4">
        <v>26</v>
      </c>
      <c r="H140" s="4">
        <v>377</v>
      </c>
      <c r="I140" s="4">
        <v>35</v>
      </c>
      <c r="J140" s="5">
        <v>0.93</v>
      </c>
    </row>
    <row r="141" spans="2:10" x14ac:dyDescent="0.3">
      <c r="B141" s="3">
        <v>43604</v>
      </c>
      <c r="C141" s="4">
        <v>397741</v>
      </c>
      <c r="D141" s="5">
        <v>0.19</v>
      </c>
      <c r="E141" s="4">
        <v>31</v>
      </c>
      <c r="F141" s="4">
        <v>20</v>
      </c>
      <c r="G141" s="4">
        <v>25</v>
      </c>
      <c r="H141" s="4">
        <v>398</v>
      </c>
      <c r="I141" s="4">
        <v>34</v>
      </c>
      <c r="J141" s="5">
        <v>0.92</v>
      </c>
    </row>
    <row r="142" spans="2:10" x14ac:dyDescent="0.3">
      <c r="B142" s="3">
        <v>43605</v>
      </c>
      <c r="C142" s="4">
        <v>409012</v>
      </c>
      <c r="D142" s="5">
        <v>0.19</v>
      </c>
      <c r="E142" s="4">
        <v>32</v>
      </c>
      <c r="F142" s="4">
        <v>22</v>
      </c>
      <c r="G142" s="4">
        <v>25</v>
      </c>
      <c r="H142" s="4">
        <v>379</v>
      </c>
      <c r="I142" s="4">
        <v>35</v>
      </c>
      <c r="J142" s="5">
        <v>0.93</v>
      </c>
    </row>
    <row r="143" spans="2:10" x14ac:dyDescent="0.3">
      <c r="B143" s="3">
        <v>43606</v>
      </c>
      <c r="C143" s="4">
        <v>397624</v>
      </c>
      <c r="D143" s="5">
        <v>0.18</v>
      </c>
      <c r="E143" s="4">
        <v>35</v>
      </c>
      <c r="F143" s="4">
        <v>21</v>
      </c>
      <c r="G143" s="4">
        <v>25</v>
      </c>
      <c r="H143" s="4">
        <v>380</v>
      </c>
      <c r="I143" s="4">
        <v>37</v>
      </c>
      <c r="J143" s="5">
        <v>0.94</v>
      </c>
    </row>
    <row r="144" spans="2:10" x14ac:dyDescent="0.3">
      <c r="B144" s="3">
        <v>43607</v>
      </c>
      <c r="C144" s="4">
        <v>387088</v>
      </c>
      <c r="D144" s="5">
        <v>0.18</v>
      </c>
      <c r="E144" s="4">
        <v>35</v>
      </c>
      <c r="F144" s="4">
        <v>17</v>
      </c>
      <c r="G144" s="4">
        <v>25</v>
      </c>
      <c r="H144" s="4">
        <v>398</v>
      </c>
      <c r="I144" s="4">
        <v>37</v>
      </c>
      <c r="J144" s="5">
        <v>0.94</v>
      </c>
    </row>
    <row r="145" spans="2:10" x14ac:dyDescent="0.3">
      <c r="B145" s="3">
        <v>43608</v>
      </c>
      <c r="C145" s="4">
        <v>388159</v>
      </c>
      <c r="D145" s="5">
        <v>0.17</v>
      </c>
      <c r="E145" s="4">
        <v>38</v>
      </c>
      <c r="F145" s="4">
        <v>22</v>
      </c>
      <c r="G145" s="4">
        <v>26</v>
      </c>
      <c r="H145" s="4">
        <v>391</v>
      </c>
      <c r="I145" s="4">
        <v>33</v>
      </c>
      <c r="J145" s="5">
        <v>0.93</v>
      </c>
    </row>
    <row r="146" spans="2:10" x14ac:dyDescent="0.3">
      <c r="B146" s="3">
        <v>43609</v>
      </c>
      <c r="C146" s="4">
        <v>403534</v>
      </c>
      <c r="D146" s="5">
        <v>0.17</v>
      </c>
      <c r="E146" s="4">
        <v>34</v>
      </c>
      <c r="F146" s="4">
        <v>22</v>
      </c>
      <c r="G146" s="4">
        <v>26</v>
      </c>
      <c r="H146" s="4">
        <v>386</v>
      </c>
      <c r="I146" s="4">
        <v>35</v>
      </c>
      <c r="J146" s="5">
        <v>0.92</v>
      </c>
    </row>
    <row r="147" spans="2:10" x14ac:dyDescent="0.3">
      <c r="B147" s="3">
        <v>43610</v>
      </c>
      <c r="C147" s="4">
        <v>398544</v>
      </c>
      <c r="D147" s="5">
        <v>0.19</v>
      </c>
      <c r="E147" s="4">
        <v>31</v>
      </c>
      <c r="F147" s="4">
        <v>19</v>
      </c>
      <c r="G147" s="4">
        <v>30</v>
      </c>
      <c r="H147" s="4">
        <v>396</v>
      </c>
      <c r="I147" s="4">
        <v>37</v>
      </c>
      <c r="J147" s="5">
        <v>0.95</v>
      </c>
    </row>
    <row r="148" spans="2:10" x14ac:dyDescent="0.3">
      <c r="B148" s="3">
        <v>43611</v>
      </c>
      <c r="C148" s="4">
        <v>401029</v>
      </c>
      <c r="D148" s="5">
        <v>0.18</v>
      </c>
      <c r="E148" s="4">
        <v>35</v>
      </c>
      <c r="F148" s="4">
        <v>18</v>
      </c>
      <c r="G148" s="4">
        <v>30</v>
      </c>
      <c r="H148" s="4">
        <v>354</v>
      </c>
      <c r="I148" s="4">
        <v>33</v>
      </c>
      <c r="J148" s="5">
        <v>0.91</v>
      </c>
    </row>
    <row r="149" spans="2:10" x14ac:dyDescent="0.3">
      <c r="B149" s="3">
        <v>43612</v>
      </c>
      <c r="C149" s="4">
        <v>384455</v>
      </c>
      <c r="D149" s="5">
        <v>0.17</v>
      </c>
      <c r="E149" s="4">
        <v>40</v>
      </c>
      <c r="F149" s="4">
        <v>18</v>
      </c>
      <c r="G149" s="4">
        <v>29</v>
      </c>
      <c r="H149" s="4">
        <v>396</v>
      </c>
      <c r="I149" s="4">
        <v>31</v>
      </c>
      <c r="J149" s="5">
        <v>0.91</v>
      </c>
    </row>
    <row r="150" spans="2:10" x14ac:dyDescent="0.3">
      <c r="B150" s="3">
        <v>43613</v>
      </c>
      <c r="C150" s="4">
        <v>402546</v>
      </c>
      <c r="D150" s="5">
        <v>0.18</v>
      </c>
      <c r="E150" s="4">
        <v>39</v>
      </c>
      <c r="F150" s="4">
        <v>19</v>
      </c>
      <c r="G150" s="4">
        <v>25</v>
      </c>
      <c r="H150" s="4">
        <v>395</v>
      </c>
      <c r="I150" s="4">
        <v>35</v>
      </c>
      <c r="J150" s="5">
        <v>0.92</v>
      </c>
    </row>
    <row r="151" spans="2:10" x14ac:dyDescent="0.3">
      <c r="B151" s="3">
        <v>43614</v>
      </c>
      <c r="C151" s="4">
        <v>405545</v>
      </c>
      <c r="D151" s="5">
        <v>0.18</v>
      </c>
      <c r="E151" s="4">
        <v>39</v>
      </c>
      <c r="F151" s="4">
        <v>18</v>
      </c>
      <c r="G151" s="4">
        <v>28</v>
      </c>
      <c r="H151" s="4">
        <v>352</v>
      </c>
      <c r="I151" s="4">
        <v>32</v>
      </c>
      <c r="J151" s="5">
        <v>0.93</v>
      </c>
    </row>
    <row r="152" spans="2:10" x14ac:dyDescent="0.3">
      <c r="B152" s="3">
        <v>43615</v>
      </c>
      <c r="C152" s="4">
        <v>389665</v>
      </c>
      <c r="D152" s="5">
        <v>0.19</v>
      </c>
      <c r="E152" s="4">
        <v>30</v>
      </c>
      <c r="F152" s="4">
        <v>18</v>
      </c>
      <c r="G152" s="4">
        <v>27</v>
      </c>
      <c r="H152" s="4">
        <v>379</v>
      </c>
      <c r="I152" s="4">
        <v>38</v>
      </c>
      <c r="J152" s="5">
        <v>0.91</v>
      </c>
    </row>
    <row r="153" spans="2:10" x14ac:dyDescent="0.3">
      <c r="B153" s="3">
        <v>43616</v>
      </c>
      <c r="C153" s="4">
        <v>384789</v>
      </c>
      <c r="D153" s="5">
        <v>0.18</v>
      </c>
      <c r="E153" s="4">
        <v>34</v>
      </c>
      <c r="F153" s="4">
        <v>19</v>
      </c>
      <c r="G153" s="4">
        <v>30</v>
      </c>
      <c r="H153" s="4">
        <v>381</v>
      </c>
      <c r="I153" s="4">
        <v>31</v>
      </c>
      <c r="J153" s="5">
        <v>0.95</v>
      </c>
    </row>
    <row r="154" spans="2:10" x14ac:dyDescent="0.3">
      <c r="B154" s="3">
        <v>43617</v>
      </c>
      <c r="C154" s="4">
        <v>406453</v>
      </c>
      <c r="D154" s="5">
        <v>0.17</v>
      </c>
      <c r="E154" s="4">
        <v>34</v>
      </c>
      <c r="F154" s="4">
        <v>21</v>
      </c>
      <c r="G154" s="4">
        <v>26</v>
      </c>
      <c r="H154" s="4">
        <v>358</v>
      </c>
      <c r="I154" s="4">
        <v>36</v>
      </c>
      <c r="J154" s="5">
        <v>0.93</v>
      </c>
    </row>
    <row r="155" spans="2:10" x14ac:dyDescent="0.3">
      <c r="B155" s="3">
        <v>43618</v>
      </c>
      <c r="C155" s="4">
        <v>405943</v>
      </c>
      <c r="D155" s="5">
        <v>0.18</v>
      </c>
      <c r="E155" s="4">
        <v>31</v>
      </c>
      <c r="F155" s="4">
        <v>19</v>
      </c>
      <c r="G155" s="4">
        <v>29</v>
      </c>
      <c r="H155" s="4">
        <v>366</v>
      </c>
      <c r="I155" s="4">
        <v>37</v>
      </c>
      <c r="J155" s="5">
        <v>0.93</v>
      </c>
    </row>
    <row r="156" spans="2:10" x14ac:dyDescent="0.3">
      <c r="B156" s="3">
        <v>43619</v>
      </c>
      <c r="C156" s="4">
        <v>400538</v>
      </c>
      <c r="D156" s="5">
        <v>0.18</v>
      </c>
      <c r="E156" s="4">
        <v>30</v>
      </c>
      <c r="F156" s="4">
        <v>19</v>
      </c>
      <c r="G156" s="4">
        <v>29</v>
      </c>
      <c r="H156" s="4">
        <v>389</v>
      </c>
      <c r="I156" s="4">
        <v>36</v>
      </c>
      <c r="J156" s="5">
        <v>0.95</v>
      </c>
    </row>
    <row r="157" spans="2:10" x14ac:dyDescent="0.3">
      <c r="B157" s="3">
        <v>43620</v>
      </c>
      <c r="C157" s="4">
        <v>395075</v>
      </c>
      <c r="D157" s="5">
        <v>0.17</v>
      </c>
      <c r="E157" s="4">
        <v>30</v>
      </c>
      <c r="F157" s="4">
        <v>17</v>
      </c>
      <c r="G157" s="4">
        <v>25</v>
      </c>
      <c r="H157" s="4">
        <v>389</v>
      </c>
      <c r="I157" s="4">
        <v>33</v>
      </c>
      <c r="J157" s="5">
        <v>0.95</v>
      </c>
    </row>
    <row r="158" spans="2:10" x14ac:dyDescent="0.3">
      <c r="B158" s="3">
        <v>43621</v>
      </c>
      <c r="C158" s="4">
        <v>389074</v>
      </c>
      <c r="D158" s="5">
        <v>0.18</v>
      </c>
      <c r="E158" s="4">
        <v>30</v>
      </c>
      <c r="F158" s="4">
        <v>21</v>
      </c>
      <c r="G158" s="4">
        <v>30</v>
      </c>
      <c r="H158" s="4">
        <v>375</v>
      </c>
      <c r="I158" s="4">
        <v>36</v>
      </c>
      <c r="J158" s="5">
        <v>0.94</v>
      </c>
    </row>
    <row r="159" spans="2:10" x14ac:dyDescent="0.3">
      <c r="B159" s="3">
        <v>43622</v>
      </c>
      <c r="C159" s="4">
        <v>402050</v>
      </c>
      <c r="D159" s="5">
        <v>0.17</v>
      </c>
      <c r="E159" s="4">
        <v>40</v>
      </c>
      <c r="F159" s="4">
        <v>18</v>
      </c>
      <c r="G159" s="4">
        <v>30</v>
      </c>
      <c r="H159" s="4">
        <v>379</v>
      </c>
      <c r="I159" s="4">
        <v>38</v>
      </c>
      <c r="J159" s="5">
        <v>0.95</v>
      </c>
    </row>
    <row r="160" spans="2:10" x14ac:dyDescent="0.3">
      <c r="B160" s="3">
        <v>43623</v>
      </c>
      <c r="C160" s="4">
        <v>390178</v>
      </c>
      <c r="D160" s="5">
        <v>0.19</v>
      </c>
      <c r="E160" s="4">
        <v>35</v>
      </c>
      <c r="F160" s="4">
        <v>21</v>
      </c>
      <c r="G160" s="4">
        <v>25</v>
      </c>
      <c r="H160" s="4">
        <v>391</v>
      </c>
      <c r="I160" s="4">
        <v>35</v>
      </c>
      <c r="J160" s="5">
        <v>0.95</v>
      </c>
    </row>
    <row r="161" spans="2:10" x14ac:dyDescent="0.3">
      <c r="B161" s="3">
        <v>43624</v>
      </c>
      <c r="C161" s="4">
        <v>407570</v>
      </c>
      <c r="D161" s="5">
        <v>0.19</v>
      </c>
      <c r="E161" s="4">
        <v>35</v>
      </c>
      <c r="F161" s="4">
        <v>17</v>
      </c>
      <c r="G161" s="4">
        <v>29</v>
      </c>
      <c r="H161" s="4">
        <v>388</v>
      </c>
      <c r="I161" s="4">
        <v>30</v>
      </c>
      <c r="J161" s="5">
        <v>0.93</v>
      </c>
    </row>
    <row r="162" spans="2:10" x14ac:dyDescent="0.3">
      <c r="B162" s="3">
        <v>43625</v>
      </c>
      <c r="C162" s="4">
        <v>400094</v>
      </c>
      <c r="D162" s="5">
        <v>0.18</v>
      </c>
      <c r="E162" s="4">
        <v>35</v>
      </c>
      <c r="F162" s="4">
        <v>22</v>
      </c>
      <c r="G162" s="4">
        <v>26</v>
      </c>
      <c r="H162" s="4">
        <v>364</v>
      </c>
      <c r="I162" s="4">
        <v>34</v>
      </c>
      <c r="J162" s="5">
        <v>0.95</v>
      </c>
    </row>
    <row r="163" spans="2:10" x14ac:dyDescent="0.3">
      <c r="B163" s="3">
        <v>43626</v>
      </c>
      <c r="C163" s="4">
        <v>392606</v>
      </c>
      <c r="D163" s="5">
        <v>0.17</v>
      </c>
      <c r="E163" s="4">
        <v>37</v>
      </c>
      <c r="F163" s="4">
        <v>21</v>
      </c>
      <c r="G163" s="4">
        <v>30</v>
      </c>
      <c r="H163" s="4">
        <v>397</v>
      </c>
      <c r="I163" s="4">
        <v>35</v>
      </c>
      <c r="J163" s="5">
        <v>0.91</v>
      </c>
    </row>
    <row r="164" spans="2:10" x14ac:dyDescent="0.3">
      <c r="B164" s="3">
        <v>43627</v>
      </c>
      <c r="C164" s="4">
        <v>390751</v>
      </c>
      <c r="D164" s="5">
        <v>0.17</v>
      </c>
      <c r="E164" s="4">
        <v>31</v>
      </c>
      <c r="F164" s="4">
        <v>17</v>
      </c>
      <c r="G164" s="4">
        <v>26</v>
      </c>
      <c r="H164" s="4">
        <v>354</v>
      </c>
      <c r="I164" s="4">
        <v>31</v>
      </c>
      <c r="J164" s="5">
        <v>0.94</v>
      </c>
    </row>
    <row r="165" spans="2:10" x14ac:dyDescent="0.3">
      <c r="B165" s="3">
        <v>43628</v>
      </c>
      <c r="C165" s="4">
        <v>398995</v>
      </c>
      <c r="D165" s="5">
        <v>0.17</v>
      </c>
      <c r="E165" s="4">
        <v>36</v>
      </c>
      <c r="F165" s="4">
        <v>21</v>
      </c>
      <c r="G165" s="4">
        <v>30</v>
      </c>
      <c r="H165" s="4">
        <v>400</v>
      </c>
      <c r="I165" s="4">
        <v>32</v>
      </c>
      <c r="J165" s="5">
        <v>0.95</v>
      </c>
    </row>
    <row r="166" spans="2:10" x14ac:dyDescent="0.3">
      <c r="B166" s="3">
        <v>43629</v>
      </c>
      <c r="C166" s="4">
        <v>407670</v>
      </c>
      <c r="D166" s="5">
        <v>0.17</v>
      </c>
      <c r="E166" s="4">
        <v>36</v>
      </c>
      <c r="F166" s="4">
        <v>17</v>
      </c>
      <c r="G166" s="4">
        <v>30</v>
      </c>
      <c r="H166" s="4">
        <v>399</v>
      </c>
      <c r="I166" s="4">
        <v>31</v>
      </c>
      <c r="J166" s="5">
        <v>0.92</v>
      </c>
    </row>
    <row r="167" spans="2:10" x14ac:dyDescent="0.3">
      <c r="B167" s="3">
        <v>43630</v>
      </c>
      <c r="C167" s="4">
        <v>404518</v>
      </c>
      <c r="D167" s="5">
        <v>0.18</v>
      </c>
      <c r="E167" s="4">
        <v>36</v>
      </c>
      <c r="F167" s="4">
        <v>20</v>
      </c>
      <c r="G167" s="4">
        <v>30</v>
      </c>
      <c r="H167" s="4">
        <v>393</v>
      </c>
      <c r="I167" s="4">
        <v>35</v>
      </c>
      <c r="J167" s="5">
        <v>0.94</v>
      </c>
    </row>
    <row r="168" spans="2:10" x14ac:dyDescent="0.3">
      <c r="B168" s="3">
        <v>43631</v>
      </c>
      <c r="C168" s="4">
        <v>407641</v>
      </c>
      <c r="D168" s="5">
        <v>0.17</v>
      </c>
      <c r="E168" s="4">
        <v>38</v>
      </c>
      <c r="F168" s="4">
        <v>22</v>
      </c>
      <c r="G168" s="4">
        <v>27</v>
      </c>
      <c r="H168" s="4">
        <v>357</v>
      </c>
      <c r="I168" s="4">
        <v>30</v>
      </c>
      <c r="J168" s="5">
        <v>0.91</v>
      </c>
    </row>
    <row r="169" spans="2:10" x14ac:dyDescent="0.3">
      <c r="B169" s="3">
        <v>43632</v>
      </c>
      <c r="C169" s="4">
        <v>386588</v>
      </c>
      <c r="D169" s="5">
        <v>0.19</v>
      </c>
      <c r="E169" s="4">
        <v>31</v>
      </c>
      <c r="F169" s="4">
        <v>21</v>
      </c>
      <c r="G169" s="4">
        <v>27</v>
      </c>
      <c r="H169" s="4">
        <v>385</v>
      </c>
      <c r="I169" s="4">
        <v>34</v>
      </c>
      <c r="J169" s="5">
        <v>0.93</v>
      </c>
    </row>
    <row r="170" spans="2:10" x14ac:dyDescent="0.3">
      <c r="B170" s="3">
        <v>43633</v>
      </c>
      <c r="C170" s="4">
        <v>388917</v>
      </c>
      <c r="D170" s="5">
        <v>0.17</v>
      </c>
      <c r="E170" s="4">
        <v>30</v>
      </c>
      <c r="F170" s="4">
        <v>18</v>
      </c>
      <c r="G170" s="4">
        <v>26</v>
      </c>
      <c r="H170" s="4">
        <v>350</v>
      </c>
      <c r="I170" s="4">
        <v>32</v>
      </c>
      <c r="J170" s="5">
        <v>0.93</v>
      </c>
    </row>
    <row r="171" spans="2:10" x14ac:dyDescent="0.3">
      <c r="B171" s="3">
        <v>43634</v>
      </c>
      <c r="C171" s="4">
        <v>398356</v>
      </c>
      <c r="D171" s="5">
        <v>0.19</v>
      </c>
      <c r="E171" s="4">
        <v>40</v>
      </c>
      <c r="F171" s="4">
        <v>19</v>
      </c>
      <c r="G171" s="4">
        <v>25</v>
      </c>
      <c r="H171" s="4">
        <v>397</v>
      </c>
      <c r="I171" s="4">
        <v>40</v>
      </c>
      <c r="J171" s="5">
        <v>0.93</v>
      </c>
    </row>
    <row r="172" spans="2:10" x14ac:dyDescent="0.3">
      <c r="B172" s="3">
        <v>43635</v>
      </c>
      <c r="C172" s="4">
        <v>406848</v>
      </c>
      <c r="D172" s="5">
        <v>0.18</v>
      </c>
      <c r="E172" s="4">
        <v>32</v>
      </c>
      <c r="F172" s="4">
        <v>19</v>
      </c>
      <c r="G172" s="4">
        <v>27</v>
      </c>
      <c r="H172" s="4">
        <v>370</v>
      </c>
      <c r="I172" s="4">
        <v>39</v>
      </c>
      <c r="J172" s="5">
        <v>0.94</v>
      </c>
    </row>
    <row r="173" spans="2:10" x14ac:dyDescent="0.3">
      <c r="B173" s="3">
        <v>43636</v>
      </c>
      <c r="C173" s="4">
        <v>381025</v>
      </c>
      <c r="D173" s="5">
        <v>0.17</v>
      </c>
      <c r="E173" s="4">
        <v>34</v>
      </c>
      <c r="F173" s="4">
        <v>19</v>
      </c>
      <c r="G173" s="4">
        <v>25</v>
      </c>
      <c r="H173" s="4">
        <v>393</v>
      </c>
      <c r="I173" s="4">
        <v>38</v>
      </c>
      <c r="J173" s="5">
        <v>0.91</v>
      </c>
    </row>
    <row r="174" spans="2:10" x14ac:dyDescent="0.3">
      <c r="B174" s="3">
        <v>43637</v>
      </c>
      <c r="C174" s="4">
        <v>382419</v>
      </c>
      <c r="D174" s="5">
        <v>0.17</v>
      </c>
      <c r="E174" s="4">
        <v>36</v>
      </c>
      <c r="F174" s="4">
        <v>17</v>
      </c>
      <c r="G174" s="4">
        <v>30</v>
      </c>
      <c r="H174" s="4">
        <v>362</v>
      </c>
      <c r="I174" s="4">
        <v>36</v>
      </c>
      <c r="J174" s="5">
        <v>0.95</v>
      </c>
    </row>
    <row r="175" spans="2:10" x14ac:dyDescent="0.3">
      <c r="B175" s="3">
        <v>43638</v>
      </c>
      <c r="C175" s="4">
        <v>389769</v>
      </c>
      <c r="D175" s="5">
        <v>0.17</v>
      </c>
      <c r="E175" s="4">
        <v>36</v>
      </c>
      <c r="F175" s="4">
        <v>21</v>
      </c>
      <c r="G175" s="4">
        <v>26</v>
      </c>
      <c r="H175" s="4">
        <v>366</v>
      </c>
      <c r="I175" s="4">
        <v>36</v>
      </c>
      <c r="J175" s="5">
        <v>0.93</v>
      </c>
    </row>
    <row r="176" spans="2:10" x14ac:dyDescent="0.3">
      <c r="B176" s="3">
        <v>43639</v>
      </c>
      <c r="C176" s="4">
        <v>382119</v>
      </c>
      <c r="D176" s="5">
        <v>0.18</v>
      </c>
      <c r="E176" s="4">
        <v>33</v>
      </c>
      <c r="F176" s="4">
        <v>21</v>
      </c>
      <c r="G176" s="4">
        <v>27</v>
      </c>
      <c r="H176" s="4">
        <v>393</v>
      </c>
      <c r="I176" s="4">
        <v>40</v>
      </c>
      <c r="J176" s="5">
        <v>0.91</v>
      </c>
    </row>
    <row r="177" spans="2:10" x14ac:dyDescent="0.3">
      <c r="B177" s="3">
        <v>43640</v>
      </c>
      <c r="C177" s="4">
        <v>382070</v>
      </c>
      <c r="D177" s="5">
        <v>0.19</v>
      </c>
      <c r="E177" s="4">
        <v>32</v>
      </c>
      <c r="F177" s="4">
        <v>22</v>
      </c>
      <c r="G177" s="4">
        <v>30</v>
      </c>
      <c r="H177" s="4">
        <v>391</v>
      </c>
      <c r="I177" s="4">
        <v>31</v>
      </c>
      <c r="J177" s="5">
        <v>0.93</v>
      </c>
    </row>
    <row r="178" spans="2:10" x14ac:dyDescent="0.3">
      <c r="B178" s="3">
        <v>43641</v>
      </c>
      <c r="C178" s="4">
        <v>399302</v>
      </c>
      <c r="D178" s="5">
        <v>0.17</v>
      </c>
      <c r="E178" s="4">
        <v>33</v>
      </c>
      <c r="F178" s="4">
        <v>21</v>
      </c>
      <c r="G178" s="4">
        <v>28</v>
      </c>
      <c r="H178" s="4">
        <v>359</v>
      </c>
      <c r="I178" s="4">
        <v>34</v>
      </c>
      <c r="J178" s="5">
        <v>0.95</v>
      </c>
    </row>
    <row r="179" spans="2:10" x14ac:dyDescent="0.3">
      <c r="B179" s="3">
        <v>43642</v>
      </c>
      <c r="C179" s="4">
        <v>390068</v>
      </c>
      <c r="D179" s="5">
        <v>0.18</v>
      </c>
      <c r="E179" s="4">
        <v>38</v>
      </c>
      <c r="F179" s="4">
        <v>22</v>
      </c>
      <c r="G179" s="4">
        <v>30</v>
      </c>
      <c r="H179" s="4">
        <v>365</v>
      </c>
      <c r="I179" s="4">
        <v>31</v>
      </c>
      <c r="J179" s="5">
        <v>0.92</v>
      </c>
    </row>
    <row r="180" spans="2:10" x14ac:dyDescent="0.3">
      <c r="B180" s="3">
        <v>43643</v>
      </c>
      <c r="C180" s="4">
        <v>399922</v>
      </c>
      <c r="D180" s="5">
        <v>0.19</v>
      </c>
      <c r="E180" s="4">
        <v>31</v>
      </c>
      <c r="F180" s="4">
        <v>17</v>
      </c>
      <c r="G180" s="4">
        <v>30</v>
      </c>
      <c r="H180" s="4">
        <v>355</v>
      </c>
      <c r="I180" s="4">
        <v>35</v>
      </c>
      <c r="J180" s="5">
        <v>0.91</v>
      </c>
    </row>
    <row r="181" spans="2:10" x14ac:dyDescent="0.3">
      <c r="B181" s="3">
        <v>43644</v>
      </c>
      <c r="C181" s="4">
        <v>401728</v>
      </c>
      <c r="D181" s="5">
        <v>0.17</v>
      </c>
      <c r="E181" s="4">
        <v>31</v>
      </c>
      <c r="F181" s="4">
        <v>18</v>
      </c>
      <c r="G181" s="4">
        <v>25</v>
      </c>
      <c r="H181" s="4">
        <v>400</v>
      </c>
      <c r="I181" s="4">
        <v>37</v>
      </c>
      <c r="J181" s="5">
        <v>0.92</v>
      </c>
    </row>
    <row r="182" spans="2:10" x14ac:dyDescent="0.3">
      <c r="B182" s="3">
        <v>43645</v>
      </c>
      <c r="C182" s="4">
        <v>397499</v>
      </c>
      <c r="D182" s="5">
        <v>0.18</v>
      </c>
      <c r="E182" s="4">
        <v>38</v>
      </c>
      <c r="F182" s="4">
        <v>22</v>
      </c>
      <c r="G182" s="4">
        <v>29</v>
      </c>
      <c r="H182" s="4">
        <v>374</v>
      </c>
      <c r="I182" s="4">
        <v>35</v>
      </c>
      <c r="J182" s="5">
        <v>0.92</v>
      </c>
    </row>
    <row r="183" spans="2:10" x14ac:dyDescent="0.3">
      <c r="B183" s="3">
        <v>43646</v>
      </c>
      <c r="C183" s="4">
        <v>389825</v>
      </c>
      <c r="D183" s="5">
        <v>0.19</v>
      </c>
      <c r="E183" s="4">
        <v>36</v>
      </c>
      <c r="F183" s="4">
        <v>22</v>
      </c>
      <c r="G183" s="4">
        <v>29</v>
      </c>
      <c r="H183" s="4">
        <v>376</v>
      </c>
      <c r="I183" s="4">
        <v>38</v>
      </c>
      <c r="J183" s="5">
        <v>0.91</v>
      </c>
    </row>
    <row r="184" spans="2:10" x14ac:dyDescent="0.3">
      <c r="B184" s="3">
        <v>43647</v>
      </c>
      <c r="C184" s="4">
        <v>409263</v>
      </c>
      <c r="D184" s="5">
        <v>0.17</v>
      </c>
      <c r="E184" s="4">
        <v>31</v>
      </c>
      <c r="F184" s="4">
        <v>20</v>
      </c>
      <c r="G184" s="4">
        <v>26</v>
      </c>
      <c r="H184" s="4">
        <v>386</v>
      </c>
      <c r="I184" s="4">
        <v>36</v>
      </c>
      <c r="J184" s="5">
        <v>0.93</v>
      </c>
    </row>
    <row r="185" spans="2:10" x14ac:dyDescent="0.3">
      <c r="B185" s="3">
        <v>43648</v>
      </c>
      <c r="C185" s="4">
        <v>404436</v>
      </c>
      <c r="D185" s="5">
        <v>0.17</v>
      </c>
      <c r="E185" s="4">
        <v>34</v>
      </c>
      <c r="F185" s="4">
        <v>19</v>
      </c>
      <c r="G185" s="4">
        <v>25</v>
      </c>
      <c r="H185" s="4">
        <v>376</v>
      </c>
      <c r="I185" s="4">
        <v>38</v>
      </c>
      <c r="J185" s="5">
        <v>0.94</v>
      </c>
    </row>
    <row r="186" spans="2:10" x14ac:dyDescent="0.3">
      <c r="B186" s="3">
        <v>43649</v>
      </c>
      <c r="C186" s="4">
        <v>390781</v>
      </c>
      <c r="D186" s="5">
        <v>0.17</v>
      </c>
      <c r="E186" s="4">
        <v>39</v>
      </c>
      <c r="F186" s="4">
        <v>20</v>
      </c>
      <c r="G186" s="4">
        <v>30</v>
      </c>
      <c r="H186" s="4">
        <v>385</v>
      </c>
      <c r="I186" s="4">
        <v>35</v>
      </c>
      <c r="J186" s="5">
        <v>0.94</v>
      </c>
    </row>
    <row r="187" spans="2:10" x14ac:dyDescent="0.3">
      <c r="B187" s="3">
        <v>43650</v>
      </c>
      <c r="C187" s="4">
        <v>400441</v>
      </c>
      <c r="D187" s="5">
        <v>0.18</v>
      </c>
      <c r="E187" s="4">
        <v>36</v>
      </c>
      <c r="F187" s="4">
        <v>20</v>
      </c>
      <c r="G187" s="4">
        <v>26</v>
      </c>
      <c r="H187" s="4">
        <v>382</v>
      </c>
      <c r="I187" s="4">
        <v>37</v>
      </c>
      <c r="J187" s="5">
        <v>0.91</v>
      </c>
    </row>
    <row r="188" spans="2:10" x14ac:dyDescent="0.3">
      <c r="B188" s="3">
        <v>43651</v>
      </c>
      <c r="C188" s="4">
        <v>380485</v>
      </c>
      <c r="D188" s="5">
        <v>0.19</v>
      </c>
      <c r="E188" s="4">
        <v>40</v>
      </c>
      <c r="F188" s="4">
        <v>19</v>
      </c>
      <c r="G188" s="4">
        <v>27</v>
      </c>
      <c r="H188" s="4">
        <v>380</v>
      </c>
      <c r="I188" s="4">
        <v>34</v>
      </c>
      <c r="J188" s="5">
        <v>0.92</v>
      </c>
    </row>
    <row r="189" spans="2:10" x14ac:dyDescent="0.3">
      <c r="B189" s="3">
        <v>43652</v>
      </c>
      <c r="C189" s="4">
        <v>385998</v>
      </c>
      <c r="D189" s="5">
        <v>0.18</v>
      </c>
      <c r="E189" s="4">
        <v>35</v>
      </c>
      <c r="F189" s="4">
        <v>22</v>
      </c>
      <c r="G189" s="4">
        <v>26</v>
      </c>
      <c r="H189" s="4">
        <v>373</v>
      </c>
      <c r="I189" s="4">
        <v>39</v>
      </c>
      <c r="J189" s="5">
        <v>0.94</v>
      </c>
    </row>
    <row r="190" spans="2:10" x14ac:dyDescent="0.3">
      <c r="B190" s="3">
        <v>43653</v>
      </c>
      <c r="C190" s="4">
        <v>402638</v>
      </c>
      <c r="D190" s="5">
        <v>0.18</v>
      </c>
      <c r="E190" s="4">
        <v>32</v>
      </c>
      <c r="F190" s="4">
        <v>21</v>
      </c>
      <c r="G190" s="4">
        <v>28</v>
      </c>
      <c r="H190" s="4">
        <v>352</v>
      </c>
      <c r="I190" s="4">
        <v>32</v>
      </c>
      <c r="J190" s="5">
        <v>0.94</v>
      </c>
    </row>
    <row r="191" spans="2:10" x14ac:dyDescent="0.3">
      <c r="B191" s="3">
        <v>43654</v>
      </c>
      <c r="C191" s="4">
        <v>389876</v>
      </c>
      <c r="D191" s="5">
        <v>0.18</v>
      </c>
      <c r="E191" s="4">
        <v>40</v>
      </c>
      <c r="F191" s="4">
        <v>19</v>
      </c>
      <c r="G191" s="4">
        <v>28</v>
      </c>
      <c r="H191" s="4">
        <v>388</v>
      </c>
      <c r="I191" s="4">
        <v>34</v>
      </c>
      <c r="J191" s="5">
        <v>0.92</v>
      </c>
    </row>
    <row r="192" spans="2:10" x14ac:dyDescent="0.3">
      <c r="B192" s="3">
        <v>43655</v>
      </c>
      <c r="C192" s="4">
        <v>386858</v>
      </c>
      <c r="D192" s="5">
        <v>0.17</v>
      </c>
      <c r="E192" s="4">
        <v>39</v>
      </c>
      <c r="F192" s="4">
        <v>22</v>
      </c>
      <c r="G192" s="4">
        <v>27</v>
      </c>
      <c r="H192" s="4">
        <v>388</v>
      </c>
      <c r="I192" s="4">
        <v>32</v>
      </c>
      <c r="J192" s="5">
        <v>0.91</v>
      </c>
    </row>
    <row r="193" spans="2:10" x14ac:dyDescent="0.3">
      <c r="B193" s="3">
        <v>43656</v>
      </c>
      <c r="C193" s="4">
        <v>388864</v>
      </c>
      <c r="D193" s="5">
        <v>0.19</v>
      </c>
      <c r="E193" s="4">
        <v>40</v>
      </c>
      <c r="F193" s="4">
        <v>22</v>
      </c>
      <c r="G193" s="4">
        <v>29</v>
      </c>
      <c r="H193" s="4">
        <v>382</v>
      </c>
      <c r="I193" s="4">
        <v>35</v>
      </c>
      <c r="J193" s="5">
        <v>0.94</v>
      </c>
    </row>
    <row r="194" spans="2:10" x14ac:dyDescent="0.3">
      <c r="B194" s="3">
        <v>43657</v>
      </c>
      <c r="C194" s="4">
        <v>387491</v>
      </c>
      <c r="D194" s="5">
        <v>0.19</v>
      </c>
      <c r="E194" s="4">
        <v>32</v>
      </c>
      <c r="F194" s="4">
        <v>20</v>
      </c>
      <c r="G194" s="4">
        <v>27</v>
      </c>
      <c r="H194" s="4">
        <v>384</v>
      </c>
      <c r="I194" s="4">
        <v>38</v>
      </c>
      <c r="J194" s="5">
        <v>0.91</v>
      </c>
    </row>
    <row r="195" spans="2:10" x14ac:dyDescent="0.3">
      <c r="B195" s="3">
        <v>43658</v>
      </c>
      <c r="C195" s="4">
        <v>390416</v>
      </c>
      <c r="D195" s="5">
        <v>0.18</v>
      </c>
      <c r="E195" s="4">
        <v>37</v>
      </c>
      <c r="F195" s="4">
        <v>21</v>
      </c>
      <c r="G195" s="4">
        <v>27</v>
      </c>
      <c r="H195" s="4">
        <v>380</v>
      </c>
      <c r="I195" s="4">
        <v>33</v>
      </c>
      <c r="J195" s="5">
        <v>0.95</v>
      </c>
    </row>
    <row r="196" spans="2:10" x14ac:dyDescent="0.3">
      <c r="B196" s="3">
        <v>43659</v>
      </c>
      <c r="C196" s="4">
        <v>397033</v>
      </c>
      <c r="D196" s="5">
        <v>0.17</v>
      </c>
      <c r="E196" s="4">
        <v>34</v>
      </c>
      <c r="F196" s="4">
        <v>19</v>
      </c>
      <c r="G196" s="4">
        <v>27</v>
      </c>
      <c r="H196" s="4">
        <v>387</v>
      </c>
      <c r="I196" s="4">
        <v>34</v>
      </c>
      <c r="J196" s="5">
        <v>0.91</v>
      </c>
    </row>
    <row r="197" spans="2:10" x14ac:dyDescent="0.3">
      <c r="B197" s="3">
        <v>43660</v>
      </c>
      <c r="C197" s="4">
        <v>395422</v>
      </c>
      <c r="D197" s="5">
        <v>0.17</v>
      </c>
      <c r="E197" s="4">
        <v>38</v>
      </c>
      <c r="F197" s="4">
        <v>22</v>
      </c>
      <c r="G197" s="4">
        <v>26</v>
      </c>
      <c r="H197" s="4">
        <v>399</v>
      </c>
      <c r="I197" s="4">
        <v>35</v>
      </c>
      <c r="J197" s="5">
        <v>0.92</v>
      </c>
    </row>
    <row r="198" spans="2:10" x14ac:dyDescent="0.3">
      <c r="B198" s="3">
        <v>43661</v>
      </c>
      <c r="C198" s="4">
        <v>392725</v>
      </c>
      <c r="D198" s="5">
        <v>0.18</v>
      </c>
      <c r="E198" s="4">
        <v>39</v>
      </c>
      <c r="F198" s="4">
        <v>22</v>
      </c>
      <c r="G198" s="4">
        <v>27</v>
      </c>
      <c r="H198" s="4">
        <v>353</v>
      </c>
      <c r="I198" s="4">
        <v>32</v>
      </c>
      <c r="J198" s="5">
        <v>0.94</v>
      </c>
    </row>
    <row r="199" spans="2:10" x14ac:dyDescent="0.3">
      <c r="B199" s="3">
        <v>43662</v>
      </c>
      <c r="C199" s="4">
        <v>387617</v>
      </c>
      <c r="D199" s="5">
        <v>0.17</v>
      </c>
      <c r="E199" s="4">
        <v>38</v>
      </c>
      <c r="F199" s="4">
        <v>20</v>
      </c>
      <c r="G199" s="4">
        <v>30</v>
      </c>
      <c r="H199" s="4">
        <v>458</v>
      </c>
      <c r="I199" s="4">
        <v>40</v>
      </c>
      <c r="J199" s="5">
        <v>0.95</v>
      </c>
    </row>
    <row r="200" spans="2:10" x14ac:dyDescent="0.3">
      <c r="B200" s="3">
        <v>43663</v>
      </c>
      <c r="C200" s="4">
        <v>386795</v>
      </c>
      <c r="D200" s="5">
        <v>0.18</v>
      </c>
      <c r="E200" s="4">
        <v>30</v>
      </c>
      <c r="F200" s="4">
        <v>17</v>
      </c>
      <c r="G200" s="4">
        <v>29</v>
      </c>
      <c r="H200" s="4">
        <v>387</v>
      </c>
      <c r="I200" s="4">
        <v>36</v>
      </c>
      <c r="J200" s="5">
        <v>0.93</v>
      </c>
    </row>
    <row r="201" spans="2:10" x14ac:dyDescent="0.3">
      <c r="B201" s="3">
        <v>43664</v>
      </c>
      <c r="C201" s="4">
        <v>395874</v>
      </c>
      <c r="D201" s="5">
        <v>0.17</v>
      </c>
      <c r="E201" s="4">
        <v>36</v>
      </c>
      <c r="F201" s="4">
        <v>18</v>
      </c>
      <c r="G201" s="4">
        <v>29</v>
      </c>
      <c r="H201" s="4">
        <v>372</v>
      </c>
      <c r="I201" s="4">
        <v>37</v>
      </c>
      <c r="J201" s="5">
        <v>0.94</v>
      </c>
    </row>
    <row r="202" spans="2:10" x14ac:dyDescent="0.3">
      <c r="B202" s="3">
        <v>43665</v>
      </c>
      <c r="C202" s="4">
        <v>387761</v>
      </c>
      <c r="D202" s="5">
        <v>0.19</v>
      </c>
      <c r="E202" s="4">
        <v>32</v>
      </c>
      <c r="F202" s="4">
        <v>19</v>
      </c>
      <c r="G202" s="4">
        <v>30</v>
      </c>
      <c r="H202" s="4">
        <v>388</v>
      </c>
      <c r="I202" s="4">
        <v>40</v>
      </c>
      <c r="J202" s="5">
        <v>0.94</v>
      </c>
    </row>
    <row r="203" spans="2:10" x14ac:dyDescent="0.3">
      <c r="B203" s="3">
        <v>43666</v>
      </c>
      <c r="C203" s="4">
        <v>406137</v>
      </c>
      <c r="D203" s="5">
        <v>0.17</v>
      </c>
      <c r="E203" s="4">
        <v>34</v>
      </c>
      <c r="F203" s="4">
        <v>22</v>
      </c>
      <c r="G203" s="4">
        <v>30</v>
      </c>
      <c r="H203" s="4">
        <v>358</v>
      </c>
      <c r="I203" s="4">
        <v>37</v>
      </c>
      <c r="J203" s="5">
        <v>0.95</v>
      </c>
    </row>
    <row r="204" spans="2:10" x14ac:dyDescent="0.3">
      <c r="B204" s="3">
        <v>43667</v>
      </c>
      <c r="C204" s="4">
        <v>386278</v>
      </c>
      <c r="D204" s="5">
        <v>0.19</v>
      </c>
      <c r="E204" s="4">
        <v>35</v>
      </c>
      <c r="F204" s="4">
        <v>22</v>
      </c>
      <c r="G204" s="4">
        <v>28</v>
      </c>
      <c r="H204" s="4">
        <v>396</v>
      </c>
      <c r="I204" s="4">
        <v>34</v>
      </c>
      <c r="J204" s="5">
        <v>0.93</v>
      </c>
    </row>
    <row r="205" spans="2:10" x14ac:dyDescent="0.3">
      <c r="B205" s="3">
        <v>43668</v>
      </c>
      <c r="C205" s="4">
        <v>385427</v>
      </c>
      <c r="D205" s="5">
        <v>0.19</v>
      </c>
      <c r="E205" s="4">
        <v>33</v>
      </c>
      <c r="F205" s="4">
        <v>17</v>
      </c>
      <c r="G205" s="4">
        <v>28</v>
      </c>
      <c r="H205" s="4">
        <v>372</v>
      </c>
      <c r="I205" s="4">
        <v>32</v>
      </c>
      <c r="J205" s="5">
        <v>0.94</v>
      </c>
    </row>
    <row r="206" spans="2:10" x14ac:dyDescent="0.3">
      <c r="B206" s="3">
        <v>43669</v>
      </c>
      <c r="C206" s="4">
        <v>390237</v>
      </c>
      <c r="D206" s="5">
        <v>0.19</v>
      </c>
      <c r="E206" s="4">
        <v>32</v>
      </c>
      <c r="F206" s="4">
        <v>18</v>
      </c>
      <c r="G206" s="4">
        <v>25</v>
      </c>
      <c r="H206" s="4">
        <v>382</v>
      </c>
      <c r="I206" s="4">
        <v>35</v>
      </c>
      <c r="J206" s="5">
        <v>0.93</v>
      </c>
    </row>
    <row r="207" spans="2:10" x14ac:dyDescent="0.3">
      <c r="B207" s="3">
        <v>43670</v>
      </c>
      <c r="C207" s="4">
        <v>393045</v>
      </c>
      <c r="D207" s="5">
        <v>0.19</v>
      </c>
      <c r="E207" s="4">
        <v>39</v>
      </c>
      <c r="F207" s="4">
        <v>22</v>
      </c>
      <c r="G207" s="4">
        <v>29</v>
      </c>
      <c r="H207" s="4">
        <v>360</v>
      </c>
      <c r="I207" s="4">
        <v>31</v>
      </c>
      <c r="J207" s="5">
        <v>0.93</v>
      </c>
    </row>
    <row r="208" spans="2:10" x14ac:dyDescent="0.3">
      <c r="B208" s="3">
        <v>43671</v>
      </c>
      <c r="C208" s="4">
        <v>392465</v>
      </c>
      <c r="D208" s="5">
        <v>0.19</v>
      </c>
      <c r="E208" s="4">
        <v>31</v>
      </c>
      <c r="F208" s="4">
        <v>21</v>
      </c>
      <c r="G208" s="4">
        <v>27</v>
      </c>
      <c r="H208" s="4">
        <v>373</v>
      </c>
      <c r="I208" s="4">
        <v>37</v>
      </c>
      <c r="J208" s="5">
        <v>0.94</v>
      </c>
    </row>
    <row r="209" spans="2:10" x14ac:dyDescent="0.3">
      <c r="B209" s="3">
        <v>43672</v>
      </c>
      <c r="C209" s="4">
        <v>401514</v>
      </c>
      <c r="D209" s="5">
        <v>0.19</v>
      </c>
      <c r="E209" s="4">
        <v>32</v>
      </c>
      <c r="F209" s="4">
        <v>17</v>
      </c>
      <c r="G209" s="4">
        <v>25</v>
      </c>
      <c r="H209" s="4">
        <v>388</v>
      </c>
      <c r="I209" s="4">
        <v>39</v>
      </c>
      <c r="J209" s="5">
        <v>0.91</v>
      </c>
    </row>
    <row r="210" spans="2:10" x14ac:dyDescent="0.3">
      <c r="B210" s="3">
        <v>43673</v>
      </c>
      <c r="C210" s="4">
        <v>392433</v>
      </c>
      <c r="D210" s="5">
        <v>0.17</v>
      </c>
      <c r="E210" s="4">
        <v>38</v>
      </c>
      <c r="F210" s="4">
        <v>19</v>
      </c>
      <c r="G210" s="4">
        <v>29</v>
      </c>
      <c r="H210" s="4">
        <v>382</v>
      </c>
      <c r="I210" s="4">
        <v>32</v>
      </c>
      <c r="J210" s="5">
        <v>0.95</v>
      </c>
    </row>
    <row r="211" spans="2:10" x14ac:dyDescent="0.3">
      <c r="B211" s="3">
        <v>43674</v>
      </c>
      <c r="C211" s="4">
        <v>395692</v>
      </c>
      <c r="D211" s="5">
        <v>0.17</v>
      </c>
      <c r="E211" s="4">
        <v>40</v>
      </c>
      <c r="F211" s="4">
        <v>18</v>
      </c>
      <c r="G211" s="4">
        <v>26</v>
      </c>
      <c r="H211" s="4">
        <v>375</v>
      </c>
      <c r="I211" s="4">
        <v>31</v>
      </c>
      <c r="J211" s="5">
        <v>0.91</v>
      </c>
    </row>
    <row r="212" spans="2:10" x14ac:dyDescent="0.3">
      <c r="B212" s="3">
        <v>43675</v>
      </c>
      <c r="C212" s="4">
        <v>391474</v>
      </c>
      <c r="D212" s="5">
        <v>0.17</v>
      </c>
      <c r="E212" s="4">
        <v>35</v>
      </c>
      <c r="F212" s="4">
        <v>22</v>
      </c>
      <c r="G212" s="4">
        <v>25</v>
      </c>
      <c r="H212" s="4">
        <v>388</v>
      </c>
      <c r="I212" s="4">
        <v>38</v>
      </c>
      <c r="J212" s="5">
        <v>0.92</v>
      </c>
    </row>
    <row r="213" spans="2:10" x14ac:dyDescent="0.3">
      <c r="B213" s="3">
        <v>43676</v>
      </c>
      <c r="C213" s="4">
        <v>399345</v>
      </c>
      <c r="D213" s="5">
        <v>0.19</v>
      </c>
      <c r="E213" s="4">
        <v>34</v>
      </c>
      <c r="F213" s="4">
        <v>18</v>
      </c>
      <c r="G213" s="4">
        <v>29</v>
      </c>
      <c r="H213" s="4">
        <v>365</v>
      </c>
      <c r="I213" s="4">
        <v>39</v>
      </c>
      <c r="J213" s="5">
        <v>0.92</v>
      </c>
    </row>
    <row r="214" spans="2:10" x14ac:dyDescent="0.3">
      <c r="B214" s="3">
        <v>43677</v>
      </c>
      <c r="C214" s="4">
        <v>390149</v>
      </c>
      <c r="D214" s="5">
        <v>0.17</v>
      </c>
      <c r="E214" s="4">
        <v>33</v>
      </c>
      <c r="F214" s="4">
        <v>18</v>
      </c>
      <c r="G214" s="4">
        <v>29</v>
      </c>
      <c r="H214" s="4">
        <v>365</v>
      </c>
      <c r="I214" s="4">
        <v>39</v>
      </c>
      <c r="J214" s="5">
        <v>0.95</v>
      </c>
    </row>
    <row r="215" spans="2:10" x14ac:dyDescent="0.3">
      <c r="B215" s="3">
        <v>43678</v>
      </c>
      <c r="C215" s="4">
        <v>386768</v>
      </c>
      <c r="D215" s="5">
        <v>0.19</v>
      </c>
      <c r="E215" s="4">
        <v>32</v>
      </c>
      <c r="F215" s="4">
        <v>20</v>
      </c>
      <c r="G215" s="4">
        <v>25</v>
      </c>
      <c r="H215" s="4">
        <v>384</v>
      </c>
      <c r="I215" s="4">
        <v>37</v>
      </c>
      <c r="J215" s="5">
        <v>0.94</v>
      </c>
    </row>
    <row r="216" spans="2:10" x14ac:dyDescent="0.3">
      <c r="B216" s="3">
        <v>43679</v>
      </c>
      <c r="C216" s="4">
        <v>387112</v>
      </c>
      <c r="D216" s="5">
        <v>0.17</v>
      </c>
      <c r="E216" s="4">
        <v>37</v>
      </c>
      <c r="F216" s="4">
        <v>21</v>
      </c>
      <c r="G216" s="4">
        <v>26</v>
      </c>
      <c r="H216" s="4">
        <v>384</v>
      </c>
      <c r="I216" s="4">
        <v>37</v>
      </c>
      <c r="J216" s="5">
        <v>0.93</v>
      </c>
    </row>
    <row r="217" spans="2:10" x14ac:dyDescent="0.3">
      <c r="B217" s="3">
        <v>43680</v>
      </c>
      <c r="C217" s="4">
        <v>409781</v>
      </c>
      <c r="D217" s="5">
        <v>0.19</v>
      </c>
      <c r="E217" s="4">
        <v>30</v>
      </c>
      <c r="F217" s="4">
        <v>19</v>
      </c>
      <c r="G217" s="4">
        <v>27</v>
      </c>
      <c r="H217" s="4">
        <v>358</v>
      </c>
      <c r="I217" s="4">
        <v>31</v>
      </c>
      <c r="J217" s="5">
        <v>0.92</v>
      </c>
    </row>
    <row r="218" spans="2:10" x14ac:dyDescent="0.3">
      <c r="B218" s="3">
        <v>43681</v>
      </c>
      <c r="C218" s="4">
        <v>388262</v>
      </c>
      <c r="D218" s="5">
        <v>0.18</v>
      </c>
      <c r="E218" s="4">
        <v>35</v>
      </c>
      <c r="F218" s="4">
        <v>22</v>
      </c>
      <c r="G218" s="4">
        <v>30</v>
      </c>
      <c r="H218" s="4">
        <v>369</v>
      </c>
      <c r="I218" s="4">
        <v>39</v>
      </c>
      <c r="J218" s="5">
        <v>0.95</v>
      </c>
    </row>
    <row r="219" spans="2:10" x14ac:dyDescent="0.3">
      <c r="B219" s="3">
        <v>43682</v>
      </c>
      <c r="C219" s="4">
        <v>403716</v>
      </c>
      <c r="D219" s="5">
        <v>0.17</v>
      </c>
      <c r="E219" s="4">
        <v>39</v>
      </c>
      <c r="F219" s="4">
        <v>22</v>
      </c>
      <c r="G219" s="4">
        <v>25</v>
      </c>
      <c r="H219" s="4">
        <v>389</v>
      </c>
      <c r="I219" s="4">
        <v>36</v>
      </c>
      <c r="J219" s="5">
        <v>0.92</v>
      </c>
    </row>
    <row r="220" spans="2:10" x14ac:dyDescent="0.3">
      <c r="B220" s="3">
        <v>43683</v>
      </c>
      <c r="C220" s="4">
        <v>398247</v>
      </c>
      <c r="D220" s="5">
        <v>0.17</v>
      </c>
      <c r="E220" s="4">
        <v>31</v>
      </c>
      <c r="F220" s="4">
        <v>18</v>
      </c>
      <c r="G220" s="4">
        <v>29</v>
      </c>
      <c r="H220" s="4">
        <v>398</v>
      </c>
      <c r="I220" s="4">
        <v>32</v>
      </c>
      <c r="J220" s="5">
        <v>0.95</v>
      </c>
    </row>
    <row r="221" spans="2:10" x14ac:dyDescent="0.3">
      <c r="B221" s="3">
        <v>43684</v>
      </c>
      <c r="C221" s="4">
        <v>395396</v>
      </c>
      <c r="D221" s="5">
        <v>0.19</v>
      </c>
      <c r="E221" s="4">
        <v>34</v>
      </c>
      <c r="F221" s="4">
        <v>22</v>
      </c>
      <c r="G221" s="4">
        <v>29</v>
      </c>
      <c r="H221" s="4">
        <v>366</v>
      </c>
      <c r="I221" s="4">
        <v>37</v>
      </c>
      <c r="J221" s="5">
        <v>0.91</v>
      </c>
    </row>
    <row r="222" spans="2:10" x14ac:dyDescent="0.3">
      <c r="B222" s="3">
        <v>43685</v>
      </c>
      <c r="C222" s="4">
        <v>395163</v>
      </c>
      <c r="D222" s="5">
        <v>0.18</v>
      </c>
      <c r="E222" s="4">
        <v>32</v>
      </c>
      <c r="F222" s="4">
        <v>17</v>
      </c>
      <c r="G222" s="4">
        <v>29</v>
      </c>
      <c r="H222" s="4">
        <v>367</v>
      </c>
      <c r="I222" s="4">
        <v>37</v>
      </c>
      <c r="J222" s="5">
        <v>0.92</v>
      </c>
    </row>
    <row r="223" spans="2:10" x14ac:dyDescent="0.3">
      <c r="B223" s="3">
        <v>43686</v>
      </c>
      <c r="C223" s="4">
        <v>402090</v>
      </c>
      <c r="D223" s="5">
        <v>0.17</v>
      </c>
      <c r="E223" s="4">
        <v>32</v>
      </c>
      <c r="F223" s="4">
        <v>21</v>
      </c>
      <c r="G223" s="4">
        <v>30</v>
      </c>
      <c r="H223" s="4">
        <v>353</v>
      </c>
      <c r="I223" s="4">
        <v>34</v>
      </c>
      <c r="J223" s="5">
        <v>0.93</v>
      </c>
    </row>
    <row r="224" spans="2:10" x14ac:dyDescent="0.3">
      <c r="B224" s="3">
        <v>43687</v>
      </c>
      <c r="C224" s="4">
        <v>398762</v>
      </c>
      <c r="D224" s="5">
        <v>0.19</v>
      </c>
      <c r="E224" s="4">
        <v>30</v>
      </c>
      <c r="F224" s="4">
        <v>22</v>
      </c>
      <c r="G224" s="4">
        <v>27</v>
      </c>
      <c r="H224" s="4">
        <v>352</v>
      </c>
      <c r="I224" s="4">
        <v>30</v>
      </c>
      <c r="J224" s="5">
        <v>0.93</v>
      </c>
    </row>
    <row r="225" spans="2:10" x14ac:dyDescent="0.3">
      <c r="B225" s="3">
        <v>43688</v>
      </c>
      <c r="C225" s="4">
        <v>383675</v>
      </c>
      <c r="D225" s="5">
        <v>0.19</v>
      </c>
      <c r="E225" s="4">
        <v>34</v>
      </c>
      <c r="F225" s="4">
        <v>29</v>
      </c>
      <c r="G225" s="4">
        <v>27</v>
      </c>
      <c r="H225" s="4">
        <v>396</v>
      </c>
      <c r="I225" s="4">
        <v>31</v>
      </c>
      <c r="J225" s="5">
        <v>0.95</v>
      </c>
    </row>
    <row r="226" spans="2:10" x14ac:dyDescent="0.3">
      <c r="B226" s="3">
        <v>43689</v>
      </c>
      <c r="C226" s="4">
        <v>390603</v>
      </c>
      <c r="D226" s="5">
        <v>0.18</v>
      </c>
      <c r="E226" s="4">
        <v>36</v>
      </c>
      <c r="F226" s="4">
        <v>21</v>
      </c>
      <c r="G226" s="4">
        <v>30</v>
      </c>
      <c r="H226" s="4">
        <v>382</v>
      </c>
      <c r="I226" s="4">
        <v>37</v>
      </c>
      <c r="J226" s="5">
        <v>0.91</v>
      </c>
    </row>
    <row r="227" spans="2:10" x14ac:dyDescent="0.3">
      <c r="B227" s="3">
        <v>43690</v>
      </c>
      <c r="C227" s="4">
        <v>400629</v>
      </c>
      <c r="D227" s="5">
        <v>0.19</v>
      </c>
      <c r="E227" s="4">
        <v>30</v>
      </c>
      <c r="F227" s="4">
        <v>19</v>
      </c>
      <c r="G227" s="4">
        <v>25</v>
      </c>
      <c r="H227" s="4">
        <v>382</v>
      </c>
      <c r="I227" s="4">
        <v>32</v>
      </c>
      <c r="J227" s="5">
        <v>0.93</v>
      </c>
    </row>
    <row r="228" spans="2:10" x14ac:dyDescent="0.3">
      <c r="B228" s="3">
        <v>43691</v>
      </c>
      <c r="C228" s="4">
        <v>398528</v>
      </c>
      <c r="D228" s="5">
        <v>0.17</v>
      </c>
      <c r="E228" s="4">
        <v>32</v>
      </c>
      <c r="F228" s="4">
        <v>17</v>
      </c>
      <c r="G228" s="4">
        <v>25</v>
      </c>
      <c r="H228" s="4">
        <v>372</v>
      </c>
      <c r="I228" s="4">
        <v>40</v>
      </c>
      <c r="J228" s="5">
        <v>0.91</v>
      </c>
    </row>
    <row r="229" spans="2:10" x14ac:dyDescent="0.3">
      <c r="B229" s="3">
        <v>43692</v>
      </c>
      <c r="C229" s="4">
        <v>384154</v>
      </c>
      <c r="D229" s="5">
        <v>0.17</v>
      </c>
      <c r="E229" s="4">
        <v>36</v>
      </c>
      <c r="F229" s="4">
        <v>21</v>
      </c>
      <c r="G229" s="4">
        <v>28</v>
      </c>
      <c r="H229" s="4">
        <v>362</v>
      </c>
      <c r="I229" s="4">
        <v>30</v>
      </c>
      <c r="J229" s="5">
        <v>0.92</v>
      </c>
    </row>
    <row r="230" spans="2:10" x14ac:dyDescent="0.3">
      <c r="B230" s="3">
        <v>43693</v>
      </c>
      <c r="C230" s="4">
        <v>405920</v>
      </c>
      <c r="D230" s="5">
        <v>0.19</v>
      </c>
      <c r="E230" s="4">
        <v>35</v>
      </c>
      <c r="F230" s="4">
        <v>17</v>
      </c>
      <c r="G230" s="4">
        <v>29</v>
      </c>
      <c r="H230" s="4">
        <v>351</v>
      </c>
      <c r="I230" s="4">
        <v>40</v>
      </c>
      <c r="J230" s="5">
        <v>0.95</v>
      </c>
    </row>
    <row r="231" spans="2:10" x14ac:dyDescent="0.3">
      <c r="B231" s="3">
        <v>43694</v>
      </c>
      <c r="C231" s="4">
        <v>408856</v>
      </c>
      <c r="D231" s="5">
        <v>0.17</v>
      </c>
      <c r="E231" s="4">
        <v>35</v>
      </c>
      <c r="F231" s="4">
        <v>17</v>
      </c>
      <c r="G231" s="4">
        <v>29</v>
      </c>
      <c r="H231" s="4">
        <v>371</v>
      </c>
      <c r="I231" s="4">
        <v>39</v>
      </c>
      <c r="J231" s="5">
        <v>0.94</v>
      </c>
    </row>
    <row r="232" spans="2:10" x14ac:dyDescent="0.3">
      <c r="B232" s="3">
        <v>43695</v>
      </c>
      <c r="C232" s="4">
        <v>390612</v>
      </c>
      <c r="D232" s="5">
        <v>0.17</v>
      </c>
      <c r="E232" s="4">
        <v>38</v>
      </c>
      <c r="F232" s="4">
        <v>20</v>
      </c>
      <c r="G232" s="4">
        <v>30</v>
      </c>
      <c r="H232" s="4">
        <v>380</v>
      </c>
      <c r="I232" s="4">
        <v>40</v>
      </c>
      <c r="J232" s="5">
        <v>0.94</v>
      </c>
    </row>
    <row r="233" spans="2:10" x14ac:dyDescent="0.3">
      <c r="B233" s="3">
        <v>43696</v>
      </c>
      <c r="C233" s="4">
        <v>408028</v>
      </c>
      <c r="D233" s="5">
        <v>0.18</v>
      </c>
      <c r="E233" s="4">
        <v>35</v>
      </c>
      <c r="F233" s="4">
        <v>20</v>
      </c>
      <c r="G233" s="4">
        <v>30</v>
      </c>
      <c r="H233" s="4">
        <v>388</v>
      </c>
      <c r="I233" s="4">
        <v>32</v>
      </c>
      <c r="J233" s="5">
        <v>0.93</v>
      </c>
    </row>
    <row r="234" spans="2:10" x14ac:dyDescent="0.3">
      <c r="B234" s="3">
        <v>43697</v>
      </c>
      <c r="C234" s="4">
        <v>383876</v>
      </c>
      <c r="D234" s="5">
        <v>0.18</v>
      </c>
      <c r="E234" s="4">
        <v>35</v>
      </c>
      <c r="F234" s="4">
        <v>22</v>
      </c>
      <c r="G234" s="4">
        <v>30</v>
      </c>
      <c r="H234" s="4">
        <v>351</v>
      </c>
      <c r="I234" s="4">
        <v>38</v>
      </c>
      <c r="J234" s="5">
        <v>0.92</v>
      </c>
    </row>
    <row r="235" spans="2:10" x14ac:dyDescent="0.3">
      <c r="B235" s="3">
        <v>43698</v>
      </c>
      <c r="C235" s="4">
        <v>390911</v>
      </c>
      <c r="D235" s="5">
        <v>0.19</v>
      </c>
      <c r="E235" s="4">
        <v>36</v>
      </c>
      <c r="F235" s="4">
        <v>18</v>
      </c>
      <c r="G235" s="4">
        <v>28</v>
      </c>
      <c r="H235" s="4">
        <v>382</v>
      </c>
      <c r="I235" s="4">
        <v>32</v>
      </c>
      <c r="J235" s="5">
        <v>0.93</v>
      </c>
    </row>
    <row r="236" spans="2:10" x14ac:dyDescent="0.3">
      <c r="B236" s="3">
        <v>43699</v>
      </c>
      <c r="C236" s="4">
        <v>382072</v>
      </c>
      <c r="D236" s="5">
        <v>0.19</v>
      </c>
      <c r="E236" s="4">
        <v>36</v>
      </c>
      <c r="F236" s="4">
        <v>18</v>
      </c>
      <c r="G236" s="4">
        <v>29</v>
      </c>
      <c r="H236" s="4">
        <v>395</v>
      </c>
      <c r="I236" s="4">
        <v>37</v>
      </c>
      <c r="J236" s="5">
        <v>0.95</v>
      </c>
    </row>
    <row r="237" spans="2:10" x14ac:dyDescent="0.3">
      <c r="B237" s="3">
        <v>43700</v>
      </c>
      <c r="C237" s="4">
        <v>403634</v>
      </c>
      <c r="D237" s="5">
        <v>0.19</v>
      </c>
      <c r="E237" s="4">
        <v>39</v>
      </c>
      <c r="F237" s="4">
        <v>21</v>
      </c>
      <c r="G237" s="4">
        <v>27</v>
      </c>
      <c r="H237" s="4">
        <v>352</v>
      </c>
      <c r="I237" s="4">
        <v>34</v>
      </c>
      <c r="J237" s="5">
        <v>0.93</v>
      </c>
    </row>
    <row r="238" spans="2:10" x14ac:dyDescent="0.3">
      <c r="B238" s="3">
        <v>43701</v>
      </c>
      <c r="C238" s="4">
        <v>380313</v>
      </c>
      <c r="D238" s="5">
        <v>0.19</v>
      </c>
      <c r="E238" s="4">
        <v>36</v>
      </c>
      <c r="F238" s="4">
        <v>18</v>
      </c>
      <c r="G238" s="4">
        <v>29</v>
      </c>
      <c r="H238" s="4">
        <v>377</v>
      </c>
      <c r="I238" s="4">
        <v>31</v>
      </c>
      <c r="J238" s="5">
        <v>0.94</v>
      </c>
    </row>
    <row r="239" spans="2:10" x14ac:dyDescent="0.3">
      <c r="B239" s="3">
        <v>43702</v>
      </c>
      <c r="C239" s="4">
        <v>388418</v>
      </c>
      <c r="D239" s="5">
        <v>0.19</v>
      </c>
      <c r="E239" s="4">
        <v>31</v>
      </c>
      <c r="F239" s="4">
        <v>18</v>
      </c>
      <c r="G239" s="4">
        <v>27</v>
      </c>
      <c r="H239" s="4">
        <v>367</v>
      </c>
      <c r="I239" s="4">
        <v>33</v>
      </c>
      <c r="J239" s="5">
        <v>0.95</v>
      </c>
    </row>
    <row r="240" spans="2:10" x14ac:dyDescent="0.3">
      <c r="B240" s="3">
        <v>43703</v>
      </c>
      <c r="C240" s="4">
        <v>392670</v>
      </c>
      <c r="D240" s="5">
        <v>0.17</v>
      </c>
      <c r="E240" s="4">
        <v>32</v>
      </c>
      <c r="F240" s="4">
        <v>20</v>
      </c>
      <c r="G240" s="4">
        <v>30</v>
      </c>
      <c r="H240" s="4">
        <v>369</v>
      </c>
      <c r="I240" s="4">
        <v>30</v>
      </c>
      <c r="J240" s="5">
        <v>0.94</v>
      </c>
    </row>
    <row r="241" spans="2:10" x14ac:dyDescent="0.3">
      <c r="B241" s="3">
        <v>43704</v>
      </c>
      <c r="C241" s="4">
        <v>405258</v>
      </c>
      <c r="D241" s="5">
        <v>0.19</v>
      </c>
      <c r="E241" s="4">
        <v>39</v>
      </c>
      <c r="F241" s="4">
        <v>22</v>
      </c>
      <c r="G241" s="4">
        <v>29</v>
      </c>
      <c r="H241" s="4">
        <v>361</v>
      </c>
      <c r="I241" s="4">
        <v>37</v>
      </c>
      <c r="J241" s="5">
        <v>0.94</v>
      </c>
    </row>
    <row r="242" spans="2:10" x14ac:dyDescent="0.3">
      <c r="B242" s="3">
        <v>43705</v>
      </c>
      <c r="C242" s="4">
        <v>400562</v>
      </c>
      <c r="D242" s="5">
        <v>0.19</v>
      </c>
      <c r="E242" s="4">
        <v>31</v>
      </c>
      <c r="F242" s="4">
        <v>19</v>
      </c>
      <c r="G242" s="4">
        <v>28</v>
      </c>
      <c r="H242" s="4">
        <v>382</v>
      </c>
      <c r="I242" s="4">
        <v>40</v>
      </c>
      <c r="J242" s="5">
        <v>0.95</v>
      </c>
    </row>
    <row r="243" spans="2:10" x14ac:dyDescent="0.3">
      <c r="B243" s="3">
        <v>43706</v>
      </c>
      <c r="C243" s="4">
        <v>386473</v>
      </c>
      <c r="D243" s="5">
        <v>0.17</v>
      </c>
      <c r="E243" s="4">
        <v>35</v>
      </c>
      <c r="F243" s="4">
        <v>22</v>
      </c>
      <c r="G243" s="4">
        <v>29</v>
      </c>
      <c r="H243" s="4">
        <v>362</v>
      </c>
      <c r="I243" s="4">
        <v>31</v>
      </c>
      <c r="J243" s="5">
        <v>0.92</v>
      </c>
    </row>
    <row r="244" spans="2:10" x14ac:dyDescent="0.3">
      <c r="B244" s="3">
        <v>43707</v>
      </c>
      <c r="C244" s="4">
        <v>382326</v>
      </c>
      <c r="D244" s="5">
        <v>0.19</v>
      </c>
      <c r="E244" s="4">
        <v>30</v>
      </c>
      <c r="F244" s="4">
        <v>20</v>
      </c>
      <c r="G244" s="4">
        <v>27</v>
      </c>
      <c r="H244" s="4">
        <v>389</v>
      </c>
      <c r="I244" s="4">
        <v>33</v>
      </c>
      <c r="J244" s="5">
        <v>0.91</v>
      </c>
    </row>
    <row r="245" spans="2:10" x14ac:dyDescent="0.3">
      <c r="B245" s="3">
        <v>43708</v>
      </c>
      <c r="C245" s="4">
        <v>391845</v>
      </c>
      <c r="D245" s="5">
        <v>0.19</v>
      </c>
      <c r="E245" s="4">
        <v>38</v>
      </c>
      <c r="F245" s="4">
        <v>19</v>
      </c>
      <c r="G245" s="4">
        <v>26</v>
      </c>
      <c r="H245" s="4">
        <v>372</v>
      </c>
      <c r="I245" s="4">
        <v>31</v>
      </c>
      <c r="J245" s="5">
        <v>0.95</v>
      </c>
    </row>
    <row r="246" spans="2:10" x14ac:dyDescent="0.3">
      <c r="B246" s="3">
        <v>43709</v>
      </c>
      <c r="C246" s="4">
        <v>407821</v>
      </c>
      <c r="D246" s="5">
        <v>0.18</v>
      </c>
      <c r="E246" s="4">
        <v>35</v>
      </c>
      <c r="F246" s="4">
        <v>22</v>
      </c>
      <c r="G246" s="4">
        <v>29</v>
      </c>
      <c r="H246" s="4">
        <v>385</v>
      </c>
      <c r="I246" s="4">
        <v>31</v>
      </c>
      <c r="J246" s="5">
        <v>0.94</v>
      </c>
    </row>
    <row r="247" spans="2:10" x14ac:dyDescent="0.3">
      <c r="B247" s="3">
        <v>43710</v>
      </c>
      <c r="C247" s="4">
        <v>389944</v>
      </c>
      <c r="D247" s="5">
        <v>0.17</v>
      </c>
      <c r="E247" s="4">
        <v>31</v>
      </c>
      <c r="F247" s="4">
        <v>22</v>
      </c>
      <c r="G247" s="4">
        <v>28</v>
      </c>
      <c r="H247" s="4">
        <v>364</v>
      </c>
      <c r="I247" s="4">
        <v>32</v>
      </c>
      <c r="J247" s="5">
        <v>0.92</v>
      </c>
    </row>
    <row r="248" spans="2:10" x14ac:dyDescent="0.3">
      <c r="B248" s="3">
        <v>43711</v>
      </c>
      <c r="C248" s="4">
        <v>402082</v>
      </c>
      <c r="D248" s="5">
        <v>0.18</v>
      </c>
      <c r="E248" s="4">
        <v>38</v>
      </c>
      <c r="F248" s="4">
        <v>17</v>
      </c>
      <c r="G248" s="4">
        <v>30</v>
      </c>
      <c r="H248" s="4">
        <v>351</v>
      </c>
      <c r="I248" s="4">
        <v>32</v>
      </c>
      <c r="J248" s="5">
        <v>0.95</v>
      </c>
    </row>
    <row r="249" spans="2:10" x14ac:dyDescent="0.3">
      <c r="B249" s="3">
        <v>43712</v>
      </c>
      <c r="C249" s="4">
        <v>384229</v>
      </c>
      <c r="D249" s="5">
        <v>0.19</v>
      </c>
      <c r="E249" s="4">
        <v>39</v>
      </c>
      <c r="F249" s="4">
        <v>20</v>
      </c>
      <c r="G249" s="4">
        <v>26</v>
      </c>
      <c r="H249" s="4">
        <v>361</v>
      </c>
      <c r="I249" s="4">
        <v>34</v>
      </c>
      <c r="J249" s="5">
        <v>0.93</v>
      </c>
    </row>
    <row r="250" spans="2:10" x14ac:dyDescent="0.3">
      <c r="B250" s="3">
        <v>43713</v>
      </c>
      <c r="C250" s="4">
        <v>386978</v>
      </c>
      <c r="D250" s="5">
        <v>0.17</v>
      </c>
      <c r="E250" s="4">
        <v>32</v>
      </c>
      <c r="F250" s="4">
        <v>22</v>
      </c>
      <c r="G250" s="4">
        <v>26</v>
      </c>
      <c r="H250" s="4">
        <v>368</v>
      </c>
      <c r="I250" s="4">
        <v>31</v>
      </c>
      <c r="J250" s="5">
        <v>0.93</v>
      </c>
    </row>
    <row r="251" spans="2:10" x14ac:dyDescent="0.3">
      <c r="B251" s="3">
        <v>43714</v>
      </c>
      <c r="C251" s="4">
        <v>396745</v>
      </c>
      <c r="D251" s="5">
        <v>0.18</v>
      </c>
      <c r="E251" s="4">
        <v>33</v>
      </c>
      <c r="F251" s="4">
        <v>17</v>
      </c>
      <c r="G251" s="4">
        <v>30</v>
      </c>
      <c r="H251" s="4">
        <v>377</v>
      </c>
      <c r="I251" s="4">
        <v>34</v>
      </c>
      <c r="J251" s="5">
        <v>0.92</v>
      </c>
    </row>
    <row r="252" spans="2:10" x14ac:dyDescent="0.3">
      <c r="B252" s="3">
        <v>43715</v>
      </c>
      <c r="C252" s="4">
        <v>407003</v>
      </c>
      <c r="D252" s="5">
        <v>0.17</v>
      </c>
      <c r="E252" s="4">
        <v>34</v>
      </c>
      <c r="F252" s="4">
        <v>18</v>
      </c>
      <c r="G252" s="4">
        <v>26</v>
      </c>
      <c r="H252" s="4">
        <v>385</v>
      </c>
      <c r="I252" s="4">
        <v>37</v>
      </c>
      <c r="J252" s="5">
        <v>0.95</v>
      </c>
    </row>
    <row r="253" spans="2:10" x14ac:dyDescent="0.3">
      <c r="B253" s="3">
        <v>43716</v>
      </c>
      <c r="C253" s="4">
        <v>385901</v>
      </c>
      <c r="D253" s="5">
        <v>0.18</v>
      </c>
      <c r="E253" s="4">
        <v>35</v>
      </c>
      <c r="F253" s="4">
        <v>18</v>
      </c>
      <c r="G253" s="4">
        <v>30</v>
      </c>
      <c r="H253" s="4">
        <v>382</v>
      </c>
      <c r="I253" s="4">
        <v>34</v>
      </c>
      <c r="J253" s="5">
        <v>0.91</v>
      </c>
    </row>
    <row r="254" spans="2:10" x14ac:dyDescent="0.3">
      <c r="B254" s="3">
        <v>43717</v>
      </c>
      <c r="C254" s="4">
        <v>407716</v>
      </c>
      <c r="D254" s="5">
        <v>0.18</v>
      </c>
      <c r="E254" s="4">
        <v>35</v>
      </c>
      <c r="F254" s="4">
        <v>21</v>
      </c>
      <c r="G254" s="4">
        <v>26</v>
      </c>
      <c r="H254" s="4">
        <v>370</v>
      </c>
      <c r="I254" s="4">
        <v>38</v>
      </c>
      <c r="J254" s="5">
        <v>0.94</v>
      </c>
    </row>
    <row r="255" spans="2:10" x14ac:dyDescent="0.3">
      <c r="B255" s="3">
        <v>43718</v>
      </c>
      <c r="C255" s="4">
        <v>397777</v>
      </c>
      <c r="D255" s="5">
        <v>0.18</v>
      </c>
      <c r="E255" s="4">
        <v>35</v>
      </c>
      <c r="F255" s="4">
        <v>18</v>
      </c>
      <c r="G255" s="4">
        <v>27</v>
      </c>
      <c r="H255" s="4">
        <v>399</v>
      </c>
      <c r="I255" s="4">
        <v>37</v>
      </c>
      <c r="J255" s="5">
        <v>0.91</v>
      </c>
    </row>
    <row r="256" spans="2:10" x14ac:dyDescent="0.3">
      <c r="B256" s="3">
        <v>43719</v>
      </c>
      <c r="C256" s="4">
        <v>393437</v>
      </c>
      <c r="D256" s="5">
        <v>0.18</v>
      </c>
      <c r="E256" s="4">
        <v>40</v>
      </c>
      <c r="F256" s="4">
        <v>17</v>
      </c>
      <c r="G256" s="4">
        <v>26</v>
      </c>
      <c r="H256" s="4">
        <v>387</v>
      </c>
      <c r="I256" s="4">
        <v>31</v>
      </c>
      <c r="J256" s="5">
        <v>0.94</v>
      </c>
    </row>
    <row r="257" spans="2:10" x14ac:dyDescent="0.3">
      <c r="B257" s="3">
        <v>43720</v>
      </c>
      <c r="C257" s="4">
        <v>406634</v>
      </c>
      <c r="D257" s="5">
        <v>0.18</v>
      </c>
      <c r="E257" s="4">
        <v>34</v>
      </c>
      <c r="F257" s="4">
        <v>20</v>
      </c>
      <c r="G257" s="4">
        <v>25</v>
      </c>
      <c r="H257" s="4">
        <v>368</v>
      </c>
      <c r="I257" s="4">
        <v>36</v>
      </c>
      <c r="J257" s="5">
        <v>0.91</v>
      </c>
    </row>
    <row r="258" spans="2:10" x14ac:dyDescent="0.3">
      <c r="B258" s="3">
        <v>43721</v>
      </c>
      <c r="C258" s="4">
        <v>392550</v>
      </c>
      <c r="D258" s="5">
        <v>0.19</v>
      </c>
      <c r="E258" s="4">
        <v>30</v>
      </c>
      <c r="F258" s="4">
        <v>19</v>
      </c>
      <c r="G258" s="4">
        <v>29</v>
      </c>
      <c r="H258" s="4">
        <v>384</v>
      </c>
      <c r="I258" s="4">
        <v>32</v>
      </c>
      <c r="J258" s="5">
        <v>0.92</v>
      </c>
    </row>
    <row r="259" spans="2:10" x14ac:dyDescent="0.3">
      <c r="B259" s="3">
        <v>43722</v>
      </c>
      <c r="C259" s="4">
        <v>406604</v>
      </c>
      <c r="D259" s="5">
        <v>0.17</v>
      </c>
      <c r="E259" s="4">
        <v>64</v>
      </c>
      <c r="F259" s="4">
        <v>22</v>
      </c>
      <c r="G259" s="4">
        <v>30</v>
      </c>
      <c r="H259" s="4">
        <v>378</v>
      </c>
      <c r="I259" s="4">
        <v>35</v>
      </c>
      <c r="J259" s="5">
        <v>0.93</v>
      </c>
    </row>
    <row r="260" spans="2:10" x14ac:dyDescent="0.3">
      <c r="B260" s="3">
        <v>43723</v>
      </c>
      <c r="C260" s="4">
        <v>393532</v>
      </c>
      <c r="D260" s="5">
        <v>0.19</v>
      </c>
      <c r="E260" s="4">
        <v>31</v>
      </c>
      <c r="F260" s="4">
        <v>18</v>
      </c>
      <c r="G260" s="4">
        <v>29</v>
      </c>
      <c r="H260" s="4">
        <v>385</v>
      </c>
      <c r="I260" s="4">
        <v>38</v>
      </c>
      <c r="J260" s="5">
        <v>0.94</v>
      </c>
    </row>
    <row r="261" spans="2:10" x14ac:dyDescent="0.3">
      <c r="B261" s="3">
        <v>43724</v>
      </c>
      <c r="C261" s="4">
        <v>398745</v>
      </c>
      <c r="D261" s="5">
        <v>0.19</v>
      </c>
      <c r="E261" s="4">
        <v>33</v>
      </c>
      <c r="F261" s="4">
        <v>21</v>
      </c>
      <c r="G261" s="4">
        <v>25</v>
      </c>
      <c r="H261" s="4">
        <v>367</v>
      </c>
      <c r="I261" s="4">
        <v>32</v>
      </c>
      <c r="J261" s="5">
        <v>0.95</v>
      </c>
    </row>
    <row r="262" spans="2:10" x14ac:dyDescent="0.3">
      <c r="B262" s="3">
        <v>43725</v>
      </c>
      <c r="C262" s="4">
        <v>388146</v>
      </c>
      <c r="D262" s="5">
        <v>0.17</v>
      </c>
      <c r="E262" s="4">
        <v>32</v>
      </c>
      <c r="F262" s="4">
        <v>18</v>
      </c>
      <c r="G262" s="4">
        <v>29</v>
      </c>
      <c r="H262" s="4">
        <v>382</v>
      </c>
      <c r="I262" s="4">
        <v>30</v>
      </c>
      <c r="J262" s="5">
        <v>0.94</v>
      </c>
    </row>
    <row r="263" spans="2:10" x14ac:dyDescent="0.3">
      <c r="B263" s="3">
        <v>43726</v>
      </c>
      <c r="C263" s="4">
        <v>406545</v>
      </c>
      <c r="D263" s="5">
        <v>0.18</v>
      </c>
      <c r="E263" s="4">
        <v>32</v>
      </c>
      <c r="F263" s="4">
        <v>20</v>
      </c>
      <c r="G263" s="4">
        <v>28</v>
      </c>
      <c r="H263" s="4">
        <v>377</v>
      </c>
      <c r="I263" s="4">
        <v>35</v>
      </c>
      <c r="J263" s="5">
        <v>0.93</v>
      </c>
    </row>
    <row r="264" spans="2:10" x14ac:dyDescent="0.3">
      <c r="B264" s="3">
        <v>43727</v>
      </c>
      <c r="C264" s="4">
        <v>406600</v>
      </c>
      <c r="D264" s="5">
        <v>0.19</v>
      </c>
      <c r="E264" s="4">
        <v>33</v>
      </c>
      <c r="F264" s="4">
        <v>21</v>
      </c>
      <c r="G264" s="4">
        <v>30</v>
      </c>
      <c r="H264" s="4">
        <v>351</v>
      </c>
      <c r="I264" s="4">
        <v>34</v>
      </c>
      <c r="J264" s="5">
        <v>0.95</v>
      </c>
    </row>
    <row r="265" spans="2:10" x14ac:dyDescent="0.3">
      <c r="B265" s="3">
        <v>43728</v>
      </c>
      <c r="C265" s="4">
        <v>407858</v>
      </c>
      <c r="D265" s="5">
        <v>0.19</v>
      </c>
      <c r="E265" s="4">
        <v>39</v>
      </c>
      <c r="F265" s="4">
        <v>21</v>
      </c>
      <c r="G265" s="4">
        <v>27</v>
      </c>
      <c r="H265" s="4">
        <v>383</v>
      </c>
      <c r="I265" s="4">
        <v>35</v>
      </c>
      <c r="J265" s="5">
        <v>0.93</v>
      </c>
    </row>
    <row r="266" spans="2:10" x14ac:dyDescent="0.3">
      <c r="B266" s="3">
        <v>43729</v>
      </c>
      <c r="C266" s="4">
        <v>388449</v>
      </c>
      <c r="D266" s="5">
        <v>0.17</v>
      </c>
      <c r="E266" s="4">
        <v>37</v>
      </c>
      <c r="F266" s="4">
        <v>20</v>
      </c>
      <c r="G266" s="4">
        <v>25</v>
      </c>
      <c r="H266" s="4">
        <v>372</v>
      </c>
      <c r="I266" s="4">
        <v>31</v>
      </c>
      <c r="J266" s="5">
        <v>0.91</v>
      </c>
    </row>
    <row r="267" spans="2:10" x14ac:dyDescent="0.3">
      <c r="B267" s="3">
        <v>43730</v>
      </c>
      <c r="C267" s="4">
        <v>401959</v>
      </c>
      <c r="D267" s="5">
        <v>0.19</v>
      </c>
      <c r="E267" s="4">
        <v>31</v>
      </c>
      <c r="F267" s="4">
        <v>20</v>
      </c>
      <c r="G267" s="4">
        <v>25</v>
      </c>
      <c r="H267" s="4">
        <v>366</v>
      </c>
      <c r="I267" s="4">
        <v>31</v>
      </c>
      <c r="J267" s="5">
        <v>0.95</v>
      </c>
    </row>
    <row r="268" spans="2:10" x14ac:dyDescent="0.3">
      <c r="B268" s="3">
        <v>43731</v>
      </c>
      <c r="C268" s="4">
        <v>405567</v>
      </c>
      <c r="D268" s="5">
        <v>0.19</v>
      </c>
      <c r="E268" s="4">
        <v>35</v>
      </c>
      <c r="F268" s="4">
        <v>22</v>
      </c>
      <c r="G268" s="4">
        <v>27</v>
      </c>
      <c r="H268" s="4">
        <v>359</v>
      </c>
      <c r="I268" s="4">
        <v>31</v>
      </c>
      <c r="J268" s="5">
        <v>0.91</v>
      </c>
    </row>
    <row r="269" spans="2:10" x14ac:dyDescent="0.3">
      <c r="B269" s="3">
        <v>43732</v>
      </c>
      <c r="C269" s="4">
        <v>388298</v>
      </c>
      <c r="D269" s="5">
        <v>0.19</v>
      </c>
      <c r="E269" s="4">
        <v>38</v>
      </c>
      <c r="F269" s="4">
        <v>17</v>
      </c>
      <c r="G269" s="4">
        <v>30</v>
      </c>
      <c r="H269" s="4">
        <v>398</v>
      </c>
      <c r="I269" s="4">
        <v>35</v>
      </c>
      <c r="J269" s="5">
        <v>0.95</v>
      </c>
    </row>
    <row r="270" spans="2:10" x14ac:dyDescent="0.3">
      <c r="B270" s="3">
        <v>43733</v>
      </c>
      <c r="C270" s="4">
        <v>391681</v>
      </c>
      <c r="D270" s="5">
        <v>0.17</v>
      </c>
      <c r="E270" s="4">
        <v>32</v>
      </c>
      <c r="F270" s="4">
        <v>21</v>
      </c>
      <c r="G270" s="4">
        <v>28</v>
      </c>
      <c r="H270" s="4">
        <v>388</v>
      </c>
      <c r="I270" s="4">
        <v>37</v>
      </c>
      <c r="J270" s="5">
        <v>0.91</v>
      </c>
    </row>
    <row r="271" spans="2:10" x14ac:dyDescent="0.3">
      <c r="B271" s="3">
        <v>43734</v>
      </c>
      <c r="C271" s="4">
        <v>400929</v>
      </c>
      <c r="D271" s="5">
        <v>0.19</v>
      </c>
      <c r="E271" s="4">
        <v>30</v>
      </c>
      <c r="F271" s="4">
        <v>18</v>
      </c>
      <c r="G271" s="4">
        <v>28</v>
      </c>
      <c r="H271" s="4">
        <v>394</v>
      </c>
      <c r="I271" s="4">
        <v>35</v>
      </c>
      <c r="J271" s="5">
        <v>0.91</v>
      </c>
    </row>
    <row r="272" spans="2:10" x14ac:dyDescent="0.3">
      <c r="B272" s="3">
        <v>43735</v>
      </c>
      <c r="C272" s="4">
        <v>400010</v>
      </c>
      <c r="D272" s="5">
        <v>0.19</v>
      </c>
      <c r="E272" s="4">
        <v>37</v>
      </c>
      <c r="F272" s="4">
        <v>21</v>
      </c>
      <c r="G272" s="4">
        <v>29</v>
      </c>
      <c r="H272" s="4">
        <v>393</v>
      </c>
      <c r="I272" s="4">
        <v>38</v>
      </c>
      <c r="J272" s="5">
        <v>0.92</v>
      </c>
    </row>
    <row r="273" spans="2:10" x14ac:dyDescent="0.3">
      <c r="B273" s="3">
        <v>43736</v>
      </c>
      <c r="C273" s="4">
        <v>406277</v>
      </c>
      <c r="D273" s="5">
        <v>0.19</v>
      </c>
      <c r="E273" s="4">
        <v>38</v>
      </c>
      <c r="F273" s="4">
        <v>17</v>
      </c>
      <c r="G273" s="4">
        <v>30</v>
      </c>
      <c r="H273" s="4">
        <v>397</v>
      </c>
      <c r="I273" s="4">
        <v>36</v>
      </c>
      <c r="J273" s="5">
        <v>0.94</v>
      </c>
    </row>
    <row r="274" spans="2:10" x14ac:dyDescent="0.3">
      <c r="B274" s="3">
        <v>43737</v>
      </c>
      <c r="C274" s="4">
        <v>400829</v>
      </c>
      <c r="D274" s="5">
        <v>0.18</v>
      </c>
      <c r="E274" s="4">
        <v>30</v>
      </c>
      <c r="F274" s="4">
        <v>22</v>
      </c>
      <c r="G274" s="4">
        <v>28</v>
      </c>
      <c r="H274" s="4">
        <v>360</v>
      </c>
      <c r="I274" s="4">
        <v>39</v>
      </c>
      <c r="J274" s="5">
        <v>0.91</v>
      </c>
    </row>
    <row r="275" spans="2:10" x14ac:dyDescent="0.3">
      <c r="B275" s="3">
        <v>43738</v>
      </c>
      <c r="C275" s="4">
        <v>392169</v>
      </c>
      <c r="D275" s="5">
        <v>0.18</v>
      </c>
      <c r="E275" s="4">
        <v>32</v>
      </c>
      <c r="F275" s="4">
        <v>18</v>
      </c>
      <c r="G275" s="4">
        <v>28</v>
      </c>
      <c r="H275" s="4">
        <v>359</v>
      </c>
      <c r="I275" s="4">
        <v>34</v>
      </c>
      <c r="J275" s="5">
        <v>0.91</v>
      </c>
    </row>
    <row r="276" spans="2:10" x14ac:dyDescent="0.3">
      <c r="B276" s="3">
        <v>43739</v>
      </c>
      <c r="C276" s="4">
        <v>383376</v>
      </c>
      <c r="D276" s="5">
        <v>0.17</v>
      </c>
      <c r="E276" s="4">
        <v>30</v>
      </c>
      <c r="F276" s="4">
        <v>21</v>
      </c>
      <c r="G276" s="4">
        <v>25</v>
      </c>
      <c r="H276" s="4">
        <v>394</v>
      </c>
      <c r="I276" s="4">
        <v>35</v>
      </c>
      <c r="J276" s="5">
        <v>0.92</v>
      </c>
    </row>
    <row r="277" spans="2:10" x14ac:dyDescent="0.3">
      <c r="B277" s="3">
        <v>43740</v>
      </c>
      <c r="C277" s="4">
        <v>384903</v>
      </c>
      <c r="D277" s="5">
        <v>0.19</v>
      </c>
      <c r="E277" s="4">
        <v>34</v>
      </c>
      <c r="F277" s="4">
        <v>19</v>
      </c>
      <c r="G277" s="4">
        <v>26</v>
      </c>
      <c r="H277" s="4">
        <v>380</v>
      </c>
      <c r="I277" s="4">
        <v>30</v>
      </c>
      <c r="J277" s="5">
        <v>0.94</v>
      </c>
    </row>
    <row r="278" spans="2:10" x14ac:dyDescent="0.3">
      <c r="B278" s="3">
        <v>43741</v>
      </c>
      <c r="C278" s="4">
        <v>381179</v>
      </c>
      <c r="D278" s="5">
        <v>0.17</v>
      </c>
      <c r="E278" s="4">
        <v>37</v>
      </c>
      <c r="F278" s="4">
        <v>18</v>
      </c>
      <c r="G278" s="4">
        <v>28</v>
      </c>
      <c r="H278" s="4">
        <v>387</v>
      </c>
      <c r="I278" s="4">
        <v>33</v>
      </c>
      <c r="J278" s="5">
        <v>0.93</v>
      </c>
    </row>
    <row r="279" spans="2:10" x14ac:dyDescent="0.3">
      <c r="B279" s="3">
        <v>43742</v>
      </c>
      <c r="C279" s="4">
        <v>389368</v>
      </c>
      <c r="D279" s="5">
        <v>0.19</v>
      </c>
      <c r="E279" s="4">
        <v>34</v>
      </c>
      <c r="F279" s="4">
        <v>22</v>
      </c>
      <c r="G279" s="4">
        <v>29</v>
      </c>
      <c r="H279" s="4">
        <v>357</v>
      </c>
      <c r="I279" s="4">
        <v>40</v>
      </c>
      <c r="J279" s="5">
        <v>0.94</v>
      </c>
    </row>
    <row r="280" spans="2:10" x14ac:dyDescent="0.3">
      <c r="B280" s="3">
        <v>43743</v>
      </c>
      <c r="C280" s="4">
        <v>409180</v>
      </c>
      <c r="D280" s="5">
        <v>0.19</v>
      </c>
      <c r="E280" s="4">
        <v>32</v>
      </c>
      <c r="F280" s="4">
        <v>21</v>
      </c>
      <c r="G280" s="4">
        <v>29</v>
      </c>
      <c r="H280" s="4">
        <v>382</v>
      </c>
      <c r="I280" s="4">
        <v>39</v>
      </c>
      <c r="J280" s="5">
        <v>0.95</v>
      </c>
    </row>
    <row r="281" spans="2:10" x14ac:dyDescent="0.3">
      <c r="B281" s="3">
        <v>43744</v>
      </c>
      <c r="C281" s="4">
        <v>382705</v>
      </c>
      <c r="D281" s="5">
        <v>0.17</v>
      </c>
      <c r="E281" s="4">
        <v>31</v>
      </c>
      <c r="F281" s="4">
        <v>19</v>
      </c>
      <c r="G281" s="4">
        <v>30</v>
      </c>
      <c r="H281" s="4">
        <v>372</v>
      </c>
      <c r="I281" s="4">
        <v>31</v>
      </c>
      <c r="J281" s="5">
        <v>0.94</v>
      </c>
    </row>
    <row r="282" spans="2:10" x14ac:dyDescent="0.3">
      <c r="B282" s="3">
        <v>43745</v>
      </c>
      <c r="C282" s="4">
        <v>402657</v>
      </c>
      <c r="D282" s="5">
        <v>0.18</v>
      </c>
      <c r="E282" s="4">
        <v>30</v>
      </c>
      <c r="F282" s="4">
        <v>19</v>
      </c>
      <c r="G282" s="4">
        <v>26</v>
      </c>
      <c r="H282" s="4">
        <v>388</v>
      </c>
      <c r="I282" s="4">
        <v>32</v>
      </c>
      <c r="J282" s="5">
        <v>0.91</v>
      </c>
    </row>
    <row r="283" spans="2:10" x14ac:dyDescent="0.3">
      <c r="B283" s="3">
        <v>43746</v>
      </c>
      <c r="C283" s="4">
        <v>386505</v>
      </c>
      <c r="D283" s="5">
        <v>0.19</v>
      </c>
      <c r="E283" s="4">
        <v>38</v>
      </c>
      <c r="F283" s="4">
        <v>18</v>
      </c>
      <c r="G283" s="4">
        <v>29</v>
      </c>
      <c r="H283" s="4">
        <v>387</v>
      </c>
      <c r="I283" s="4">
        <v>39</v>
      </c>
      <c r="J283" s="5">
        <v>0.95</v>
      </c>
    </row>
    <row r="284" spans="2:10" x14ac:dyDescent="0.3">
      <c r="B284" s="3">
        <v>43747</v>
      </c>
      <c r="C284" s="4">
        <v>382253</v>
      </c>
      <c r="D284" s="5">
        <v>0.19</v>
      </c>
      <c r="E284" s="4">
        <v>34</v>
      </c>
      <c r="F284" s="4">
        <v>19</v>
      </c>
      <c r="G284" s="4">
        <v>29</v>
      </c>
      <c r="H284" s="4">
        <v>366</v>
      </c>
      <c r="I284" s="4">
        <v>34</v>
      </c>
      <c r="J284" s="5">
        <v>0.91</v>
      </c>
    </row>
    <row r="285" spans="2:10" x14ac:dyDescent="0.3">
      <c r="B285" s="3">
        <v>43748</v>
      </c>
      <c r="C285" s="4">
        <v>408424</v>
      </c>
      <c r="D285" s="5">
        <v>0.17</v>
      </c>
      <c r="E285" s="4">
        <v>33</v>
      </c>
      <c r="F285" s="4">
        <v>22</v>
      </c>
      <c r="G285" s="4">
        <v>29</v>
      </c>
      <c r="H285" s="4">
        <v>368</v>
      </c>
      <c r="I285" s="4">
        <v>30</v>
      </c>
      <c r="J285" s="5">
        <v>0.93</v>
      </c>
    </row>
    <row r="286" spans="2:10" x14ac:dyDescent="0.3">
      <c r="B286" s="3">
        <v>43749</v>
      </c>
      <c r="C286" s="4">
        <v>388464</v>
      </c>
      <c r="D286" s="5">
        <v>0.18</v>
      </c>
      <c r="E286" s="4">
        <v>31</v>
      </c>
      <c r="F286" s="4">
        <v>19</v>
      </c>
      <c r="G286" s="4">
        <v>25</v>
      </c>
      <c r="H286" s="4">
        <v>384</v>
      </c>
      <c r="I286" s="4">
        <v>30</v>
      </c>
      <c r="J286" s="5">
        <v>0.95</v>
      </c>
    </row>
    <row r="287" spans="2:10" x14ac:dyDescent="0.3">
      <c r="B287" s="3">
        <v>43750</v>
      </c>
      <c r="C287" s="4">
        <v>387248</v>
      </c>
      <c r="D287" s="5">
        <v>0.17</v>
      </c>
      <c r="E287" s="4">
        <v>33</v>
      </c>
      <c r="F287" s="4">
        <v>17</v>
      </c>
      <c r="G287" s="4">
        <v>27</v>
      </c>
      <c r="H287" s="4">
        <v>360</v>
      </c>
      <c r="I287" s="4">
        <v>39</v>
      </c>
      <c r="J287" s="5">
        <v>0.95</v>
      </c>
    </row>
    <row r="288" spans="2:10" x14ac:dyDescent="0.3">
      <c r="B288" s="3">
        <v>43751</v>
      </c>
      <c r="C288" s="4">
        <v>404505</v>
      </c>
      <c r="D288" s="5">
        <v>0.19</v>
      </c>
      <c r="E288" s="4">
        <v>32</v>
      </c>
      <c r="F288" s="4">
        <v>21</v>
      </c>
      <c r="G288" s="4">
        <v>27</v>
      </c>
      <c r="H288" s="4">
        <v>387</v>
      </c>
      <c r="I288" s="4">
        <v>36</v>
      </c>
      <c r="J288" s="5">
        <v>0.95</v>
      </c>
    </row>
    <row r="289" spans="2:10" x14ac:dyDescent="0.3">
      <c r="B289" s="3">
        <v>43752</v>
      </c>
      <c r="C289" s="4">
        <v>401477</v>
      </c>
      <c r="D289" s="5">
        <v>0.18</v>
      </c>
      <c r="E289" s="4">
        <v>31</v>
      </c>
      <c r="F289" s="4">
        <v>21</v>
      </c>
      <c r="G289" s="4">
        <v>25</v>
      </c>
      <c r="H289" s="4">
        <v>362</v>
      </c>
      <c r="I289" s="4">
        <v>36</v>
      </c>
      <c r="J289" s="5">
        <v>0.93</v>
      </c>
    </row>
    <row r="290" spans="2:10" x14ac:dyDescent="0.3">
      <c r="B290" s="3">
        <v>43753</v>
      </c>
      <c r="C290" s="4">
        <v>402669</v>
      </c>
      <c r="D290" s="5">
        <v>0.19</v>
      </c>
      <c r="E290" s="4">
        <v>35</v>
      </c>
      <c r="F290" s="4">
        <v>17</v>
      </c>
      <c r="G290" s="4">
        <v>25</v>
      </c>
      <c r="H290" s="4">
        <v>394</v>
      </c>
      <c r="I290" s="4">
        <v>32</v>
      </c>
      <c r="J290" s="5">
        <v>0.91</v>
      </c>
    </row>
    <row r="291" spans="2:10" x14ac:dyDescent="0.3">
      <c r="B291" s="3">
        <v>43754</v>
      </c>
      <c r="C291" s="4">
        <v>401441</v>
      </c>
      <c r="D291" s="5">
        <v>0.19</v>
      </c>
      <c r="E291" s="4">
        <v>38</v>
      </c>
      <c r="F291" s="4">
        <v>22</v>
      </c>
      <c r="G291" s="4">
        <v>26</v>
      </c>
      <c r="H291" s="4">
        <v>371</v>
      </c>
      <c r="I291" s="4">
        <v>31</v>
      </c>
      <c r="J291" s="5">
        <v>0.95</v>
      </c>
    </row>
    <row r="292" spans="2:10" x14ac:dyDescent="0.3">
      <c r="B292" s="3">
        <v>43755</v>
      </c>
      <c r="C292" s="4">
        <v>404247</v>
      </c>
      <c r="D292" s="5">
        <v>0.17</v>
      </c>
      <c r="E292" s="4">
        <v>37</v>
      </c>
      <c r="F292" s="4">
        <v>18</v>
      </c>
      <c r="G292" s="4">
        <v>27</v>
      </c>
      <c r="H292" s="4">
        <v>365</v>
      </c>
      <c r="I292" s="4">
        <v>34</v>
      </c>
      <c r="J292" s="5">
        <v>0.92</v>
      </c>
    </row>
    <row r="293" spans="2:10" x14ac:dyDescent="0.3">
      <c r="B293" s="3">
        <v>43756</v>
      </c>
      <c r="C293" s="4">
        <v>384464</v>
      </c>
      <c r="D293" s="5">
        <v>0.18</v>
      </c>
      <c r="E293" s="4">
        <v>35</v>
      </c>
      <c r="F293" s="4">
        <v>20</v>
      </c>
      <c r="G293" s="4">
        <v>30</v>
      </c>
      <c r="H293" s="4">
        <v>383</v>
      </c>
      <c r="I293" s="4">
        <v>39</v>
      </c>
      <c r="J293" s="5">
        <v>0.94</v>
      </c>
    </row>
    <row r="294" spans="2:10" x14ac:dyDescent="0.3">
      <c r="B294" s="3">
        <v>43757</v>
      </c>
      <c r="C294" s="4">
        <v>383538</v>
      </c>
      <c r="D294" s="5">
        <v>0.19</v>
      </c>
      <c r="E294" s="4">
        <v>34</v>
      </c>
      <c r="F294" s="4">
        <v>19</v>
      </c>
      <c r="G294" s="4">
        <v>27</v>
      </c>
      <c r="H294" s="4">
        <v>386</v>
      </c>
      <c r="I294" s="4">
        <v>35</v>
      </c>
      <c r="J294" s="5">
        <v>0.92</v>
      </c>
    </row>
    <row r="295" spans="2:10" x14ac:dyDescent="0.3">
      <c r="B295" s="3">
        <v>43758</v>
      </c>
      <c r="C295" s="4">
        <v>392178</v>
      </c>
      <c r="D295" s="5">
        <v>0.19</v>
      </c>
      <c r="E295" s="4">
        <v>38</v>
      </c>
      <c r="F295" s="4">
        <v>22</v>
      </c>
      <c r="G295" s="4">
        <v>25</v>
      </c>
      <c r="H295" s="4">
        <v>361</v>
      </c>
      <c r="I295" s="4">
        <v>33</v>
      </c>
      <c r="J295" s="5">
        <v>0.94</v>
      </c>
    </row>
    <row r="296" spans="2:10" x14ac:dyDescent="0.3">
      <c r="B296" s="3">
        <v>43759</v>
      </c>
      <c r="C296" s="4">
        <v>383369</v>
      </c>
      <c r="D296" s="5">
        <v>0.19</v>
      </c>
      <c r="E296" s="4">
        <v>31</v>
      </c>
      <c r="F296" s="4">
        <v>22</v>
      </c>
      <c r="G296" s="4">
        <v>30</v>
      </c>
      <c r="H296" s="4">
        <v>368</v>
      </c>
      <c r="I296" s="4">
        <v>36</v>
      </c>
      <c r="J296" s="5">
        <v>0.92</v>
      </c>
    </row>
    <row r="297" spans="2:10" x14ac:dyDescent="0.3">
      <c r="B297" s="3">
        <v>43760</v>
      </c>
      <c r="C297" s="4">
        <v>399709</v>
      </c>
      <c r="D297" s="5">
        <v>0.18</v>
      </c>
      <c r="E297" s="4">
        <v>37</v>
      </c>
      <c r="F297" s="4">
        <v>19</v>
      </c>
      <c r="G297" s="4">
        <v>29</v>
      </c>
      <c r="H297" s="4">
        <v>376</v>
      </c>
      <c r="I297" s="4">
        <v>32</v>
      </c>
      <c r="J297" s="5">
        <v>0.94</v>
      </c>
    </row>
    <row r="298" spans="2:10" x14ac:dyDescent="0.3">
      <c r="B298" s="3">
        <v>43761</v>
      </c>
      <c r="C298" s="4">
        <v>394443</v>
      </c>
      <c r="D298" s="5">
        <v>0.18</v>
      </c>
      <c r="E298" s="4">
        <v>37</v>
      </c>
      <c r="F298" s="4">
        <v>18</v>
      </c>
      <c r="G298" s="4">
        <v>30</v>
      </c>
      <c r="H298" s="4">
        <v>369</v>
      </c>
      <c r="I298" s="4">
        <v>33</v>
      </c>
      <c r="J298" s="5">
        <v>0.95</v>
      </c>
    </row>
    <row r="299" spans="2:10" x14ac:dyDescent="0.3">
      <c r="B299" s="3">
        <v>43762</v>
      </c>
      <c r="C299" s="4">
        <v>389066</v>
      </c>
      <c r="D299" s="5">
        <v>0.18</v>
      </c>
      <c r="E299" s="4">
        <v>38</v>
      </c>
      <c r="F299" s="4">
        <v>21</v>
      </c>
      <c r="G299" s="4">
        <v>27</v>
      </c>
      <c r="H299" s="4">
        <v>398</v>
      </c>
      <c r="I299" s="4">
        <v>31</v>
      </c>
      <c r="J299" s="5">
        <v>0.91</v>
      </c>
    </row>
    <row r="300" spans="2:10" x14ac:dyDescent="0.3">
      <c r="B300" s="3">
        <v>43763</v>
      </c>
      <c r="C300" s="4">
        <v>393573</v>
      </c>
      <c r="D300" s="5">
        <v>0.19</v>
      </c>
      <c r="E300" s="4">
        <v>37</v>
      </c>
      <c r="F300" s="4">
        <v>20</v>
      </c>
      <c r="G300" s="4">
        <v>28</v>
      </c>
      <c r="H300" s="4">
        <v>375</v>
      </c>
      <c r="I300" s="4">
        <v>39</v>
      </c>
      <c r="J300" s="5">
        <v>0.93</v>
      </c>
    </row>
    <row r="301" spans="2:10" x14ac:dyDescent="0.3">
      <c r="B301" s="3">
        <v>43764</v>
      </c>
      <c r="C301" s="4">
        <v>382825</v>
      </c>
      <c r="D301" s="5">
        <v>0.17</v>
      </c>
      <c r="E301" s="4">
        <v>36</v>
      </c>
      <c r="F301" s="4">
        <v>20</v>
      </c>
      <c r="G301" s="4">
        <v>28</v>
      </c>
      <c r="H301" s="4">
        <v>359</v>
      </c>
      <c r="I301" s="4">
        <v>40</v>
      </c>
      <c r="J301" s="5">
        <v>0.92</v>
      </c>
    </row>
    <row r="302" spans="2:10" x14ac:dyDescent="0.3">
      <c r="B302" s="3">
        <v>43765</v>
      </c>
      <c r="C302" s="4">
        <v>382944</v>
      </c>
      <c r="D302" s="5">
        <v>0.18</v>
      </c>
      <c r="E302" s="4">
        <v>33</v>
      </c>
      <c r="F302" s="4">
        <v>17</v>
      </c>
      <c r="G302" s="4">
        <v>27</v>
      </c>
      <c r="H302" s="4">
        <v>366</v>
      </c>
      <c r="I302" s="4">
        <v>35</v>
      </c>
      <c r="J302" s="5">
        <v>0.95</v>
      </c>
    </row>
    <row r="303" spans="2:10" x14ac:dyDescent="0.3">
      <c r="B303" s="3">
        <v>43766</v>
      </c>
      <c r="C303" s="4">
        <v>403354</v>
      </c>
      <c r="D303" s="5">
        <v>0.19</v>
      </c>
      <c r="E303" s="4">
        <v>31</v>
      </c>
      <c r="F303" s="4">
        <v>20</v>
      </c>
      <c r="G303" s="4">
        <v>28</v>
      </c>
      <c r="H303" s="4">
        <v>395</v>
      </c>
      <c r="I303" s="4">
        <v>31</v>
      </c>
      <c r="J303" s="5">
        <v>0.94</v>
      </c>
    </row>
    <row r="304" spans="2:10" x14ac:dyDescent="0.3">
      <c r="B304" s="3">
        <v>43767</v>
      </c>
      <c r="C304" s="4">
        <v>396314</v>
      </c>
      <c r="D304" s="5">
        <v>0.18</v>
      </c>
      <c r="E304" s="4">
        <v>32</v>
      </c>
      <c r="F304" s="4">
        <v>22</v>
      </c>
      <c r="G304" s="4">
        <v>26</v>
      </c>
      <c r="H304" s="4">
        <v>382</v>
      </c>
      <c r="I304" s="4">
        <v>30</v>
      </c>
      <c r="J304" s="5">
        <v>0.93</v>
      </c>
    </row>
    <row r="305" spans="2:10" x14ac:dyDescent="0.3">
      <c r="B305" s="3">
        <v>43768</v>
      </c>
      <c r="C305" s="4">
        <v>396097</v>
      </c>
      <c r="D305" s="5">
        <v>0.17</v>
      </c>
      <c r="E305" s="4">
        <v>34</v>
      </c>
      <c r="F305" s="4">
        <v>21</v>
      </c>
      <c r="G305" s="4">
        <v>30</v>
      </c>
      <c r="H305" s="4">
        <v>394</v>
      </c>
      <c r="I305" s="4">
        <v>37</v>
      </c>
      <c r="J305" s="5">
        <v>0.91</v>
      </c>
    </row>
    <row r="306" spans="2:10" x14ac:dyDescent="0.3">
      <c r="B306" s="3">
        <v>43769</v>
      </c>
      <c r="C306" s="4">
        <v>392878</v>
      </c>
      <c r="D306" s="5">
        <v>0.17</v>
      </c>
      <c r="E306" s="4">
        <v>40</v>
      </c>
      <c r="F306" s="4">
        <v>22</v>
      </c>
      <c r="G306" s="4">
        <v>29</v>
      </c>
      <c r="H306" s="4">
        <v>363</v>
      </c>
      <c r="I306" s="4">
        <v>34</v>
      </c>
      <c r="J306" s="5">
        <v>0.95</v>
      </c>
    </row>
    <row r="307" spans="2:10" x14ac:dyDescent="0.3">
      <c r="B307" s="3">
        <v>43770</v>
      </c>
      <c r="C307" s="4">
        <v>404865</v>
      </c>
      <c r="D307" s="5">
        <v>0.19</v>
      </c>
      <c r="E307" s="4">
        <v>33</v>
      </c>
      <c r="F307" s="4">
        <v>20</v>
      </c>
      <c r="G307" s="4">
        <v>26</v>
      </c>
      <c r="H307" s="4">
        <v>355</v>
      </c>
      <c r="I307" s="4">
        <v>31</v>
      </c>
      <c r="J307" s="5">
        <v>0.91</v>
      </c>
    </row>
    <row r="308" spans="2:10" x14ac:dyDescent="0.3">
      <c r="B308" s="3">
        <v>43771</v>
      </c>
      <c r="C308" s="4">
        <v>404425</v>
      </c>
      <c r="D308" s="5">
        <v>0.18</v>
      </c>
      <c r="E308" s="4">
        <v>33</v>
      </c>
      <c r="F308" s="4">
        <v>19</v>
      </c>
      <c r="G308" s="4">
        <v>30</v>
      </c>
      <c r="H308" s="4">
        <v>399</v>
      </c>
      <c r="I308" s="4">
        <v>36</v>
      </c>
      <c r="J308" s="5">
        <v>0.91</v>
      </c>
    </row>
    <row r="309" spans="2:10" x14ac:dyDescent="0.3">
      <c r="B309" s="3">
        <v>43772</v>
      </c>
      <c r="C309" s="4">
        <v>404029</v>
      </c>
      <c r="D309" s="5">
        <v>0.19</v>
      </c>
      <c r="E309" s="4">
        <v>32</v>
      </c>
      <c r="F309" s="4">
        <v>19</v>
      </c>
      <c r="G309" s="4">
        <v>26</v>
      </c>
      <c r="H309" s="4">
        <v>390</v>
      </c>
      <c r="I309" s="4">
        <v>37</v>
      </c>
      <c r="J309" s="5">
        <v>0.94</v>
      </c>
    </row>
    <row r="310" spans="2:10" x14ac:dyDescent="0.3">
      <c r="B310" s="3">
        <v>43773</v>
      </c>
      <c r="C310" s="4">
        <v>382779</v>
      </c>
      <c r="D310" s="5">
        <v>0.19</v>
      </c>
      <c r="E310" s="4">
        <v>34</v>
      </c>
      <c r="F310" s="4">
        <v>22</v>
      </c>
      <c r="G310" s="4">
        <v>27</v>
      </c>
      <c r="H310" s="4">
        <v>396</v>
      </c>
      <c r="I310" s="4">
        <v>34</v>
      </c>
      <c r="J310" s="5">
        <v>0.92</v>
      </c>
    </row>
    <row r="311" spans="2:10" x14ac:dyDescent="0.3">
      <c r="B311" s="3">
        <v>43774</v>
      </c>
      <c r="C311" s="4">
        <v>394015</v>
      </c>
      <c r="D311" s="5">
        <v>0.17</v>
      </c>
      <c r="E311" s="4">
        <v>31</v>
      </c>
      <c r="F311" s="4">
        <v>22</v>
      </c>
      <c r="G311" s="4">
        <v>25</v>
      </c>
      <c r="H311" s="4">
        <v>398</v>
      </c>
      <c r="I311" s="4">
        <v>39</v>
      </c>
      <c r="J311" s="5">
        <v>0.91</v>
      </c>
    </row>
    <row r="312" spans="2:10" x14ac:dyDescent="0.3">
      <c r="B312" s="3">
        <v>43775</v>
      </c>
      <c r="C312" s="4">
        <v>384987</v>
      </c>
      <c r="D312" s="5">
        <v>0.18</v>
      </c>
      <c r="E312" s="4">
        <v>34</v>
      </c>
      <c r="F312" s="4">
        <v>19</v>
      </c>
      <c r="G312" s="4">
        <v>25</v>
      </c>
      <c r="H312" s="4">
        <v>394</v>
      </c>
      <c r="I312" s="4">
        <v>33</v>
      </c>
      <c r="J312" s="5">
        <v>0.94</v>
      </c>
    </row>
    <row r="313" spans="2:10" x14ac:dyDescent="0.3">
      <c r="B313" s="3">
        <v>43776</v>
      </c>
      <c r="C313" s="4">
        <v>405410</v>
      </c>
      <c r="D313" s="5">
        <v>0.18</v>
      </c>
      <c r="E313" s="4">
        <v>36</v>
      </c>
      <c r="F313" s="4">
        <v>21</v>
      </c>
      <c r="G313" s="4">
        <v>30</v>
      </c>
      <c r="H313" s="4">
        <v>361</v>
      </c>
      <c r="I313" s="4">
        <v>37</v>
      </c>
      <c r="J313" s="5">
        <v>0.93</v>
      </c>
    </row>
    <row r="314" spans="2:10" x14ac:dyDescent="0.3">
      <c r="B314" s="3">
        <v>43777</v>
      </c>
      <c r="C314" s="4">
        <v>403572</v>
      </c>
      <c r="D314" s="5">
        <v>0.19</v>
      </c>
      <c r="E314" s="4">
        <v>31</v>
      </c>
      <c r="F314" s="4">
        <v>17</v>
      </c>
      <c r="G314" s="4">
        <v>26</v>
      </c>
      <c r="H314" s="4">
        <v>352</v>
      </c>
      <c r="I314" s="4">
        <v>34</v>
      </c>
      <c r="J314" s="5">
        <v>0.94</v>
      </c>
    </row>
    <row r="315" spans="2:10" x14ac:dyDescent="0.3">
      <c r="B315" s="3">
        <v>43778</v>
      </c>
      <c r="C315" s="4">
        <v>380487</v>
      </c>
      <c r="D315" s="5">
        <v>0.19</v>
      </c>
      <c r="E315" s="4">
        <v>40</v>
      </c>
      <c r="F315" s="4">
        <v>21</v>
      </c>
      <c r="G315" s="4">
        <v>27</v>
      </c>
      <c r="H315" s="4">
        <v>368</v>
      </c>
      <c r="I315" s="4">
        <v>32</v>
      </c>
      <c r="J315" s="5">
        <v>0.93</v>
      </c>
    </row>
    <row r="316" spans="2:10" x14ac:dyDescent="0.3">
      <c r="B316" s="3">
        <v>43779</v>
      </c>
      <c r="C316" s="4">
        <v>397106</v>
      </c>
      <c r="D316" s="5">
        <v>0.19</v>
      </c>
      <c r="E316" s="4">
        <v>34</v>
      </c>
      <c r="F316" s="4">
        <v>20</v>
      </c>
      <c r="G316" s="4">
        <v>30</v>
      </c>
      <c r="H316" s="4">
        <v>358</v>
      </c>
      <c r="I316" s="4">
        <v>37</v>
      </c>
      <c r="J316" s="5">
        <v>0.92</v>
      </c>
    </row>
    <row r="317" spans="2:10" x14ac:dyDescent="0.3">
      <c r="B317" s="3">
        <v>43780</v>
      </c>
      <c r="C317" s="4">
        <v>387858</v>
      </c>
      <c r="D317" s="5">
        <v>0.17</v>
      </c>
      <c r="E317" s="4">
        <v>38</v>
      </c>
      <c r="F317" s="4">
        <v>17</v>
      </c>
      <c r="G317" s="4">
        <v>25</v>
      </c>
      <c r="H317" s="4">
        <v>381</v>
      </c>
      <c r="I317" s="4">
        <v>31</v>
      </c>
      <c r="J317" s="5">
        <v>0.94</v>
      </c>
    </row>
    <row r="318" spans="2:10" x14ac:dyDescent="0.3">
      <c r="B318" s="3">
        <v>43781</v>
      </c>
      <c r="C318" s="4">
        <v>403207</v>
      </c>
      <c r="D318" s="5">
        <v>0.18</v>
      </c>
      <c r="E318" s="4">
        <v>32</v>
      </c>
      <c r="F318" s="4">
        <v>19</v>
      </c>
      <c r="G318" s="4">
        <v>30</v>
      </c>
      <c r="H318" s="4">
        <v>387</v>
      </c>
      <c r="I318" s="4">
        <v>39</v>
      </c>
      <c r="J318" s="5">
        <v>0.93</v>
      </c>
    </row>
    <row r="319" spans="2:10" x14ac:dyDescent="0.3">
      <c r="B319" s="3">
        <v>43782</v>
      </c>
      <c r="C319" s="4">
        <v>380788</v>
      </c>
      <c r="D319" s="5">
        <v>0.19</v>
      </c>
      <c r="E319" s="4">
        <v>36</v>
      </c>
      <c r="F319" s="4">
        <v>21</v>
      </c>
      <c r="G319" s="4">
        <v>25</v>
      </c>
      <c r="H319" s="4">
        <v>394</v>
      </c>
      <c r="I319" s="4">
        <v>34</v>
      </c>
      <c r="J319" s="5">
        <v>0.95</v>
      </c>
    </row>
    <row r="320" spans="2:10" x14ac:dyDescent="0.3">
      <c r="B320" s="3">
        <v>43783</v>
      </c>
      <c r="C320" s="4">
        <v>383044</v>
      </c>
      <c r="D320" s="5">
        <v>0.19</v>
      </c>
      <c r="E320" s="4">
        <v>34</v>
      </c>
      <c r="F320" s="4">
        <v>20</v>
      </c>
      <c r="G320" s="4">
        <v>25</v>
      </c>
      <c r="H320" s="4">
        <v>378</v>
      </c>
      <c r="I320" s="4">
        <v>33</v>
      </c>
      <c r="J320" s="5">
        <v>0.92</v>
      </c>
    </row>
    <row r="321" spans="2:10" x14ac:dyDescent="0.3">
      <c r="B321" s="3">
        <v>43784</v>
      </c>
      <c r="C321" s="4">
        <v>396628</v>
      </c>
      <c r="D321" s="5">
        <v>0.19</v>
      </c>
      <c r="E321" s="4">
        <v>30</v>
      </c>
      <c r="F321" s="4">
        <v>18</v>
      </c>
      <c r="G321" s="4">
        <v>27</v>
      </c>
      <c r="H321" s="4">
        <v>365</v>
      </c>
      <c r="I321" s="4">
        <v>40</v>
      </c>
      <c r="J321" s="5">
        <v>0.91</v>
      </c>
    </row>
    <row r="322" spans="2:10" x14ac:dyDescent="0.3">
      <c r="B322" s="3">
        <v>43785</v>
      </c>
      <c r="C322" s="4">
        <v>404564</v>
      </c>
      <c r="D322" s="5">
        <v>0.18</v>
      </c>
      <c r="E322" s="4">
        <v>40</v>
      </c>
      <c r="F322" s="4">
        <v>21</v>
      </c>
      <c r="G322" s="4">
        <v>30</v>
      </c>
      <c r="H322" s="4">
        <v>392</v>
      </c>
      <c r="I322" s="4">
        <v>39</v>
      </c>
      <c r="J322" s="5">
        <v>0.92</v>
      </c>
    </row>
    <row r="323" spans="2:10" x14ac:dyDescent="0.3">
      <c r="B323" s="3">
        <v>43786</v>
      </c>
      <c r="C323" s="4">
        <v>380987</v>
      </c>
      <c r="D323" s="5">
        <v>0.19</v>
      </c>
      <c r="E323" s="4">
        <v>112</v>
      </c>
      <c r="F323" s="4">
        <v>22</v>
      </c>
      <c r="G323" s="4">
        <v>27</v>
      </c>
      <c r="H323" s="4">
        <v>353</v>
      </c>
      <c r="I323" s="4">
        <v>38</v>
      </c>
      <c r="J323" s="5">
        <v>0.95</v>
      </c>
    </row>
    <row r="324" spans="2:10" x14ac:dyDescent="0.3">
      <c r="B324" s="3">
        <v>43787</v>
      </c>
      <c r="C324" s="4">
        <v>398199</v>
      </c>
      <c r="D324" s="5">
        <v>0.18</v>
      </c>
      <c r="E324" s="4">
        <v>37</v>
      </c>
      <c r="F324" s="4">
        <v>22</v>
      </c>
      <c r="G324" s="4">
        <v>26</v>
      </c>
      <c r="H324" s="4">
        <v>385</v>
      </c>
      <c r="I324" s="4">
        <v>34</v>
      </c>
      <c r="J324" s="5">
        <v>0.94</v>
      </c>
    </row>
    <row r="325" spans="2:10" x14ac:dyDescent="0.3">
      <c r="B325" s="3">
        <v>43788</v>
      </c>
      <c r="C325" s="4">
        <v>384779</v>
      </c>
      <c r="D325" s="5">
        <v>0.19</v>
      </c>
      <c r="E325" s="4">
        <v>33</v>
      </c>
      <c r="F325" s="4">
        <v>22</v>
      </c>
      <c r="G325" s="4">
        <v>27</v>
      </c>
      <c r="H325" s="4">
        <v>369</v>
      </c>
      <c r="I325" s="4">
        <v>33</v>
      </c>
      <c r="J325" s="5">
        <v>0.92</v>
      </c>
    </row>
    <row r="326" spans="2:10" x14ac:dyDescent="0.3">
      <c r="B326" s="3">
        <v>43789</v>
      </c>
      <c r="C326" s="4">
        <v>410182</v>
      </c>
      <c r="D326" s="5">
        <v>0.19</v>
      </c>
      <c r="E326" s="4">
        <v>40</v>
      </c>
      <c r="F326" s="4">
        <v>19</v>
      </c>
      <c r="G326" s="4">
        <v>29</v>
      </c>
      <c r="H326" s="4">
        <v>389</v>
      </c>
      <c r="I326" s="4">
        <v>32</v>
      </c>
      <c r="J326" s="5">
        <v>0.92</v>
      </c>
    </row>
    <row r="327" spans="2:10" x14ac:dyDescent="0.3">
      <c r="B327" s="3">
        <v>43790</v>
      </c>
      <c r="C327" s="4">
        <v>393181</v>
      </c>
      <c r="D327" s="5">
        <v>0.18</v>
      </c>
      <c r="E327" s="4">
        <v>38</v>
      </c>
      <c r="F327" s="4">
        <v>21</v>
      </c>
      <c r="G327" s="4">
        <v>27</v>
      </c>
      <c r="H327" s="4">
        <v>395</v>
      </c>
      <c r="I327" s="4">
        <v>35</v>
      </c>
      <c r="J327" s="5">
        <v>0.92</v>
      </c>
    </row>
    <row r="328" spans="2:10" x14ac:dyDescent="0.3">
      <c r="B328" s="3">
        <v>43791</v>
      </c>
      <c r="C328" s="4">
        <v>409499</v>
      </c>
      <c r="D328" s="5">
        <v>0.18</v>
      </c>
      <c r="E328" s="4">
        <v>35</v>
      </c>
      <c r="F328" s="4">
        <v>19</v>
      </c>
      <c r="G328" s="4">
        <v>25</v>
      </c>
      <c r="H328" s="4">
        <v>360</v>
      </c>
      <c r="I328" s="4">
        <v>37</v>
      </c>
      <c r="J328" s="5">
        <v>0.95</v>
      </c>
    </row>
    <row r="329" spans="2:10" x14ac:dyDescent="0.3">
      <c r="B329" s="3">
        <v>43792</v>
      </c>
      <c r="C329" s="4">
        <v>401426</v>
      </c>
      <c r="D329" s="5">
        <v>0.18</v>
      </c>
      <c r="E329" s="4">
        <v>37</v>
      </c>
      <c r="F329" s="4">
        <v>18</v>
      </c>
      <c r="G329" s="4">
        <v>28</v>
      </c>
      <c r="H329" s="4">
        <v>393</v>
      </c>
      <c r="I329" s="4">
        <v>39</v>
      </c>
      <c r="J329" s="5">
        <v>0.95</v>
      </c>
    </row>
    <row r="330" spans="2:10" x14ac:dyDescent="0.3">
      <c r="B330" s="3">
        <v>43793</v>
      </c>
      <c r="C330" s="4">
        <v>388049</v>
      </c>
      <c r="D330" s="5">
        <v>0.19</v>
      </c>
      <c r="E330" s="4">
        <v>34</v>
      </c>
      <c r="F330" s="4">
        <v>22</v>
      </c>
      <c r="G330" s="4">
        <v>27</v>
      </c>
      <c r="H330" s="4">
        <v>354</v>
      </c>
      <c r="I330" s="4">
        <v>37</v>
      </c>
      <c r="J330" s="5">
        <v>0.95</v>
      </c>
    </row>
    <row r="331" spans="2:10" x14ac:dyDescent="0.3">
      <c r="B331" s="3">
        <v>43794</v>
      </c>
      <c r="C331" s="4">
        <v>408801</v>
      </c>
      <c r="D331" s="5">
        <v>0.19</v>
      </c>
      <c r="E331" s="4">
        <v>34</v>
      </c>
      <c r="F331" s="4">
        <v>22</v>
      </c>
      <c r="G331" s="4">
        <v>26</v>
      </c>
      <c r="H331" s="4">
        <v>392</v>
      </c>
      <c r="I331" s="4">
        <v>39</v>
      </c>
      <c r="J331" s="5">
        <v>0.94</v>
      </c>
    </row>
    <row r="332" spans="2:10" x14ac:dyDescent="0.3">
      <c r="B332" s="3">
        <v>43795</v>
      </c>
      <c r="C332" s="4">
        <v>396857</v>
      </c>
      <c r="D332" s="5">
        <v>0.17</v>
      </c>
      <c r="E332" s="4">
        <v>35</v>
      </c>
      <c r="F332" s="4">
        <v>17</v>
      </c>
      <c r="G332" s="4">
        <v>25</v>
      </c>
      <c r="H332" s="4">
        <v>368</v>
      </c>
      <c r="I332" s="4">
        <v>39</v>
      </c>
      <c r="J332" s="5">
        <v>0.95</v>
      </c>
    </row>
    <row r="333" spans="2:10" x14ac:dyDescent="0.3">
      <c r="B333" s="3">
        <v>43796</v>
      </c>
      <c r="C333" s="4">
        <v>396457</v>
      </c>
      <c r="D333" s="5">
        <v>0.19</v>
      </c>
      <c r="E333" s="4">
        <v>35</v>
      </c>
      <c r="F333" s="4">
        <v>22</v>
      </c>
      <c r="G333" s="4">
        <v>28</v>
      </c>
      <c r="H333" s="4">
        <v>369</v>
      </c>
      <c r="I333" s="4">
        <v>34</v>
      </c>
      <c r="J333" s="5">
        <v>0.91</v>
      </c>
    </row>
    <row r="334" spans="2:10" x14ac:dyDescent="0.3">
      <c r="B334" s="3">
        <v>43797</v>
      </c>
      <c r="C334" s="4">
        <v>403521</v>
      </c>
      <c r="D334" s="5">
        <v>0.18</v>
      </c>
      <c r="E334" s="4">
        <v>33</v>
      </c>
      <c r="F334" s="4">
        <v>21</v>
      </c>
      <c r="G334" s="4">
        <v>28</v>
      </c>
      <c r="H334" s="4">
        <v>380</v>
      </c>
      <c r="I334" s="4">
        <v>32</v>
      </c>
      <c r="J334" s="5">
        <v>0.94</v>
      </c>
    </row>
    <row r="335" spans="2:10" x14ac:dyDescent="0.3">
      <c r="B335" s="3">
        <v>43798</v>
      </c>
      <c r="C335" s="4">
        <v>403130</v>
      </c>
      <c r="D335" s="5">
        <v>0.17</v>
      </c>
      <c r="E335" s="4">
        <v>39</v>
      </c>
      <c r="F335" s="4">
        <v>17</v>
      </c>
      <c r="G335" s="4">
        <v>28</v>
      </c>
      <c r="H335" s="4">
        <v>352</v>
      </c>
      <c r="I335" s="4">
        <v>32</v>
      </c>
      <c r="J335" s="5">
        <v>0.94</v>
      </c>
    </row>
    <row r="336" spans="2:10" x14ac:dyDescent="0.3">
      <c r="B336" s="3">
        <v>43799</v>
      </c>
      <c r="C336" s="4">
        <v>381333</v>
      </c>
      <c r="D336" s="5">
        <v>0.19</v>
      </c>
      <c r="E336" s="4">
        <v>40</v>
      </c>
      <c r="F336" s="4">
        <v>18</v>
      </c>
      <c r="G336" s="4">
        <v>29</v>
      </c>
      <c r="H336" s="4">
        <v>369</v>
      </c>
      <c r="I336" s="4">
        <v>36</v>
      </c>
      <c r="J336" s="5">
        <v>0.93</v>
      </c>
    </row>
    <row r="337" spans="2:10" x14ac:dyDescent="0.3">
      <c r="B337" s="3">
        <v>43800</v>
      </c>
      <c r="C337" s="4">
        <v>397690</v>
      </c>
      <c r="D337" s="5">
        <v>0.18</v>
      </c>
      <c r="E337" s="4">
        <v>40</v>
      </c>
      <c r="F337" s="4">
        <v>18</v>
      </c>
      <c r="G337" s="4">
        <v>27</v>
      </c>
      <c r="H337" s="4">
        <v>388</v>
      </c>
      <c r="I337" s="4">
        <v>39</v>
      </c>
      <c r="J337" s="5">
        <v>0.92</v>
      </c>
    </row>
    <row r="338" spans="2:10" x14ac:dyDescent="0.3">
      <c r="B338" s="3">
        <v>43801</v>
      </c>
      <c r="C338" s="4">
        <v>400613</v>
      </c>
      <c r="D338" s="5">
        <v>0.17</v>
      </c>
      <c r="E338" s="4">
        <v>37</v>
      </c>
      <c r="F338" s="4">
        <v>22</v>
      </c>
      <c r="G338" s="4">
        <v>26</v>
      </c>
      <c r="H338" s="4">
        <v>394</v>
      </c>
      <c r="I338" s="4">
        <v>37</v>
      </c>
      <c r="J338" s="5">
        <v>0.91</v>
      </c>
    </row>
    <row r="339" spans="2:10" x14ac:dyDescent="0.3">
      <c r="B339" s="3">
        <v>43802</v>
      </c>
      <c r="C339" s="4">
        <v>393251</v>
      </c>
      <c r="D339" s="5">
        <v>0.19</v>
      </c>
      <c r="E339" s="4">
        <v>36</v>
      </c>
      <c r="F339" s="4">
        <v>20</v>
      </c>
      <c r="G339" s="4">
        <v>30</v>
      </c>
      <c r="H339" s="4">
        <v>360</v>
      </c>
      <c r="I339" s="4">
        <v>39</v>
      </c>
      <c r="J339" s="5">
        <v>0.94</v>
      </c>
    </row>
    <row r="340" spans="2:10" x14ac:dyDescent="0.3">
      <c r="B340" s="3">
        <v>43803</v>
      </c>
      <c r="C340" s="4">
        <v>385988</v>
      </c>
      <c r="D340" s="5">
        <v>0.19</v>
      </c>
      <c r="E340" s="4">
        <v>37</v>
      </c>
      <c r="F340" s="4">
        <v>18</v>
      </c>
      <c r="G340" s="4">
        <v>28</v>
      </c>
      <c r="H340" s="4">
        <v>397</v>
      </c>
      <c r="I340" s="4">
        <v>38</v>
      </c>
      <c r="J340" s="5">
        <v>0.92</v>
      </c>
    </row>
    <row r="341" spans="2:10" x14ac:dyDescent="0.3">
      <c r="B341" s="3">
        <v>43804</v>
      </c>
      <c r="C341" s="4">
        <v>404457</v>
      </c>
      <c r="D341" s="5">
        <v>0.18</v>
      </c>
      <c r="E341" s="4">
        <v>30</v>
      </c>
      <c r="F341" s="4">
        <v>22</v>
      </c>
      <c r="G341" s="4">
        <v>30</v>
      </c>
      <c r="H341" s="4">
        <v>370</v>
      </c>
      <c r="I341" s="4">
        <v>39</v>
      </c>
      <c r="J341" s="5">
        <v>0.91</v>
      </c>
    </row>
    <row r="342" spans="2:10" x14ac:dyDescent="0.3">
      <c r="B342" s="3">
        <v>43805</v>
      </c>
      <c r="C342" s="4">
        <v>386475</v>
      </c>
      <c r="D342" s="5">
        <v>0.19</v>
      </c>
      <c r="E342" s="4">
        <v>34</v>
      </c>
      <c r="F342" s="4">
        <v>21</v>
      </c>
      <c r="G342" s="4">
        <v>26</v>
      </c>
      <c r="H342" s="4">
        <v>356</v>
      </c>
      <c r="I342" s="4">
        <v>32</v>
      </c>
      <c r="J342" s="5">
        <v>0.91</v>
      </c>
    </row>
    <row r="343" spans="2:10" x14ac:dyDescent="0.3">
      <c r="B343" s="3">
        <v>43806</v>
      </c>
      <c r="C343" s="4">
        <v>401987</v>
      </c>
      <c r="D343" s="5">
        <v>0.17</v>
      </c>
      <c r="E343" s="4">
        <v>38</v>
      </c>
      <c r="F343" s="4">
        <v>20</v>
      </c>
      <c r="G343" s="4">
        <v>30</v>
      </c>
      <c r="H343" s="4">
        <v>370</v>
      </c>
      <c r="I343" s="4">
        <v>36</v>
      </c>
      <c r="J343" s="5">
        <v>0.95</v>
      </c>
    </row>
    <row r="344" spans="2:10" x14ac:dyDescent="0.3">
      <c r="B344" s="3">
        <v>43807</v>
      </c>
      <c r="C344" s="4">
        <v>392420</v>
      </c>
      <c r="D344" s="5">
        <v>0.19</v>
      </c>
      <c r="E344" s="4">
        <v>30</v>
      </c>
      <c r="F344" s="4">
        <v>18</v>
      </c>
      <c r="G344" s="4">
        <v>25</v>
      </c>
      <c r="H344" s="4">
        <v>394</v>
      </c>
      <c r="I344" s="4">
        <v>36</v>
      </c>
      <c r="J344" s="5">
        <v>0.93</v>
      </c>
    </row>
    <row r="345" spans="2:10" x14ac:dyDescent="0.3">
      <c r="B345" s="3">
        <v>43808</v>
      </c>
      <c r="C345" s="4">
        <v>397135</v>
      </c>
      <c r="D345" s="5">
        <v>0.17</v>
      </c>
      <c r="E345" s="4">
        <v>36</v>
      </c>
      <c r="F345" s="4">
        <v>22</v>
      </c>
      <c r="G345" s="4">
        <v>25</v>
      </c>
      <c r="H345" s="4">
        <v>363</v>
      </c>
      <c r="I345" s="4">
        <v>38</v>
      </c>
      <c r="J345" s="5">
        <v>0.92</v>
      </c>
    </row>
    <row r="346" spans="2:10" x14ac:dyDescent="0.3">
      <c r="B346" s="3">
        <v>43809</v>
      </c>
      <c r="C346" s="4">
        <v>408697</v>
      </c>
      <c r="D346" s="5">
        <v>0.18</v>
      </c>
      <c r="E346" s="4">
        <v>31</v>
      </c>
      <c r="F346" s="4">
        <v>19</v>
      </c>
      <c r="G346" s="4">
        <v>29</v>
      </c>
      <c r="H346" s="4">
        <v>370</v>
      </c>
      <c r="I346" s="4">
        <v>35</v>
      </c>
      <c r="J346" s="5">
        <v>0.94</v>
      </c>
    </row>
    <row r="347" spans="2:10" x14ac:dyDescent="0.3">
      <c r="B347" s="3">
        <v>43810</v>
      </c>
      <c r="C347" s="4">
        <v>384623</v>
      </c>
      <c r="D347" s="5">
        <v>0.18</v>
      </c>
      <c r="E347" s="4">
        <v>36</v>
      </c>
      <c r="F347" s="4">
        <v>20</v>
      </c>
      <c r="G347" s="4">
        <v>27</v>
      </c>
      <c r="H347" s="4">
        <v>397</v>
      </c>
      <c r="I347" s="4">
        <v>37</v>
      </c>
      <c r="J347" s="5">
        <v>0.94</v>
      </c>
    </row>
    <row r="348" spans="2:10" x14ac:dyDescent="0.3">
      <c r="B348" s="3">
        <v>43811</v>
      </c>
      <c r="C348" s="4">
        <v>385929</v>
      </c>
      <c r="D348" s="5">
        <v>0.18</v>
      </c>
      <c r="E348" s="4">
        <v>36</v>
      </c>
      <c r="F348" s="4">
        <v>21</v>
      </c>
      <c r="G348" s="4">
        <v>27</v>
      </c>
      <c r="H348" s="4">
        <v>386</v>
      </c>
      <c r="I348" s="4">
        <v>33</v>
      </c>
      <c r="J348" s="5">
        <v>0.92</v>
      </c>
    </row>
    <row r="349" spans="2:10" x14ac:dyDescent="0.3">
      <c r="B349" s="3">
        <v>43812</v>
      </c>
      <c r="C349" s="4">
        <v>410246</v>
      </c>
      <c r="D349" s="5">
        <v>0.17</v>
      </c>
      <c r="E349" s="4">
        <v>32</v>
      </c>
      <c r="F349" s="4">
        <v>20</v>
      </c>
      <c r="G349" s="4">
        <v>25</v>
      </c>
      <c r="H349" s="4">
        <v>371</v>
      </c>
      <c r="I349" s="4">
        <v>33</v>
      </c>
      <c r="J349" s="5">
        <v>0.92</v>
      </c>
    </row>
    <row r="350" spans="2:10" x14ac:dyDescent="0.3">
      <c r="B350" s="3">
        <v>43813</v>
      </c>
      <c r="C350" s="4">
        <v>386399</v>
      </c>
      <c r="D350" s="5">
        <v>0.17</v>
      </c>
      <c r="E350" s="4">
        <v>38</v>
      </c>
      <c r="F350" s="4">
        <v>19</v>
      </c>
      <c r="G350" s="4">
        <v>26</v>
      </c>
      <c r="H350" s="4">
        <v>391</v>
      </c>
      <c r="I350" s="4">
        <v>40</v>
      </c>
      <c r="J350" s="5">
        <v>0.92</v>
      </c>
    </row>
    <row r="351" spans="2:10" x14ac:dyDescent="0.3">
      <c r="B351" s="3">
        <v>43814</v>
      </c>
      <c r="C351" s="4">
        <v>410008</v>
      </c>
      <c r="D351" s="5">
        <v>0.18</v>
      </c>
      <c r="E351" s="4">
        <v>30</v>
      </c>
      <c r="F351" s="4">
        <v>21</v>
      </c>
      <c r="G351" s="4">
        <v>27</v>
      </c>
      <c r="H351" s="4">
        <v>355</v>
      </c>
      <c r="I351" s="4">
        <v>32</v>
      </c>
      <c r="J351" s="5">
        <v>0.91</v>
      </c>
    </row>
    <row r="352" spans="2:10" x14ac:dyDescent="0.3">
      <c r="B352" s="3">
        <v>43815</v>
      </c>
      <c r="C352" s="4">
        <v>390197</v>
      </c>
      <c r="D352" s="5">
        <v>0.19</v>
      </c>
      <c r="E352" s="4">
        <v>40</v>
      </c>
      <c r="F352" s="4">
        <v>19</v>
      </c>
      <c r="G352" s="4">
        <v>27</v>
      </c>
      <c r="H352" s="4">
        <v>386</v>
      </c>
      <c r="I352" s="4">
        <v>31</v>
      </c>
      <c r="J352" s="5">
        <v>0.95</v>
      </c>
    </row>
    <row r="353" spans="2:10" x14ac:dyDescent="0.3">
      <c r="B353" s="3">
        <v>43816</v>
      </c>
      <c r="C353" s="4">
        <v>393364</v>
      </c>
      <c r="D353" s="5">
        <v>0.17</v>
      </c>
      <c r="E353" s="4">
        <v>40</v>
      </c>
      <c r="F353" s="4">
        <v>20</v>
      </c>
      <c r="G353" s="4">
        <v>27</v>
      </c>
      <c r="H353" s="4">
        <v>356</v>
      </c>
      <c r="I353" s="4">
        <v>33</v>
      </c>
      <c r="J353" s="5">
        <v>0.92</v>
      </c>
    </row>
    <row r="354" spans="2:10" x14ac:dyDescent="0.3">
      <c r="B354" s="3">
        <v>43817</v>
      </c>
      <c r="C354" s="4">
        <v>396256</v>
      </c>
      <c r="D354" s="5">
        <v>0.19</v>
      </c>
      <c r="E354" s="4">
        <v>40</v>
      </c>
      <c r="F354" s="4">
        <v>22</v>
      </c>
      <c r="G354" s="4">
        <v>27</v>
      </c>
      <c r="H354" s="4">
        <v>362</v>
      </c>
      <c r="I354" s="4">
        <v>38</v>
      </c>
      <c r="J354" s="5">
        <v>0.93</v>
      </c>
    </row>
    <row r="355" spans="2:10" x14ac:dyDescent="0.3">
      <c r="B355" s="3">
        <v>43818</v>
      </c>
      <c r="C355" s="4">
        <v>395679</v>
      </c>
      <c r="D355" s="5">
        <v>0.17</v>
      </c>
      <c r="E355" s="4">
        <v>34</v>
      </c>
      <c r="F355" s="4">
        <v>19</v>
      </c>
      <c r="G355" s="4">
        <v>30</v>
      </c>
      <c r="H355" s="4">
        <v>354</v>
      </c>
      <c r="I355" s="4">
        <v>32</v>
      </c>
      <c r="J355" s="5">
        <v>0.92</v>
      </c>
    </row>
    <row r="356" spans="2:10" x14ac:dyDescent="0.3">
      <c r="B356" s="3">
        <v>43819</v>
      </c>
      <c r="C356" s="4">
        <v>388480</v>
      </c>
      <c r="D356" s="5">
        <v>0.18</v>
      </c>
      <c r="E356" s="4">
        <v>34</v>
      </c>
      <c r="F356" s="4">
        <v>20</v>
      </c>
      <c r="G356" s="4">
        <v>27</v>
      </c>
      <c r="H356" s="4">
        <v>362</v>
      </c>
      <c r="I356" s="4">
        <v>39</v>
      </c>
      <c r="J356" s="5">
        <v>0.95</v>
      </c>
    </row>
    <row r="357" spans="2:10" x14ac:dyDescent="0.3">
      <c r="B357" s="3">
        <v>43820</v>
      </c>
      <c r="C357" s="4">
        <v>399659</v>
      </c>
      <c r="D357" s="5">
        <v>0.17</v>
      </c>
      <c r="E357" s="4">
        <v>39</v>
      </c>
      <c r="F357" s="4">
        <v>17</v>
      </c>
      <c r="G357" s="4">
        <v>29</v>
      </c>
      <c r="H357" s="4">
        <v>350</v>
      </c>
      <c r="I357" s="4">
        <v>31</v>
      </c>
      <c r="J357" s="5">
        <v>0.91</v>
      </c>
    </row>
    <row r="358" spans="2:10" x14ac:dyDescent="0.3">
      <c r="B358" s="3">
        <v>43821</v>
      </c>
      <c r="C358" s="4">
        <v>391668</v>
      </c>
      <c r="D358" s="5">
        <v>0.18</v>
      </c>
      <c r="E358" s="4">
        <v>30</v>
      </c>
      <c r="F358" s="4">
        <v>18</v>
      </c>
      <c r="G358" s="4">
        <v>25</v>
      </c>
      <c r="H358" s="4">
        <v>397</v>
      </c>
      <c r="I358" s="4">
        <v>39</v>
      </c>
      <c r="J358" s="5">
        <v>0.92</v>
      </c>
    </row>
    <row r="359" spans="2:10" x14ac:dyDescent="0.3">
      <c r="B359" s="3">
        <v>43822</v>
      </c>
      <c r="C359" s="4">
        <v>387294</v>
      </c>
      <c r="D359" s="5">
        <v>0.17</v>
      </c>
      <c r="E359" s="4">
        <v>34</v>
      </c>
      <c r="F359" s="4">
        <v>18</v>
      </c>
      <c r="G359" s="4">
        <v>29</v>
      </c>
      <c r="H359" s="4">
        <v>357</v>
      </c>
      <c r="I359" s="4">
        <v>30</v>
      </c>
      <c r="J359" s="5">
        <v>0.92</v>
      </c>
    </row>
    <row r="360" spans="2:10" x14ac:dyDescent="0.3">
      <c r="B360" s="3">
        <v>43823</v>
      </c>
      <c r="C360" s="4">
        <v>385346</v>
      </c>
      <c r="D360" s="5">
        <v>0.17</v>
      </c>
      <c r="E360" s="4">
        <v>40</v>
      </c>
      <c r="F360" s="4">
        <v>17</v>
      </c>
      <c r="G360" s="4">
        <v>26</v>
      </c>
      <c r="H360" s="4">
        <v>394</v>
      </c>
      <c r="I360" s="4">
        <v>40</v>
      </c>
      <c r="J360" s="5">
        <v>0.93</v>
      </c>
    </row>
    <row r="361" spans="2:10" x14ac:dyDescent="0.3">
      <c r="B361" s="3">
        <v>43824</v>
      </c>
      <c r="C361" s="4">
        <v>403674</v>
      </c>
      <c r="D361" s="5">
        <v>0.19</v>
      </c>
      <c r="E361" s="4">
        <v>38</v>
      </c>
      <c r="F361" s="4">
        <v>20</v>
      </c>
      <c r="G361" s="4">
        <v>27</v>
      </c>
      <c r="H361" s="4">
        <v>366</v>
      </c>
      <c r="I361" s="4">
        <v>35</v>
      </c>
      <c r="J361" s="5">
        <v>0.93</v>
      </c>
    </row>
    <row r="362" spans="2:10" x14ac:dyDescent="0.3">
      <c r="B362" s="3">
        <v>43825</v>
      </c>
      <c r="C362" s="4">
        <v>381035</v>
      </c>
      <c r="D362" s="5">
        <v>0.18</v>
      </c>
      <c r="E362" s="4">
        <v>39</v>
      </c>
      <c r="F362" s="4">
        <v>21</v>
      </c>
      <c r="G362" s="4">
        <v>29</v>
      </c>
      <c r="H362" s="4">
        <v>380</v>
      </c>
      <c r="I362" s="4">
        <v>36</v>
      </c>
      <c r="J362" s="5">
        <v>0.95</v>
      </c>
    </row>
    <row r="363" spans="2:10" x14ac:dyDescent="0.3">
      <c r="B363" s="3">
        <v>43826</v>
      </c>
      <c r="C363" s="4">
        <v>409390</v>
      </c>
      <c r="D363" s="5">
        <v>0.19</v>
      </c>
      <c r="E363" s="4">
        <v>30</v>
      </c>
      <c r="F363" s="4">
        <v>18</v>
      </c>
      <c r="G363" s="4">
        <v>27</v>
      </c>
      <c r="H363" s="4">
        <v>387</v>
      </c>
      <c r="I363" s="4">
        <v>33</v>
      </c>
      <c r="J363" s="5">
        <v>0.91</v>
      </c>
    </row>
    <row r="364" spans="2:10" x14ac:dyDescent="0.3">
      <c r="B364" s="3">
        <v>43827</v>
      </c>
      <c r="C364" s="4">
        <v>383323</v>
      </c>
      <c r="D364" s="5">
        <v>0.19</v>
      </c>
      <c r="E364" s="4">
        <v>30</v>
      </c>
      <c r="F364" s="4">
        <v>18</v>
      </c>
      <c r="G364" s="4">
        <v>27</v>
      </c>
      <c r="H364" s="4">
        <v>388</v>
      </c>
      <c r="I364" s="4">
        <v>37</v>
      </c>
      <c r="J364" s="5">
        <v>0.91</v>
      </c>
    </row>
    <row r="365" spans="2:10" x14ac:dyDescent="0.3">
      <c r="B365" s="3">
        <v>43828</v>
      </c>
      <c r="C365" s="4">
        <v>385433</v>
      </c>
      <c r="D365" s="5">
        <v>0.17</v>
      </c>
      <c r="E365" s="4">
        <v>38</v>
      </c>
      <c r="F365" s="4">
        <v>17</v>
      </c>
      <c r="G365" s="4">
        <v>25</v>
      </c>
      <c r="H365" s="4">
        <v>350</v>
      </c>
      <c r="I365" s="4">
        <v>31</v>
      </c>
      <c r="J365" s="5">
        <v>0.94</v>
      </c>
    </row>
    <row r="366" spans="2:10" x14ac:dyDescent="0.3">
      <c r="B366" s="3">
        <v>43829</v>
      </c>
      <c r="C366" s="4">
        <v>382858</v>
      </c>
      <c r="D366" s="5">
        <v>0.18</v>
      </c>
      <c r="E366" s="4">
        <v>38</v>
      </c>
      <c r="F366" s="4">
        <v>17</v>
      </c>
      <c r="G366" s="4">
        <v>26</v>
      </c>
      <c r="H366" s="4">
        <v>385</v>
      </c>
      <c r="I366" s="4">
        <v>30</v>
      </c>
      <c r="J366" s="5">
        <v>0.95</v>
      </c>
    </row>
    <row r="367" spans="2:10" x14ac:dyDescent="0.3">
      <c r="B367" s="3">
        <v>43830</v>
      </c>
      <c r="C367" s="4">
        <v>384453</v>
      </c>
      <c r="D367" s="5">
        <v>0.19</v>
      </c>
      <c r="E367" s="4">
        <v>33</v>
      </c>
      <c r="F367" s="4">
        <v>18</v>
      </c>
      <c r="G367" s="4">
        <v>26</v>
      </c>
      <c r="H367" s="4">
        <v>357</v>
      </c>
      <c r="I367" s="4">
        <v>36</v>
      </c>
      <c r="J367" s="5">
        <v>0.91</v>
      </c>
    </row>
  </sheetData>
  <autoFilter ref="B2:J367" xr:uid="{ADF2C9D6-1140-4B27-BFB2-D049CCEE2FB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26F2-3098-433E-B349-1B81EA77268C}">
  <dimension ref="A1:J74"/>
  <sheetViews>
    <sheetView workbookViewId="0">
      <selection activeCell="F37" sqref="F37:H49"/>
    </sheetView>
  </sheetViews>
  <sheetFormatPr defaultRowHeight="15.6" x14ac:dyDescent="0.3"/>
  <cols>
    <col min="1" max="1" width="12.296875" bestFit="1" customWidth="1"/>
    <col min="2" max="2" width="16.3984375" bestFit="1" customWidth="1"/>
    <col min="3" max="3" width="17.5" bestFit="1" customWidth="1"/>
    <col min="4" max="4" width="9.8984375" bestFit="1" customWidth="1"/>
    <col min="5" max="5" width="10.8984375" bestFit="1" customWidth="1"/>
    <col min="6" max="6" width="12.296875" bestFit="1" customWidth="1"/>
    <col min="7" max="10" width="9.8984375" bestFit="1" customWidth="1"/>
    <col min="11" max="11" width="11.8984375" bestFit="1" customWidth="1"/>
  </cols>
  <sheetData>
    <row r="1" spans="1:7" x14ac:dyDescent="0.3">
      <c r="A1" s="48" t="s">
        <v>27</v>
      </c>
      <c r="B1" s="48"/>
    </row>
    <row r="2" spans="1:7" x14ac:dyDescent="0.3">
      <c r="A2" s="44" t="s">
        <v>118</v>
      </c>
      <c r="B2" s="44" t="s">
        <v>5</v>
      </c>
      <c r="D2" t="s">
        <v>119</v>
      </c>
      <c r="E2" t="s">
        <v>120</v>
      </c>
      <c r="F2" t="s">
        <v>121</v>
      </c>
      <c r="G2" t="s">
        <v>122</v>
      </c>
    </row>
    <row r="3" spans="1:7" x14ac:dyDescent="0.3">
      <c r="A3" t="s">
        <v>6</v>
      </c>
      <c r="B3" s="40">
        <f>D3</f>
        <v>3707557385</v>
      </c>
      <c r="D3" s="40">
        <v>3707557385</v>
      </c>
      <c r="E3" s="40">
        <v>2775135541</v>
      </c>
      <c r="F3" s="40">
        <v>1149611477</v>
      </c>
      <c r="G3" s="40">
        <v>2676032032</v>
      </c>
    </row>
    <row r="4" spans="1:7" x14ac:dyDescent="0.3">
      <c r="A4" t="s">
        <v>9</v>
      </c>
      <c r="B4" s="40">
        <f>E3</f>
        <v>2775135541</v>
      </c>
    </row>
    <row r="5" spans="1:7" x14ac:dyDescent="0.3">
      <c r="A5" t="s">
        <v>8</v>
      </c>
      <c r="B5" s="40">
        <f>F3</f>
        <v>1149611477</v>
      </c>
    </row>
    <row r="6" spans="1:7" x14ac:dyDescent="0.3">
      <c r="A6" t="s">
        <v>7</v>
      </c>
      <c r="B6" s="40">
        <f>G3</f>
        <v>2676032032</v>
      </c>
    </row>
    <row r="8" spans="1:7" x14ac:dyDescent="0.3">
      <c r="A8" s="48"/>
      <c r="B8" s="48"/>
    </row>
    <row r="9" spans="1:7" x14ac:dyDescent="0.3">
      <c r="B9" s="40"/>
    </row>
    <row r="10" spans="1:7" x14ac:dyDescent="0.3">
      <c r="B10" s="40"/>
    </row>
    <row r="11" spans="1:7" x14ac:dyDescent="0.3">
      <c r="B11" s="40"/>
    </row>
    <row r="12" spans="1:7" x14ac:dyDescent="0.3">
      <c r="B12" s="40"/>
    </row>
    <row r="22" spans="1:9" x14ac:dyDescent="0.3">
      <c r="A22" s="42" t="s">
        <v>112</v>
      </c>
      <c r="B22" t="s">
        <v>114</v>
      </c>
      <c r="C22" t="s">
        <v>123</v>
      </c>
      <c r="D22" t="s">
        <v>113</v>
      </c>
      <c r="F22" s="43" t="s">
        <v>112</v>
      </c>
      <c r="G22" s="9" t="s">
        <v>115</v>
      </c>
    </row>
    <row r="23" spans="1:9" x14ac:dyDescent="0.3">
      <c r="A23" s="41" t="s">
        <v>100</v>
      </c>
      <c r="B23" s="46">
        <v>42386535.673280001</v>
      </c>
      <c r="C23" s="9">
        <v>5.2637559031705493E-2</v>
      </c>
      <c r="D23" s="40">
        <v>855648061</v>
      </c>
      <c r="F23" s="45" t="s">
        <v>64</v>
      </c>
      <c r="G23" s="9">
        <v>0.18115384615384617</v>
      </c>
    </row>
    <row r="24" spans="1:9" x14ac:dyDescent="0.3">
      <c r="A24" s="41" t="s">
        <v>101</v>
      </c>
      <c r="B24" s="40">
        <v>39060394</v>
      </c>
      <c r="C24" s="9">
        <v>5.2702021567776494E-2</v>
      </c>
      <c r="D24" s="40">
        <v>792537906</v>
      </c>
      <c r="F24" s="45" t="s">
        <v>43</v>
      </c>
      <c r="G24" s="9">
        <v>0.18</v>
      </c>
    </row>
    <row r="25" spans="1:9" x14ac:dyDescent="0.3">
      <c r="A25" s="41" t="s">
        <v>102</v>
      </c>
      <c r="B25" s="40">
        <v>43019930</v>
      </c>
      <c r="C25" s="9">
        <v>5.1332849902552102E-2</v>
      </c>
      <c r="D25" s="40">
        <v>902051084</v>
      </c>
      <c r="F25" s="45" t="s">
        <v>45</v>
      </c>
      <c r="G25" s="9">
        <v>0.17886792452830189</v>
      </c>
      <c r="H25" s="42"/>
      <c r="I25" s="42"/>
    </row>
    <row r="26" spans="1:9" x14ac:dyDescent="0.3">
      <c r="A26" s="41" t="s">
        <v>103</v>
      </c>
      <c r="B26" s="40">
        <v>42841566</v>
      </c>
      <c r="C26" s="9">
        <v>5.4676201201179504E-2</v>
      </c>
      <c r="D26" s="40">
        <v>841403009</v>
      </c>
      <c r="F26" s="45" t="s">
        <v>90</v>
      </c>
      <c r="G26" s="9">
        <v>0.1813461538461538</v>
      </c>
    </row>
    <row r="27" spans="1:9" x14ac:dyDescent="0.3">
      <c r="A27" s="41" t="s">
        <v>104</v>
      </c>
      <c r="B27" s="40">
        <v>42790296</v>
      </c>
      <c r="C27" s="9">
        <v>5.3464837861910509E-2</v>
      </c>
      <c r="D27" s="40">
        <v>861093033</v>
      </c>
      <c r="F27" s="45" t="s">
        <v>38</v>
      </c>
      <c r="G27" s="9">
        <v>0.17942307692307688</v>
      </c>
    </row>
    <row r="28" spans="1:9" x14ac:dyDescent="0.3">
      <c r="A28" s="41" t="s">
        <v>105</v>
      </c>
      <c r="B28" s="40">
        <v>42146232</v>
      </c>
      <c r="C28" s="9">
        <v>5.2322047358264998E-2</v>
      </c>
      <c r="D28" s="40">
        <v>874064816</v>
      </c>
      <c r="F28" s="45" t="s">
        <v>71</v>
      </c>
      <c r="G28" s="9">
        <v>0.18153846153846157</v>
      </c>
    </row>
    <row r="29" spans="1:9" x14ac:dyDescent="0.3">
      <c r="A29" s="41" t="s">
        <v>106</v>
      </c>
      <c r="B29" s="40">
        <v>43415557</v>
      </c>
      <c r="C29" s="9">
        <v>5.4277236735528048E-2</v>
      </c>
      <c r="D29" s="40">
        <v>849262729</v>
      </c>
      <c r="F29" s="45" t="s">
        <v>59</v>
      </c>
      <c r="G29" s="9">
        <v>0.17846153846153845</v>
      </c>
    </row>
    <row r="30" spans="1:9" x14ac:dyDescent="0.3">
      <c r="A30" s="41" t="s">
        <v>107</v>
      </c>
      <c r="B30" s="40">
        <v>43122190</v>
      </c>
      <c r="C30" s="9">
        <v>5.2641934793946708E-2</v>
      </c>
      <c r="D30" s="40">
        <v>884641585</v>
      </c>
    </row>
    <row r="31" spans="1:9" x14ac:dyDescent="0.3">
      <c r="A31" s="41" t="s">
        <v>108</v>
      </c>
      <c r="B31" s="40">
        <v>40728983</v>
      </c>
      <c r="C31" s="9">
        <v>5.1795820062914812E-2</v>
      </c>
      <c r="D31" s="40">
        <v>853628354</v>
      </c>
    </row>
    <row r="32" spans="1:9" x14ac:dyDescent="0.3">
      <c r="A32" s="41" t="s">
        <v>109</v>
      </c>
      <c r="B32" s="40">
        <v>41971360</v>
      </c>
      <c r="C32" s="9">
        <v>5.2831911882870182E-2</v>
      </c>
      <c r="D32" s="40">
        <v>848495890</v>
      </c>
    </row>
    <row r="33" spans="1:7" x14ac:dyDescent="0.3">
      <c r="A33" s="41" t="s">
        <v>110</v>
      </c>
      <c r="B33" s="40">
        <v>40909060</v>
      </c>
      <c r="C33" s="9">
        <v>5.1797692898269673E-2</v>
      </c>
      <c r="D33" s="40">
        <v>865531416</v>
      </c>
    </row>
    <row r="34" spans="1:7" x14ac:dyDescent="0.3">
      <c r="A34" s="41" t="s">
        <v>111</v>
      </c>
      <c r="B34" s="40">
        <v>43085960</v>
      </c>
      <c r="C34" s="9">
        <v>5.2535237314017803E-2</v>
      </c>
      <c r="D34" s="40">
        <v>879979092</v>
      </c>
    </row>
    <row r="35" spans="1:7" x14ac:dyDescent="0.3">
      <c r="A35" s="41"/>
      <c r="B35" s="40"/>
      <c r="C35" s="9"/>
      <c r="D35" s="40"/>
      <c r="F35" s="45"/>
      <c r="G35" s="9"/>
    </row>
    <row r="36" spans="1:7" x14ac:dyDescent="0.3">
      <c r="A36" s="41"/>
      <c r="B36" s="40"/>
      <c r="C36" s="9"/>
      <c r="D36" s="40"/>
      <c r="F36" s="45"/>
      <c r="G36" s="9"/>
    </row>
    <row r="37" spans="1:7" x14ac:dyDescent="0.3">
      <c r="A37" s="43" t="s">
        <v>112</v>
      </c>
      <c r="B37" s="9" t="s">
        <v>124</v>
      </c>
      <c r="C37" s="9" t="s">
        <v>125</v>
      </c>
    </row>
    <row r="38" spans="1:7" x14ac:dyDescent="0.3">
      <c r="A38" s="45" t="s">
        <v>100</v>
      </c>
      <c r="B38" s="9">
        <v>0.91</v>
      </c>
      <c r="C38" s="9">
        <v>0.95</v>
      </c>
    </row>
    <row r="39" spans="1:7" x14ac:dyDescent="0.3">
      <c r="A39" s="45" t="s">
        <v>101</v>
      </c>
      <c r="B39" s="9">
        <v>0.91</v>
      </c>
      <c r="C39" s="9">
        <v>0.95</v>
      </c>
    </row>
    <row r="40" spans="1:7" x14ac:dyDescent="0.3">
      <c r="A40" s="45" t="s">
        <v>102</v>
      </c>
      <c r="B40" s="9">
        <v>0.65</v>
      </c>
      <c r="C40" s="9">
        <v>0.95</v>
      </c>
    </row>
    <row r="41" spans="1:7" x14ac:dyDescent="0.3">
      <c r="A41" s="45" t="s">
        <v>103</v>
      </c>
      <c r="B41" s="9">
        <v>0.91</v>
      </c>
      <c r="C41" s="9">
        <v>0.95</v>
      </c>
    </row>
    <row r="42" spans="1:7" x14ac:dyDescent="0.3">
      <c r="A42" s="45" t="s">
        <v>104</v>
      </c>
      <c r="B42" s="9">
        <v>0.91</v>
      </c>
      <c r="C42" s="9">
        <v>0.95</v>
      </c>
    </row>
    <row r="43" spans="1:7" x14ac:dyDescent="0.3">
      <c r="A43" s="45" t="s">
        <v>105</v>
      </c>
      <c r="B43" s="9">
        <v>0.91</v>
      </c>
      <c r="C43" s="9">
        <v>0.95</v>
      </c>
    </row>
    <row r="44" spans="1:7" x14ac:dyDescent="0.3">
      <c r="A44" s="45" t="s">
        <v>106</v>
      </c>
      <c r="B44" s="9">
        <v>0.91</v>
      </c>
      <c r="C44" s="9">
        <v>0.95</v>
      </c>
    </row>
    <row r="45" spans="1:7" x14ac:dyDescent="0.3">
      <c r="A45" s="45" t="s">
        <v>107</v>
      </c>
      <c r="B45" s="9">
        <v>0.91</v>
      </c>
      <c r="C45" s="9">
        <v>0.95</v>
      </c>
    </row>
    <row r="46" spans="1:7" x14ac:dyDescent="0.3">
      <c r="A46" s="45" t="s">
        <v>108</v>
      </c>
      <c r="B46" s="9">
        <v>0.91</v>
      </c>
      <c r="C46" s="9">
        <v>0.95</v>
      </c>
    </row>
    <row r="47" spans="1:7" x14ac:dyDescent="0.3">
      <c r="A47" s="45" t="s">
        <v>109</v>
      </c>
      <c r="B47" s="9">
        <v>0.91</v>
      </c>
      <c r="C47" s="9">
        <v>0.95</v>
      </c>
    </row>
    <row r="48" spans="1:7" x14ac:dyDescent="0.3">
      <c r="A48" s="45" t="s">
        <v>110</v>
      </c>
      <c r="B48" s="9">
        <v>0.91</v>
      </c>
      <c r="C48" s="9">
        <v>0.95</v>
      </c>
    </row>
    <row r="49" spans="1:10" x14ac:dyDescent="0.3">
      <c r="A49" s="45" t="s">
        <v>111</v>
      </c>
      <c r="B49" s="9">
        <v>0.91</v>
      </c>
      <c r="C49" s="9">
        <v>0.95</v>
      </c>
    </row>
    <row r="50" spans="1:10" x14ac:dyDescent="0.3">
      <c r="A50" s="45"/>
      <c r="B50" s="46"/>
      <c r="E50" s="45"/>
      <c r="F50" s="9"/>
    </row>
    <row r="52" spans="1:10" x14ac:dyDescent="0.3">
      <c r="A52" s="43" t="s">
        <v>112</v>
      </c>
      <c r="B52" s="9" t="s">
        <v>116</v>
      </c>
      <c r="C52" s="9" t="s">
        <v>117</v>
      </c>
      <c r="F52" s="42" t="s">
        <v>112</v>
      </c>
      <c r="G52" t="s">
        <v>119</v>
      </c>
      <c r="H52" t="s">
        <v>120</v>
      </c>
      <c r="I52" t="s">
        <v>121</v>
      </c>
      <c r="J52" t="s">
        <v>122</v>
      </c>
    </row>
    <row r="53" spans="1:10" x14ac:dyDescent="0.3">
      <c r="A53" s="45" t="s">
        <v>100</v>
      </c>
      <c r="B53" s="46">
        <v>27.387096774193548</v>
      </c>
      <c r="C53" s="46">
        <v>19.806451612903224</v>
      </c>
      <c r="F53" s="41" t="s">
        <v>100</v>
      </c>
      <c r="G53" s="40">
        <v>304589506</v>
      </c>
      <c r="H53" s="40">
        <v>222909630</v>
      </c>
      <c r="I53" s="40">
        <v>109815831</v>
      </c>
      <c r="J53" s="40">
        <v>218333047</v>
      </c>
    </row>
    <row r="54" spans="1:10" x14ac:dyDescent="0.3">
      <c r="A54" s="45" t="s">
        <v>101</v>
      </c>
      <c r="B54" s="46">
        <v>27.321428571428573</v>
      </c>
      <c r="C54" s="46">
        <v>19.428571428571427</v>
      </c>
      <c r="F54" s="41" t="s">
        <v>101</v>
      </c>
      <c r="G54" s="40">
        <v>285313636</v>
      </c>
      <c r="H54" s="40">
        <v>213985225</v>
      </c>
      <c r="I54" s="40">
        <v>87179158</v>
      </c>
      <c r="J54" s="40">
        <v>206059844</v>
      </c>
    </row>
    <row r="55" spans="1:10" x14ac:dyDescent="0.3">
      <c r="A55" s="45" t="s">
        <v>102</v>
      </c>
      <c r="B55" s="46">
        <v>28.483870967741936</v>
      </c>
      <c r="C55" s="46">
        <v>19.419354838709676</v>
      </c>
      <c r="F55" s="41" t="s">
        <v>102</v>
      </c>
      <c r="G55" s="40">
        <v>324738378</v>
      </c>
      <c r="H55" s="40">
        <v>243553784</v>
      </c>
      <c r="I55" s="40">
        <v>99225605</v>
      </c>
      <c r="J55" s="40">
        <v>234533270</v>
      </c>
    </row>
    <row r="56" spans="1:10" x14ac:dyDescent="0.3">
      <c r="A56" s="45" t="s">
        <v>103</v>
      </c>
      <c r="B56" s="46">
        <v>27.1</v>
      </c>
      <c r="C56" s="46">
        <v>19.366666666666667</v>
      </c>
      <c r="F56" s="41" t="s">
        <v>103</v>
      </c>
      <c r="G56" s="40">
        <v>302905072</v>
      </c>
      <c r="H56" s="40">
        <v>227178803</v>
      </c>
      <c r="I56" s="40">
        <v>92554318</v>
      </c>
      <c r="J56" s="40">
        <v>218764769</v>
      </c>
    </row>
    <row r="57" spans="1:10" x14ac:dyDescent="0.3">
      <c r="A57" s="45" t="s">
        <v>104</v>
      </c>
      <c r="B57" s="46">
        <v>27.225806451612904</v>
      </c>
      <c r="C57" s="46">
        <v>19.548387096774192</v>
      </c>
      <c r="F57" s="41" t="s">
        <v>104</v>
      </c>
      <c r="G57" s="40">
        <v>309993479</v>
      </c>
      <c r="H57" s="40">
        <v>232495110</v>
      </c>
      <c r="I57" s="40">
        <v>94720222</v>
      </c>
      <c r="J57" s="40">
        <v>223884175</v>
      </c>
    </row>
    <row r="58" spans="1:10" x14ac:dyDescent="0.3">
      <c r="A58" s="45" t="s">
        <v>105</v>
      </c>
      <c r="B58" s="46">
        <v>27.866666666666667</v>
      </c>
      <c r="C58" s="46">
        <v>19.733333333333334</v>
      </c>
      <c r="F58" s="41" t="s">
        <v>105</v>
      </c>
      <c r="G58" s="40">
        <v>314663322</v>
      </c>
      <c r="H58" s="40">
        <v>235997492</v>
      </c>
      <c r="I58" s="40">
        <v>96147116</v>
      </c>
      <c r="J58" s="40">
        <v>227256840</v>
      </c>
    </row>
    <row r="59" spans="1:10" x14ac:dyDescent="0.3">
      <c r="A59" s="45" t="s">
        <v>106</v>
      </c>
      <c r="B59" s="46">
        <v>27.548387096774192</v>
      </c>
      <c r="C59" s="46">
        <v>19.870967741935484</v>
      </c>
      <c r="F59" s="41" t="s">
        <v>106</v>
      </c>
      <c r="G59" s="40">
        <v>305734571</v>
      </c>
      <c r="H59" s="40">
        <v>229300927</v>
      </c>
      <c r="I59" s="40">
        <v>93418887</v>
      </c>
      <c r="J59" s="40">
        <v>220808299</v>
      </c>
    </row>
    <row r="60" spans="1:10" x14ac:dyDescent="0.3">
      <c r="A60" s="45" t="s">
        <v>107</v>
      </c>
      <c r="B60" s="46">
        <v>28.032258064516128</v>
      </c>
      <c r="C60" s="46">
        <v>20.06451612903226</v>
      </c>
      <c r="F60" s="41" t="s">
        <v>107</v>
      </c>
      <c r="G60" s="40">
        <v>318470958</v>
      </c>
      <c r="H60" s="40">
        <v>238853221</v>
      </c>
      <c r="I60" s="40">
        <v>97310562</v>
      </c>
      <c r="J60" s="40">
        <v>230006799</v>
      </c>
    </row>
    <row r="61" spans="1:10" x14ac:dyDescent="0.3">
      <c r="A61" s="45" t="s">
        <v>108</v>
      </c>
      <c r="B61" s="46">
        <v>27.8</v>
      </c>
      <c r="C61" s="46">
        <v>19.600000000000001</v>
      </c>
      <c r="F61" s="41" t="s">
        <v>108</v>
      </c>
      <c r="G61" s="40">
        <v>307306195</v>
      </c>
      <c r="H61" s="40">
        <v>230479648</v>
      </c>
      <c r="I61" s="40">
        <v>93899107</v>
      </c>
      <c r="J61" s="40">
        <v>221943361</v>
      </c>
    </row>
    <row r="62" spans="1:10" x14ac:dyDescent="0.3">
      <c r="A62" s="45" t="s">
        <v>109</v>
      </c>
      <c r="B62" s="46">
        <v>27.612903225806452</v>
      </c>
      <c r="C62" s="46">
        <v>19.870967741935484</v>
      </c>
      <c r="F62" s="41" t="s">
        <v>109</v>
      </c>
      <c r="G62" s="40">
        <v>305458508</v>
      </c>
      <c r="H62" s="40">
        <v>229093879</v>
      </c>
      <c r="I62" s="40">
        <v>93334537</v>
      </c>
      <c r="J62" s="40">
        <v>220608922</v>
      </c>
    </row>
    <row r="63" spans="1:10" x14ac:dyDescent="0.3">
      <c r="A63" s="45" t="s">
        <v>110</v>
      </c>
      <c r="B63" s="46">
        <v>27.133333333333333</v>
      </c>
      <c r="C63" s="46">
        <v>19.933333333333334</v>
      </c>
      <c r="F63" s="41" t="s">
        <v>110</v>
      </c>
      <c r="G63" s="40">
        <v>311591298</v>
      </c>
      <c r="H63" s="40">
        <v>233693475</v>
      </c>
      <c r="I63" s="40">
        <v>95208446</v>
      </c>
      <c r="J63" s="40">
        <v>225038155</v>
      </c>
    </row>
    <row r="64" spans="1:10" x14ac:dyDescent="0.3">
      <c r="A64" s="45" t="s">
        <v>111</v>
      </c>
      <c r="B64" s="46">
        <v>27.161290322580644</v>
      </c>
      <c r="C64" s="46">
        <v>19.35483870967742</v>
      </c>
      <c r="F64" s="41" t="s">
        <v>111</v>
      </c>
      <c r="G64" s="40">
        <v>316792462</v>
      </c>
      <c r="H64" s="40">
        <v>237594347</v>
      </c>
      <c r="I64" s="40">
        <v>96797688</v>
      </c>
      <c r="J64" s="40">
        <v>228794551</v>
      </c>
    </row>
    <row r="67" spans="1:2" x14ac:dyDescent="0.3">
      <c r="A67" s="43" t="s">
        <v>112</v>
      </c>
      <c r="B67" s="9" t="s">
        <v>126</v>
      </c>
    </row>
    <row r="68" spans="1:2" x14ac:dyDescent="0.3">
      <c r="A68" s="45" t="s">
        <v>64</v>
      </c>
      <c r="B68" s="46">
        <v>1847</v>
      </c>
    </row>
    <row r="69" spans="1:2" x14ac:dyDescent="0.3">
      <c r="A69" s="45" t="s">
        <v>43</v>
      </c>
      <c r="B69" s="46">
        <v>1795</v>
      </c>
    </row>
    <row r="70" spans="1:2" x14ac:dyDescent="0.3">
      <c r="A70" s="45" t="s">
        <v>45</v>
      </c>
      <c r="B70" s="46">
        <v>1847</v>
      </c>
    </row>
    <row r="71" spans="1:2" x14ac:dyDescent="0.3">
      <c r="A71" s="45" t="s">
        <v>90</v>
      </c>
      <c r="B71" s="46">
        <v>1848</v>
      </c>
    </row>
    <row r="72" spans="1:2" x14ac:dyDescent="0.3">
      <c r="A72" s="45" t="s">
        <v>38</v>
      </c>
      <c r="B72" s="46">
        <v>1782</v>
      </c>
    </row>
    <row r="73" spans="1:2" x14ac:dyDescent="0.3">
      <c r="A73" s="45" t="s">
        <v>71</v>
      </c>
      <c r="B73" s="46">
        <v>1786</v>
      </c>
    </row>
    <row r="74" spans="1:2" x14ac:dyDescent="0.3">
      <c r="A74" s="45" t="s">
        <v>59</v>
      </c>
      <c r="B74" s="46">
        <v>1872</v>
      </c>
    </row>
  </sheetData>
  <mergeCells count="2">
    <mergeCell ref="A1:B1"/>
    <mergeCell ref="A8:B8"/>
  </mergeCells>
  <pageMargins left="0.7" right="0.7" top="0.75" bottom="0.75" header="0.3" footer="0.3"/>
  <pageSetup orientation="portrait" r:id="rId8"/>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72ED2-6964-4F1D-9140-E2184AEB2BF1}">
  <dimension ref="A1:AA40"/>
  <sheetViews>
    <sheetView topLeftCell="D1" zoomScale="53" workbookViewId="0">
      <selection activeCell="A2" sqref="A2"/>
    </sheetView>
  </sheetViews>
  <sheetFormatPr defaultRowHeight="15.6" x14ac:dyDescent="0.3"/>
  <cols>
    <col min="1" max="1" width="10.5" bestFit="1" customWidth="1"/>
    <col min="2" max="2" width="10.69921875" bestFit="1" customWidth="1"/>
    <col min="3" max="3" width="16.59765625" bestFit="1" customWidth="1"/>
    <col min="4" max="4" width="12.796875" bestFit="1" customWidth="1"/>
    <col min="5" max="5" width="50.69921875" customWidth="1"/>
    <col min="6" max="6" width="12.5" bestFit="1" customWidth="1"/>
    <col min="7" max="7" width="50.69921875" style="14" customWidth="1"/>
    <col min="8" max="8" width="17.19921875" bestFit="1" customWidth="1"/>
    <col min="9" max="9" width="50.69921875" customWidth="1"/>
    <col min="11" max="11" width="11.09765625" bestFit="1" customWidth="1"/>
    <col min="12" max="12" width="11.3984375" bestFit="1" customWidth="1"/>
    <col min="13" max="13" width="10.796875" bestFit="1" customWidth="1"/>
    <col min="14" max="14" width="11.09765625" bestFit="1" customWidth="1"/>
  </cols>
  <sheetData>
    <row r="1" spans="1:27" x14ac:dyDescent="0.3">
      <c r="A1" s="6" t="s">
        <v>0</v>
      </c>
      <c r="B1" s="6" t="s">
        <v>28</v>
      </c>
      <c r="C1" s="15" t="s">
        <v>18</v>
      </c>
      <c r="D1" s="15" t="s">
        <v>29</v>
      </c>
      <c r="E1" s="15" t="s">
        <v>30</v>
      </c>
      <c r="F1" s="15" t="s">
        <v>31</v>
      </c>
      <c r="G1" s="15" t="s">
        <v>30</v>
      </c>
      <c r="H1" s="15" t="s">
        <v>32</v>
      </c>
      <c r="I1" s="15" t="s">
        <v>30</v>
      </c>
      <c r="J1" s="16"/>
      <c r="K1" s="15" t="s">
        <v>33</v>
      </c>
      <c r="L1" s="17" t="s">
        <v>34</v>
      </c>
      <c r="M1" s="17" t="s">
        <v>35</v>
      </c>
      <c r="N1" s="17" t="s">
        <v>36</v>
      </c>
      <c r="O1" s="18"/>
      <c r="P1" s="19" t="str">
        <f>VLOOKUP($A1,'[1]Supporting data'!$B$2:$S$368,4,FALSE)</f>
        <v>Change in Rest.</v>
      </c>
      <c r="Q1" s="20" t="str">
        <f>VLOOKUP($A1,'[1]Supporting data'!$B$2:$S$368,6,FALSE)</f>
        <v>Change in Disc.</v>
      </c>
      <c r="R1" s="20" t="str">
        <f>VLOOKUP($A1,'[1]Supporting data'!$B$2:$S$368,8,FALSE)</f>
        <v>change in Out of stocks</v>
      </c>
      <c r="S1" s="20" t="str">
        <f>VLOOKUP($A1,'[1]Supporting data'!$B$2:$S$368,10,FALSE)</f>
        <v>change in pack chrges</v>
      </c>
      <c r="T1" s="11" t="str">
        <f>VLOOKUP($A1,'[1]Supporting data'!$B$2:$S$368,12,FALSE)</f>
        <v>Deliverry Charges Change</v>
      </c>
      <c r="U1" s="21" t="str">
        <f>VLOOKUP($A1,'[1]Supporting data'!$B$2:$S$368,14,FALSE)</f>
        <v>Avg cost change</v>
      </c>
      <c r="V1" s="21" t="s">
        <v>37</v>
      </c>
      <c r="W1" s="22"/>
      <c r="X1" s="23" t="str">
        <f>VLOOKUP($A1,'[1]Channel Wise Traffic'!$B$2:$K$364,4,FALSE)</f>
        <v>FB Change wrt. Same day last week</v>
      </c>
      <c r="Y1" s="21" t="str">
        <f>VLOOKUP($A1,'[1]Channel Wise Traffic'!$B$2:$K$364,6,FALSE)</f>
        <v>YT Change wrt. Same day last week</v>
      </c>
      <c r="Z1" s="21" t="str">
        <f>VLOOKUP($A1,'[1]Channel Wise Traffic'!$B$2:$K$364,8,FALSE)</f>
        <v>Twtr Change wrt. Same day last week</v>
      </c>
      <c r="AA1" s="21" t="str">
        <f>VLOOKUP($A1,'[1]Channel Wise Traffic'!$B$2:$K$364,10,FALSE)</f>
        <v>Ot Change wrt. Same day last week</v>
      </c>
    </row>
    <row r="2" spans="1:27" ht="109.2" x14ac:dyDescent="0.3">
      <c r="A2" s="24">
        <v>43475</v>
      </c>
      <c r="B2" s="25" t="s">
        <v>38</v>
      </c>
      <c r="C2" s="26">
        <v>5.8609992429635833E-2</v>
      </c>
      <c r="D2" s="27">
        <v>-0.48958335231937844</v>
      </c>
      <c r="E2" s="12" t="s">
        <v>39</v>
      </c>
      <c r="F2" s="28">
        <v>-0.4522502426107996</v>
      </c>
      <c r="G2" s="12" t="s">
        <v>40</v>
      </c>
      <c r="H2" s="27">
        <v>7.3142421741578811E-2</v>
      </c>
      <c r="I2" s="13"/>
      <c r="J2" s="16"/>
      <c r="K2" s="29">
        <f>VLOOKUP($A2,'[1]Session Details'!$B$2:$U$368,17,FALSE)</f>
        <v>3.0000016112237571E-2</v>
      </c>
      <c r="L2" s="18">
        <f>VLOOKUP($A2,'[1]Session Details'!$B$2:$U$368,18,FALSE)</f>
        <v>1.0415836533304246E-2</v>
      </c>
      <c r="M2" s="18">
        <f>VLOOKUP($A2,'[1]Session Details'!$B$2:$U$368,19,FALSE)</f>
        <v>2.0833674287895176E-2</v>
      </c>
      <c r="N2" s="30">
        <f>VLOOKUP($A2,'[1]Session Details'!$B$2:$U$368,20,FALSE)</f>
        <v>1.0101461341815332E-2</v>
      </c>
      <c r="O2" s="18"/>
      <c r="P2" s="31">
        <f>VLOOKUP($A2,'[1]Supporting data'!$B$2:$S$368,4,FALSE)</f>
        <v>2.1201908171735173E-3</v>
      </c>
      <c r="Q2" s="16">
        <f>VLOOKUP($A2,'[1]Supporting data'!$B$2:$S$368,6,FALSE)</f>
        <v>5.555555555555558E-2</v>
      </c>
      <c r="R2" s="16">
        <f>VLOOKUP($A2,'[1]Supporting data'!$B$2:$S$368,8,FALSE)</f>
        <v>6.6666666666666652E-2</v>
      </c>
      <c r="S2" s="16">
        <f>VLOOKUP($A2,'[1]Supporting data'!$B$2:$S$368,10,FALSE)</f>
        <v>0</v>
      </c>
      <c r="T2" s="16">
        <f>VLOOKUP($A2,'[1]Supporting data'!$B$2:$S$368,12,FALSE)</f>
        <v>-6.8965517241379337E-2</v>
      </c>
      <c r="U2" s="16">
        <f>VLOOKUP($A2,'[1]Supporting data'!$B$2:$S$368,14,FALSE)</f>
        <v>7.8378378378378466E-2</v>
      </c>
      <c r="V2" s="32">
        <f>VLOOKUP($A2,'[1]Supporting data'!$B$2:$S$368,18,FALSE)</f>
        <v>-2.1276595744680771E-2</v>
      </c>
      <c r="W2" s="22"/>
      <c r="X2" s="29">
        <f>VLOOKUP($A2,'[1]Channel Wise Traffic'!$B$2:$K$364,4,FALSE)</f>
        <v>-0.94841710998530149</v>
      </c>
      <c r="Y2" s="18">
        <f>VLOOKUP($A2,'[1]Channel Wise Traffic'!$B$2:$K$364,6,FALSE)</f>
        <v>-0.48958330002447981</v>
      </c>
      <c r="Z2" s="18">
        <f>VLOOKUP($A2,'[1]Channel Wise Traffic'!$B$2:$K$364,8,FALSE)</f>
        <v>-0.48958358314972283</v>
      </c>
      <c r="AA2" s="33">
        <f>VLOOKUP($A2,'[1]Channel Wise Traffic'!$B$2:$K$364,10,FALSE)</f>
        <v>0.14572501295048124</v>
      </c>
    </row>
    <row r="3" spans="1:27" ht="109.2" x14ac:dyDescent="0.3">
      <c r="A3" s="24">
        <v>43482</v>
      </c>
      <c r="B3" s="25" t="s">
        <v>38</v>
      </c>
      <c r="C3" s="26">
        <v>5.7425009589223593E-2</v>
      </c>
      <c r="D3" s="27">
        <v>1.1020409160516529</v>
      </c>
      <c r="E3" s="12" t="s">
        <v>41</v>
      </c>
      <c r="F3" s="28">
        <v>1.0595416371384867</v>
      </c>
      <c r="G3" s="12" t="s">
        <v>42</v>
      </c>
      <c r="H3" s="27">
        <v>-2.0218102601444077E-2</v>
      </c>
      <c r="I3" s="13"/>
      <c r="J3" s="16"/>
      <c r="K3" s="29">
        <f>VLOOKUP($A3,'[1]Session Details'!$B$2:$U$368,17,FALSE)</f>
        <v>-1.9417423042320192E-2</v>
      </c>
      <c r="L3" s="18">
        <f>VLOOKUP($A3,'[1]Session Details'!$B$2:$U$368,18,FALSE)</f>
        <v>-1.0308829711940137E-2</v>
      </c>
      <c r="M3" s="18">
        <f>VLOOKUP($A3,'[1]Session Details'!$B$2:$U$368,19,FALSE)</f>
        <v>-1.0204133603334054E-2</v>
      </c>
      <c r="N3" s="33">
        <f>VLOOKUP($A3,'[1]Session Details'!$B$2:$U$368,20,FALSE)</f>
        <v>1.999937881945435E-2</v>
      </c>
      <c r="O3" s="18"/>
      <c r="P3" s="31">
        <f>VLOOKUP($A3,'[1]Supporting data'!$B$2:$S$368,4,FALSE)</f>
        <v>8.9942416893706856E-3</v>
      </c>
      <c r="Q3" s="16">
        <f>VLOOKUP($A3,'[1]Supporting data'!$B$2:$S$368,6,FALSE)</f>
        <v>-0.10526315789473684</v>
      </c>
      <c r="R3" s="16">
        <f>VLOOKUP($A3,'[1]Supporting data'!$B$2:$S$368,8,FALSE)</f>
        <v>0.125</v>
      </c>
      <c r="S3" s="16">
        <f>VLOOKUP($A3,'[1]Supporting data'!$B$2:$S$368,10,FALSE)</f>
        <v>-0.13636363636363635</v>
      </c>
      <c r="T3" s="16">
        <f>VLOOKUP($A3,'[1]Supporting data'!$B$2:$S$368,12,FALSE)</f>
        <v>-3.703703703703709E-2</v>
      </c>
      <c r="U3" s="16">
        <f>VLOOKUP($A3,'[1]Supporting data'!$B$2:$S$368,14,FALSE)</f>
        <v>-8.5213032581453629E-2</v>
      </c>
      <c r="V3" s="32">
        <f>VLOOKUP($A3,'[1]Supporting data'!$B$2:$S$368,18,FALSE)</f>
        <v>3.2608695652173836E-2</v>
      </c>
      <c r="W3" s="22"/>
      <c r="X3" s="29">
        <f>VLOOKUP($A3,'[1]Channel Wise Traffic'!$B$2:$K$364,4,FALSE)</f>
        <v>19.799855872051577</v>
      </c>
      <c r="Y3" s="18">
        <f>VLOOKUP($A3,'[1]Channel Wise Traffic'!$B$2:$K$364,6,FALSE)</f>
        <v>1.1020407879148157</v>
      </c>
      <c r="Z3" s="18">
        <f>VLOOKUP($A3,'[1]Channel Wise Traffic'!$B$2:$K$364,8,FALSE)</f>
        <v>1.1020414090985202</v>
      </c>
      <c r="AA3" s="33">
        <f>VLOOKUP($A3,'[1]Channel Wise Traffic'!$B$2:$K$364,10,FALSE)</f>
        <v>-6.3547930850813783E-2</v>
      </c>
    </row>
    <row r="4" spans="1:27" ht="62.4" x14ac:dyDescent="0.3">
      <c r="A4" s="24">
        <v>43486</v>
      </c>
      <c r="B4" s="25" t="s">
        <v>43</v>
      </c>
      <c r="C4" s="26">
        <v>6.6660972593193465E-2</v>
      </c>
      <c r="D4" s="27">
        <v>5.154639126319327E-2</v>
      </c>
      <c r="E4" s="12"/>
      <c r="F4" s="28">
        <v>0.23352106416819263</v>
      </c>
      <c r="G4" s="12" t="s">
        <v>44</v>
      </c>
      <c r="H4" s="27">
        <v>0.17305434588235169</v>
      </c>
      <c r="I4" s="13"/>
      <c r="J4" s="16"/>
      <c r="K4" s="29">
        <f>VLOOKUP($A4,'[1]Session Details'!$B$2:$U$368,17,FALSE)</f>
        <v>1.9607752357905017E-2</v>
      </c>
      <c r="L4" s="18">
        <f>VLOOKUP($A4,'[1]Session Details'!$B$2:$U$368,18,FALSE)</f>
        <v>7.2164954141813231E-2</v>
      </c>
      <c r="M4" s="18">
        <f>VLOOKUP($A4,'[1]Session Details'!$B$2:$U$368,19,FALSE)</f>
        <v>9.4737407672766505E-2</v>
      </c>
      <c r="N4" s="33">
        <f>VLOOKUP($A4,'[1]Session Details'!$B$2:$U$368,20,FALSE)</f>
        <v>-1.9802843704489259E-2</v>
      </c>
      <c r="O4" s="18"/>
      <c r="P4" s="31">
        <f>VLOOKUP($A4,'[1]Supporting data'!$B$2:$S$368,4,FALSE)</f>
        <v>-1.0505561018356757E-2</v>
      </c>
      <c r="Q4" s="16">
        <f>VLOOKUP($A4,'[1]Supporting data'!$B$2:$S$368,6,FALSE)</f>
        <v>0</v>
      </c>
      <c r="R4" s="16">
        <f>VLOOKUP($A4,'[1]Supporting data'!$B$2:$S$368,8,FALSE)</f>
        <v>8.3333333333333259E-2</v>
      </c>
      <c r="S4" s="16">
        <f>VLOOKUP($A4,'[1]Supporting data'!$B$2:$S$368,10,FALSE)</f>
        <v>0</v>
      </c>
      <c r="T4" s="16">
        <f>VLOOKUP($A4,'[1]Supporting data'!$B$2:$S$368,12,FALSE)</f>
        <v>0.11111111111111116</v>
      </c>
      <c r="U4" s="16">
        <f>VLOOKUP($A4,'[1]Supporting data'!$B$2:$S$368,14,FALSE)</f>
        <v>-1.5189873417721489E-2</v>
      </c>
      <c r="V4" s="32">
        <f>VLOOKUP($A4,'[1]Supporting data'!$B$2:$S$368,18,FALSE)</f>
        <v>-2.1276595744680771E-2</v>
      </c>
      <c r="W4" s="22"/>
      <c r="X4" s="29">
        <f>VLOOKUP($A4,'[1]Channel Wise Traffic'!$B$2:$K$364,4,FALSE)</f>
        <v>5.15463767991724E-2</v>
      </c>
      <c r="Y4" s="18">
        <f>VLOOKUP($A4,'[1]Channel Wise Traffic'!$B$2:$K$364,6,FALSE)</f>
        <v>5.1546379064839387E-2</v>
      </c>
      <c r="Z4" s="18">
        <f>VLOOKUP($A4,'[1]Channel Wise Traffic'!$B$2:$K$364,8,FALSE)</f>
        <v>5.1546236039426319E-2</v>
      </c>
      <c r="AA4" s="33">
        <f>VLOOKUP($A4,'[1]Channel Wise Traffic'!$B$2:$K$364,10,FALSE)</f>
        <v>5.154631646270591E-2</v>
      </c>
    </row>
    <row r="5" spans="1:27" ht="109.2" x14ac:dyDescent="0.3">
      <c r="A5" s="24">
        <v>43487</v>
      </c>
      <c r="B5" s="25" t="s">
        <v>45</v>
      </c>
      <c r="C5" s="26">
        <v>5.9130715665311848E-2</v>
      </c>
      <c r="D5" s="27">
        <v>0.76530612964069489</v>
      </c>
      <c r="E5" s="12" t="s">
        <v>46</v>
      </c>
      <c r="F5" s="28">
        <v>0.85430485686646174</v>
      </c>
      <c r="G5" s="12" t="s">
        <v>47</v>
      </c>
      <c r="H5" s="27">
        <v>5.041546377221362E-2</v>
      </c>
      <c r="I5" s="13"/>
      <c r="J5" s="16"/>
      <c r="K5" s="29">
        <f>VLOOKUP($A5,'[1]Session Details'!$B$2:$U$368,17,FALSE)</f>
        <v>9.4736969696082918E-2</v>
      </c>
      <c r="L5" s="18">
        <f>VLOOKUP($A5,'[1]Session Details'!$B$2:$U$368,18,FALSE)</f>
        <v>-4.9505089835207738E-2</v>
      </c>
      <c r="M5" s="18">
        <f>VLOOKUP($A5,'[1]Session Details'!$B$2:$U$368,19,FALSE)</f>
        <v>-2.0202279960467306E-2</v>
      </c>
      <c r="N5" s="33">
        <f>VLOOKUP($A5,'[1]Session Details'!$B$2:$U$368,20,FALSE)</f>
        <v>3.0303326173652723E-2</v>
      </c>
      <c r="O5" s="18"/>
      <c r="P5" s="31">
        <f>VLOOKUP($A5,'[1]Supporting data'!$B$2:$S$368,4,FALSE)</f>
        <v>-5.9418827094552928E-2</v>
      </c>
      <c r="Q5" s="16">
        <f>VLOOKUP($A5,'[1]Supporting data'!$B$2:$S$368,6,FALSE)</f>
        <v>5.8823529411764497E-2</v>
      </c>
      <c r="R5" s="16">
        <f>VLOOKUP($A5,'[1]Supporting data'!$B$2:$S$368,8,FALSE)</f>
        <v>-2.777777777777779E-2</v>
      </c>
      <c r="S5" s="16">
        <f>VLOOKUP($A5,'[1]Supporting data'!$B$2:$S$368,10,FALSE)</f>
        <v>-0.10526315789473684</v>
      </c>
      <c r="T5" s="16">
        <f>VLOOKUP($A5,'[1]Supporting data'!$B$2:$S$368,12,FALSE)</f>
        <v>-3.4482758620689613E-2</v>
      </c>
      <c r="U5" s="16">
        <f>VLOOKUP($A5,'[1]Supporting data'!$B$2:$S$368,14,FALSE)</f>
        <v>4.6961325966850875E-2</v>
      </c>
      <c r="V5" s="32">
        <f>VLOOKUP($A5,'[1]Supporting data'!$B$2:$S$368,18,FALSE)</f>
        <v>3.296703296703285E-2</v>
      </c>
      <c r="W5" s="22"/>
      <c r="X5" s="29">
        <f>VLOOKUP($A5,'[1]Channel Wise Traffic'!$B$2:$K$364,4,FALSE)</f>
        <v>0.76530620368873059</v>
      </c>
      <c r="Y5" s="18">
        <f>VLOOKUP($A5,'[1]Channel Wise Traffic'!$B$2:$K$364,6,FALSE)</f>
        <v>-0.64693892254082896</v>
      </c>
      <c r="Z5" s="18">
        <f>VLOOKUP($A5,'[1]Channel Wise Traffic'!$B$2:$K$364,8,FALSE)</f>
        <v>7.4691475779420955</v>
      </c>
      <c r="AA5" s="33">
        <f>VLOOKUP($A5,'[1]Channel Wise Traffic'!$B$2:$K$364,10,FALSE)</f>
        <v>-0.60437207174092422</v>
      </c>
    </row>
    <row r="6" spans="1:27" ht="78" x14ac:dyDescent="0.3">
      <c r="A6" s="24">
        <v>43494</v>
      </c>
      <c r="B6" s="25" t="s">
        <v>45</v>
      </c>
      <c r="C6" s="26">
        <v>2.8097945089736356E-2</v>
      </c>
      <c r="D6" s="27">
        <v>-0.40462427961056557</v>
      </c>
      <c r="E6" s="12" t="s">
        <v>48</v>
      </c>
      <c r="F6" s="28">
        <v>-0.71708723442563915</v>
      </c>
      <c r="G6" s="12" t="s">
        <v>49</v>
      </c>
      <c r="H6" s="27">
        <v>-0.52481642115115479</v>
      </c>
      <c r="I6" s="13" t="s">
        <v>50</v>
      </c>
      <c r="J6" s="16"/>
      <c r="K6" s="29">
        <f>VLOOKUP($A6,'[1]Session Details'!$B$2:$U$368,17,FALSE)</f>
        <v>-0.54807690946756116</v>
      </c>
      <c r="L6" s="18">
        <f>VLOOKUP($A6,'[1]Session Details'!$B$2:$U$368,18,FALSE)</f>
        <v>8.3332559140494533E-2</v>
      </c>
      <c r="M6" s="18">
        <f>VLOOKUP($A6,'[1]Session Details'!$B$2:$U$368,19,FALSE)</f>
        <v>2.0618417861274718E-2</v>
      </c>
      <c r="N6" s="33">
        <f>VLOOKUP($A6,'[1]Session Details'!$B$2:$U$368,20,FALSE)</f>
        <v>-4.9019317183025657E-2</v>
      </c>
      <c r="O6" s="18"/>
      <c r="P6" s="31">
        <f>VLOOKUP($A6,'[1]Supporting data'!$B$2:$S$368,4,FALSE)</f>
        <v>-0.28259467644870306</v>
      </c>
      <c r="Q6" s="16">
        <f>VLOOKUP($A6,'[1]Supporting data'!$B$2:$S$368,6,FALSE)</f>
        <v>-5.5555555555555469E-2</v>
      </c>
      <c r="R6" s="16">
        <f>VLOOKUP($A6,'[1]Supporting data'!$B$2:$S$368,8,FALSE)</f>
        <v>-0.11428571428571432</v>
      </c>
      <c r="S6" s="16">
        <f>VLOOKUP($A6,'[1]Supporting data'!$B$2:$S$368,10,FALSE)</f>
        <v>0.29411764705882359</v>
      </c>
      <c r="T6" s="16">
        <f>VLOOKUP($A6,'[1]Supporting data'!$B$2:$S$368,12,FALSE)</f>
        <v>-0.1071428571428571</v>
      </c>
      <c r="U6" s="16">
        <f>VLOOKUP($A6,'[1]Supporting data'!$B$2:$S$368,14,FALSE)</f>
        <v>-7.9155672823219003E-3</v>
      </c>
      <c r="V6" s="32">
        <f>VLOOKUP($A6,'[1]Supporting data'!$B$2:$S$368,18,FALSE)</f>
        <v>0</v>
      </c>
      <c r="W6" s="22"/>
      <c r="X6" s="29">
        <f>VLOOKUP($A6,'[1]Channel Wise Traffic'!$B$2:$K$364,4,FALSE)</f>
        <v>-0.40462431164582546</v>
      </c>
      <c r="Y6" s="18">
        <f>VLOOKUP($A6,'[1]Channel Wise Traffic'!$B$2:$K$364,6,FALSE)</f>
        <v>1.9768798121875975</v>
      </c>
      <c r="Z6" s="18">
        <f>VLOOKUP($A6,'[1]Channel Wise Traffic'!$B$2:$K$364,8,FALSE)</f>
        <v>-0.87590011321220818</v>
      </c>
      <c r="AA6" s="33">
        <f>VLOOKUP($A6,'[1]Channel Wise Traffic'!$B$2:$K$364,10,FALSE)</f>
        <v>1.6565878173136039</v>
      </c>
    </row>
    <row r="7" spans="1:27" ht="62.4" x14ac:dyDescent="0.3">
      <c r="A7" s="24">
        <v>43496</v>
      </c>
      <c r="B7" s="25" t="s">
        <v>38</v>
      </c>
      <c r="C7" s="26">
        <v>6.1014082161498638E-2</v>
      </c>
      <c r="D7" s="27">
        <v>1.0526296401619062E-2</v>
      </c>
      <c r="E7" s="12"/>
      <c r="F7" s="28">
        <v>0.20059441674862155</v>
      </c>
      <c r="G7" s="12" t="s">
        <v>51</v>
      </c>
      <c r="H7" s="27">
        <v>0.18808824770202981</v>
      </c>
      <c r="I7" s="13"/>
      <c r="J7" s="16"/>
      <c r="K7" s="29">
        <f>VLOOKUP($A7,'[1]Session Details'!$B$2:$U$368,17,FALSE)</f>
        <v>7.3684246611135595E-2</v>
      </c>
      <c r="L7" s="18">
        <f>VLOOKUP($A7,'[1]Session Details'!$B$2:$U$368,18,FALSE)</f>
        <v>6.3157856336027773E-2</v>
      </c>
      <c r="M7" s="18">
        <f>VLOOKUP($A7,'[1]Session Details'!$B$2:$U$368,19,FALSE)</f>
        <v>-1.02037960165835E-2</v>
      </c>
      <c r="N7" s="33">
        <f>VLOOKUP($A7,'[1]Session Details'!$B$2:$U$368,20,FALSE)</f>
        <v>5.1546742098031562E-2</v>
      </c>
      <c r="O7" s="18"/>
      <c r="P7" s="31">
        <f>VLOOKUP($A7,'[1]Supporting data'!$B$2:$S$368,4,FALSE)</f>
        <v>-2.7183251458055668E-2</v>
      </c>
      <c r="Q7" s="16">
        <f>VLOOKUP($A7,'[1]Supporting data'!$B$2:$S$368,6,FALSE)</f>
        <v>5.8823529411764497E-2</v>
      </c>
      <c r="R7" s="16">
        <f>VLOOKUP($A7,'[1]Supporting data'!$B$2:$S$368,8,FALSE)</f>
        <v>0.1515151515151516</v>
      </c>
      <c r="S7" s="16">
        <f>VLOOKUP($A7,'[1]Supporting data'!$B$2:$S$368,10,FALSE)</f>
        <v>-5.2631578947368474E-2</v>
      </c>
      <c r="T7" s="16">
        <f>VLOOKUP($A7,'[1]Supporting data'!$B$2:$S$368,12,FALSE)</f>
        <v>-0.16666666666666663</v>
      </c>
      <c r="U7" s="16">
        <f>VLOOKUP($A7,'[1]Supporting data'!$B$2:$S$368,14,FALSE)</f>
        <v>-7.571801566579639E-2</v>
      </c>
      <c r="V7" s="32">
        <f>VLOOKUP($A7,'[1]Supporting data'!$B$2:$S$368,18,FALSE)</f>
        <v>0</v>
      </c>
      <c r="W7" s="22"/>
      <c r="X7" s="29">
        <f>VLOOKUP($A7,'[1]Channel Wise Traffic'!$B$2:$K$364,4,FALSE)</f>
        <v>1.0526259099838065E-2</v>
      </c>
      <c r="Y7" s="18">
        <f>VLOOKUP($A7,'[1]Channel Wise Traffic'!$B$2:$K$364,6,FALSE)</f>
        <v>1.0526349803258173E-2</v>
      </c>
      <c r="Z7" s="18">
        <f>VLOOKUP($A7,'[1]Channel Wise Traffic'!$B$2:$K$364,8,FALSE)</f>
        <v>1.0526283321774077E-2</v>
      </c>
      <c r="AA7" s="33">
        <f>VLOOKUP($A7,'[1]Channel Wise Traffic'!$B$2:$K$364,10,FALSE)</f>
        <v>1.0526300090806018E-2</v>
      </c>
    </row>
    <row r="8" spans="1:27" ht="109.2" x14ac:dyDescent="0.3">
      <c r="A8" s="24">
        <v>43501</v>
      </c>
      <c r="B8" s="25" t="s">
        <v>45</v>
      </c>
      <c r="C8" s="26">
        <v>6.0345542866288224E-2</v>
      </c>
      <c r="D8" s="27">
        <v>0</v>
      </c>
      <c r="E8" s="12"/>
      <c r="F8" s="28">
        <v>1.1476852728398028</v>
      </c>
      <c r="G8" s="12" t="s">
        <v>52</v>
      </c>
      <c r="H8" s="27">
        <v>1.1476852728398028</v>
      </c>
      <c r="I8" s="13" t="s">
        <v>53</v>
      </c>
      <c r="J8" s="16"/>
      <c r="K8" s="29">
        <f>VLOOKUP($A8,'[1]Session Details'!$B$2:$U$368,17,FALSE)</f>
        <v>1.234042310339488</v>
      </c>
      <c r="L8" s="18">
        <f>VLOOKUP($A8,'[1]Session Details'!$B$2:$U$368,18,FALSE)</f>
        <v>-2.8845516358522727E-2</v>
      </c>
      <c r="M8" s="18">
        <f>VLOOKUP($A8,'[1]Session Details'!$B$2:$U$368,19,FALSE)</f>
        <v>-2.0201651638942719E-2</v>
      </c>
      <c r="N8" s="33">
        <f>VLOOKUP($A8,'[1]Session Details'!$B$2:$U$368,20,FALSE)</f>
        <v>1.030900185313155E-2</v>
      </c>
      <c r="O8" s="18"/>
      <c r="P8" s="31">
        <f>VLOOKUP($A8,'[1]Supporting data'!$B$2:$S$368,4,FALSE)</f>
        <v>0.48841424136663547</v>
      </c>
      <c r="Q8" s="16">
        <f>VLOOKUP($A8,'[1]Supporting data'!$B$2:$S$368,6,FALSE)</f>
        <v>5.8823529411764497E-2</v>
      </c>
      <c r="R8" s="16">
        <f>VLOOKUP($A8,'[1]Supporting data'!$B$2:$S$368,8,FALSE)</f>
        <v>-3.2258064516129004E-2</v>
      </c>
      <c r="S8" s="16">
        <f>VLOOKUP($A8,'[1]Supporting data'!$B$2:$S$368,10,FALSE)</f>
        <v>-4.5454545454545414E-2</v>
      </c>
      <c r="T8" s="16">
        <f>VLOOKUP($A8,'[1]Supporting data'!$B$2:$S$368,12,FALSE)</f>
        <v>0.12000000000000011</v>
      </c>
      <c r="U8" s="16">
        <f>VLOOKUP($A8,'[1]Supporting data'!$B$2:$S$368,14,FALSE)</f>
        <v>-1.3297872340425565E-2</v>
      </c>
      <c r="V8" s="32">
        <f>VLOOKUP($A8,'[1]Supporting data'!$B$2:$S$368,18,FALSE)</f>
        <v>-3.1914893617021156E-2</v>
      </c>
      <c r="W8" s="22"/>
      <c r="X8" s="29">
        <f>VLOOKUP($A8,'[1]Channel Wise Traffic'!$B$2:$K$364,4,FALSE)</f>
        <v>0</v>
      </c>
      <c r="Y8" s="18">
        <f>VLOOKUP($A8,'[1]Channel Wise Traffic'!$B$2:$K$364,6,FALSE)</f>
        <v>0</v>
      </c>
      <c r="Z8" s="18">
        <f>VLOOKUP($A8,'[1]Channel Wise Traffic'!$B$2:$K$364,8,FALSE)</f>
        <v>0</v>
      </c>
      <c r="AA8" s="33">
        <f>VLOOKUP($A8,'[1]Channel Wise Traffic'!$B$2:$K$364,10,FALSE)</f>
        <v>0</v>
      </c>
    </row>
    <row r="9" spans="1:27" ht="78" x14ac:dyDescent="0.3">
      <c r="A9" s="24">
        <v>43515</v>
      </c>
      <c r="B9" s="25" t="s">
        <v>45</v>
      </c>
      <c r="C9" s="26">
        <v>2.8277810407735061E-2</v>
      </c>
      <c r="D9" s="27">
        <v>-3.809525563663041E-2</v>
      </c>
      <c r="E9" s="12"/>
      <c r="F9" s="28">
        <v>-0.55839299648571217</v>
      </c>
      <c r="G9" s="12" t="s">
        <v>54</v>
      </c>
      <c r="H9" s="27">
        <v>-0.54090360183579034</v>
      </c>
      <c r="I9" s="13" t="s">
        <v>55</v>
      </c>
      <c r="J9" s="16"/>
      <c r="K9" s="29">
        <f>VLOOKUP($A9,'[1]Session Details'!$B$2:$U$368,17,FALSE)</f>
        <v>9.8040404605359566E-3</v>
      </c>
      <c r="L9" s="18">
        <f>VLOOKUP($A9,'[1]Session Details'!$B$2:$U$368,18,FALSE)</f>
        <v>-0.56701031734702356</v>
      </c>
      <c r="M9" s="18">
        <f>VLOOKUP($A9,'[1]Session Details'!$B$2:$U$368,19,FALSE)</f>
        <v>9.6143445174754483E-3</v>
      </c>
      <c r="N9" s="33">
        <f>VLOOKUP($A9,'[1]Session Details'!$B$2:$U$368,20,FALSE)</f>
        <v>4.0000914170649882E-2</v>
      </c>
      <c r="O9" s="18"/>
      <c r="P9" s="31">
        <f>VLOOKUP($A9,'[1]Supporting data'!$B$2:$S$368,4,FALSE)</f>
        <v>2.871079817507205E-2</v>
      </c>
      <c r="Q9" s="16">
        <f>VLOOKUP($A9,'[1]Supporting data'!$B$2:$S$368,6,FALSE)</f>
        <v>5.8823529411764497E-2</v>
      </c>
      <c r="R9" s="16">
        <f>VLOOKUP($A9,'[1]Supporting data'!$B$2:$S$368,8,FALSE)</f>
        <v>-0.10256410256410253</v>
      </c>
      <c r="S9" s="16">
        <f>VLOOKUP($A9,'[1]Supporting data'!$B$2:$S$368,10,FALSE)</f>
        <v>0.11764705882352944</v>
      </c>
      <c r="T9" s="16">
        <f>VLOOKUP($A9,'[1]Supporting data'!$B$2:$S$368,12,FALSE)</f>
        <v>0.15999999999999992</v>
      </c>
      <c r="U9" s="16">
        <f>VLOOKUP($A9,'[1]Supporting data'!$B$2:$S$368,14,FALSE)</f>
        <v>-1.1299435028248594E-2</v>
      </c>
      <c r="V9" s="32">
        <f>VLOOKUP($A9,'[1]Supporting data'!$B$2:$S$368,18,FALSE)</f>
        <v>0</v>
      </c>
      <c r="W9" s="22"/>
      <c r="X9" s="29">
        <f>VLOOKUP($A9,'[1]Channel Wise Traffic'!$B$2:$K$364,4,FALSE)</f>
        <v>-3.8095277540170391E-2</v>
      </c>
      <c r="Y9" s="18">
        <f>VLOOKUP($A9,'[1]Channel Wise Traffic'!$B$2:$K$364,6,FALSE)</f>
        <v>-3.8095355656595387E-2</v>
      </c>
      <c r="Z9" s="18">
        <f>VLOOKUP($A9,'[1]Channel Wise Traffic'!$B$2:$K$364,8,FALSE)</f>
        <v>-3.8095131783736913E-2</v>
      </c>
      <c r="AA9" s="33">
        <f>VLOOKUP($A9,'[1]Channel Wise Traffic'!$B$2:$K$364,10,FALSE)</f>
        <v>-3.8095186691883498E-2</v>
      </c>
    </row>
    <row r="10" spans="1:27" ht="62.4" x14ac:dyDescent="0.3">
      <c r="A10" s="24">
        <v>43522</v>
      </c>
      <c r="B10" s="25" t="s">
        <v>45</v>
      </c>
      <c r="C10" s="26">
        <v>6.1014821497385206E-2</v>
      </c>
      <c r="D10" s="27">
        <v>1.9801989677181275E-2</v>
      </c>
      <c r="E10" s="12"/>
      <c r="F10" s="28">
        <v>1.2004191790539451</v>
      </c>
      <c r="G10" s="12" t="s">
        <v>56</v>
      </c>
      <c r="H10" s="27">
        <v>1.157692572996929</v>
      </c>
      <c r="I10" s="13" t="s">
        <v>57</v>
      </c>
      <c r="J10" s="16"/>
      <c r="K10" s="29">
        <f>VLOOKUP($A10,'[1]Session Details'!$B$2:$U$368,17,FALSE)</f>
        <v>-4.8543794424207753E-2</v>
      </c>
      <c r="L10" s="18">
        <f>VLOOKUP($A10,'[1]Session Details'!$B$2:$U$368,18,FALSE)</f>
        <v>1.4523805158365186</v>
      </c>
      <c r="M10" s="18">
        <f>VLOOKUP($A10,'[1]Session Details'!$B$2:$U$368,19,FALSE)</f>
        <v>-2.8570404886888778E-2</v>
      </c>
      <c r="N10" s="33">
        <f>VLOOKUP($A10,'[1]Session Details'!$B$2:$U$368,20,FALSE)</f>
        <v>-4.8077534554121337E-2</v>
      </c>
      <c r="O10" s="18"/>
      <c r="P10" s="31">
        <f>VLOOKUP($A10,'[1]Supporting data'!$B$2:$S$368,4,FALSE)</f>
        <v>-5.7869359919981989E-4</v>
      </c>
      <c r="Q10" s="16">
        <f>VLOOKUP($A10,'[1]Supporting data'!$B$2:$S$368,6,FALSE)</f>
        <v>0</v>
      </c>
      <c r="R10" s="16">
        <f>VLOOKUP($A10,'[1]Supporting data'!$B$2:$S$368,8,FALSE)</f>
        <v>-5.7142857142857162E-2</v>
      </c>
      <c r="S10" s="16">
        <f>VLOOKUP($A10,'[1]Supporting data'!$B$2:$S$368,10,FALSE)</f>
        <v>-0.10526315789473684</v>
      </c>
      <c r="T10" s="16">
        <f>VLOOKUP($A10,'[1]Supporting data'!$B$2:$S$368,12,FALSE)</f>
        <v>-3.4482758620689613E-2</v>
      </c>
      <c r="U10" s="16">
        <f>VLOOKUP($A10,'[1]Supporting data'!$B$2:$S$368,14,FALSE)</f>
        <v>5.428571428571427E-2</v>
      </c>
      <c r="V10" s="32">
        <f>VLOOKUP($A10,'[1]Supporting data'!$B$2:$S$368,18,FALSE)</f>
        <v>3.2608695652173836E-2</v>
      </c>
      <c r="W10" s="22"/>
      <c r="X10" s="29">
        <f>VLOOKUP($A10,'[1]Channel Wise Traffic'!$B$2:$K$364,4,FALSE)</f>
        <v>1.9802001513596457E-2</v>
      </c>
      <c r="Y10" s="18">
        <f>VLOOKUP($A10,'[1]Channel Wise Traffic'!$B$2:$K$364,6,FALSE)</f>
        <v>1.9802043726797613E-2</v>
      </c>
      <c r="Z10" s="18">
        <f>VLOOKUP($A10,'[1]Channel Wise Traffic'!$B$2:$K$364,8,FALSE)</f>
        <v>1.9801922748545753E-2</v>
      </c>
      <c r="AA10" s="33">
        <f>VLOOKUP($A10,'[1]Channel Wise Traffic'!$B$2:$K$364,10,FALSE)</f>
        <v>1.9801952420255287E-2</v>
      </c>
    </row>
    <row r="11" spans="1:27" ht="62.4" x14ac:dyDescent="0.3">
      <c r="A11" s="24">
        <v>43524</v>
      </c>
      <c r="B11" s="25" t="s">
        <v>38</v>
      </c>
      <c r="C11" s="26">
        <v>6.2235804656984049E-2</v>
      </c>
      <c r="D11" s="27">
        <v>8.3333373303954517E-2</v>
      </c>
      <c r="E11" s="12"/>
      <c r="F11" s="28">
        <v>0.22324803045110131</v>
      </c>
      <c r="G11" s="12" t="s">
        <v>58</v>
      </c>
      <c r="H11" s="27">
        <v>0.12915198644756454</v>
      </c>
      <c r="I11" s="13"/>
      <c r="J11" s="16"/>
      <c r="K11" s="29">
        <f>VLOOKUP($A11,'[1]Session Details'!$B$2:$U$368,17,FALSE)</f>
        <v>6.2499884892301072E-2</v>
      </c>
      <c r="L11" s="18">
        <f>VLOOKUP($A11,'[1]Session Details'!$B$2:$U$368,18,FALSE)</f>
        <v>3.1249904776907478E-2</v>
      </c>
      <c r="M11" s="18">
        <f>VLOOKUP($A11,'[1]Session Details'!$B$2:$U$368,19,FALSE)</f>
        <v>-3.8834781612481994E-2</v>
      </c>
      <c r="N11" s="33">
        <f>VLOOKUP($A11,'[1]Session Details'!$B$2:$U$368,20,FALSE)</f>
        <v>7.2164795630487166E-2</v>
      </c>
      <c r="O11" s="18"/>
      <c r="P11" s="31">
        <f>VLOOKUP($A11,'[1]Supporting data'!$B$2:$S$368,4,FALSE)</f>
        <v>2.3744186940312773E-2</v>
      </c>
      <c r="Q11" s="16">
        <f>VLOOKUP($A11,'[1]Supporting data'!$B$2:$S$368,6,FALSE)</f>
        <v>5.555555555555558E-2</v>
      </c>
      <c r="R11" s="16">
        <f>VLOOKUP($A11,'[1]Supporting data'!$B$2:$S$368,8,FALSE)</f>
        <v>-0.16666666666666663</v>
      </c>
      <c r="S11" s="16">
        <f>VLOOKUP($A11,'[1]Supporting data'!$B$2:$S$368,10,FALSE)</f>
        <v>0</v>
      </c>
      <c r="T11" s="16">
        <f>VLOOKUP($A11,'[1]Supporting data'!$B$2:$S$368,12,FALSE)</f>
        <v>-3.8461538461538436E-2</v>
      </c>
      <c r="U11" s="16">
        <f>VLOOKUP($A11,'[1]Supporting data'!$B$2:$S$368,14,FALSE)</f>
        <v>1.072386058981234E-2</v>
      </c>
      <c r="V11" s="32">
        <f>VLOOKUP($A11,'[1]Supporting data'!$B$2:$S$368,18,FALSE)</f>
        <v>-1.0638297872340274E-2</v>
      </c>
      <c r="W11" s="22"/>
      <c r="X11" s="29">
        <f>VLOOKUP($A11,'[1]Channel Wise Traffic'!$B$2:$K$364,4,FALSE)</f>
        <v>8.3333422156942838E-2</v>
      </c>
      <c r="Y11" s="18">
        <f>VLOOKUP($A11,'[1]Channel Wise Traffic'!$B$2:$K$364,6,FALSE)</f>
        <v>8.3333422156942838E-2</v>
      </c>
      <c r="Z11" s="18">
        <f>VLOOKUP($A11,'[1]Channel Wise Traffic'!$B$2:$K$364,8,FALSE)</f>
        <v>8.3333078974827668E-2</v>
      </c>
      <c r="AA11" s="33">
        <f>VLOOKUP($A11,'[1]Channel Wise Traffic'!$B$2:$K$364,10,FALSE)</f>
        <v>8.3333210346807185E-2</v>
      </c>
    </row>
    <row r="12" spans="1:27" ht="62.4" x14ac:dyDescent="0.3">
      <c r="A12" s="24">
        <v>43526</v>
      </c>
      <c r="B12" s="25" t="s">
        <v>59</v>
      </c>
      <c r="C12" s="26">
        <v>1.9298820571939712E-2</v>
      </c>
      <c r="D12" s="27">
        <v>8.3333333333333259E-2</v>
      </c>
      <c r="E12" s="12"/>
      <c r="F12" s="28">
        <v>-0.37594234941110949</v>
      </c>
      <c r="G12" s="12" t="s">
        <v>60</v>
      </c>
      <c r="H12" s="27">
        <v>-0.42394678407179354</v>
      </c>
      <c r="I12" s="13" t="s">
        <v>55</v>
      </c>
      <c r="J12" s="16"/>
      <c r="K12" s="29">
        <f>VLOOKUP($A12,'[1]Session Details'!$B$2:$U$368,17,FALSE)</f>
        <v>2.550000210987946E-8</v>
      </c>
      <c r="L12" s="18">
        <f>VLOOKUP($A12,'[1]Session Details'!$B$2:$U$368,18,FALSE)</f>
        <v>5.2631779252142019E-2</v>
      </c>
      <c r="M12" s="18">
        <f>VLOOKUP($A12,'[1]Session Details'!$B$2:$U$368,19,FALSE)</f>
        <v>-0.48958358524039425</v>
      </c>
      <c r="N12" s="33">
        <f>VLOOKUP($A12,'[1]Session Details'!$B$2:$U$368,20,FALSE)</f>
        <v>7.2164650697249533E-2</v>
      </c>
      <c r="O12" s="18"/>
      <c r="P12" s="31">
        <f>VLOOKUP($A12,'[1]Supporting data'!$B$2:$S$368,4,FALSE)</f>
        <v>-1.3472962214465034E-2</v>
      </c>
      <c r="Q12" s="16">
        <f>VLOOKUP($A12,'[1]Supporting data'!$B$2:$S$368,6,FALSE)</f>
        <v>0</v>
      </c>
      <c r="R12" s="16">
        <f>VLOOKUP($A12,'[1]Supporting data'!$B$2:$S$368,8,FALSE)</f>
        <v>0.14285714285714279</v>
      </c>
      <c r="S12" s="16">
        <f>VLOOKUP($A12,'[1]Supporting data'!$B$2:$S$368,10,FALSE)</f>
        <v>-9.9999999999999978E-2</v>
      </c>
      <c r="T12" s="16">
        <f>VLOOKUP($A12,'[1]Supporting data'!$B$2:$S$368,12,FALSE)</f>
        <v>1</v>
      </c>
      <c r="U12" s="16">
        <f>VLOOKUP($A12,'[1]Supporting data'!$B$2:$S$368,14,FALSE)</f>
        <v>0.10833333333333339</v>
      </c>
      <c r="V12" s="32">
        <f>VLOOKUP($A12,'[1]Supporting data'!$B$2:$S$368,18,FALSE)</f>
        <v>4.39560439560438E-2</v>
      </c>
      <c r="W12" s="22"/>
      <c r="X12" s="29">
        <f>VLOOKUP($A12,'[1]Channel Wise Traffic'!$B$2:$K$364,4,FALSE)</f>
        <v>8.3333349447917593E-2</v>
      </c>
      <c r="Y12" s="18">
        <f>VLOOKUP($A12,'[1]Channel Wise Traffic'!$B$2:$K$364,6,FALSE)</f>
        <v>8.3333369143519853E-2</v>
      </c>
      <c r="Z12" s="18">
        <f>VLOOKUP($A12,'[1]Channel Wise Traffic'!$B$2:$K$364,8,FALSE)</f>
        <v>8.3333386071977378E-2</v>
      </c>
      <c r="AA12" s="33">
        <f>VLOOKUP($A12,'[1]Channel Wise Traffic'!$B$2:$K$364,10,FALSE)</f>
        <v>8.3333355645834883E-2</v>
      </c>
    </row>
    <row r="13" spans="1:27" ht="62.4" x14ac:dyDescent="0.3">
      <c r="A13" s="24">
        <v>43533</v>
      </c>
      <c r="B13" s="25" t="s">
        <v>59</v>
      </c>
      <c r="C13" s="26">
        <v>3.8987613670586958E-2</v>
      </c>
      <c r="D13" s="27">
        <v>0</v>
      </c>
      <c r="E13" s="12"/>
      <c r="F13" s="28">
        <v>1.0202070652584099</v>
      </c>
      <c r="G13" s="12" t="s">
        <v>61</v>
      </c>
      <c r="H13" s="27">
        <v>1.0202070652584103</v>
      </c>
      <c r="I13" s="13" t="s">
        <v>62</v>
      </c>
      <c r="J13" s="16"/>
      <c r="K13" s="29">
        <f>VLOOKUP($A13,'[1]Session Details'!$B$2:$U$368,17,FALSE)</f>
        <v>-9.9999785799986807E-3</v>
      </c>
      <c r="L13" s="18">
        <f>VLOOKUP($A13,'[1]Session Details'!$B$2:$U$368,18,FALSE)</f>
        <v>-9.9999224199929237E-3</v>
      </c>
      <c r="M13" s="18">
        <f>VLOOKUP($A13,'[1]Session Details'!$B$2:$U$368,19,FALSE)</f>
        <v>1.1224496738699306</v>
      </c>
      <c r="N13" s="33">
        <f>VLOOKUP($A13,'[1]Session Details'!$B$2:$U$368,20,FALSE)</f>
        <v>-2.8846115409956741E-2</v>
      </c>
      <c r="O13" s="18"/>
      <c r="P13" s="31">
        <f>VLOOKUP($A13,'[1]Supporting data'!$B$2:$S$368,4,FALSE)</f>
        <v>4.5215407536159935E-2</v>
      </c>
      <c r="Q13" s="16">
        <f>VLOOKUP($A13,'[1]Supporting data'!$B$2:$S$368,6,FALSE)</f>
        <v>-5.5555555555555469E-2</v>
      </c>
      <c r="R13" s="16">
        <f>VLOOKUP($A13,'[1]Supporting data'!$B$2:$S$368,8,FALSE)</f>
        <v>-0.17500000000000004</v>
      </c>
      <c r="S13" s="16">
        <f>VLOOKUP($A13,'[1]Supporting data'!$B$2:$S$368,10,FALSE)</f>
        <v>0.16666666666666674</v>
      </c>
      <c r="T13" s="16">
        <f>VLOOKUP($A13,'[1]Supporting data'!$B$2:$S$368,12,FALSE)</f>
        <v>-0.5</v>
      </c>
      <c r="U13" s="16">
        <f>VLOOKUP($A13,'[1]Supporting data'!$B$2:$S$368,14,FALSE)</f>
        <v>-3.2581453634085267E-2</v>
      </c>
      <c r="V13" s="32">
        <f>VLOOKUP($A13,'[1]Supporting data'!$B$2:$S$368,18,FALSE)</f>
        <v>0</v>
      </c>
      <c r="W13" s="22"/>
      <c r="X13" s="29">
        <f>VLOOKUP($A13,'[1]Channel Wise Traffic'!$B$2:$K$364,4,FALSE)</f>
        <v>0</v>
      </c>
      <c r="Y13" s="18">
        <f>VLOOKUP($A13,'[1]Channel Wise Traffic'!$B$2:$K$364,6,FALSE)</f>
        <v>0</v>
      </c>
      <c r="Z13" s="18">
        <f>VLOOKUP($A13,'[1]Channel Wise Traffic'!$B$2:$K$364,8,FALSE)</f>
        <v>0</v>
      </c>
      <c r="AA13" s="33">
        <f>VLOOKUP($A13,'[1]Channel Wise Traffic'!$B$2:$K$364,10,FALSE)</f>
        <v>0</v>
      </c>
    </row>
    <row r="14" spans="1:27" ht="62.4" x14ac:dyDescent="0.3">
      <c r="A14" s="24">
        <v>43543</v>
      </c>
      <c r="B14" s="25" t="s">
        <v>45</v>
      </c>
      <c r="C14" s="26">
        <v>3.2258660130726403E-2</v>
      </c>
      <c r="D14" s="27">
        <v>2.0201982617158221E-2</v>
      </c>
      <c r="E14" s="12"/>
      <c r="F14" s="28">
        <v>-0.45549226537958976</v>
      </c>
      <c r="G14" s="12" t="s">
        <v>63</v>
      </c>
      <c r="H14" s="27">
        <v>-0.46627457709544307</v>
      </c>
      <c r="I14" s="13" t="s">
        <v>55</v>
      </c>
      <c r="J14" s="16"/>
      <c r="K14" s="29">
        <f>VLOOKUP($A14,'[1]Session Details'!$B$2:$U$368,17,FALSE)</f>
        <v>3.9603872853995581E-2</v>
      </c>
      <c r="L14" s="18">
        <f>VLOOKUP($A14,'[1]Session Details'!$B$2:$U$368,18,FALSE)</f>
        <v>6.0606468891118981E-2</v>
      </c>
      <c r="M14" s="18">
        <f>VLOOKUP($A14,'[1]Session Details'!$B$2:$U$368,19,FALSE)</f>
        <v>1.9607633672155123E-2</v>
      </c>
      <c r="N14" s="33">
        <f>VLOOKUP($A14,'[1]Session Details'!$B$2:$U$368,20,FALSE)</f>
        <v>-0.52525253838500408</v>
      </c>
      <c r="O14" s="18"/>
      <c r="P14" s="31">
        <f>VLOOKUP($A14,'[1]Supporting data'!$B$2:$S$368,4,FALSE)</f>
        <v>-1.2858766326430016E-2</v>
      </c>
      <c r="Q14" s="16">
        <f>VLOOKUP($A14,'[1]Supporting data'!$B$2:$S$368,6,FALSE)</f>
        <v>0</v>
      </c>
      <c r="R14" s="16">
        <f>VLOOKUP($A14,'[1]Supporting data'!$B$2:$S$368,8,FALSE)</f>
        <v>0.23333333333333339</v>
      </c>
      <c r="S14" s="16">
        <f>VLOOKUP($A14,'[1]Supporting data'!$B$2:$S$368,10,FALSE)</f>
        <v>5.2631578947368363E-2</v>
      </c>
      <c r="T14" s="16">
        <f>VLOOKUP($A14,'[1]Supporting data'!$B$2:$S$368,12,FALSE)</f>
        <v>0</v>
      </c>
      <c r="U14" s="16">
        <f>VLOOKUP($A14,'[1]Supporting data'!$B$2:$S$368,14,FALSE)</f>
        <v>0.1204481792717087</v>
      </c>
      <c r="V14" s="32">
        <f>VLOOKUP($A14,'[1]Supporting data'!$B$2:$S$368,18,FALSE)</f>
        <v>-0.2857142857142857</v>
      </c>
      <c r="W14" s="22"/>
      <c r="X14" s="29">
        <f>VLOOKUP($A14,'[1]Channel Wise Traffic'!$B$2:$K$364,4,FALSE)</f>
        <v>2.0201910579504601E-2</v>
      </c>
      <c r="Y14" s="18">
        <f>VLOOKUP($A14,'[1]Channel Wise Traffic'!$B$2:$K$364,6,FALSE)</f>
        <v>2.0201910579504601E-2</v>
      </c>
      <c r="Z14" s="18">
        <f>VLOOKUP($A14,'[1]Channel Wise Traffic'!$B$2:$K$364,8,FALSE)</f>
        <v>2.0201960407912223E-2</v>
      </c>
      <c r="AA14" s="33">
        <f>VLOOKUP($A14,'[1]Channel Wise Traffic'!$B$2:$K$364,10,FALSE)</f>
        <v>2.0201991290585752E-2</v>
      </c>
    </row>
    <row r="15" spans="1:27" ht="78" x14ac:dyDescent="0.3">
      <c r="A15" s="24">
        <v>43548</v>
      </c>
      <c r="B15" s="25" t="s">
        <v>64</v>
      </c>
      <c r="C15" s="26">
        <v>4.05705966353474E-2</v>
      </c>
      <c r="D15" s="27">
        <v>6.3157893996339087E-2</v>
      </c>
      <c r="E15" s="12"/>
      <c r="F15" s="28">
        <v>0.22259812803337153</v>
      </c>
      <c r="G15" s="12" t="s">
        <v>65</v>
      </c>
      <c r="H15" s="27">
        <v>0.14996853706998059</v>
      </c>
      <c r="I15" s="13"/>
      <c r="J15" s="16"/>
      <c r="K15" s="29">
        <f>VLOOKUP($A15,'[1]Session Details'!$B$2:$U$368,17,FALSE)</f>
        <v>2.061846576038473E-2</v>
      </c>
      <c r="L15" s="18">
        <f>VLOOKUP($A15,'[1]Session Details'!$B$2:$U$368,18,FALSE)</f>
        <v>5.1020255191124297E-2</v>
      </c>
      <c r="M15" s="18">
        <f>VLOOKUP($A15,'[1]Session Details'!$B$2:$U$368,19,FALSE)</f>
        <v>2.0000379435892279E-2</v>
      </c>
      <c r="N15" s="33">
        <f>VLOOKUP($A15,'[1]Session Details'!$B$2:$U$368,20,FALSE)</f>
        <v>5.1020332005990321E-2</v>
      </c>
      <c r="O15" s="18"/>
      <c r="P15" s="31">
        <f>VLOOKUP($A15,'[1]Supporting data'!$B$2:$S$368,4,FALSE)</f>
        <v>1.656483298601974E-2</v>
      </c>
      <c r="Q15" s="16">
        <f>VLOOKUP($A15,'[1]Supporting data'!$B$2:$S$368,6,FALSE)</f>
        <v>-5.5555555555555469E-2</v>
      </c>
      <c r="R15" s="16">
        <f>VLOOKUP($A15,'[1]Supporting data'!$B$2:$S$368,8,FALSE)</f>
        <v>5.555555555555558E-2</v>
      </c>
      <c r="S15" s="16">
        <f>VLOOKUP($A15,'[1]Supporting data'!$B$2:$S$368,10,FALSE)</f>
        <v>-9.0909090909090939E-2</v>
      </c>
      <c r="T15" s="16">
        <f>VLOOKUP($A15,'[1]Supporting data'!$B$2:$S$368,12,FALSE)</f>
        <v>-0.10344827586206895</v>
      </c>
      <c r="U15" s="16">
        <f>VLOOKUP($A15,'[1]Supporting data'!$B$2:$S$368,14,FALSE)</f>
        <v>-8.376963350785338E-2</v>
      </c>
      <c r="V15" s="32">
        <f>VLOOKUP($A15,'[1]Supporting data'!$B$2:$S$368,18,FALSE)</f>
        <v>-2.1505376344086002E-2</v>
      </c>
      <c r="W15" s="22"/>
      <c r="X15" s="29">
        <f>VLOOKUP($A15,'[1]Channel Wise Traffic'!$B$2:$K$364,4,FALSE)</f>
        <v>6.3157922848533277E-2</v>
      </c>
      <c r="Y15" s="18">
        <f>VLOOKUP($A15,'[1]Channel Wise Traffic'!$B$2:$K$364,6,FALSE)</f>
        <v>6.3157898393647383E-2</v>
      </c>
      <c r="Z15" s="18">
        <f>VLOOKUP($A15,'[1]Channel Wise Traffic'!$B$2:$K$364,8,FALSE)</f>
        <v>6.3158045081430858E-2</v>
      </c>
      <c r="AA15" s="33">
        <f>VLOOKUP($A15,'[1]Channel Wise Traffic'!$B$2:$K$364,10,FALSE)</f>
        <v>6.3157887141938707E-2</v>
      </c>
    </row>
    <row r="16" spans="1:27" ht="93.6" x14ac:dyDescent="0.3">
      <c r="A16" s="24">
        <v>43550</v>
      </c>
      <c r="B16" s="25" t="s">
        <v>45</v>
      </c>
      <c r="C16" s="26">
        <v>6.0399174123825596E-2</v>
      </c>
      <c r="D16" s="27">
        <v>-4.9504951397826846E-2</v>
      </c>
      <c r="E16" s="12"/>
      <c r="F16" s="28">
        <v>0.77964973472889199</v>
      </c>
      <c r="G16" s="12" t="s">
        <v>66</v>
      </c>
      <c r="H16" s="27">
        <v>0.87233982685769784</v>
      </c>
      <c r="I16" s="13" t="s">
        <v>67</v>
      </c>
      <c r="J16" s="16"/>
      <c r="K16" s="29">
        <f>VLOOKUP($A16,'[1]Session Details'!$B$2:$U$368,17,FALSE)</f>
        <v>-6.6666608611452793E-2</v>
      </c>
      <c r="L16" s="18">
        <f>VLOOKUP($A16,'[1]Session Details'!$B$2:$U$368,18,FALSE)</f>
        <v>-4.7619227486649485E-2</v>
      </c>
      <c r="M16" s="18">
        <f>VLOOKUP($A16,'[1]Session Details'!$B$2:$U$368,19,FALSE)</f>
        <v>-4.8076697021672166E-2</v>
      </c>
      <c r="N16" s="33">
        <f>VLOOKUP($A16,'[1]Session Details'!$B$2:$U$368,20,FALSE)</f>
        <v>1.2127650047192211</v>
      </c>
      <c r="O16" s="18"/>
      <c r="P16" s="31">
        <f>VLOOKUP($A16,'[1]Supporting data'!$B$2:$S$368,4,FALSE)</f>
        <v>4.0495502836025654E-2</v>
      </c>
      <c r="Q16" s="16">
        <f>VLOOKUP($A16,'[1]Supporting data'!$B$2:$S$368,6,FALSE)</f>
        <v>-0.10526315789473684</v>
      </c>
      <c r="R16" s="16">
        <f>VLOOKUP($A16,'[1]Supporting data'!$B$2:$S$368,8,FALSE)</f>
        <v>5.4054054054053946E-2</v>
      </c>
      <c r="S16" s="16">
        <f>VLOOKUP($A16,'[1]Supporting data'!$B$2:$S$368,10,FALSE)</f>
        <v>-9.9999999999999978E-2</v>
      </c>
      <c r="T16" s="16">
        <f>VLOOKUP($A16,'[1]Supporting data'!$B$2:$S$368,12,FALSE)</f>
        <v>0</v>
      </c>
      <c r="U16" s="16">
        <f>VLOOKUP($A16,'[1]Supporting data'!$B$2:$S$368,14,FALSE)</f>
        <v>-8.4999999999999964E-2</v>
      </c>
      <c r="V16" s="32">
        <f>VLOOKUP($A16,'[1]Supporting data'!$B$2:$S$368,18,FALSE)</f>
        <v>0.44615384615384612</v>
      </c>
      <c r="W16" s="22"/>
      <c r="X16" s="29">
        <f>VLOOKUP($A16,'[1]Channel Wise Traffic'!$B$2:$K$364,4,FALSE)</f>
        <v>-4.9504940464189851E-2</v>
      </c>
      <c r="Y16" s="18">
        <f>VLOOKUP($A16,'[1]Channel Wise Traffic'!$B$2:$K$364,6,FALSE)</f>
        <v>-4.9504940464189851E-2</v>
      </c>
      <c r="Z16" s="18">
        <f>VLOOKUP($A16,'[1]Channel Wise Traffic'!$B$2:$K$364,8,FALSE)</f>
        <v>-4.950480687136416E-2</v>
      </c>
      <c r="AA16" s="33">
        <f>VLOOKUP($A16,'[1]Channel Wise Traffic'!$B$2:$K$364,10,FALSE)</f>
        <v>-4.9504881050637994E-2</v>
      </c>
    </row>
    <row r="17" spans="1:27" ht="62.4" x14ac:dyDescent="0.3">
      <c r="A17" s="24">
        <v>43559</v>
      </c>
      <c r="B17" s="25" t="s">
        <v>38</v>
      </c>
      <c r="C17" s="26">
        <v>2.8362399667348135E-2</v>
      </c>
      <c r="D17" s="27">
        <v>3.0303020437004058E-2</v>
      </c>
      <c r="E17" s="12"/>
      <c r="F17" s="28">
        <v>-0.52087951809985289</v>
      </c>
      <c r="G17" s="12" t="s">
        <v>68</v>
      </c>
      <c r="H17" s="27">
        <v>-0.53497129252622422</v>
      </c>
      <c r="I17" s="13" t="s">
        <v>55</v>
      </c>
      <c r="J17" s="16"/>
      <c r="K17" s="29">
        <f>VLOOKUP($A17,'[1]Session Details'!$B$2:$U$368,17,FALSE)</f>
        <v>7.1428603225100362E-2</v>
      </c>
      <c r="L17" s="18">
        <f>VLOOKUP($A17,'[1]Session Details'!$B$2:$U$368,18,FALSE)</f>
        <v>-0.48979617291931032</v>
      </c>
      <c r="M17" s="18">
        <f>VLOOKUP($A17,'[1]Session Details'!$B$2:$U$368,19,FALSE)</f>
        <v>-7.7669563438227507E-2</v>
      </c>
      <c r="N17" s="33">
        <f>VLOOKUP($A17,'[1]Session Details'!$B$2:$U$368,20,FALSE)</f>
        <v>-7.7670126670266071E-2</v>
      </c>
      <c r="O17" s="18"/>
      <c r="P17" s="31">
        <f>VLOOKUP($A17,'[1]Supporting data'!$B$2:$S$368,4,FALSE)</f>
        <v>3.423185785628613E-3</v>
      </c>
      <c r="Q17" s="16">
        <f>VLOOKUP($A17,'[1]Supporting data'!$B$2:$S$368,6,FALSE)</f>
        <v>-0.41176470588235292</v>
      </c>
      <c r="R17" s="16">
        <f>VLOOKUP($A17,'[1]Supporting data'!$B$2:$S$368,8,FALSE)</f>
        <v>0</v>
      </c>
      <c r="S17" s="16">
        <f>VLOOKUP($A17,'[1]Supporting data'!$B$2:$S$368,10,FALSE)</f>
        <v>0.16666666666666674</v>
      </c>
      <c r="T17" s="16">
        <f>VLOOKUP($A17,'[1]Supporting data'!$B$2:$S$368,12,FALSE)</f>
        <v>-3.3333333333333326E-2</v>
      </c>
      <c r="U17" s="16">
        <f>VLOOKUP($A17,'[1]Supporting data'!$B$2:$S$368,14,FALSE)</f>
        <v>-1.7721518987341756E-2</v>
      </c>
      <c r="V17" s="32">
        <f>VLOOKUP($A17,'[1]Supporting data'!$B$2:$S$368,18,FALSE)</f>
        <v>-1.0752688172043001E-2</v>
      </c>
      <c r="W17" s="22"/>
      <c r="X17" s="29">
        <f>VLOOKUP($A17,'[1]Channel Wise Traffic'!$B$2:$K$364,4,FALSE)</f>
        <v>3.0302995067221783E-2</v>
      </c>
      <c r="Y17" s="18">
        <f>VLOOKUP($A17,'[1]Channel Wise Traffic'!$B$2:$K$364,6,FALSE)</f>
        <v>3.0302952001233452E-2</v>
      </c>
      <c r="Z17" s="18">
        <f>VLOOKUP($A17,'[1]Channel Wise Traffic'!$B$2:$K$364,8,FALSE)</f>
        <v>3.0302940611868445E-2</v>
      </c>
      <c r="AA17" s="33">
        <f>VLOOKUP($A17,'[1]Channel Wise Traffic'!$B$2:$K$364,10,FALSE)</f>
        <v>3.0302986935878629E-2</v>
      </c>
    </row>
    <row r="18" spans="1:27" ht="62.4" x14ac:dyDescent="0.3">
      <c r="A18" s="24">
        <v>43566</v>
      </c>
      <c r="B18" s="25" t="s">
        <v>38</v>
      </c>
      <c r="C18" s="26">
        <v>5.8587237081908793E-2</v>
      </c>
      <c r="D18" s="27">
        <v>-6.8627459389436152E-2</v>
      </c>
      <c r="E18" s="12"/>
      <c r="F18" s="28">
        <v>0.9239043412518404</v>
      </c>
      <c r="G18" s="12" t="s">
        <v>69</v>
      </c>
      <c r="H18" s="27">
        <v>1.0656657324153227</v>
      </c>
      <c r="I18" s="13" t="s">
        <v>70</v>
      </c>
      <c r="J18" s="16"/>
      <c r="K18" s="29">
        <f>VLOOKUP($A18,'[1]Session Details'!$B$2:$U$368,17,FALSE)</f>
        <v>-5.7142826131208468E-2</v>
      </c>
      <c r="L18" s="18">
        <f>VLOOKUP($A18,'[1]Session Details'!$B$2:$U$368,18,FALSE)</f>
        <v>0.94000053800870198</v>
      </c>
      <c r="M18" s="18">
        <f>VLOOKUP($A18,'[1]Session Details'!$B$2:$U$368,19,FALSE)</f>
        <v>9.4736328659880575E-2</v>
      </c>
      <c r="N18" s="33">
        <f>VLOOKUP($A18,'[1]Session Details'!$B$2:$U$368,20,FALSE)</f>
        <v>3.1579622196837187E-2</v>
      </c>
      <c r="O18" s="18"/>
      <c r="P18" s="31">
        <f>VLOOKUP($A18,'[1]Supporting data'!$B$2:$S$368,4,FALSE)</f>
        <v>-2.8776287807183332E-2</v>
      </c>
      <c r="Q18" s="16">
        <f>VLOOKUP($A18,'[1]Supporting data'!$B$2:$S$368,6,FALSE)</f>
        <v>0.79999999999999982</v>
      </c>
      <c r="R18" s="16">
        <f>VLOOKUP($A18,'[1]Supporting data'!$B$2:$S$368,8,FALSE)</f>
        <v>0</v>
      </c>
      <c r="S18" s="16">
        <f>VLOOKUP($A18,'[1]Supporting data'!$B$2:$S$368,10,FALSE)</f>
        <v>-9.5238095238095233E-2</v>
      </c>
      <c r="T18" s="16">
        <f>VLOOKUP($A18,'[1]Supporting data'!$B$2:$S$368,12,FALSE)</f>
        <v>-0.13793103448275867</v>
      </c>
      <c r="U18" s="16">
        <f>VLOOKUP($A18,'[1]Supporting data'!$B$2:$S$368,14,FALSE)</f>
        <v>-2.5773195876288568E-3</v>
      </c>
      <c r="V18" s="32">
        <f>VLOOKUP($A18,'[1]Supporting data'!$B$2:$S$368,18,FALSE)</f>
        <v>-1.0869565217391353E-2</v>
      </c>
      <c r="W18" s="22"/>
      <c r="X18" s="29">
        <f>VLOOKUP($A18,'[1]Channel Wise Traffic'!$B$2:$K$364,4,FALSE)</f>
        <v>-6.8627457127354408E-2</v>
      </c>
      <c r="Y18" s="18">
        <f>VLOOKUP($A18,'[1]Channel Wise Traffic'!$B$2:$K$364,6,FALSE)</f>
        <v>-6.8627501795281876E-2</v>
      </c>
      <c r="Z18" s="18">
        <f>VLOOKUP($A18,'[1]Channel Wise Traffic'!$B$2:$K$364,8,FALSE)</f>
        <v>-6.8627253830511492E-2</v>
      </c>
      <c r="AA18" s="33">
        <f>VLOOKUP($A18,'[1]Channel Wise Traffic'!$B$2:$K$364,10,FALSE)</f>
        <v>-6.8627355655187183E-2</v>
      </c>
    </row>
    <row r="19" spans="1:27" ht="62.4" x14ac:dyDescent="0.3">
      <c r="A19" s="24">
        <v>43567</v>
      </c>
      <c r="B19" s="25" t="s">
        <v>71</v>
      </c>
      <c r="C19" s="26">
        <v>5.5172357300906243E-2</v>
      </c>
      <c r="D19" s="27">
        <v>-8.6538477715919493E-2</v>
      </c>
      <c r="E19" s="12"/>
      <c r="F19" s="28">
        <v>-0.27312591355188975</v>
      </c>
      <c r="G19" s="12" t="s">
        <v>72</v>
      </c>
      <c r="H19" s="27">
        <v>-0.20426414390111858</v>
      </c>
      <c r="I19" s="13" t="s">
        <v>55</v>
      </c>
      <c r="J19" s="16"/>
      <c r="K19" s="29">
        <f>VLOOKUP($A19,'[1]Session Details'!$B$2:$U$368,17,FALSE)</f>
        <v>-6.6666684462544645E-2</v>
      </c>
      <c r="L19" s="18">
        <f>VLOOKUP($A19,'[1]Session Details'!$B$2:$U$368,18,FALSE)</f>
        <v>-6.8627406366330912E-2</v>
      </c>
      <c r="M19" s="18">
        <f>VLOOKUP($A19,'[1]Session Details'!$B$2:$U$368,19,FALSE)</f>
        <v>-4.7619571353577417E-2</v>
      </c>
      <c r="N19" s="33">
        <f>VLOOKUP($A19,'[1]Session Details'!$B$2:$U$368,20,FALSE)</f>
        <v>-3.8834346650810314E-2</v>
      </c>
      <c r="O19" s="18"/>
      <c r="P19" s="31">
        <f>VLOOKUP($A19,'[1]Supporting data'!$B$2:$S$368,4,FALSE)</f>
        <v>4.6032281576527723E-2</v>
      </c>
      <c r="Q19" s="16">
        <f>VLOOKUP($A19,'[1]Supporting data'!$B$2:$S$368,6,FALSE)</f>
        <v>-5.5555555555555469E-2</v>
      </c>
      <c r="R19" s="16">
        <f>VLOOKUP($A19,'[1]Supporting data'!$B$2:$S$368,8,FALSE)</f>
        <v>-5.8823529411764719E-2</v>
      </c>
      <c r="S19" s="16">
        <f>VLOOKUP($A19,'[1]Supporting data'!$B$2:$S$368,10,FALSE)</f>
        <v>0</v>
      </c>
      <c r="T19" s="16">
        <f>VLOOKUP($A19,'[1]Supporting data'!$B$2:$S$368,12,FALSE)</f>
        <v>0</v>
      </c>
      <c r="U19" s="16">
        <f>VLOOKUP($A19,'[1]Supporting data'!$B$2:$S$368,14,FALSE)</f>
        <v>-2.7700831024930483E-3</v>
      </c>
      <c r="V19" s="32">
        <f>VLOOKUP($A19,'[1]Supporting data'!$B$2:$S$368,18,FALSE)</f>
        <v>0</v>
      </c>
      <c r="W19" s="22"/>
      <c r="X19" s="29">
        <f>VLOOKUP($A19,'[1]Channel Wise Traffic'!$B$2:$K$364,4,FALSE)</f>
        <v>-8.6538485189716519E-2</v>
      </c>
      <c r="Y19" s="18">
        <f>VLOOKUP($A19,'[1]Channel Wise Traffic'!$B$2:$K$364,6,FALSE)</f>
        <v>-8.6538567180733938E-2</v>
      </c>
      <c r="Z19" s="18">
        <f>VLOOKUP($A19,'[1]Channel Wise Traffic'!$B$2:$K$364,8,FALSE)</f>
        <v>-8.6538217715457999E-2</v>
      </c>
      <c r="AA19" s="33">
        <f>VLOOKUP($A19,'[1]Channel Wise Traffic'!$B$2:$K$364,10,FALSE)</f>
        <v>-8.6538343646038518E-2</v>
      </c>
    </row>
    <row r="20" spans="1:27" ht="31.2" x14ac:dyDescent="0.3">
      <c r="A20" s="24">
        <v>43569</v>
      </c>
      <c r="B20" s="25" t="s">
        <v>64</v>
      </c>
      <c r="C20" s="26">
        <v>4.1354652231300019E-2</v>
      </c>
      <c r="D20" s="27">
        <v>8.3333333333333259E-2</v>
      </c>
      <c r="E20" s="12"/>
      <c r="F20" s="28">
        <v>0.28376620785956508</v>
      </c>
      <c r="G20" s="12" t="s">
        <v>73</v>
      </c>
      <c r="H20" s="27">
        <v>0.18501496110113713</v>
      </c>
      <c r="I20" s="13"/>
      <c r="J20" s="16"/>
      <c r="K20" s="29">
        <f>VLOOKUP($A20,'[1]Session Details'!$B$2:$U$368,17,FALSE)</f>
        <v>4.1666702821183899E-2</v>
      </c>
      <c r="L20" s="18">
        <f>VLOOKUP($A20,'[1]Session Details'!$B$2:$U$368,18,FALSE)</f>
        <v>2.9702948935431461E-2</v>
      </c>
      <c r="M20" s="18">
        <f>VLOOKUP($A20,'[1]Session Details'!$B$2:$U$368,19,FALSE)</f>
        <v>4.1666759914109841E-2</v>
      </c>
      <c r="N20" s="33">
        <f>VLOOKUP($A20,'[1]Session Details'!$B$2:$U$368,20,FALSE)</f>
        <v>6.060651143284379E-2</v>
      </c>
      <c r="O20" s="18"/>
      <c r="P20" s="31">
        <f>VLOOKUP($A20,'[1]Supporting data'!$B$2:$S$368,4,FALSE)</f>
        <v>-1.7596651559055876E-2</v>
      </c>
      <c r="Q20" s="16">
        <f>VLOOKUP($A20,'[1]Supporting data'!$B$2:$S$368,6,FALSE)</f>
        <v>-5.5555555555555469E-2</v>
      </c>
      <c r="R20" s="16">
        <f>VLOOKUP($A20,'[1]Supporting data'!$B$2:$S$368,8,FALSE)</f>
        <v>2.7027027027026973E-2</v>
      </c>
      <c r="S20" s="16">
        <f>VLOOKUP($A20,'[1]Supporting data'!$B$2:$S$368,10,FALSE)</f>
        <v>0</v>
      </c>
      <c r="T20" s="16">
        <f>VLOOKUP($A20,'[1]Supporting data'!$B$2:$S$368,12,FALSE)</f>
        <v>7.4074074074074181E-2</v>
      </c>
      <c r="U20" s="16">
        <f>VLOOKUP($A20,'[1]Supporting data'!$B$2:$S$368,14,FALSE)</f>
        <v>1.0230179028132946E-2</v>
      </c>
      <c r="V20" s="32">
        <f>VLOOKUP($A20,'[1]Supporting data'!$B$2:$S$368,18,FALSE)</f>
        <v>0</v>
      </c>
      <c r="W20" s="22"/>
      <c r="X20" s="29">
        <f>VLOOKUP($A20,'[1]Channel Wise Traffic'!$B$2:$K$364,4,FALSE)</f>
        <v>8.3333349447917593E-2</v>
      </c>
      <c r="Y20" s="18">
        <f>VLOOKUP($A20,'[1]Channel Wise Traffic'!$B$2:$K$364,6,FALSE)</f>
        <v>8.3333369143519853E-2</v>
      </c>
      <c r="Z20" s="18">
        <f>VLOOKUP($A20,'[1]Channel Wise Traffic'!$B$2:$K$364,8,FALSE)</f>
        <v>8.3333386071977378E-2</v>
      </c>
      <c r="AA20" s="33">
        <f>VLOOKUP($A20,'[1]Channel Wise Traffic'!$B$2:$K$364,10,FALSE)</f>
        <v>8.3333355645834883E-2</v>
      </c>
    </row>
    <row r="21" spans="1:27" ht="62.4" x14ac:dyDescent="0.3">
      <c r="A21" s="24">
        <v>43573</v>
      </c>
      <c r="B21" s="25" t="s">
        <v>38</v>
      </c>
      <c r="C21" s="26">
        <v>9.1715082005789803E-2</v>
      </c>
      <c r="D21" s="27">
        <v>0.10526315789473695</v>
      </c>
      <c r="E21" s="12"/>
      <c r="F21" s="28">
        <v>0.7302283946685022</v>
      </c>
      <c r="G21" s="12" t="s">
        <v>74</v>
      </c>
      <c r="H21" s="27">
        <v>0.56544473803340667</v>
      </c>
      <c r="I21" s="13" t="s">
        <v>75</v>
      </c>
      <c r="J21" s="16"/>
      <c r="K21" s="29">
        <f>VLOOKUP($A21,'[1]Session Details'!$B$2:$U$368,17,FALSE)</f>
        <v>-4.0404051142573727E-2</v>
      </c>
      <c r="L21" s="18">
        <f>VLOOKUP($A21,'[1]Session Details'!$B$2:$U$368,18,FALSE)</f>
        <v>0.73195869172841044</v>
      </c>
      <c r="M21" s="18">
        <f>VLOOKUP($A21,'[1]Session Details'!$B$2:$U$368,19,FALSE)</f>
        <v>-3.846107135024035E-2</v>
      </c>
      <c r="N21" s="33">
        <f>VLOOKUP($A21,'[1]Session Details'!$B$2:$U$368,20,FALSE)</f>
        <v>-2.0408667021213023E-2</v>
      </c>
      <c r="O21" s="18"/>
      <c r="P21" s="31">
        <f>VLOOKUP($A21,'[1]Supporting data'!$B$2:$S$368,4,FALSE)</f>
        <v>-1.3872943704841378E-2</v>
      </c>
      <c r="Q21" s="16">
        <f>VLOOKUP($A21,'[1]Supporting data'!$B$2:$S$368,6,FALSE)</f>
        <v>0.61111111111111116</v>
      </c>
      <c r="R21" s="16">
        <f>VLOOKUP($A21,'[1]Supporting data'!$B$2:$S$368,8,FALSE)</f>
        <v>-8.5714285714285743E-2</v>
      </c>
      <c r="S21" s="16">
        <f>VLOOKUP($A21,'[1]Supporting data'!$B$2:$S$368,10,FALSE)</f>
        <v>-5.2631578947368474E-2</v>
      </c>
      <c r="T21" s="16">
        <f>VLOOKUP($A21,'[1]Supporting data'!$B$2:$S$368,12,FALSE)</f>
        <v>0.12000000000000011</v>
      </c>
      <c r="U21" s="16">
        <f>VLOOKUP($A21,'[1]Supporting data'!$B$2:$S$368,14,FALSE)</f>
        <v>-5.9431524547803649E-2</v>
      </c>
      <c r="V21" s="32">
        <f>VLOOKUP($A21,'[1]Supporting data'!$B$2:$S$368,18,FALSE)</f>
        <v>0</v>
      </c>
      <c r="W21" s="22"/>
      <c r="X21" s="29">
        <f>VLOOKUP($A21,'[1]Channel Wise Traffic'!$B$2:$K$364,4,FALSE)</f>
        <v>0.10526312954991912</v>
      </c>
      <c r="Y21" s="18">
        <f>VLOOKUP($A21,'[1]Channel Wise Traffic'!$B$2:$K$364,6,FALSE)</f>
        <v>0.10526331851538551</v>
      </c>
      <c r="Z21" s="18">
        <f>VLOOKUP($A21,'[1]Channel Wise Traffic'!$B$2:$K$364,8,FALSE)</f>
        <v>0.10526283321774055</v>
      </c>
      <c r="AA21" s="33">
        <f>VLOOKUP($A21,'[1]Channel Wise Traffic'!$B$2:$K$364,10,FALSE)</f>
        <v>0.10526300090805996</v>
      </c>
    </row>
    <row r="22" spans="1:27" ht="31.2" x14ac:dyDescent="0.3">
      <c r="A22" s="24">
        <v>43574</v>
      </c>
      <c r="B22" s="25" t="s">
        <v>71</v>
      </c>
      <c r="C22" s="26">
        <v>6.409119088762856E-2</v>
      </c>
      <c r="D22" s="27">
        <v>7.3684220220243013E-2</v>
      </c>
      <c r="E22" s="12"/>
      <c r="F22" s="28">
        <v>0.2472495952251057</v>
      </c>
      <c r="G22" s="12" t="s">
        <v>73</v>
      </c>
      <c r="H22" s="27">
        <v>0.16165402428030418</v>
      </c>
      <c r="I22" s="13"/>
      <c r="J22" s="16"/>
      <c r="K22" s="29">
        <f>VLOOKUP($A22,'[1]Session Details'!$B$2:$U$368,17,FALSE)</f>
        <v>2.0408203728917051E-2</v>
      </c>
      <c r="L22" s="18">
        <f>VLOOKUP($A22,'[1]Session Details'!$B$2:$U$368,18,FALSE)</f>
        <v>8.421019863662127E-2</v>
      </c>
      <c r="M22" s="18">
        <f>VLOOKUP($A22,'[1]Session Details'!$B$2:$U$368,19,FALSE)</f>
        <v>5.0000506473760531E-2</v>
      </c>
      <c r="N22" s="33">
        <f>VLOOKUP($A22,'[1]Session Details'!$B$2:$U$368,20,FALSE)</f>
        <v>-3.1538509692730088E-7</v>
      </c>
      <c r="O22" s="18"/>
      <c r="P22" s="31">
        <f>VLOOKUP($A22,'[1]Supporting data'!$B$2:$S$368,4,FALSE)</f>
        <v>-5.2358276867317977E-2</v>
      </c>
      <c r="Q22" s="16">
        <f>VLOOKUP($A22,'[1]Supporting data'!$B$2:$S$368,6,FALSE)</f>
        <v>5.8823529411764497E-2</v>
      </c>
      <c r="R22" s="16">
        <f>VLOOKUP($A22,'[1]Supporting data'!$B$2:$S$368,8,FALSE)</f>
        <v>0.21875</v>
      </c>
      <c r="S22" s="16">
        <f>VLOOKUP($A22,'[1]Supporting data'!$B$2:$S$368,10,FALSE)</f>
        <v>0</v>
      </c>
      <c r="T22" s="16">
        <f>VLOOKUP($A22,'[1]Supporting data'!$B$2:$S$368,12,FALSE)</f>
        <v>-3.5714285714285698E-2</v>
      </c>
      <c r="U22" s="16">
        <f>VLOOKUP($A22,'[1]Supporting data'!$B$2:$S$368,14,FALSE)</f>
        <v>-2.5000000000000022E-2</v>
      </c>
      <c r="V22" s="32">
        <f>VLOOKUP($A22,'[1]Supporting data'!$B$2:$S$368,18,FALSE)</f>
        <v>0</v>
      </c>
      <c r="W22" s="22"/>
      <c r="X22" s="29">
        <f>VLOOKUP($A22,'[1]Channel Wise Traffic'!$B$2:$K$364,4,FALSE)</f>
        <v>7.3684217612520309E-2</v>
      </c>
      <c r="Y22" s="18">
        <f>VLOOKUP($A22,'[1]Channel Wise Traffic'!$B$2:$K$364,6,FALSE)</f>
        <v>7.3684269105611211E-2</v>
      </c>
      <c r="Z22" s="18">
        <f>VLOOKUP($A22,'[1]Channel Wise Traffic'!$B$2:$K$364,8,FALSE)</f>
        <v>7.3683983252418317E-2</v>
      </c>
      <c r="AA22" s="33">
        <f>VLOOKUP($A22,'[1]Channel Wise Traffic'!$B$2:$K$364,10,FALSE)</f>
        <v>7.3684100635641903E-2</v>
      </c>
    </row>
    <row r="23" spans="1:27" ht="62.4" x14ac:dyDescent="0.3">
      <c r="A23" s="24">
        <v>43580</v>
      </c>
      <c r="B23" s="25" t="s">
        <v>38</v>
      </c>
      <c r="C23" s="26">
        <v>5.6230073252415767E-2</v>
      </c>
      <c r="D23" s="27">
        <v>0</v>
      </c>
      <c r="E23" s="12"/>
      <c r="F23" s="28">
        <v>-0.38690483590402214</v>
      </c>
      <c r="G23" s="12" t="s">
        <v>76</v>
      </c>
      <c r="H23" s="27">
        <v>-0.38690483590402214</v>
      </c>
      <c r="I23" s="13" t="s">
        <v>55</v>
      </c>
      <c r="J23" s="16"/>
      <c r="K23" s="29">
        <f>VLOOKUP($A23,'[1]Session Details'!$B$2:$U$368,17,FALSE)</f>
        <v>5.2631569229144359E-2</v>
      </c>
      <c r="L23" s="18">
        <f>VLOOKUP($A23,'[1]Session Details'!$B$2:$U$368,18,FALSE)</f>
        <v>-0.42857151946575822</v>
      </c>
      <c r="M23" s="18">
        <f>VLOOKUP($A23,'[1]Session Details'!$B$2:$U$368,19,FALSE)</f>
        <v>-5.000001890695549E-2</v>
      </c>
      <c r="N23" s="33">
        <f>VLOOKUP($A23,'[1]Session Details'!$B$2:$U$368,20,FALSE)</f>
        <v>7.291673909029428E-2</v>
      </c>
      <c r="O23" s="18"/>
      <c r="P23" s="31">
        <f>VLOOKUP($A23,'[1]Supporting data'!$B$2:$S$368,4,FALSE)</f>
        <v>1.1246263881143248E-2</v>
      </c>
      <c r="Q23" s="16">
        <f>VLOOKUP($A23,'[1]Supporting data'!$B$2:$S$368,6,FALSE)</f>
        <v>-0.4137931034482758</v>
      </c>
      <c r="R23" s="16">
        <f>VLOOKUP($A23,'[1]Supporting data'!$B$2:$S$368,8,FALSE)</f>
        <v>-6.25E-2</v>
      </c>
      <c r="S23" s="16">
        <f>VLOOKUP($A23,'[1]Supporting data'!$B$2:$S$368,10,FALSE)</f>
        <v>-5.555555555555558E-2</v>
      </c>
      <c r="T23" s="16">
        <f>VLOOKUP($A23,'[1]Supporting data'!$B$2:$S$368,12,FALSE)</f>
        <v>0</v>
      </c>
      <c r="U23" s="16">
        <f>VLOOKUP($A23,'[1]Supporting data'!$B$2:$S$368,14,FALSE)</f>
        <v>5.2197802197802234E-2</v>
      </c>
      <c r="V23" s="32">
        <f>VLOOKUP($A23,'[1]Supporting data'!$B$2:$S$368,18,FALSE)</f>
        <v>0</v>
      </c>
      <c r="W23" s="22"/>
      <c r="X23" s="29">
        <f>VLOOKUP($A23,'[1]Channel Wise Traffic'!$B$2:$K$364,4,FALSE)</f>
        <v>0</v>
      </c>
      <c r="Y23" s="18">
        <f>VLOOKUP($A23,'[1]Channel Wise Traffic'!$B$2:$K$364,6,FALSE)</f>
        <v>0</v>
      </c>
      <c r="Z23" s="18">
        <f>VLOOKUP($A23,'[1]Channel Wise Traffic'!$B$2:$K$364,8,FALSE)</f>
        <v>0</v>
      </c>
      <c r="AA23" s="33">
        <f>VLOOKUP($A23,'[1]Channel Wise Traffic'!$B$2:$K$364,10,FALSE)</f>
        <v>0</v>
      </c>
    </row>
    <row r="24" spans="1:27" ht="78" x14ac:dyDescent="0.3">
      <c r="A24" s="24">
        <v>43636</v>
      </c>
      <c r="B24" s="25" t="s">
        <v>38</v>
      </c>
      <c r="C24" s="26">
        <v>6.035553509059826E-2</v>
      </c>
      <c r="D24" s="27">
        <v>-0.52999999079076909</v>
      </c>
      <c r="E24" s="12" t="s">
        <v>77</v>
      </c>
      <c r="F24" s="28">
        <v>-0.54373712252615491</v>
      </c>
      <c r="G24" s="12" t="s">
        <v>78</v>
      </c>
      <c r="H24" s="27">
        <v>-2.9227939289827587E-2</v>
      </c>
      <c r="I24" s="13"/>
      <c r="J24" s="16"/>
      <c r="K24" s="29">
        <f>VLOOKUP($A24,'[1]Session Details'!$B$2:$U$368,17,FALSE)</f>
        <v>-1.9802160136903502E-2</v>
      </c>
      <c r="L24" s="18">
        <f>VLOOKUP($A24,'[1]Session Details'!$B$2:$U$368,18,FALSE)</f>
        <v>7.291692141834516E-2</v>
      </c>
      <c r="M24" s="18">
        <f>VLOOKUP($A24,'[1]Session Details'!$B$2:$U$368,19,FALSE)</f>
        <v>-6.796177816155613E-2</v>
      </c>
      <c r="N24" s="33">
        <f>VLOOKUP($A24,'[1]Session Details'!$B$2:$U$368,20,FALSE)</f>
        <v>-9.6157843604993687E-3</v>
      </c>
      <c r="O24" s="18"/>
      <c r="P24" s="31">
        <f>VLOOKUP($A24,'[1]Supporting data'!$B$2:$S$368,4,FALSE)</f>
        <v>-6.5359236637476337E-2</v>
      </c>
      <c r="Q24" s="16">
        <f>VLOOKUP($A24,'[1]Supporting data'!$B$2:$S$368,6,FALSE)</f>
        <v>0</v>
      </c>
      <c r="R24" s="16">
        <f>VLOOKUP($A24,'[1]Supporting data'!$B$2:$S$368,8,FALSE)</f>
        <v>-5.555555555555558E-2</v>
      </c>
      <c r="S24" s="16">
        <f>VLOOKUP($A24,'[1]Supporting data'!$B$2:$S$368,10,FALSE)</f>
        <v>0.11764705882352944</v>
      </c>
      <c r="T24" s="16">
        <f>VLOOKUP($A24,'[1]Supporting data'!$B$2:$S$368,12,FALSE)</f>
        <v>-0.16666666666666663</v>
      </c>
      <c r="U24" s="16">
        <f>VLOOKUP($A24,'[1]Supporting data'!$B$2:$S$368,14,FALSE)</f>
        <v>-1.5037593984962405E-2</v>
      </c>
      <c r="V24" s="32">
        <f>VLOOKUP($A24,'[1]Supporting data'!$B$2:$S$368,18,FALSE)</f>
        <v>-1.0869565217391353E-2</v>
      </c>
      <c r="W24" s="22"/>
      <c r="X24" s="29">
        <f>VLOOKUP($A24,'[1]Channel Wise Traffic'!$B$2:$K$364,4,FALSE)</f>
        <v>-0.52999996674444205</v>
      </c>
      <c r="Y24" s="18">
        <f>VLOOKUP($A24,'[1]Channel Wise Traffic'!$B$2:$K$364,6,FALSE)</f>
        <v>-0.53000001193789359</v>
      </c>
      <c r="Z24" s="18">
        <f>VLOOKUP($A24,'[1]Channel Wise Traffic'!$B$2:$K$364,8,FALSE)</f>
        <v>-0.53000012139442854</v>
      </c>
      <c r="AA24" s="33">
        <f>VLOOKUP($A24,'[1]Channel Wise Traffic'!$B$2:$K$364,10,FALSE)</f>
        <v>-0.52999995749585405</v>
      </c>
    </row>
    <row r="25" spans="1:27" ht="46.8" x14ac:dyDescent="0.3">
      <c r="A25" s="24">
        <v>43643</v>
      </c>
      <c r="B25" s="25" t="s">
        <v>38</v>
      </c>
      <c r="C25" s="26">
        <v>5.9136272478794182E-2</v>
      </c>
      <c r="D25" s="27">
        <v>1.1914892991677402</v>
      </c>
      <c r="E25" s="12" t="s">
        <v>79</v>
      </c>
      <c r="F25" s="28">
        <v>1.1472182813955829</v>
      </c>
      <c r="G25" s="12" t="s">
        <v>80</v>
      </c>
      <c r="H25" s="27">
        <v>-2.0201338783159994E-2</v>
      </c>
      <c r="I25" s="13"/>
      <c r="J25" s="16"/>
      <c r="K25" s="29">
        <f>VLOOKUP($A25,'[1]Session Details'!$B$2:$U$368,17,FALSE)</f>
        <v>4.0404216518584501E-2</v>
      </c>
      <c r="L25" s="18">
        <f>VLOOKUP($A25,'[1]Session Details'!$B$2:$U$368,18,FALSE)</f>
        <v>-5.8252847443228783E-2</v>
      </c>
      <c r="M25" s="18">
        <f>VLOOKUP($A25,'[1]Session Details'!$B$2:$U$368,19,FALSE)</f>
        <v>7.2917618264793482E-2</v>
      </c>
      <c r="N25" s="33">
        <f>VLOOKUP($A25,'[1]Session Details'!$B$2:$U$368,20,FALSE)</f>
        <v>-6.7961085339092397E-2</v>
      </c>
      <c r="O25" s="18"/>
      <c r="P25" s="31">
        <f>VLOOKUP($A25,'[1]Supporting data'!$B$2:$S$368,4,FALSE)</f>
        <v>4.959517092054333E-2</v>
      </c>
      <c r="Q25" s="16">
        <f>VLOOKUP($A25,'[1]Supporting data'!$B$2:$S$368,6,FALSE)</f>
        <v>0.11764705882352944</v>
      </c>
      <c r="R25" s="16">
        <f>VLOOKUP($A25,'[1]Supporting data'!$B$2:$S$368,8,FALSE)</f>
        <v>-8.8235294117647078E-2</v>
      </c>
      <c r="S25" s="16">
        <f>VLOOKUP($A25,'[1]Supporting data'!$B$2:$S$368,10,FALSE)</f>
        <v>-0.10526315789473684</v>
      </c>
      <c r="T25" s="16">
        <f>VLOOKUP($A25,'[1]Supporting data'!$B$2:$S$368,12,FALSE)</f>
        <v>0.19999999999999996</v>
      </c>
      <c r="U25" s="16">
        <f>VLOOKUP($A25,'[1]Supporting data'!$B$2:$S$368,14,FALSE)</f>
        <v>-9.6692111959287508E-2</v>
      </c>
      <c r="V25" s="32">
        <f>VLOOKUP($A25,'[1]Supporting data'!$B$2:$S$368,18,FALSE)</f>
        <v>0</v>
      </c>
      <c r="W25" s="22"/>
      <c r="X25" s="29">
        <f>VLOOKUP($A25,'[1]Channel Wise Traffic'!$B$2:$K$364,4,FALSE)</f>
        <v>1.1914891358835065</v>
      </c>
      <c r="Y25" s="18">
        <f>VLOOKUP($A25,'[1]Channel Wise Traffic'!$B$2:$K$364,6,FALSE)</f>
        <v>1.1914896241921964</v>
      </c>
      <c r="Z25" s="18">
        <f>VLOOKUP($A25,'[1]Channel Wise Traffic'!$B$2:$K$364,8,FALSE)</f>
        <v>1.1914897406985836</v>
      </c>
      <c r="AA25" s="33">
        <f>VLOOKUP($A25,'[1]Channel Wise Traffic'!$B$2:$K$364,10,FALSE)</f>
        <v>1.1914890730818781</v>
      </c>
    </row>
    <row r="26" spans="1:27" ht="62.4" x14ac:dyDescent="0.3">
      <c r="A26" s="24">
        <v>43662</v>
      </c>
      <c r="B26" s="25" t="s">
        <v>45</v>
      </c>
      <c r="C26" s="26">
        <v>2.4178642019404045E-2</v>
      </c>
      <c r="D26" s="27">
        <v>-9.5238095238095233E-2</v>
      </c>
      <c r="E26" s="28"/>
      <c r="F26" s="28">
        <v>-0.63082013655867986</v>
      </c>
      <c r="G26" s="12" t="s">
        <v>81</v>
      </c>
      <c r="H26" s="27">
        <v>-0.59195909830169868</v>
      </c>
      <c r="I26" s="13" t="s">
        <v>55</v>
      </c>
      <c r="J26" s="16"/>
      <c r="K26" s="29">
        <f>VLOOKUP($A26,'[1]Session Details'!$B$2:$U$368,17,FALSE)</f>
        <v>-0.59595960227083933</v>
      </c>
      <c r="L26" s="18">
        <f>VLOOKUP($A26,'[1]Session Details'!$B$2:$U$368,18,FALSE)</f>
        <v>-2.4695566513965872E-7</v>
      </c>
      <c r="M26" s="18">
        <f>VLOOKUP($A26,'[1]Session Details'!$B$2:$U$368,19,FALSE)</f>
        <v>-9.9017791961107937E-3</v>
      </c>
      <c r="N26" s="33">
        <f>VLOOKUP($A26,'[1]Session Details'!$B$2:$U$368,20,FALSE)</f>
        <v>2.0001324776860452E-2</v>
      </c>
      <c r="O26" s="18"/>
      <c r="P26" s="31">
        <f>VLOOKUP($A26,'[1]Supporting data'!$B$2:$S$368,4,FALSE)</f>
        <v>1.9619602024516514E-3</v>
      </c>
      <c r="Q26" s="16">
        <f>VLOOKUP($A26,'[1]Supporting data'!$B$2:$S$368,6,FALSE)</f>
        <v>0</v>
      </c>
      <c r="R26" s="16">
        <f>VLOOKUP($A26,'[1]Supporting data'!$B$2:$S$368,8,FALSE)</f>
        <v>-2.5641025641025661E-2</v>
      </c>
      <c r="S26" s="16">
        <f>VLOOKUP($A26,'[1]Supporting data'!$B$2:$S$368,10,FALSE)</f>
        <v>-9.0909090909090939E-2</v>
      </c>
      <c r="T26" s="16">
        <f>VLOOKUP($A26,'[1]Supporting data'!$B$2:$S$368,12,FALSE)</f>
        <v>0.11111111111111116</v>
      </c>
      <c r="U26" s="16">
        <f>VLOOKUP($A26,'[1]Supporting data'!$B$2:$S$368,14,FALSE)</f>
        <v>0.18041237113402064</v>
      </c>
      <c r="V26" s="32">
        <f>VLOOKUP($A26,'[1]Supporting data'!$B$2:$S$368,18,FALSE)</f>
        <v>4.39560439560438E-2</v>
      </c>
      <c r="W26" s="22"/>
      <c r="X26" s="29">
        <f>VLOOKUP($A26,'[1]Channel Wise Traffic'!$B$2:$K$364,4,FALSE)</f>
        <v>-9.5238072035193855E-2</v>
      </c>
      <c r="Y26" s="18">
        <f>VLOOKUP($A26,'[1]Channel Wise Traffic'!$B$2:$K$364,6,FALSE)</f>
        <v>-9.5238226721192198E-2</v>
      </c>
      <c r="Z26" s="18">
        <f>VLOOKUP($A26,'[1]Channel Wise Traffic'!$B$2:$K$364,8,FALSE)</f>
        <v>-9.5237829459342227E-2</v>
      </c>
      <c r="AA26" s="33">
        <f>VLOOKUP($A26,'[1]Channel Wise Traffic'!$B$2:$K$364,10,FALSE)</f>
        <v>-9.5237966729708856E-2</v>
      </c>
    </row>
    <row r="27" spans="1:27" ht="62.4" x14ac:dyDescent="0.3">
      <c r="A27" s="24">
        <v>43669</v>
      </c>
      <c r="B27" s="25" t="s">
        <v>45</v>
      </c>
      <c r="C27" s="26">
        <v>5.5087881671529941E-2</v>
      </c>
      <c r="D27" s="27">
        <v>3.1578937674493712E-2</v>
      </c>
      <c r="E27" s="28"/>
      <c r="F27" s="28">
        <v>1.3503180372102532</v>
      </c>
      <c r="G27" s="12" t="s">
        <v>82</v>
      </c>
      <c r="H27" s="27">
        <v>1.2783695472773182</v>
      </c>
      <c r="I27" s="13" t="s">
        <v>83</v>
      </c>
      <c r="J27" s="16"/>
      <c r="K27" s="29">
        <f>VLOOKUP($A27,'[1]Session Details'!$B$2:$U$368,17,FALSE)</f>
        <v>1.3749999518394702</v>
      </c>
      <c r="L27" s="18">
        <f>VLOOKUP($A27,'[1]Session Details'!$B$2:$U$368,18,FALSE)</f>
        <v>1.7955054865126385E-7</v>
      </c>
      <c r="M27" s="18">
        <f>VLOOKUP($A27,'[1]Session Details'!$B$2:$U$368,19,FALSE)</f>
        <v>3.0000715452885407E-2</v>
      </c>
      <c r="N27" s="33">
        <f>VLOOKUP($A27,'[1]Session Details'!$B$2:$U$368,20,FALSE)</f>
        <v>-6.8628471411807612E-2</v>
      </c>
      <c r="O27" s="18"/>
      <c r="P27" s="31">
        <f>VLOOKUP($A27,'[1]Supporting data'!$B$2:$S$368,4,FALSE)</f>
        <v>6.759249465322803E-3</v>
      </c>
      <c r="Q27" s="16">
        <f>VLOOKUP($A27,'[1]Supporting data'!$B$2:$S$368,6,FALSE)</f>
        <v>0.11764705882352944</v>
      </c>
      <c r="R27" s="16">
        <f>VLOOKUP($A27,'[1]Supporting data'!$B$2:$S$368,8,FALSE)</f>
        <v>-0.15789473684210531</v>
      </c>
      <c r="S27" s="16">
        <f>VLOOKUP($A27,'[1]Supporting data'!$B$2:$S$368,10,FALSE)</f>
        <v>-9.9999999999999978E-2</v>
      </c>
      <c r="T27" s="16">
        <f>VLOOKUP($A27,'[1]Supporting data'!$B$2:$S$368,12,FALSE)</f>
        <v>-0.16666666666666663</v>
      </c>
      <c r="U27" s="16">
        <f>VLOOKUP($A27,'[1]Supporting data'!$B$2:$S$368,14,FALSE)</f>
        <v>-0.16593886462882101</v>
      </c>
      <c r="V27" s="32">
        <f>VLOOKUP($A27,'[1]Supporting data'!$B$2:$S$368,18,FALSE)</f>
        <v>-2.1052631578947323E-2</v>
      </c>
      <c r="W27" s="22"/>
      <c r="X27" s="29">
        <f>VLOOKUP($A27,'[1]Channel Wise Traffic'!$B$2:$K$364,4,FALSE)</f>
        <v>3.1578911937398813E-2</v>
      </c>
      <c r="Y27" s="18">
        <f>VLOOKUP($A27,'[1]Channel Wise Traffic'!$B$2:$K$364,6,FALSE)</f>
        <v>3.1579049409774296E-2</v>
      </c>
      <c r="Z27" s="18">
        <f>VLOOKUP($A27,'[1]Channel Wise Traffic'!$B$2:$K$364,8,FALSE)</f>
        <v>3.1578849965322231E-2</v>
      </c>
      <c r="AA27" s="33">
        <f>VLOOKUP($A27,'[1]Channel Wise Traffic'!$B$2:$K$364,10,FALSE)</f>
        <v>3.1578900272418053E-2</v>
      </c>
    </row>
    <row r="28" spans="1:27" ht="62.4" x14ac:dyDescent="0.3">
      <c r="A28" s="24">
        <v>43688</v>
      </c>
      <c r="B28" s="25" t="s">
        <v>64</v>
      </c>
      <c r="C28" s="26">
        <v>1.7407114550830941E-2</v>
      </c>
      <c r="D28" s="27">
        <v>0</v>
      </c>
      <c r="E28" s="28"/>
      <c r="F28" s="28">
        <v>-0.54353363205176886</v>
      </c>
      <c r="G28" s="12" t="s">
        <v>84</v>
      </c>
      <c r="H28" s="27">
        <v>-0.54353363205176897</v>
      </c>
      <c r="I28" s="13" t="s">
        <v>55</v>
      </c>
      <c r="J28" s="16"/>
      <c r="K28" s="29">
        <f>VLOOKUP($A28,'[1]Session Details'!$B$2:$U$368,17,FALSE)</f>
        <v>7.1428602986852496E-2</v>
      </c>
      <c r="L28" s="18">
        <f>VLOOKUP($A28,'[1]Session Details'!$B$2:$U$368,18,FALSE)</f>
        <v>1.0526317221645431E-2</v>
      </c>
      <c r="M28" s="18">
        <f>VLOOKUP($A28,'[1]Session Details'!$B$2:$U$368,19,FALSE)</f>
        <v>-0.53846175315374123</v>
      </c>
      <c r="N28" s="33">
        <f>VLOOKUP($A28,'[1]Session Details'!$B$2:$U$368,20,FALSE)</f>
        <v>-8.6538549836479906E-2</v>
      </c>
      <c r="O28" s="18"/>
      <c r="P28" s="31">
        <f>VLOOKUP($A28,'[1]Supporting data'!$B$2:$S$368,4,FALSE)</f>
        <v>-1.1814187327114145E-2</v>
      </c>
      <c r="Q28" s="16">
        <f>VLOOKUP($A28,'[1]Supporting data'!$B$2:$S$368,6,FALSE)</f>
        <v>5.555555555555558E-2</v>
      </c>
      <c r="R28" s="16">
        <f>VLOOKUP($A28,'[1]Supporting data'!$B$2:$S$368,8,FALSE)</f>
        <v>-2.8571428571428581E-2</v>
      </c>
      <c r="S28" s="16">
        <f>VLOOKUP($A28,'[1]Supporting data'!$B$2:$S$368,10,FALSE)</f>
        <v>0.31818181818181812</v>
      </c>
      <c r="T28" s="16">
        <f>VLOOKUP($A28,'[1]Supporting data'!$B$2:$S$368,12,FALSE)</f>
        <v>-9.9999999999999978E-2</v>
      </c>
      <c r="U28" s="16">
        <f>VLOOKUP($A28,'[1]Supporting data'!$B$2:$S$368,14,FALSE)</f>
        <v>7.3170731707317138E-2</v>
      </c>
      <c r="V28" s="32">
        <f>VLOOKUP($A28,'[1]Supporting data'!$B$2:$S$368,18,FALSE)</f>
        <v>0</v>
      </c>
      <c r="W28" s="22"/>
      <c r="X28" s="29">
        <f>VLOOKUP($A28,'[1]Channel Wise Traffic'!$B$2:$K$364,4,FALSE)</f>
        <v>0</v>
      </c>
      <c r="Y28" s="18">
        <f>VLOOKUP($A28,'[1]Channel Wise Traffic'!$B$2:$K$364,6,FALSE)</f>
        <v>0</v>
      </c>
      <c r="Z28" s="18">
        <f>VLOOKUP($A28,'[1]Channel Wise Traffic'!$B$2:$K$364,8,FALSE)</f>
        <v>0</v>
      </c>
      <c r="AA28" s="33">
        <f>VLOOKUP($A28,'[1]Channel Wise Traffic'!$B$2:$K$364,10,FALSE)</f>
        <v>0</v>
      </c>
    </row>
    <row r="29" spans="1:27" ht="62.4" x14ac:dyDescent="0.3">
      <c r="A29" s="24">
        <v>43695</v>
      </c>
      <c r="B29" s="25" t="s">
        <v>64</v>
      </c>
      <c r="C29" s="26">
        <v>3.4897710227265712E-2</v>
      </c>
      <c r="D29" s="27">
        <v>3.0612256263673698E-2</v>
      </c>
      <c r="E29" s="28"/>
      <c r="F29" s="28">
        <v>1.0661671278564273</v>
      </c>
      <c r="G29" s="12" t="s">
        <v>85</v>
      </c>
      <c r="H29" s="27">
        <v>1.0047958049198824</v>
      </c>
      <c r="I29" s="13" t="s">
        <v>86</v>
      </c>
      <c r="J29" s="16"/>
      <c r="K29" s="29">
        <f>VLOOKUP($A29,'[1]Session Details'!$B$2:$U$368,17,FALSE)</f>
        <v>-4.7619048012258913E-2</v>
      </c>
      <c r="L29" s="18">
        <f>VLOOKUP($A29,'[1]Session Details'!$B$2:$U$368,18,FALSE)</f>
        <v>1.0416892971213176E-2</v>
      </c>
      <c r="M29" s="18">
        <f>VLOOKUP($A29,'[1]Session Details'!$B$2:$U$368,19,FALSE)</f>
        <v>0.97916698064497742</v>
      </c>
      <c r="N29" s="33">
        <f>VLOOKUP($A29,'[1]Session Details'!$B$2:$U$368,20,FALSE)</f>
        <v>5.2631613150393664E-2</v>
      </c>
      <c r="O29" s="18"/>
      <c r="P29" s="31">
        <f>VLOOKUP($A29,'[1]Supporting data'!$B$2:$S$368,4,FALSE)</f>
        <v>1.8080406594122689E-2</v>
      </c>
      <c r="Q29" s="16">
        <f>VLOOKUP($A29,'[1]Supporting data'!$B$2:$S$368,6,FALSE)</f>
        <v>-0.10526315789473684</v>
      </c>
      <c r="R29" s="16">
        <f>VLOOKUP($A29,'[1]Supporting data'!$B$2:$S$368,8,FALSE)</f>
        <v>0.11764705882352944</v>
      </c>
      <c r="S29" s="16">
        <f>VLOOKUP($A29,'[1]Supporting data'!$B$2:$S$368,10,FALSE)</f>
        <v>-0.31034482758620685</v>
      </c>
      <c r="T29" s="16">
        <f>VLOOKUP($A29,'[1]Supporting data'!$B$2:$S$368,12,FALSE)</f>
        <v>0.11111111111111116</v>
      </c>
      <c r="U29" s="16">
        <f>VLOOKUP($A29,'[1]Supporting data'!$B$2:$S$368,14,FALSE)</f>
        <v>-4.0404040404040442E-2</v>
      </c>
      <c r="V29" s="32">
        <f>VLOOKUP($A29,'[1]Supporting data'!$B$2:$S$368,18,FALSE)</f>
        <v>-1.0526315789473717E-2</v>
      </c>
      <c r="W29" s="22"/>
      <c r="X29" s="29">
        <f>VLOOKUP($A29,'[1]Channel Wise Traffic'!$B$2:$K$364,4,FALSE)</f>
        <v>3.0612225568513063E-2</v>
      </c>
      <c r="Y29" s="18">
        <f>VLOOKUP($A29,'[1]Channel Wise Traffic'!$B$2:$K$364,6,FALSE)</f>
        <v>3.0612246616132266E-2</v>
      </c>
      <c r="Z29" s="18">
        <f>VLOOKUP($A29,'[1]Channel Wise Traffic'!$B$2:$K$364,8,FALSE)</f>
        <v>3.0612209050621786E-2</v>
      </c>
      <c r="AA29" s="33">
        <f>VLOOKUP($A29,'[1]Channel Wise Traffic'!$B$2:$K$364,10,FALSE)</f>
        <v>3.0612241329445844E-2</v>
      </c>
    </row>
    <row r="30" spans="1:27" ht="78" x14ac:dyDescent="0.3">
      <c r="A30" s="24">
        <v>43722</v>
      </c>
      <c r="B30" s="25" t="s">
        <v>59</v>
      </c>
      <c r="C30" s="26">
        <v>1.5671593882322647E-2</v>
      </c>
      <c r="D30" s="27">
        <v>-4.8076912366922908E-2</v>
      </c>
      <c r="E30" s="28"/>
      <c r="F30" s="28">
        <v>-0.53590439000986212</v>
      </c>
      <c r="G30" s="12" t="s">
        <v>87</v>
      </c>
      <c r="H30" s="27">
        <v>-0.51246522327334754</v>
      </c>
      <c r="I30" s="13" t="s">
        <v>55</v>
      </c>
      <c r="J30" s="16"/>
      <c r="K30" s="29">
        <f>VLOOKUP($A30,'[1]Session Details'!$B$2:$U$368,17,FALSE)</f>
        <v>5.263160158092961E-2</v>
      </c>
      <c r="L30" s="18">
        <f>VLOOKUP($A30,'[1]Session Details'!$B$2:$U$368,18,FALSE)</f>
        <v>-0.55555583947261233</v>
      </c>
      <c r="M30" s="18">
        <f>VLOOKUP($A30,'[1]Session Details'!$B$2:$U$368,19,FALSE)</f>
        <v>4.2105041850968972E-2</v>
      </c>
      <c r="N30" s="33">
        <f>VLOOKUP($A30,'[1]Session Details'!$B$2:$U$368,20,FALSE)</f>
        <v>1.1387589260447584E-6</v>
      </c>
      <c r="O30" s="18"/>
      <c r="P30" s="31">
        <f>VLOOKUP($A30,'[1]Supporting data'!$B$2:$S$368,4,FALSE)</f>
        <v>-9.803367542745578E-4</v>
      </c>
      <c r="Q30" s="16">
        <f>VLOOKUP($A30,'[1]Supporting data'!$B$2:$S$368,6,FALSE)</f>
        <v>0</v>
      </c>
      <c r="R30" s="16">
        <f>VLOOKUP($A30,'[1]Supporting data'!$B$2:$S$368,8,FALSE)</f>
        <v>0.88235294117647056</v>
      </c>
      <c r="S30" s="16">
        <f>VLOOKUP($A30,'[1]Supporting data'!$B$2:$S$368,10,FALSE)</f>
        <v>0.22222222222222232</v>
      </c>
      <c r="T30" s="16">
        <f>VLOOKUP($A30,'[1]Supporting data'!$B$2:$S$368,12,FALSE)</f>
        <v>0.15384615384615374</v>
      </c>
      <c r="U30" s="16">
        <f>VLOOKUP($A30,'[1]Supporting data'!$B$2:$S$368,14,FALSE)</f>
        <v>-1.8181818181818188E-2</v>
      </c>
      <c r="V30" s="32">
        <f>VLOOKUP($A30,'[1]Supporting data'!$B$2:$S$368,18,FALSE)</f>
        <v>-2.1052631578947323E-2</v>
      </c>
      <c r="W30" s="22"/>
      <c r="X30" s="29">
        <f>VLOOKUP($A30,'[1]Channel Wise Traffic'!$B$2:$K$364,4,FALSE)</f>
        <v>-4.8076894471152709E-2</v>
      </c>
      <c r="Y30" s="18">
        <f>VLOOKUP($A30,'[1]Channel Wise Traffic'!$B$2:$K$364,6,FALSE)</f>
        <v>-4.8076952064102563E-2</v>
      </c>
      <c r="Z30" s="18">
        <f>VLOOKUP($A30,'[1]Channel Wise Traffic'!$B$2:$K$364,8,FALSE)</f>
        <v>-4.8076999844412938E-2</v>
      </c>
      <c r="AA30" s="33">
        <f>VLOOKUP($A30,'[1]Channel Wise Traffic'!$B$2:$K$364,10,FALSE)</f>
        <v>-4.8076945257397585E-2</v>
      </c>
    </row>
    <row r="31" spans="1:27" ht="62.4" x14ac:dyDescent="0.3">
      <c r="A31" s="24">
        <v>43729</v>
      </c>
      <c r="B31" s="25" t="s">
        <v>59</v>
      </c>
      <c r="C31" s="26">
        <v>3.3487986610279082E-2</v>
      </c>
      <c r="D31" s="27">
        <v>-1.0101021238273722E-2</v>
      </c>
      <c r="E31" s="28"/>
      <c r="F31" s="28">
        <v>1.1152745531323451</v>
      </c>
      <c r="G31" s="12" t="s">
        <v>88</v>
      </c>
      <c r="H31" s="27">
        <v>1.1368590113895878</v>
      </c>
      <c r="I31" s="13" t="s">
        <v>89</v>
      </c>
      <c r="J31" s="16"/>
      <c r="K31" s="29">
        <f>VLOOKUP($A31,'[1]Session Details'!$B$2:$U$368,17,FALSE)</f>
        <v>-4.0000000482837916E-2</v>
      </c>
      <c r="L31" s="18">
        <f>VLOOKUP($A31,'[1]Session Details'!$B$2:$U$368,18,FALSE)</f>
        <v>1.2954556157538075</v>
      </c>
      <c r="M31" s="18">
        <f>VLOOKUP($A31,'[1]Session Details'!$B$2:$U$368,19,FALSE)</f>
        <v>-4.0404103902907162E-2</v>
      </c>
      <c r="N31" s="33">
        <f>VLOOKUP($A31,'[1]Session Details'!$B$2:$U$368,20,FALSE)</f>
        <v>1.0525678970731533E-2</v>
      </c>
      <c r="O31" s="18"/>
      <c r="P31" s="31">
        <f>VLOOKUP($A31,'[1]Supporting data'!$B$2:$S$368,4,FALSE)</f>
        <v>-4.4650323164553196E-2</v>
      </c>
      <c r="Q31" s="16">
        <f>VLOOKUP($A31,'[1]Supporting data'!$B$2:$S$368,6,FALSE)</f>
        <v>0</v>
      </c>
      <c r="R31" s="16">
        <f>VLOOKUP($A31,'[1]Supporting data'!$B$2:$S$368,8,FALSE)</f>
        <v>-0.421875</v>
      </c>
      <c r="S31" s="16">
        <f>VLOOKUP($A31,'[1]Supporting data'!$B$2:$S$368,10,FALSE)</f>
        <v>-9.0909090909090939E-2</v>
      </c>
      <c r="T31" s="16">
        <f>VLOOKUP($A31,'[1]Supporting data'!$B$2:$S$368,12,FALSE)</f>
        <v>-0.16666666666666663</v>
      </c>
      <c r="U31" s="16">
        <f>VLOOKUP($A31,'[1]Supporting data'!$B$2:$S$368,14,FALSE)</f>
        <v>-1.5873015873015928E-2</v>
      </c>
      <c r="V31" s="32">
        <f>VLOOKUP($A31,'[1]Supporting data'!$B$2:$S$368,18,FALSE)</f>
        <v>-2.1505376344086002E-2</v>
      </c>
      <c r="W31" s="22"/>
      <c r="X31" s="29">
        <f>VLOOKUP($A31,'[1]Channel Wise Traffic'!$B$2:$K$364,4,FALSE)</f>
        <v>-1.0101003787368557E-2</v>
      </c>
      <c r="Y31" s="18">
        <f>VLOOKUP($A31,'[1]Channel Wise Traffic'!$B$2:$K$364,6,FALSE)</f>
        <v>-1.010098316280561E-2</v>
      </c>
      <c r="Z31" s="18">
        <f>VLOOKUP($A31,'[1]Channel Wise Traffic'!$B$2:$K$364,8,FALSE)</f>
        <v>-1.0100863394915338E-2</v>
      </c>
      <c r="AA31" s="33">
        <f>VLOOKUP($A31,'[1]Channel Wise Traffic'!$B$2:$K$364,10,FALSE)</f>
        <v>-1.0100980378326518E-2</v>
      </c>
    </row>
    <row r="32" spans="1:27" ht="46.8" x14ac:dyDescent="0.3">
      <c r="A32" s="24">
        <v>43747</v>
      </c>
      <c r="B32" s="25" t="s">
        <v>90</v>
      </c>
      <c r="C32" s="26">
        <v>6.7975514884468013E-2</v>
      </c>
      <c r="D32" s="27">
        <v>-4.0404058256849784E-2</v>
      </c>
      <c r="E32" s="28"/>
      <c r="F32" s="28">
        <v>0.21871070507745793</v>
      </c>
      <c r="G32" s="12" t="s">
        <v>73</v>
      </c>
      <c r="H32" s="27">
        <v>0.27002486365627365</v>
      </c>
      <c r="I32" s="13" t="s">
        <v>91</v>
      </c>
      <c r="J32" s="16"/>
      <c r="K32" s="29">
        <f>VLOOKUP($A32,'[1]Session Details'!$B$2:$U$368,17,FALSE)</f>
        <v>7.1428626475593893E-2</v>
      </c>
      <c r="L32" s="18">
        <f>VLOOKUP($A32,'[1]Session Details'!$B$2:$U$368,18,FALSE)</f>
        <v>1.0100746111059822E-2</v>
      </c>
      <c r="M32" s="18">
        <f>VLOOKUP($A32,'[1]Session Details'!$B$2:$U$368,19,FALSE)</f>
        <v>9.3749957138350659E-2</v>
      </c>
      <c r="N32" s="33">
        <f>VLOOKUP($A32,'[1]Session Details'!$B$2:$U$368,20,FALSE)</f>
        <v>7.2917272145561984E-2</v>
      </c>
      <c r="O32" s="18"/>
      <c r="P32" s="31">
        <f>VLOOKUP($A32,'[1]Supporting data'!$B$2:$S$368,4,FALSE)</f>
        <v>-6.8848515080423001E-3</v>
      </c>
      <c r="Q32" s="16">
        <f>VLOOKUP($A32,'[1]Supporting data'!$B$2:$S$368,6,FALSE)</f>
        <v>0</v>
      </c>
      <c r="R32" s="16">
        <f>VLOOKUP($A32,'[1]Supporting data'!$B$2:$S$368,8,FALSE)</f>
        <v>0</v>
      </c>
      <c r="S32" s="16">
        <f>VLOOKUP($A32,'[1]Supporting data'!$B$2:$S$368,10,FALSE)</f>
        <v>0</v>
      </c>
      <c r="T32" s="16">
        <f>VLOOKUP($A32,'[1]Supporting data'!$B$2:$S$368,12,FALSE)</f>
        <v>0.11538461538461542</v>
      </c>
      <c r="U32" s="16">
        <f>VLOOKUP($A32,'[1]Supporting data'!$B$2:$S$368,14,FALSE)</f>
        <v>-3.6842105263157898E-2</v>
      </c>
      <c r="V32" s="32">
        <f>VLOOKUP($A32,'[1]Supporting data'!$B$2:$S$368,18,FALSE)</f>
        <v>-3.1914893617021156E-2</v>
      </c>
      <c r="W32" s="22"/>
      <c r="X32" s="29">
        <f>VLOOKUP($A32,'[1]Channel Wise Traffic'!$B$2:$K$364,4,FALSE)</f>
        <v>-4.0404079554938854E-2</v>
      </c>
      <c r="Y32" s="18">
        <f>VLOOKUP($A32,'[1]Channel Wise Traffic'!$B$2:$K$364,6,FALSE)</f>
        <v>-4.0404165686915405E-2</v>
      </c>
      <c r="Z32" s="18">
        <f>VLOOKUP($A32,'[1]Channel Wise Traffic'!$B$2:$K$364,8,FALSE)</f>
        <v>-4.0403920815824668E-2</v>
      </c>
      <c r="AA32" s="33">
        <f>VLOOKUP($A32,'[1]Channel Wise Traffic'!$B$2:$K$364,10,FALSE)</f>
        <v>-4.0403982581171505E-2</v>
      </c>
    </row>
    <row r="33" spans="1:27" ht="46.8" x14ac:dyDescent="0.3">
      <c r="A33" s="24">
        <v>43759</v>
      </c>
      <c r="B33" s="25" t="s">
        <v>43</v>
      </c>
      <c r="C33" s="26">
        <v>6.4134443896422116E-2</v>
      </c>
      <c r="D33" s="27">
        <v>9.3750020984576077E-2</v>
      </c>
      <c r="E33" s="28"/>
      <c r="F33" s="28">
        <v>0.32382903302894461</v>
      </c>
      <c r="G33" s="12" t="s">
        <v>73</v>
      </c>
      <c r="H33" s="27">
        <v>0.21035794983323086</v>
      </c>
      <c r="I33" s="13" t="s">
        <v>92</v>
      </c>
      <c r="J33" s="16"/>
      <c r="K33" s="29">
        <f>VLOOKUP($A33,'[1]Session Details'!$B$2:$U$368,17,FALSE)</f>
        <v>2.0408082957817264E-2</v>
      </c>
      <c r="L33" s="18">
        <f>VLOOKUP($A33,'[1]Session Details'!$B$2:$U$368,18,FALSE)</f>
        <v>7.2164950341893075E-2</v>
      </c>
      <c r="M33" s="18">
        <f>VLOOKUP($A33,'[1]Session Details'!$B$2:$U$368,19,FALSE)</f>
        <v>4.1237363999205634E-2</v>
      </c>
      <c r="N33" s="33">
        <f>VLOOKUP($A33,'[1]Session Details'!$B$2:$U$368,20,FALSE)</f>
        <v>6.2499139722772323E-2</v>
      </c>
      <c r="O33" s="18"/>
      <c r="P33" s="31">
        <f>VLOOKUP($A33,'[1]Supporting data'!$B$2:$S$368,4,FALSE)</f>
        <v>-4.5103455490600908E-2</v>
      </c>
      <c r="Q33" s="16">
        <f>VLOOKUP($A33,'[1]Supporting data'!$B$2:$S$368,6,FALSE)</f>
        <v>5.555555555555558E-2</v>
      </c>
      <c r="R33" s="16">
        <f>VLOOKUP($A33,'[1]Supporting data'!$B$2:$S$368,8,FALSE)</f>
        <v>0</v>
      </c>
      <c r="S33" s="16">
        <f>VLOOKUP($A33,'[1]Supporting data'!$B$2:$S$368,10,FALSE)</f>
        <v>4.7619047619047672E-2</v>
      </c>
      <c r="T33" s="16">
        <f>VLOOKUP($A33,'[1]Supporting data'!$B$2:$S$368,12,FALSE)</f>
        <v>0.19999999999999996</v>
      </c>
      <c r="U33" s="16">
        <f>VLOOKUP($A33,'[1]Supporting data'!$B$2:$S$368,14,FALSE)</f>
        <v>1.6574585635359185E-2</v>
      </c>
      <c r="V33" s="32">
        <f>VLOOKUP($A33,'[1]Supporting data'!$B$2:$S$368,18,FALSE)</f>
        <v>-1.0752688172043001E-2</v>
      </c>
      <c r="W33" s="22"/>
      <c r="X33" s="29">
        <f>VLOOKUP($A33,'[1]Channel Wise Traffic'!$B$2:$K$364,4,FALSE)</f>
        <v>9.3750033308853453E-2</v>
      </c>
      <c r="Y33" s="18">
        <f>VLOOKUP($A33,'[1]Channel Wise Traffic'!$B$2:$K$364,6,FALSE)</f>
        <v>9.3750122132463032E-2</v>
      </c>
      <c r="Z33" s="18">
        <f>VLOOKUP($A33,'[1]Channel Wise Traffic'!$B$2:$K$364,8,FALSE)</f>
        <v>9.3749713846681182E-2</v>
      </c>
      <c r="AA33" s="33">
        <f>VLOOKUP($A33,'[1]Channel Wise Traffic'!$B$2:$K$364,10,FALSE)</f>
        <v>9.3749861640158194E-2</v>
      </c>
    </row>
    <row r="34" spans="1:27" ht="46.8" x14ac:dyDescent="0.3">
      <c r="A34" s="24">
        <v>43760</v>
      </c>
      <c r="B34" s="25" t="s">
        <v>45</v>
      </c>
      <c r="C34" s="26">
        <v>6.2186759520272743E-2</v>
      </c>
      <c r="D34" s="27">
        <v>-9.9009720434640736E-3</v>
      </c>
      <c r="E34" s="28"/>
      <c r="F34" s="28">
        <v>0.19867558485682779</v>
      </c>
      <c r="G34" s="12"/>
      <c r="H34" s="27">
        <v>0.21066231862763574</v>
      </c>
      <c r="I34" s="13" t="s">
        <v>93</v>
      </c>
      <c r="J34" s="16"/>
      <c r="K34" s="29">
        <f>VLOOKUP($A34,'[1]Session Details'!$B$2:$U$368,17,FALSE)</f>
        <v>5.2631546112283933E-2</v>
      </c>
      <c r="L34" s="18">
        <f>VLOOKUP($A34,'[1]Session Details'!$B$2:$U$368,18,FALSE)</f>
        <v>1.0417003564739069E-2</v>
      </c>
      <c r="M34" s="18">
        <f>VLOOKUP($A34,'[1]Session Details'!$B$2:$U$368,19,FALSE)</f>
        <v>5.1546016338329892E-2</v>
      </c>
      <c r="N34" s="33">
        <f>VLOOKUP($A34,'[1]Session Details'!$B$2:$U$368,20,FALSE)</f>
        <v>8.2474603012231862E-2</v>
      </c>
      <c r="O34" s="18"/>
      <c r="P34" s="31">
        <f>VLOOKUP($A34,'[1]Supporting data'!$B$2:$S$368,4,FALSE)</f>
        <v>-7.3509507809143004E-3</v>
      </c>
      <c r="Q34" s="16">
        <f>VLOOKUP($A34,'[1]Supporting data'!$B$2:$S$368,6,FALSE)</f>
        <v>-5.2631578947368474E-2</v>
      </c>
      <c r="R34" s="16">
        <f>VLOOKUP($A34,'[1]Supporting data'!$B$2:$S$368,8,FALSE)</f>
        <v>5.7142857142857162E-2</v>
      </c>
      <c r="S34" s="16">
        <f>VLOOKUP($A34,'[1]Supporting data'!$B$2:$S$368,10,FALSE)</f>
        <v>0.11764705882352944</v>
      </c>
      <c r="T34" s="16">
        <f>VLOOKUP($A34,'[1]Supporting data'!$B$2:$S$368,12,FALSE)</f>
        <v>0.15999999999999992</v>
      </c>
      <c r="U34" s="16">
        <f>VLOOKUP($A34,'[1]Supporting data'!$B$2:$S$368,14,FALSE)</f>
        <v>-4.5685279187817285E-2</v>
      </c>
      <c r="V34" s="32">
        <f>VLOOKUP($A34,'[1]Supporting data'!$B$2:$S$368,18,FALSE)</f>
        <v>3.296703296703285E-2</v>
      </c>
      <c r="W34" s="22"/>
      <c r="X34" s="29">
        <f>VLOOKUP($A34,'[1]Channel Wise Traffic'!$B$2:$K$364,4,FALSE)</f>
        <v>-9.9009374369968262E-3</v>
      </c>
      <c r="Y34" s="18">
        <f>VLOOKUP($A34,'[1]Channel Wise Traffic'!$B$2:$K$364,6,FALSE)</f>
        <v>-9.9010218633988067E-3</v>
      </c>
      <c r="Z34" s="18">
        <f>VLOOKUP($A34,'[1]Channel Wise Traffic'!$B$2:$K$364,8,FALSE)</f>
        <v>-9.9009613742728764E-3</v>
      </c>
      <c r="AA34" s="33">
        <f>VLOOKUP($A34,'[1]Channel Wise Traffic'!$B$2:$K$364,10,FALSE)</f>
        <v>-9.9009762101276433E-3</v>
      </c>
    </row>
    <row r="35" spans="1:27" ht="31.2" x14ac:dyDescent="0.3">
      <c r="A35" s="24">
        <v>43778</v>
      </c>
      <c r="B35" s="25" t="s">
        <v>59</v>
      </c>
      <c r="C35" s="26">
        <v>4.0184661571176179E-2</v>
      </c>
      <c r="D35" s="27">
        <v>7.3684197937763818E-2</v>
      </c>
      <c r="E35" s="28"/>
      <c r="F35" s="28">
        <v>0.26260801898348074</v>
      </c>
      <c r="G35" s="12" t="s">
        <v>73</v>
      </c>
      <c r="H35" s="27">
        <v>0.17595846284092165</v>
      </c>
      <c r="I35" s="13"/>
      <c r="J35" s="16"/>
      <c r="K35" s="29">
        <f>VLOOKUP($A35,'[1]Session Details'!$B$2:$U$368,17,FALSE)</f>
        <v>-9.8039153253003386E-3</v>
      </c>
      <c r="L35" s="18">
        <f>VLOOKUP($A35,'[1]Session Details'!$B$2:$U$368,18,FALSE)</f>
        <v>6.2500000361962904E-2</v>
      </c>
      <c r="M35" s="18">
        <f>VLOOKUP($A35,'[1]Session Details'!$B$2:$U$368,19,FALSE)</f>
        <v>5.2631657820237931E-2</v>
      </c>
      <c r="N35" s="33">
        <f>VLOOKUP($A35,'[1]Session Details'!$B$2:$U$368,20,FALSE)</f>
        <v>6.1855475865157272E-2</v>
      </c>
      <c r="O35" s="18"/>
      <c r="P35" s="31">
        <f>VLOOKUP($A35,'[1]Supporting data'!$B$2:$S$368,4,FALSE)</f>
        <v>-5.9190208320454962E-2</v>
      </c>
      <c r="Q35" s="16">
        <f>VLOOKUP($A35,'[1]Supporting data'!$B$2:$S$368,6,FALSE)</f>
        <v>5.555555555555558E-2</v>
      </c>
      <c r="R35" s="16">
        <f>VLOOKUP($A35,'[1]Supporting data'!$B$2:$S$368,8,FALSE)</f>
        <v>0.21212121212121215</v>
      </c>
      <c r="S35" s="16">
        <f>VLOOKUP($A35,'[1]Supporting data'!$B$2:$S$368,10,FALSE)</f>
        <v>0.10526315789473695</v>
      </c>
      <c r="T35" s="16">
        <f>VLOOKUP($A35,'[1]Supporting data'!$B$2:$S$368,12,FALSE)</f>
        <v>-9.9999999999999978E-2</v>
      </c>
      <c r="U35" s="16">
        <f>VLOOKUP($A35,'[1]Supporting data'!$B$2:$S$368,14,FALSE)</f>
        <v>-7.7694235588972482E-2</v>
      </c>
      <c r="V35" s="32">
        <f>VLOOKUP($A35,'[1]Supporting data'!$B$2:$S$368,18,FALSE)</f>
        <v>2.19780219780219E-2</v>
      </c>
      <c r="W35" s="22"/>
      <c r="X35" s="29">
        <f>VLOOKUP($A35,'[1]Channel Wise Traffic'!$B$2:$K$364,4,FALSE)</f>
        <v>7.3684232467147837E-2</v>
      </c>
      <c r="Y35" s="18">
        <f>VLOOKUP($A35,'[1]Channel Wise Traffic'!$B$2:$K$364,6,FALSE)</f>
        <v>7.3684185842880723E-2</v>
      </c>
      <c r="Z35" s="18">
        <f>VLOOKUP($A35,'[1]Channel Wise Traffic'!$B$2:$K$364,8,FALSE)</f>
        <v>7.3684421457529847E-2</v>
      </c>
      <c r="AA35" s="33">
        <f>VLOOKUP($A35,'[1]Channel Wise Traffic'!$B$2:$K$364,10,FALSE)</f>
        <v>7.3684171602436122E-2</v>
      </c>
    </row>
    <row r="36" spans="1:27" ht="124.8" x14ac:dyDescent="0.3">
      <c r="A36" s="24">
        <v>43786</v>
      </c>
      <c r="B36" s="25" t="s">
        <v>64</v>
      </c>
      <c r="C36" s="26">
        <v>1.5904044273549561E-2</v>
      </c>
      <c r="D36" s="27">
        <v>-6.6666676567466721E-2</v>
      </c>
      <c r="E36" s="28"/>
      <c r="F36" s="28">
        <v>-0.57004623700582813</v>
      </c>
      <c r="G36" s="12" t="s">
        <v>94</v>
      </c>
      <c r="H36" s="27">
        <v>-0.53933524904808428</v>
      </c>
      <c r="I36" s="13" t="s">
        <v>55</v>
      </c>
      <c r="J36" s="16"/>
      <c r="K36" s="29">
        <f>VLOOKUP($A36,'[1]Session Details'!$B$2:$U$368,17,FALSE)</f>
        <v>-9.8039146714037351E-3</v>
      </c>
      <c r="L36" s="18">
        <f>VLOOKUP($A36,'[1]Session Details'!$B$2:$U$368,18,FALSE)</f>
        <v>-0.57894739660948003</v>
      </c>
      <c r="M36" s="18">
        <f>VLOOKUP($A36,'[1]Session Details'!$B$2:$U$368,19,FALSE)</f>
        <v>7.1428245561705461E-2</v>
      </c>
      <c r="N36" s="33">
        <f>VLOOKUP($A36,'[1]Session Details'!$B$2:$U$368,20,FALSE)</f>
        <v>3.125087243654967E-2</v>
      </c>
      <c r="O36" s="18"/>
      <c r="P36" s="31">
        <f>VLOOKUP($A36,'[1]Supporting data'!$B$2:$S$368,4,FALSE)</f>
        <v>-4.0591177166801828E-2</v>
      </c>
      <c r="Q36" s="16">
        <f>VLOOKUP($A36,'[1]Supporting data'!$B$2:$S$368,6,FALSE)</f>
        <v>0</v>
      </c>
      <c r="R36" s="16">
        <f>VLOOKUP($A36,'[1]Supporting data'!$B$2:$S$368,8,FALSE)</f>
        <v>2.2941176470588234</v>
      </c>
      <c r="S36" s="16">
        <f>VLOOKUP($A36,'[1]Supporting data'!$B$2:$S$368,10,FALSE)</f>
        <v>0.10000000000000009</v>
      </c>
      <c r="T36" s="16">
        <f>VLOOKUP($A36,'[1]Supporting data'!$B$2:$S$368,12,FALSE)</f>
        <v>-9.9999999999999978E-2</v>
      </c>
      <c r="U36" s="16">
        <f>VLOOKUP($A36,'[1]Supporting data'!$B$2:$S$368,14,FALSE)</f>
        <v>-1.3966480446927387E-2</v>
      </c>
      <c r="V36" s="32">
        <f>VLOOKUP($A36,'[1]Supporting data'!$B$2:$S$368,18,FALSE)</f>
        <v>3.2608695652173836E-2</v>
      </c>
      <c r="W36" s="22"/>
      <c r="X36" s="29">
        <f>VLOOKUP($A36,'[1]Channel Wise Traffic'!$B$2:$K$364,4,FALSE)</f>
        <v>-6.6666627377775955E-2</v>
      </c>
      <c r="Y36" s="18">
        <f>VLOOKUP($A36,'[1]Channel Wise Traffic'!$B$2:$K$364,6,FALSE)</f>
        <v>-6.6666645712592065E-2</v>
      </c>
      <c r="Z36" s="18">
        <f>VLOOKUP($A36,'[1]Channel Wise Traffic'!$B$2:$K$364,8,FALSE)</f>
        <v>-6.6666653808484355E-2</v>
      </c>
      <c r="AA36" s="33">
        <f>VLOOKUP($A36,'[1]Channel Wise Traffic'!$B$2:$K$364,10,FALSE)</f>
        <v>-6.6666634026664062E-2</v>
      </c>
    </row>
    <row r="37" spans="1:27" ht="46.8" x14ac:dyDescent="0.3">
      <c r="A37" s="24">
        <v>43793</v>
      </c>
      <c r="B37" s="25" t="s">
        <v>64</v>
      </c>
      <c r="C37" s="26">
        <v>3.5632390666384087E-2</v>
      </c>
      <c r="D37" s="27">
        <v>5.1020419528979843E-2</v>
      </c>
      <c r="E37" s="28"/>
      <c r="F37" s="28">
        <v>1.3547702422639891</v>
      </c>
      <c r="G37" s="12" t="s">
        <v>95</v>
      </c>
      <c r="H37" s="27">
        <v>1.2404609829743283</v>
      </c>
      <c r="I37" s="13" t="s">
        <v>96</v>
      </c>
      <c r="J37" s="16"/>
      <c r="K37" s="29">
        <f>VLOOKUP($A37,'[1]Session Details'!$B$2:$U$368,17,FALSE)</f>
        <v>-9.9009236016756041E-3</v>
      </c>
      <c r="L37" s="18">
        <f>VLOOKUP($A37,'[1]Session Details'!$B$2:$U$368,18,FALSE)</f>
        <v>1.5000004734380563</v>
      </c>
      <c r="M37" s="18">
        <f>VLOOKUP($A37,'[1]Session Details'!$B$2:$U$368,19,FALSE)</f>
        <v>-7.61902892460804E-2</v>
      </c>
      <c r="N37" s="33">
        <f>VLOOKUP($A37,'[1]Session Details'!$B$2:$U$368,20,FALSE)</f>
        <v>-2.02029764560403E-2</v>
      </c>
      <c r="O37" s="18"/>
      <c r="P37" s="31">
        <f>VLOOKUP($A37,'[1]Supporting data'!$B$2:$S$368,4,FALSE)</f>
        <v>1.853606553504461E-2</v>
      </c>
      <c r="Q37" s="16">
        <f>VLOOKUP($A37,'[1]Supporting data'!$B$2:$S$368,6,FALSE)</f>
        <v>0</v>
      </c>
      <c r="R37" s="16">
        <f>VLOOKUP($A37,'[1]Supporting data'!$B$2:$S$368,8,FALSE)</f>
        <v>-0.6964285714285714</v>
      </c>
      <c r="S37" s="16">
        <f>VLOOKUP($A37,'[1]Supporting data'!$B$2:$S$368,10,FALSE)</f>
        <v>0</v>
      </c>
      <c r="T37" s="16">
        <f>VLOOKUP($A37,'[1]Supporting data'!$B$2:$S$368,12,FALSE)</f>
        <v>0</v>
      </c>
      <c r="U37" s="16">
        <f>VLOOKUP($A37,'[1]Supporting data'!$B$2:$S$368,14,FALSE)</f>
        <v>2.8328611898016387E-3</v>
      </c>
      <c r="V37" s="32">
        <f>VLOOKUP($A37,'[1]Supporting data'!$B$2:$S$368,18,FALSE)</f>
        <v>0</v>
      </c>
      <c r="W37" s="22"/>
      <c r="X37" s="29">
        <f>VLOOKUP($A37,'[1]Channel Wise Traffic'!$B$2:$K$364,4,FALSE)</f>
        <v>5.1020375947521623E-2</v>
      </c>
      <c r="Y37" s="18">
        <f>VLOOKUP($A37,'[1]Channel Wise Traffic'!$B$2:$K$364,6,FALSE)</f>
        <v>5.1020354899902642E-2</v>
      </c>
      <c r="Z37" s="18">
        <f>VLOOKUP($A37,'[1]Channel Wise Traffic'!$B$2:$K$364,8,FALSE)</f>
        <v>5.1020279534584212E-2</v>
      </c>
      <c r="AA37" s="33">
        <f>VLOOKUP($A37,'[1]Channel Wise Traffic'!$B$2:$K$364,10,FALSE)</f>
        <v>5.102043135860157E-2</v>
      </c>
    </row>
    <row r="38" spans="1:27" ht="31.2" x14ac:dyDescent="0.3">
      <c r="A38" s="24">
        <v>43800</v>
      </c>
      <c r="B38" s="25" t="s">
        <v>64</v>
      </c>
      <c r="C38" s="26">
        <v>4.2611513592918031E-2</v>
      </c>
      <c r="D38" s="27">
        <v>9.708726945106827E-3</v>
      </c>
      <c r="E38" s="28"/>
      <c r="F38" s="28">
        <v>0.20747489400703478</v>
      </c>
      <c r="G38" s="12" t="s">
        <v>73</v>
      </c>
      <c r="H38" s="27">
        <v>0.19586457141979285</v>
      </c>
      <c r="I38" s="13"/>
      <c r="J38" s="34"/>
      <c r="K38" s="29">
        <f>VLOOKUP($A38,'[1]Session Details'!$B$2:$U$368,17,FALSE)</f>
        <v>3.9999977101296658E-2</v>
      </c>
      <c r="L38" s="18">
        <f>VLOOKUP($A38,'[1]Session Details'!$B$2:$U$368,18,FALSE)</f>
        <v>9.9999526957554874E-3</v>
      </c>
      <c r="M38" s="18">
        <f>VLOOKUP($A38,'[1]Session Details'!$B$2:$U$368,19,FALSE)</f>
        <v>6.1855692025719611E-2</v>
      </c>
      <c r="N38" s="33">
        <f>VLOOKUP($A38,'[1]Session Details'!$B$2:$U$368,20,FALSE)</f>
        <v>7.2165472051580526E-2</v>
      </c>
      <c r="O38" s="18"/>
      <c r="P38" s="31">
        <f>VLOOKUP($A38,'[1]Supporting data'!$B$2:$S$368,4,FALSE)</f>
        <v>2.4844800527768385E-2</v>
      </c>
      <c r="Q38" s="16">
        <f>VLOOKUP($A38,'[1]Supporting data'!$B$2:$S$368,6,FALSE)</f>
        <v>-5.2631578947368474E-2</v>
      </c>
      <c r="R38" s="16">
        <f>VLOOKUP($A38,'[1]Supporting data'!$B$2:$S$368,8,FALSE)</f>
        <v>0.17647058823529416</v>
      </c>
      <c r="S38" s="16">
        <f>VLOOKUP($A38,'[1]Supporting data'!$B$2:$S$368,10,FALSE)</f>
        <v>-0.18181818181818177</v>
      </c>
      <c r="T38" s="16">
        <f>VLOOKUP($A38,'[1]Supporting data'!$B$2:$S$368,12,FALSE)</f>
        <v>0</v>
      </c>
      <c r="U38" s="16">
        <f>VLOOKUP($A38,'[1]Supporting data'!$B$2:$S$368,14,FALSE)</f>
        <v>9.6045197740112886E-2</v>
      </c>
      <c r="V38" s="32">
        <f>VLOOKUP($A38,'[1]Supporting data'!$B$2:$S$368,18,FALSE)</f>
        <v>-3.1578947368420929E-2</v>
      </c>
      <c r="W38" s="22"/>
      <c r="X38" s="29">
        <f>VLOOKUP($A38,'[1]Channel Wise Traffic'!$B$2:$K$364,4,FALSE)</f>
        <v>9.7087320312940761E-3</v>
      </c>
      <c r="Y38" s="18">
        <f>VLOOKUP($A38,'[1]Channel Wise Traffic'!$B$2:$K$364,6,FALSE)</f>
        <v>9.7087923033931656E-3</v>
      </c>
      <c r="Z38" s="18">
        <f>VLOOKUP($A38,'[1]Channel Wise Traffic'!$B$2:$K$364,8,FALSE)</f>
        <v>9.708793222503731E-3</v>
      </c>
      <c r="AA38" s="33">
        <f>VLOOKUP($A38,'[1]Channel Wise Traffic'!$B$2:$K$364,10,FALSE)</f>
        <v>9.7087087898948266E-3</v>
      </c>
    </row>
    <row r="39" spans="1:27" ht="46.8" x14ac:dyDescent="0.3">
      <c r="A39" s="24">
        <v>43821</v>
      </c>
      <c r="B39" s="25" t="s">
        <v>64</v>
      </c>
      <c r="C39" s="26">
        <v>3.8916711684367444E-2</v>
      </c>
      <c r="D39" s="27">
        <v>0</v>
      </c>
      <c r="E39" s="28"/>
      <c r="F39" s="28">
        <v>0.21029166080314066</v>
      </c>
      <c r="G39" s="12" t="s">
        <v>97</v>
      </c>
      <c r="H39" s="27">
        <v>0.21029166080314066</v>
      </c>
      <c r="I39" s="13" t="s">
        <v>98</v>
      </c>
      <c r="J39" s="22"/>
      <c r="K39" s="29">
        <f>VLOOKUP($A39,'[1]Session Details'!$B$2:$U$368,17,FALSE)</f>
        <v>5.2083374099396229E-2</v>
      </c>
      <c r="L39" s="18">
        <f>VLOOKUP($A39,'[1]Session Details'!$B$2:$U$368,18,FALSE)</f>
        <v>0.10526313568085044</v>
      </c>
      <c r="M39" s="18">
        <f>VLOOKUP($A39,'[1]Session Details'!$B$2:$U$368,19,FALSE)</f>
        <v>-1.3490768735469061E-7</v>
      </c>
      <c r="N39" s="33">
        <f>VLOOKUP($A39,'[1]Session Details'!$B$2:$U$368,20,FALSE)</f>
        <v>4.0816711906140668E-2</v>
      </c>
      <c r="O39" s="35"/>
      <c r="P39" s="31">
        <f>VLOOKUP($A39,'[1]Supporting data'!$B$2:$S$368,4,FALSE)</f>
        <v>-4.4730834520302021E-2</v>
      </c>
      <c r="Q39" s="16">
        <f>VLOOKUP($A39,'[1]Supporting data'!$B$2:$S$368,6,FALSE)</f>
        <v>0</v>
      </c>
      <c r="R39" s="16">
        <f>VLOOKUP($A39,'[1]Supporting data'!$B$2:$S$368,8,FALSE)</f>
        <v>0</v>
      </c>
      <c r="S39" s="16">
        <f>VLOOKUP($A39,'[1]Supporting data'!$B$2:$S$368,10,FALSE)</f>
        <v>-0.1428571428571429</v>
      </c>
      <c r="T39" s="16">
        <f>VLOOKUP($A39,'[1]Supporting data'!$B$2:$S$368,12,FALSE)</f>
        <v>-7.407407407407407E-2</v>
      </c>
      <c r="U39" s="16">
        <f>VLOOKUP($A39,'[1]Supporting data'!$B$2:$S$368,14,FALSE)</f>
        <v>0.11830985915492964</v>
      </c>
      <c r="V39" s="32">
        <f>VLOOKUP($A39,'[1]Supporting data'!$B$2:$S$368,18,FALSE)</f>
        <v>1.098901098901095E-2</v>
      </c>
      <c r="W39" s="22"/>
      <c r="X39" s="29">
        <f>VLOOKUP($A39,'[1]Channel Wise Traffic'!$B$2:$K$364,4,FALSE)</f>
        <v>0</v>
      </c>
      <c r="Y39" s="18">
        <f>VLOOKUP($A39,'[1]Channel Wise Traffic'!$B$2:$K$364,6,FALSE)</f>
        <v>0</v>
      </c>
      <c r="Z39" s="18">
        <f>VLOOKUP($A39,'[1]Channel Wise Traffic'!$B$2:$K$364,8,FALSE)</f>
        <v>0</v>
      </c>
      <c r="AA39" s="33">
        <f>VLOOKUP($A39,'[1]Channel Wise Traffic'!$B$2:$K$364,10,FALSE)</f>
        <v>0</v>
      </c>
    </row>
    <row r="40" spans="1:27" ht="46.8" x14ac:dyDescent="0.3">
      <c r="A40" s="24">
        <v>43827</v>
      </c>
      <c r="B40" s="25" t="s">
        <v>59</v>
      </c>
      <c r="C40" s="26">
        <v>3.9002773086661079E-2</v>
      </c>
      <c r="D40" s="27">
        <v>-1.9417475518175187E-2</v>
      </c>
      <c r="E40" s="28"/>
      <c r="F40" s="28">
        <v>0.17702582712427128</v>
      </c>
      <c r="G40" s="12"/>
      <c r="H40" s="27">
        <v>0.2003332689885069</v>
      </c>
      <c r="I40" s="13" t="s">
        <v>99</v>
      </c>
      <c r="J40" s="22"/>
      <c r="K40" s="36">
        <f>VLOOKUP($A40,'[1]Session Details'!$B$2:$U$368,17,FALSE)</f>
        <v>4.1666759474071613E-2</v>
      </c>
      <c r="L40" s="35">
        <f>VLOOKUP($A40,'[1]Session Details'!$B$2:$U$368,18,FALSE)</f>
        <v>5.2083334813527671E-2</v>
      </c>
      <c r="M40" s="35">
        <f>VLOOKUP($A40,'[1]Session Details'!$B$2:$U$368,19,FALSE)</f>
        <v>4.2104813158013288E-2</v>
      </c>
      <c r="N40" s="37">
        <f>VLOOKUP($A40,'[1]Session Details'!$B$2:$U$368,20,FALSE)</f>
        <v>5.1021244483845152E-2</v>
      </c>
      <c r="O40" s="22"/>
      <c r="P40" s="38">
        <f>VLOOKUP($A40,'[1]Supporting data'!$B$2:$S$368,4,FALSE)</f>
        <v>-4.0874845806049609E-2</v>
      </c>
      <c r="Q40" s="34">
        <f>VLOOKUP($A40,'[1]Supporting data'!$B$2:$S$368,6,FALSE)</f>
        <v>0.11764705882352944</v>
      </c>
      <c r="R40" s="34">
        <f>VLOOKUP($A40,'[1]Supporting data'!$B$2:$S$368,8,FALSE)</f>
        <v>-0.23076923076923073</v>
      </c>
      <c r="S40" s="34">
        <f>VLOOKUP($A40,'[1]Supporting data'!$B$2:$S$368,10,FALSE)</f>
        <v>5.8823529411764719E-2</v>
      </c>
      <c r="T40" s="34">
        <f>VLOOKUP($A40,'[1]Supporting data'!$B$2:$S$368,12,FALSE)</f>
        <v>-6.8965517241379337E-2</v>
      </c>
      <c r="U40" s="34">
        <f>VLOOKUP($A40,'[1]Supporting data'!$B$2:$S$368,14,FALSE)</f>
        <v>0.10857142857142854</v>
      </c>
      <c r="V40" s="39">
        <f>VLOOKUP($A40,'[1]Supporting data'!$B$2:$S$368,18,FALSE)</f>
        <v>0</v>
      </c>
      <c r="W40" s="22"/>
      <c r="X40" s="36">
        <f>VLOOKUP($A40,'[1]Channel Wise Traffic'!$B$2:$K$364,4,FALSE)</f>
        <v>-1.941746406258793E-2</v>
      </c>
      <c r="Y40" s="35">
        <f>VLOOKUP($A40,'[1]Channel Wise Traffic'!$B$2:$K$364,6,FALSE)</f>
        <v>-1.9417424399657879E-2</v>
      </c>
      <c r="Z40" s="35">
        <f>VLOOKUP($A40,'[1]Channel Wise Traffic'!$B$2:$K$364,8,FALSE)</f>
        <v>-1.9417389827149356E-2</v>
      </c>
      <c r="AA40" s="37">
        <f>VLOOKUP($A40,'[1]Channel Wise Traffic'!$B$2:$K$364,10,FALSE)</f>
        <v>-1.9417500764257301E-2</v>
      </c>
    </row>
  </sheetData>
  <conditionalFormatting sqref="J1:J38 C2:D40 H2:H40 F2:F40">
    <cfRule type="cellIs" dxfId="593" priority="15" operator="lessThan">
      <formula>-0.2</formula>
    </cfRule>
    <cfRule type="cellIs" dxfId="592" priority="16" operator="greaterThan">
      <formula>0.2</formula>
    </cfRule>
  </conditionalFormatting>
  <conditionalFormatting sqref="P2:P40">
    <cfRule type="cellIs" dxfId="591" priority="12" operator="equal">
      <formula>0</formula>
    </cfRule>
    <cfRule type="cellIs" dxfId="590" priority="13" operator="lessThan">
      <formula>0</formula>
    </cfRule>
    <cfRule type="cellIs" dxfId="589" priority="14" operator="greaterThan">
      <formula>0</formula>
    </cfRule>
  </conditionalFormatting>
  <conditionalFormatting sqref="R2:V40">
    <cfRule type="cellIs" dxfId="588" priority="10" operator="lessThan">
      <formula>0</formula>
    </cfRule>
    <cfRule type="cellIs" dxfId="587" priority="11" operator="greaterThan">
      <formula>0</formula>
    </cfRule>
  </conditionalFormatting>
  <conditionalFormatting sqref="P2:P40 R2:V40">
    <cfRule type="cellIs" dxfId="586" priority="9" operator="equal">
      <formula>0</formula>
    </cfRule>
  </conditionalFormatting>
  <conditionalFormatting sqref="X2:AA40">
    <cfRule type="cellIs" dxfId="585" priority="6" operator="equal">
      <formula>0</formula>
    </cfRule>
    <cfRule type="cellIs" dxfId="584" priority="7" operator="lessThan">
      <formula>0</formula>
    </cfRule>
    <cfRule type="cellIs" dxfId="583" priority="8" operator="greaterThan">
      <formula>0</formula>
    </cfRule>
  </conditionalFormatting>
  <conditionalFormatting sqref="Q2:Q40">
    <cfRule type="cellIs" dxfId="582" priority="3" operator="equal">
      <formula>0</formula>
    </cfRule>
    <cfRule type="cellIs" dxfId="581" priority="4" operator="lessThan">
      <formula>0</formula>
    </cfRule>
    <cfRule type="cellIs" dxfId="580" priority="5" operator="greaterThan">
      <formula>0</formula>
    </cfRule>
  </conditionalFormatting>
  <conditionalFormatting sqref="V2:V40">
    <cfRule type="cellIs" dxfId="579" priority="1" operator="lessThan">
      <formula>0</formula>
    </cfRule>
    <cfRule type="cellIs" dxfId="578" priority="2"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E0789-BAB4-4BD6-933D-A6E762B0520E}">
  <dimension ref="M56"/>
  <sheetViews>
    <sheetView showGridLines="0" zoomScale="58" zoomScaleNormal="99" workbookViewId="0">
      <selection activeCell="M13" sqref="M13"/>
    </sheetView>
  </sheetViews>
  <sheetFormatPr defaultRowHeight="15.6" x14ac:dyDescent="0.3"/>
  <cols>
    <col min="1" max="16384" width="8.796875" style="47"/>
  </cols>
  <sheetData>
    <row r="56" spans="13:13" x14ac:dyDescent="0.3">
      <c r="M5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Session Details</vt:lpstr>
      <vt:lpstr>Channel wise traffic</vt:lpstr>
      <vt:lpstr>Supporting Data</vt:lpstr>
      <vt:lpstr>Data Tables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LEGION</cp:lastModifiedBy>
  <dcterms:created xsi:type="dcterms:W3CDTF">2022-09-19T07:36:05Z</dcterms:created>
  <dcterms:modified xsi:type="dcterms:W3CDTF">2025-01-26T08:11:16Z</dcterms:modified>
</cp:coreProperties>
</file>