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kuehn/Documents/Writing/Kuehn et al. Psych Bull/NA-SITB_meta/Data/"/>
    </mc:Choice>
  </mc:AlternateContent>
  <xr:revisionPtr revIDLastSave="0" documentId="13_ncr:1_{38CBCDDE-C023-E14D-B8F0-D55AF23BAE46}" xr6:coauthVersionLast="45" xr6:coauthVersionMax="45" xr10:uidLastSave="{00000000-0000-0000-0000-000000000000}"/>
  <bookViews>
    <workbookView xWindow="0" yWindow="520" windowWidth="28800" windowHeight="16100" xr2:uid="{880B214C-5342-B74E-800F-E889410F87A4}"/>
  </bookViews>
  <sheets>
    <sheet name="meta data" sheetId="1" r:id="rId1"/>
    <sheet name="Weighted ES" sheetId="3" r:id="rId2"/>
    <sheet name="Invariance weigh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3" l="1"/>
  <c r="L7" i="3" l="1"/>
  <c r="X7" i="3" s="1"/>
  <c r="L2" i="3"/>
  <c r="X2" i="3" s="1"/>
  <c r="X24" i="3" s="1"/>
  <c r="K2" i="3"/>
  <c r="W2" i="3" s="1"/>
  <c r="K7" i="3"/>
  <c r="W7" i="3" s="1"/>
  <c r="J6" i="3"/>
  <c r="V6" i="3" s="1"/>
  <c r="J11" i="3"/>
  <c r="V11" i="3" s="1"/>
  <c r="J12" i="3"/>
  <c r="V12" i="3" s="1"/>
  <c r="J13" i="3"/>
  <c r="V13" i="3" s="1"/>
  <c r="J17" i="3"/>
  <c r="V17" i="3" s="1"/>
  <c r="J18" i="3"/>
  <c r="V18" i="3" s="1"/>
  <c r="J2" i="3"/>
  <c r="V2" i="3" s="1"/>
  <c r="I11" i="3"/>
  <c r="I12" i="3"/>
  <c r="U12" i="3" s="1"/>
  <c r="I13" i="3"/>
  <c r="U13" i="3" s="1"/>
  <c r="I17" i="3"/>
  <c r="U17" i="3" s="1"/>
  <c r="I18" i="3"/>
  <c r="U18" i="3" s="1"/>
  <c r="I6" i="3"/>
  <c r="U6" i="3" s="1"/>
  <c r="I2" i="3"/>
  <c r="U2" i="3" s="1"/>
  <c r="L7" i="2"/>
  <c r="H18" i="3"/>
  <c r="T18" i="3" s="1"/>
  <c r="H19" i="3"/>
  <c r="T19" i="3" s="1"/>
  <c r="H13" i="3"/>
  <c r="T13" i="3" s="1"/>
  <c r="H10" i="3"/>
  <c r="T10" i="3" s="1"/>
  <c r="H9" i="3"/>
  <c r="T9" i="3" s="1"/>
  <c r="H6" i="3"/>
  <c r="T6" i="3" s="1"/>
  <c r="H5" i="3"/>
  <c r="T5" i="3" s="1"/>
  <c r="H4" i="3"/>
  <c r="T4" i="3" s="1"/>
  <c r="H3" i="3"/>
  <c r="T3" i="3" s="1"/>
  <c r="H2" i="3"/>
  <c r="G13" i="3"/>
  <c r="S13" i="3" s="1"/>
  <c r="G9" i="3"/>
  <c r="S9" i="3" s="1"/>
  <c r="G10" i="3"/>
  <c r="S10" i="3" s="1"/>
  <c r="G18" i="3"/>
  <c r="G19" i="3"/>
  <c r="C10" i="3"/>
  <c r="C18" i="3"/>
  <c r="D18" i="3"/>
  <c r="D10" i="3"/>
  <c r="F7" i="3"/>
  <c r="E7" i="3"/>
  <c r="Q7" i="3" s="1"/>
  <c r="S18" i="3"/>
  <c r="G3" i="3"/>
  <c r="S3" i="3" s="1"/>
  <c r="G4" i="3"/>
  <c r="S4" i="3" s="1"/>
  <c r="G5" i="3"/>
  <c r="S5" i="3" s="1"/>
  <c r="G6" i="3"/>
  <c r="S6" i="3" s="1"/>
  <c r="G24" i="2"/>
  <c r="G2" i="3"/>
  <c r="S2" i="3" s="1"/>
  <c r="F2" i="3"/>
  <c r="R2" i="3" s="1"/>
  <c r="E2" i="3"/>
  <c r="Q2" i="3" s="1"/>
  <c r="W24" i="3" l="1"/>
  <c r="V24" i="3"/>
  <c r="H24" i="3"/>
  <c r="T2" i="3"/>
  <c r="T24" i="3" s="1"/>
  <c r="I24" i="3"/>
  <c r="K24" i="3"/>
  <c r="K25" i="3" s="1"/>
  <c r="L24" i="3"/>
  <c r="L25" i="3" s="1"/>
  <c r="J24" i="3"/>
  <c r="G24" i="3"/>
  <c r="U11" i="3"/>
  <c r="U24" i="3" s="1"/>
  <c r="S19" i="3"/>
  <c r="S24" i="3" s="1"/>
  <c r="Q24" i="3"/>
  <c r="F24" i="3"/>
  <c r="E24" i="3"/>
  <c r="R7" i="3"/>
  <c r="R24" i="3" s="1"/>
  <c r="P18" i="3"/>
  <c r="P10" i="3"/>
  <c r="D6" i="3"/>
  <c r="P6" i="3" s="1"/>
  <c r="D2" i="3"/>
  <c r="P2" i="3" s="1"/>
  <c r="C6" i="3"/>
  <c r="O6" i="3" s="1"/>
  <c r="O10" i="3"/>
  <c r="O18" i="3"/>
  <c r="I25" i="3" l="1"/>
  <c r="H25" i="3"/>
  <c r="E25" i="3"/>
  <c r="J25" i="3"/>
  <c r="G25" i="3"/>
  <c r="F25" i="3"/>
  <c r="C24" i="3"/>
  <c r="D24" i="3"/>
  <c r="O2" i="3"/>
  <c r="O24" i="3" s="1"/>
  <c r="P24" i="3"/>
  <c r="C25" i="3" l="1"/>
  <c r="D25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tc={76961C01-9F51-FA45-9038-43CE9FA57D69}</author>
  </authors>
  <commentList>
    <comment ref="A8" authorId="0" shapeId="0" xr:uid="{76961C01-9F51-FA45-9038-43CE9FA57D69}">
      <text>
        <t>[Threaded comment]
Your version of Excel allows you to read this threaded comment; however, any edits to it will get removed if the file is opened in a newer version of Excel. Learn more: https://go.microsoft.com/fwlink/?linkid=870924
Comment:
    Selby includes Kranzer et al., Fitzpatrick et al., 2020; Sellby et al, 2013 and Hughes et al (4 studies using 1 dataset)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tc={443AAAE8-28A5-9449-A869-A6ADAEBFA306}</author>
  </authors>
  <commentList>
    <comment ref="A9" authorId="0" shapeId="0" xr:uid="{443AAAE8-28A5-9449-A869-A6ADAEBFA306}">
      <text>
        <t>[Threaded comment]
Your version of Excel allows you to read this threaded comment; however, any edits to it will get removed if the file is opened in a newer version of Excel. Learn more: https://go.microsoft.com/fwlink/?linkid=870924
Comment:
    Selby includes Kranzer et al., Fitzpatrick et al., 2020; Sellby et al, 2013 and Hughes et al (4 studies using 1 dataset)</t>
      </text>
    </comment>
  </commentList>
</comments>
</file>

<file path=xl/sharedStrings.xml><?xml version="1.0" encoding="utf-8"?>
<sst xmlns="http://schemas.openxmlformats.org/spreadsheetml/2006/main" count="363" uniqueCount="60">
  <si>
    <t>Study</t>
  </si>
  <si>
    <t>NSSI thoughts_A</t>
  </si>
  <si>
    <t>NSSI thoughts_C</t>
  </si>
  <si>
    <t>NSSI urges_A</t>
  </si>
  <si>
    <t>NSSI urges_C</t>
  </si>
  <si>
    <t>NSSI behaviors_A</t>
  </si>
  <si>
    <t>NSSI behaviors_c</t>
  </si>
  <si>
    <t>Suicidal thoughts_A</t>
  </si>
  <si>
    <t>Suicidal thoughts_B</t>
  </si>
  <si>
    <t>Suicidal urges_A</t>
  </si>
  <si>
    <t>Suicidal behaviors_C</t>
  </si>
  <si>
    <t>Suicidal urges_C</t>
  </si>
  <si>
    <t>Suicidal behaviors_A</t>
  </si>
  <si>
    <t>Bresin et al. 2013</t>
  </si>
  <si>
    <t>Vansteelandt et al. 2012</t>
  </si>
  <si>
    <t>NA</t>
  </si>
  <si>
    <t>N</t>
  </si>
  <si>
    <t>Houben et al 2017</t>
  </si>
  <si>
    <t>Muehlenkamp et al., 2009</t>
  </si>
  <si>
    <t>Kuehn et al., In Prep</t>
  </si>
  <si>
    <t>Victor et al., 2018</t>
  </si>
  <si>
    <t>Selby et al., 2013</t>
  </si>
  <si>
    <t>Kaurin et al., Under Review</t>
  </si>
  <si>
    <t>Suicidal thoughts_C</t>
  </si>
  <si>
    <t>Czyz et al. 2017</t>
  </si>
  <si>
    <t>Forkmann et al 2018</t>
  </si>
  <si>
    <t>Vine</t>
  </si>
  <si>
    <t>Peters et al</t>
  </si>
  <si>
    <t>Kiekens et al</t>
  </si>
  <si>
    <t>Kaurin et al., Under Review a</t>
  </si>
  <si>
    <t>Kaurin et al., Under Review b</t>
  </si>
  <si>
    <t>Peters et al., 2020</t>
  </si>
  <si>
    <t>Czyz et al</t>
  </si>
  <si>
    <t xml:space="preserve">Kleiman et al., </t>
  </si>
  <si>
    <t>NSSI behaviors_C</t>
  </si>
  <si>
    <t>Koenig et al., 2020</t>
  </si>
  <si>
    <t>Selby and Joiner, 2018</t>
  </si>
  <si>
    <t>Selby 2013</t>
  </si>
  <si>
    <t>Selby and Joiner 2018</t>
  </si>
  <si>
    <t>Kiekens et al., 2020</t>
  </si>
  <si>
    <t>Scala et  al.</t>
  </si>
  <si>
    <t>Victor and Klonsky, 2014</t>
  </si>
  <si>
    <t>Sum</t>
  </si>
  <si>
    <t>Forkmann et al.</t>
  </si>
  <si>
    <t xml:space="preserve">Vine et al. </t>
  </si>
  <si>
    <t>Kleiman et al.</t>
  </si>
  <si>
    <t>Scala et al.</t>
  </si>
  <si>
    <t>SP_NSSI thoughts_A</t>
  </si>
  <si>
    <t>SP_NSSI thoughts_C</t>
  </si>
  <si>
    <t>SP_NSSI urges_A</t>
  </si>
  <si>
    <t>SP_NSSI urges_C</t>
  </si>
  <si>
    <t>SP_NSSI behaviors_A</t>
  </si>
  <si>
    <t>SP_NSSI behaviors_C</t>
  </si>
  <si>
    <t>SP_Suicidal thoughts_A</t>
  </si>
  <si>
    <t>SP_Suicidal thoughts_C</t>
  </si>
  <si>
    <t>SP_Suicidal urges_A</t>
  </si>
  <si>
    <t>SP_Suicidal urges_C</t>
  </si>
  <si>
    <t>SP_Suicidal behaviors_A</t>
  </si>
  <si>
    <t>SP_Suicidal behaviors_C</t>
  </si>
  <si>
    <t>Santangelo et al.,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</si>
</sst>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2" borderId="1" xfId="0" applyFill="1" applyBorder="1" applyAlignment="1">
      <alignment horizontal="center" textRotation="45"/>
    </xf>
    <xf numFmtId="0" fontId="0" fillId="2" borderId="1" xfId="0" applyFill="1" applyBorder="1" applyAlignment="1">
      <alignment textRotation="45"/>
    </xf>
    <xf numFmtId="11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0" xfId="0" applyNumberFormat="1"/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evin S Kuehn" id="{B1F5F0C1-7B25-244B-91BA-336BE7047CD5}" userId="S::kskuehn@uw.edu::010fbca8-fd27-4e9e-8a28-acc098925cb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8" dT="2020-08-23T06:55:37.73" personId="{B1F5F0C1-7B25-244B-91BA-336BE7047CD5}" id="{76961C01-9F51-FA45-9038-43CE9FA57D69}">
    <text>Selby includes Kranzer et al., Fitzpatrick et al., 2020; Sellby et al, 2013 and Hughes et al (4 studies using 1 dataset)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9" dT="2020-08-23T06:55:37.73" personId="{B1F5F0C1-7B25-244B-91BA-336BE7047CD5}" id="{443AAAE8-28A5-9449-A869-A6ADAEBFA306}">
    <text>Selby includes Kranzer et al., Fitzpatrick et al., 2020; Sellby et al, 2013 and Hughes et al (4 studies using 1 dataset)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C979C-6354-504E-AC51-5389C06BDCBD}">
  <dimension ref="A1:Z25"/>
  <sheetViews>
    <sheetView tabSelected="1" topLeftCell="G1" workbookViewId="0">
      <selection activeCell="M6" sqref="M6"/>
    </sheetView>
  </sheetViews>
  <sheetFormatPr baseColWidth="10" defaultRowHeight="16" x14ac:dyDescent="0.2"/>
  <cols>
    <col min="1" max="1" width="25" style="1" customWidth="1"/>
    <col min="2" max="14" width="12.83203125" style="1" customWidth="1"/>
    <col min="15" max="16384" width="10.83203125" style="1"/>
  </cols>
  <sheetData>
    <row r="1" spans="1:26" s="4" customFormat="1" ht="122" customHeight="1" x14ac:dyDescent="0.2">
      <c r="A1" s="3" t="s">
        <v>0</v>
      </c>
      <c r="B1" s="3" t="s">
        <v>16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34</v>
      </c>
      <c r="I1" s="3" t="s">
        <v>7</v>
      </c>
      <c r="J1" s="3" t="s">
        <v>23</v>
      </c>
      <c r="K1" s="3" t="s">
        <v>9</v>
      </c>
      <c r="L1" s="3" t="s">
        <v>11</v>
      </c>
      <c r="M1" s="3" t="s">
        <v>12</v>
      </c>
      <c r="N1" s="3" t="s">
        <v>10</v>
      </c>
      <c r="O1" s="3" t="s">
        <v>47</v>
      </c>
      <c r="P1" s="3" t="s">
        <v>48</v>
      </c>
      <c r="Q1" s="3" t="s">
        <v>49</v>
      </c>
      <c r="R1" s="3" t="s">
        <v>50</v>
      </c>
      <c r="S1" s="3" t="s">
        <v>51</v>
      </c>
      <c r="T1" s="3" t="s">
        <v>52</v>
      </c>
      <c r="U1" s="3" t="s">
        <v>53</v>
      </c>
      <c r="V1" s="3" t="s">
        <v>54</v>
      </c>
      <c r="W1" s="3" t="s">
        <v>55</v>
      </c>
      <c r="X1" s="3" t="s">
        <v>56</v>
      </c>
      <c r="Y1" s="3" t="s">
        <v>57</v>
      </c>
      <c r="Z1" s="3" t="s">
        <v>58</v>
      </c>
    </row>
    <row r="2" spans="1:26" x14ac:dyDescent="0.2">
      <c r="A2" s="1" t="s">
        <v>13</v>
      </c>
      <c r="B2" s="6">
        <v>67</v>
      </c>
      <c r="C2" s="6">
        <v>0.42502830000000003</v>
      </c>
      <c r="D2" s="6">
        <v>2.5142999999999999E-2</v>
      </c>
      <c r="E2" s="6">
        <v>0.44267079999999998</v>
      </c>
      <c r="F2" s="6">
        <v>0.14122470000000001</v>
      </c>
      <c r="G2" s="6">
        <v>0.55201789999999995</v>
      </c>
      <c r="H2" s="7">
        <v>-1.029612</v>
      </c>
      <c r="I2" s="6">
        <v>0.2041647</v>
      </c>
      <c r="J2" s="6">
        <v>0.26805610000000002</v>
      </c>
      <c r="K2" s="6">
        <v>8.4518889999999999E-2</v>
      </c>
      <c r="L2" s="6">
        <v>0.1847645</v>
      </c>
      <c r="M2" s="6" t="s">
        <v>15</v>
      </c>
      <c r="N2" s="6" t="s">
        <v>15</v>
      </c>
      <c r="O2" s="6">
        <v>0.27904030000000002</v>
      </c>
      <c r="P2" s="6">
        <v>0.27490360000000003</v>
      </c>
      <c r="Q2" s="6">
        <v>0.27948319999999999</v>
      </c>
      <c r="R2" s="6">
        <v>0.27709440000000002</v>
      </c>
      <c r="S2" s="6">
        <v>0.30499999999999999</v>
      </c>
      <c r="T2" s="6">
        <v>0.28228389999999998</v>
      </c>
      <c r="U2" s="6">
        <v>0.28362340000000003</v>
      </c>
      <c r="V2" s="6">
        <v>0.30050759999999999</v>
      </c>
      <c r="W2" s="6">
        <v>0.28015099999999998</v>
      </c>
      <c r="X2" s="6">
        <v>0.2958809</v>
      </c>
      <c r="Y2" s="6" t="s">
        <v>15</v>
      </c>
      <c r="Z2" s="6" t="s">
        <v>15</v>
      </c>
    </row>
    <row r="3" spans="1:26" x14ac:dyDescent="0.2">
      <c r="A3" s="1" t="s">
        <v>14</v>
      </c>
      <c r="B3" s="6">
        <v>32</v>
      </c>
      <c r="C3" s="6" t="s">
        <v>15</v>
      </c>
      <c r="D3" s="6" t="s">
        <v>15</v>
      </c>
      <c r="E3" s="6" t="s">
        <v>15</v>
      </c>
      <c r="F3" s="6" t="s">
        <v>15</v>
      </c>
      <c r="G3" s="6">
        <v>0.97713629999999996</v>
      </c>
      <c r="H3" s="7">
        <v>-0.54386190000000001</v>
      </c>
      <c r="I3" s="6" t="s">
        <v>15</v>
      </c>
      <c r="J3" s="6" t="s">
        <v>15</v>
      </c>
      <c r="K3" s="6" t="s">
        <v>15</v>
      </c>
      <c r="L3" s="6" t="s">
        <v>15</v>
      </c>
      <c r="M3" s="6" t="s">
        <v>15</v>
      </c>
      <c r="N3" s="6" t="s">
        <v>15</v>
      </c>
      <c r="O3" s="6" t="s">
        <v>15</v>
      </c>
      <c r="P3" s="6" t="s">
        <v>15</v>
      </c>
      <c r="Q3" s="6" t="s">
        <v>15</v>
      </c>
      <c r="R3" s="6" t="s">
        <v>15</v>
      </c>
      <c r="S3" s="6">
        <v>0.190553</v>
      </c>
      <c r="T3" s="6">
        <v>0.18427180000000001</v>
      </c>
      <c r="U3" s="6" t="s">
        <v>15</v>
      </c>
      <c r="V3" s="6" t="s">
        <v>15</v>
      </c>
      <c r="W3" s="6" t="s">
        <v>15</v>
      </c>
      <c r="X3" s="6" t="s">
        <v>15</v>
      </c>
      <c r="Y3" s="6" t="s">
        <v>15</v>
      </c>
      <c r="Z3" s="6" t="s">
        <v>15</v>
      </c>
    </row>
    <row r="4" spans="1:26" x14ac:dyDescent="0.2">
      <c r="A4" s="1" t="s">
        <v>17</v>
      </c>
      <c r="B4" s="6">
        <v>30</v>
      </c>
      <c r="C4" s="6" t="s">
        <v>15</v>
      </c>
      <c r="D4" s="6" t="s">
        <v>15</v>
      </c>
      <c r="E4" s="6" t="s">
        <v>15</v>
      </c>
      <c r="F4" s="6" t="s">
        <v>15</v>
      </c>
      <c r="G4" s="6">
        <v>0.98255559999999997</v>
      </c>
      <c r="H4" s="7">
        <v>4.3840759999999999E-2</v>
      </c>
      <c r="I4" s="6" t="s">
        <v>15</v>
      </c>
      <c r="J4" s="6" t="s">
        <v>15</v>
      </c>
      <c r="K4" s="6" t="s">
        <v>15</v>
      </c>
      <c r="L4" s="6" t="s">
        <v>15</v>
      </c>
      <c r="M4" s="6" t="s">
        <v>15</v>
      </c>
      <c r="N4" s="6" t="s">
        <v>15</v>
      </c>
      <c r="O4" s="6" t="s">
        <v>15</v>
      </c>
      <c r="P4" s="6" t="s">
        <v>15</v>
      </c>
      <c r="Q4" s="6" t="s">
        <v>15</v>
      </c>
      <c r="R4" s="6" t="s">
        <v>15</v>
      </c>
      <c r="S4" s="6">
        <v>0.19092339999999999</v>
      </c>
      <c r="T4" s="6">
        <v>0.18450920000000001</v>
      </c>
      <c r="U4" s="6" t="s">
        <v>15</v>
      </c>
      <c r="V4" s="6" t="s">
        <v>15</v>
      </c>
      <c r="W4" s="6" t="s">
        <v>15</v>
      </c>
      <c r="X4" s="6" t="s">
        <v>15</v>
      </c>
      <c r="Y4" s="6" t="s">
        <v>15</v>
      </c>
      <c r="Z4" s="6" t="s">
        <v>15</v>
      </c>
    </row>
    <row r="5" spans="1:26" x14ac:dyDescent="0.2">
      <c r="A5" s="1" t="s">
        <v>18</v>
      </c>
      <c r="B5" s="6">
        <v>131</v>
      </c>
      <c r="C5" s="6" t="s">
        <v>15</v>
      </c>
      <c r="D5" s="6" t="s">
        <v>15</v>
      </c>
      <c r="E5" s="6" t="s">
        <v>15</v>
      </c>
      <c r="F5" s="6" t="s">
        <v>15</v>
      </c>
      <c r="G5" s="6">
        <v>0.37370320000000001</v>
      </c>
      <c r="H5" s="7">
        <v>9.3177880000000005E-2</v>
      </c>
      <c r="I5" s="7" t="s">
        <v>15</v>
      </c>
      <c r="J5" s="7" t="s">
        <v>15</v>
      </c>
      <c r="K5" s="7" t="s">
        <v>15</v>
      </c>
      <c r="L5" s="7" t="s">
        <v>15</v>
      </c>
      <c r="M5" s="7" t="s">
        <v>15</v>
      </c>
      <c r="N5" s="7" t="s">
        <v>15</v>
      </c>
      <c r="O5" s="6" t="s">
        <v>15</v>
      </c>
      <c r="P5" s="6" t="s">
        <v>15</v>
      </c>
      <c r="Q5" s="6" t="s">
        <v>15</v>
      </c>
      <c r="R5" s="6" t="s">
        <v>15</v>
      </c>
      <c r="S5" s="6">
        <v>0.12841859999999999</v>
      </c>
      <c r="T5" s="6">
        <v>0.1224235</v>
      </c>
      <c r="U5" s="6" t="s">
        <v>15</v>
      </c>
      <c r="V5" s="6" t="s">
        <v>15</v>
      </c>
      <c r="W5" s="6" t="s">
        <v>15</v>
      </c>
      <c r="X5" s="6" t="s">
        <v>15</v>
      </c>
      <c r="Y5" s="6" t="s">
        <v>15</v>
      </c>
      <c r="Z5" s="6" t="s">
        <v>15</v>
      </c>
    </row>
    <row r="6" spans="1:26" x14ac:dyDescent="0.2">
      <c r="A6" s="1" t="s">
        <v>19</v>
      </c>
      <c r="B6" s="6">
        <v>60</v>
      </c>
      <c r="C6" s="6">
        <v>0.41610449999999999</v>
      </c>
      <c r="D6" s="6">
        <v>-5.221201E-3</v>
      </c>
      <c r="E6" s="6" t="s">
        <v>15</v>
      </c>
      <c r="F6" s="6" t="s">
        <v>15</v>
      </c>
      <c r="G6" s="6">
        <v>1.359405</v>
      </c>
      <c r="H6" s="7">
        <v>-0.84524520000000003</v>
      </c>
      <c r="I6" s="6">
        <v>0.764374</v>
      </c>
      <c r="J6" s="6">
        <v>-8.2507369999999997E-2</v>
      </c>
      <c r="K6" s="6" t="s">
        <v>15</v>
      </c>
      <c r="L6" s="6" t="s">
        <v>15</v>
      </c>
      <c r="M6" s="6" t="s">
        <v>15</v>
      </c>
      <c r="N6" s="6" t="s">
        <v>15</v>
      </c>
      <c r="O6" s="6">
        <v>0.1849587</v>
      </c>
      <c r="P6" s="6">
        <v>0.1859731</v>
      </c>
      <c r="Q6" s="6" t="s">
        <v>15</v>
      </c>
      <c r="R6" s="6" t="s">
        <v>15</v>
      </c>
      <c r="S6" s="6">
        <v>0.19890340000000001</v>
      </c>
      <c r="T6" s="6">
        <v>0.20766039999999999</v>
      </c>
      <c r="U6" s="6">
        <v>0.18259800000000001</v>
      </c>
      <c r="V6" s="6">
        <v>0.18900210000000001</v>
      </c>
      <c r="W6" s="6" t="s">
        <v>15</v>
      </c>
      <c r="X6" s="6" t="s">
        <v>15</v>
      </c>
      <c r="Y6" s="6" t="s">
        <v>15</v>
      </c>
      <c r="Z6" s="6" t="s">
        <v>15</v>
      </c>
    </row>
    <row r="7" spans="1:26" x14ac:dyDescent="0.2">
      <c r="A7" s="1" t="s">
        <v>20</v>
      </c>
      <c r="B7" s="6">
        <v>62</v>
      </c>
      <c r="C7" s="6" t="s">
        <v>15</v>
      </c>
      <c r="D7" s="6" t="s">
        <v>15</v>
      </c>
      <c r="E7" s="6">
        <v>1.4068130000000001</v>
      </c>
      <c r="F7" s="6">
        <v>4.7752849999999999E-2</v>
      </c>
      <c r="G7" s="6" t="s">
        <v>15</v>
      </c>
      <c r="H7" s="7" t="s">
        <v>15</v>
      </c>
      <c r="I7" s="6" t="s">
        <v>15</v>
      </c>
      <c r="J7" s="6" t="s">
        <v>15</v>
      </c>
      <c r="K7" s="8">
        <v>0.96318890000000001</v>
      </c>
      <c r="L7" s="6">
        <v>8.3232319999999999E-2</v>
      </c>
      <c r="M7" s="6" t="s">
        <v>15</v>
      </c>
      <c r="N7" s="6" t="s">
        <v>15</v>
      </c>
      <c r="O7" s="6" t="s">
        <v>15</v>
      </c>
      <c r="P7" s="6" t="s">
        <v>15</v>
      </c>
      <c r="Q7" s="6">
        <v>0.21705998260869561</v>
      </c>
      <c r="R7" s="6">
        <v>0.21705998260869561</v>
      </c>
      <c r="S7" s="6" t="s">
        <v>15</v>
      </c>
      <c r="T7" s="6" t="s">
        <v>15</v>
      </c>
      <c r="U7" s="6" t="s">
        <v>15</v>
      </c>
      <c r="V7" s="6" t="s">
        <v>15</v>
      </c>
      <c r="W7" s="6">
        <v>0.21705998260869561</v>
      </c>
      <c r="X7" s="6">
        <v>0.21705998260869561</v>
      </c>
      <c r="Y7" s="6" t="s">
        <v>15</v>
      </c>
      <c r="Z7" s="6" t="s">
        <v>15</v>
      </c>
    </row>
    <row r="8" spans="1:26" x14ac:dyDescent="0.2">
      <c r="A8" s="1" t="s">
        <v>21</v>
      </c>
      <c r="B8" s="6">
        <v>47</v>
      </c>
      <c r="C8" s="6" t="s">
        <v>15</v>
      </c>
      <c r="D8" s="6" t="s">
        <v>15</v>
      </c>
      <c r="E8" s="6" t="s">
        <v>15</v>
      </c>
      <c r="F8" s="6" t="s">
        <v>15</v>
      </c>
      <c r="G8" s="6">
        <v>1.001663</v>
      </c>
      <c r="H8" s="7">
        <v>-6.950452E-2</v>
      </c>
      <c r="I8" s="6" t="s">
        <v>15</v>
      </c>
      <c r="J8" s="6" t="s">
        <v>15</v>
      </c>
      <c r="K8" s="6" t="s">
        <v>15</v>
      </c>
      <c r="L8" s="6" t="s">
        <v>15</v>
      </c>
      <c r="M8" s="6" t="s">
        <v>15</v>
      </c>
      <c r="N8" s="6" t="s">
        <v>15</v>
      </c>
      <c r="O8" s="6" t="s">
        <v>15</v>
      </c>
      <c r="P8" s="6" t="s">
        <v>15</v>
      </c>
      <c r="Q8" s="6" t="s">
        <v>15</v>
      </c>
      <c r="R8" s="6" t="s">
        <v>15</v>
      </c>
      <c r="S8" s="6">
        <v>0.19381870000000001</v>
      </c>
      <c r="T8" s="6">
        <v>0.1954745</v>
      </c>
      <c r="U8" s="6" t="s">
        <v>15</v>
      </c>
      <c r="V8" s="6" t="s">
        <v>15</v>
      </c>
      <c r="W8" s="6" t="s">
        <v>15</v>
      </c>
      <c r="X8" s="6" t="s">
        <v>15</v>
      </c>
      <c r="Y8" s="6" t="s">
        <v>15</v>
      </c>
      <c r="Z8" s="6" t="s">
        <v>15</v>
      </c>
    </row>
    <row r="9" spans="1:26" x14ac:dyDescent="0.2">
      <c r="A9" s="1" t="s">
        <v>36</v>
      </c>
      <c r="B9" s="6">
        <v>47</v>
      </c>
      <c r="C9" s="6">
        <v>0.18237300000000001</v>
      </c>
      <c r="D9" s="6">
        <v>2.2779859999999999E-2</v>
      </c>
      <c r="E9" s="6" t="s">
        <v>15</v>
      </c>
      <c r="F9" s="6" t="s">
        <v>15</v>
      </c>
      <c r="G9" s="6">
        <v>0.1589892</v>
      </c>
      <c r="H9" s="7">
        <v>-1.863424E-2</v>
      </c>
      <c r="I9" s="6" t="s">
        <v>15</v>
      </c>
      <c r="J9" s="6" t="s">
        <v>15</v>
      </c>
      <c r="K9" s="6" t="s">
        <v>15</v>
      </c>
      <c r="L9" s="6" t="s">
        <v>15</v>
      </c>
      <c r="M9" s="6" t="s">
        <v>15</v>
      </c>
      <c r="N9" s="6" t="s">
        <v>15</v>
      </c>
      <c r="O9" s="6">
        <v>0.1851949</v>
      </c>
      <c r="P9" s="6">
        <v>0.1858659</v>
      </c>
      <c r="Q9" s="6" t="s">
        <v>15</v>
      </c>
      <c r="R9" s="6" t="s">
        <v>15</v>
      </c>
      <c r="S9" s="6">
        <v>0.19109229999999999</v>
      </c>
      <c r="T9" s="6">
        <v>0.19204099999999999</v>
      </c>
      <c r="U9" s="6" t="s">
        <v>15</v>
      </c>
      <c r="V9" s="6" t="s">
        <v>15</v>
      </c>
      <c r="W9" s="6" t="s">
        <v>15</v>
      </c>
      <c r="X9" s="6" t="s">
        <v>15</v>
      </c>
      <c r="Y9" s="6" t="s">
        <v>15</v>
      </c>
      <c r="Z9" s="6" t="s">
        <v>15</v>
      </c>
    </row>
    <row r="10" spans="1:26" x14ac:dyDescent="0.2">
      <c r="A10" s="1" t="s">
        <v>22</v>
      </c>
      <c r="B10" s="6">
        <v>191</v>
      </c>
      <c r="C10" s="6" t="s">
        <v>15</v>
      </c>
      <c r="D10" s="6" t="s">
        <v>15</v>
      </c>
      <c r="E10" s="6" t="s">
        <v>15</v>
      </c>
      <c r="F10" s="6" t="s">
        <v>15</v>
      </c>
      <c r="G10" s="6" t="s">
        <v>15</v>
      </c>
      <c r="H10" s="7" t="s">
        <v>15</v>
      </c>
      <c r="I10" s="6">
        <v>0.86737379999999997</v>
      </c>
      <c r="J10" s="6">
        <v>2.8116840000000001E-2</v>
      </c>
      <c r="K10" s="6" t="s">
        <v>15</v>
      </c>
      <c r="L10" s="6" t="s">
        <v>15</v>
      </c>
      <c r="M10" s="6" t="s">
        <v>15</v>
      </c>
      <c r="N10" s="6" t="s">
        <v>15</v>
      </c>
      <c r="O10" s="6" t="s">
        <v>15</v>
      </c>
      <c r="P10" s="6" t="s">
        <v>15</v>
      </c>
      <c r="Q10" s="6" t="s">
        <v>15</v>
      </c>
      <c r="R10" s="6" t="s">
        <v>15</v>
      </c>
      <c r="S10" s="6" t="s">
        <v>15</v>
      </c>
      <c r="T10" s="6" t="s">
        <v>15</v>
      </c>
      <c r="U10" s="6">
        <v>0.15347259999999999</v>
      </c>
      <c r="V10" s="6">
        <v>0.16346279999999999</v>
      </c>
      <c r="W10" s="6" t="s">
        <v>15</v>
      </c>
      <c r="X10" s="6" t="s">
        <v>15</v>
      </c>
      <c r="Y10" s="6" t="s">
        <v>15</v>
      </c>
      <c r="Z10" s="6" t="s">
        <v>15</v>
      </c>
    </row>
    <row r="11" spans="1:26" x14ac:dyDescent="0.2">
      <c r="A11" s="1" t="s">
        <v>22</v>
      </c>
      <c r="B11" s="6">
        <v>193</v>
      </c>
      <c r="C11" s="6" t="s">
        <v>15</v>
      </c>
      <c r="D11" s="6" t="s">
        <v>15</v>
      </c>
      <c r="E11" s="6" t="s">
        <v>15</v>
      </c>
      <c r="F11" s="6" t="s">
        <v>15</v>
      </c>
      <c r="G11" s="6" t="s">
        <v>15</v>
      </c>
      <c r="H11" s="7" t="s">
        <v>15</v>
      </c>
      <c r="I11" s="6">
        <v>1.0163450000000001</v>
      </c>
      <c r="J11" s="6">
        <v>-5.300846E-2</v>
      </c>
      <c r="K11" s="6" t="s">
        <v>15</v>
      </c>
      <c r="L11" s="6" t="s">
        <v>15</v>
      </c>
      <c r="M11" s="6" t="s">
        <v>15</v>
      </c>
      <c r="N11" s="6" t="s">
        <v>15</v>
      </c>
      <c r="O11" s="6" t="s">
        <v>15</v>
      </c>
      <c r="P11" s="6" t="s">
        <v>15</v>
      </c>
      <c r="Q11" s="6" t="s">
        <v>15</v>
      </c>
      <c r="R11" s="6" t="s">
        <v>15</v>
      </c>
      <c r="S11" s="6" t="s">
        <v>15</v>
      </c>
      <c r="T11" s="6" t="s">
        <v>15</v>
      </c>
      <c r="U11" s="6">
        <v>0.18531120000000001</v>
      </c>
      <c r="V11" s="6">
        <v>0.19954150000000001</v>
      </c>
      <c r="W11" s="6" t="s">
        <v>15</v>
      </c>
      <c r="X11" s="6" t="s">
        <v>15</v>
      </c>
      <c r="Y11" s="6" t="s">
        <v>15</v>
      </c>
      <c r="Z11" s="6" t="s">
        <v>15</v>
      </c>
    </row>
    <row r="12" spans="1:26" x14ac:dyDescent="0.2">
      <c r="A12" s="1" t="s">
        <v>24</v>
      </c>
      <c r="B12" s="6">
        <v>34</v>
      </c>
      <c r="C12" s="6" t="s">
        <v>15</v>
      </c>
      <c r="D12" s="6" t="s">
        <v>15</v>
      </c>
      <c r="E12" s="6" t="s">
        <v>15</v>
      </c>
      <c r="F12" s="6" t="s">
        <v>15</v>
      </c>
      <c r="G12" s="6">
        <v>0.89073190000000002</v>
      </c>
      <c r="H12" s="7">
        <v>0.25693670000000002</v>
      </c>
      <c r="I12" s="6">
        <v>0.89885559999999998</v>
      </c>
      <c r="J12" s="6">
        <v>-9.0289259999999996E-4</v>
      </c>
      <c r="K12" s="6" t="s">
        <v>15</v>
      </c>
      <c r="L12" s="6" t="s">
        <v>15</v>
      </c>
      <c r="M12" s="6" t="s">
        <v>15</v>
      </c>
      <c r="N12" s="6" t="s">
        <v>15</v>
      </c>
      <c r="O12" s="6" t="s">
        <v>15</v>
      </c>
      <c r="P12" s="6" t="s">
        <v>15</v>
      </c>
      <c r="Q12" s="6" t="s">
        <v>15</v>
      </c>
      <c r="R12" s="6" t="s">
        <v>15</v>
      </c>
      <c r="S12" s="6">
        <v>0.26650119999999999</v>
      </c>
      <c r="T12" s="6">
        <v>0.2830278</v>
      </c>
      <c r="U12" s="6">
        <v>0.25292510000000001</v>
      </c>
      <c r="V12" s="6">
        <v>0.2830278</v>
      </c>
      <c r="W12" s="6" t="s">
        <v>15</v>
      </c>
      <c r="X12" s="6" t="s">
        <v>15</v>
      </c>
      <c r="Y12" s="6" t="s">
        <v>15</v>
      </c>
      <c r="Z12" s="6" t="s">
        <v>15</v>
      </c>
    </row>
    <row r="13" spans="1:26" x14ac:dyDescent="0.2">
      <c r="A13" s="1" t="s">
        <v>27</v>
      </c>
      <c r="B13" s="6">
        <v>39</v>
      </c>
      <c r="C13" s="6" t="s">
        <v>15</v>
      </c>
      <c r="D13" s="6" t="s">
        <v>15</v>
      </c>
      <c r="E13" s="6" t="s">
        <v>15</v>
      </c>
      <c r="F13" s="6" t="s">
        <v>15</v>
      </c>
      <c r="G13" s="6" t="s">
        <v>15</v>
      </c>
      <c r="H13" s="7" t="s">
        <v>15</v>
      </c>
      <c r="I13" s="6">
        <v>0.98382639999999999</v>
      </c>
      <c r="J13" s="6">
        <v>-3.4871470000000002E-2</v>
      </c>
      <c r="K13" s="6" t="s">
        <v>15</v>
      </c>
      <c r="L13" s="6" t="s">
        <v>15</v>
      </c>
      <c r="M13" s="6" t="s">
        <v>15</v>
      </c>
      <c r="N13" s="6" t="s">
        <v>15</v>
      </c>
      <c r="O13" s="6" t="s">
        <v>15</v>
      </c>
      <c r="P13" s="6" t="s">
        <v>15</v>
      </c>
      <c r="Q13" s="6" t="s">
        <v>15</v>
      </c>
      <c r="R13" s="6" t="s">
        <v>15</v>
      </c>
      <c r="S13" s="6" t="s">
        <v>15</v>
      </c>
      <c r="T13" s="6" t="s">
        <v>15</v>
      </c>
      <c r="U13" s="6">
        <v>0.24336930000000001</v>
      </c>
      <c r="V13" s="6">
        <v>0.25019609999999998</v>
      </c>
      <c r="W13" s="6" t="s">
        <v>15</v>
      </c>
      <c r="X13" s="6" t="s">
        <v>15</v>
      </c>
      <c r="Y13" s="6" t="s">
        <v>15</v>
      </c>
      <c r="Z13" s="6" t="s">
        <v>15</v>
      </c>
    </row>
    <row r="14" spans="1:26" x14ac:dyDescent="0.2">
      <c r="A14" s="1" t="s">
        <v>28</v>
      </c>
      <c r="B14" s="6">
        <v>30</v>
      </c>
      <c r="C14" s="6">
        <v>0.75629590000000002</v>
      </c>
      <c r="D14" s="6">
        <v>1.048018E-2</v>
      </c>
      <c r="E14" s="6" t="s">
        <v>15</v>
      </c>
      <c r="F14" s="6" t="s">
        <v>15</v>
      </c>
      <c r="G14" s="6">
        <v>-0.12993289999999999</v>
      </c>
      <c r="H14" s="7">
        <v>-0.104045</v>
      </c>
      <c r="I14" s="6">
        <v>1.9639420000000001</v>
      </c>
      <c r="J14" s="6">
        <v>-4.8485880000000002E-2</v>
      </c>
      <c r="K14" s="6" t="s">
        <v>15</v>
      </c>
      <c r="L14" s="6" t="s">
        <v>15</v>
      </c>
      <c r="M14" s="6" t="s">
        <v>15</v>
      </c>
      <c r="N14" s="6" t="s">
        <v>15</v>
      </c>
      <c r="O14" s="6">
        <v>0.19245010000000001</v>
      </c>
      <c r="P14" s="6">
        <v>0.18299579999999999</v>
      </c>
      <c r="Q14" s="6" t="s">
        <v>15</v>
      </c>
      <c r="R14" s="6" t="s">
        <v>15</v>
      </c>
      <c r="S14" s="6">
        <v>0.20089689999999999</v>
      </c>
      <c r="T14" s="6">
        <v>0.19703889999999999</v>
      </c>
      <c r="U14" s="6">
        <v>0.20224719999999999</v>
      </c>
      <c r="V14" s="6">
        <v>0.19895650000000001</v>
      </c>
      <c r="W14" s="6" t="s">
        <v>15</v>
      </c>
      <c r="X14" s="6" t="s">
        <v>15</v>
      </c>
      <c r="Y14" s="6" t="s">
        <v>15</v>
      </c>
      <c r="Z14" s="6" t="s">
        <v>15</v>
      </c>
    </row>
    <row r="15" spans="1:26" x14ac:dyDescent="0.2">
      <c r="A15" s="1" t="s">
        <v>59</v>
      </c>
      <c r="B15" s="6">
        <v>73</v>
      </c>
      <c r="C15" s="6" t="s">
        <v>15</v>
      </c>
      <c r="D15" s="6" t="s">
        <v>15</v>
      </c>
      <c r="E15" s="6" t="s">
        <v>15</v>
      </c>
      <c r="F15" s="6" t="s">
        <v>15</v>
      </c>
      <c r="G15" s="6">
        <v>1.0822769999999999</v>
      </c>
      <c r="H15" s="7">
        <v>-0.21463869999999999</v>
      </c>
      <c r="I15" s="6" t="s">
        <v>15</v>
      </c>
      <c r="J15" s="6" t="s">
        <v>15</v>
      </c>
      <c r="K15" s="6" t="s">
        <v>15</v>
      </c>
      <c r="L15" s="6" t="s">
        <v>15</v>
      </c>
      <c r="M15" s="6" t="s">
        <v>15</v>
      </c>
      <c r="N15" s="6" t="s">
        <v>15</v>
      </c>
      <c r="O15" s="6" t="s">
        <v>15</v>
      </c>
      <c r="P15" s="6" t="s">
        <v>15</v>
      </c>
      <c r="Q15" s="6" t="s">
        <v>15</v>
      </c>
      <c r="R15" s="6" t="s">
        <v>15</v>
      </c>
      <c r="S15" s="6">
        <v>0.19026670000000001</v>
      </c>
      <c r="T15" s="6">
        <v>0.1874209</v>
      </c>
      <c r="U15" s="6" t="s">
        <v>15</v>
      </c>
      <c r="V15" s="6" t="s">
        <v>15</v>
      </c>
      <c r="W15" s="6" t="s">
        <v>15</v>
      </c>
      <c r="X15" s="6" t="s">
        <v>15</v>
      </c>
      <c r="Y15" s="6" t="s">
        <v>15</v>
      </c>
      <c r="Z15" s="6" t="s">
        <v>15</v>
      </c>
    </row>
    <row r="16" spans="1:26" x14ac:dyDescent="0.2">
      <c r="B16" s="6"/>
      <c r="C16" s="6"/>
      <c r="D16" s="6"/>
      <c r="E16" s="6"/>
      <c r="F16" s="6"/>
      <c r="G16" s="6"/>
      <c r="H16" s="7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2:14" x14ac:dyDescent="0.2">
      <c r="B17" s="6"/>
      <c r="C17" s="6"/>
      <c r="D17" s="6"/>
      <c r="E17" s="6"/>
      <c r="F17" s="6"/>
      <c r="G17" s="6"/>
      <c r="H17" s="7"/>
      <c r="I17" s="6"/>
      <c r="J17" s="6"/>
      <c r="K17" s="6"/>
      <c r="L17" s="6"/>
      <c r="M17" s="6"/>
      <c r="N17" s="6"/>
    </row>
    <row r="18" spans="2:14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2:14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2:14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2:14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2:14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2:14" x14ac:dyDescent="0.2">
      <c r="B23" s="6"/>
      <c r="C23" s="6"/>
      <c r="D23" s="6"/>
      <c r="E23" s="6"/>
      <c r="F23" s="6"/>
      <c r="G23" s="6"/>
      <c r="H23" s="6"/>
      <c r="I23" s="6"/>
      <c r="J23" s="10"/>
      <c r="K23" s="10"/>
      <c r="L23" s="10"/>
      <c r="M23" s="6"/>
      <c r="N23" s="6"/>
    </row>
    <row r="24" spans="2:14" x14ac:dyDescent="0.2"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2:14" x14ac:dyDescent="0.2"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</sheetData>
  <pageMargins left="0.7" right="0.7" top="0.75" bottom="0.75" header="0.3" footer="0.3"/>
  <pageSetup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273BB-451A-5A44-9E69-5B04167AE5BE}">
  <dimension ref="A1:Z25"/>
  <sheetViews>
    <sheetView workbookViewId="0">
      <selection activeCell="K27" sqref="K27"/>
    </sheetView>
  </sheetViews>
  <sheetFormatPr baseColWidth="10" defaultRowHeight="16" x14ac:dyDescent="0.2"/>
  <cols>
    <col min="1" max="1" width="24.5" customWidth="1"/>
  </cols>
  <sheetData>
    <row r="1" spans="1:26" s="4" customFormat="1" ht="122" customHeight="1" x14ac:dyDescent="0.2">
      <c r="A1" s="3" t="s">
        <v>0</v>
      </c>
      <c r="B1" s="3" t="s">
        <v>16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34</v>
      </c>
      <c r="I1" s="3" t="s">
        <v>7</v>
      </c>
      <c r="J1" s="3" t="s">
        <v>23</v>
      </c>
      <c r="K1" s="3" t="s">
        <v>9</v>
      </c>
      <c r="L1" s="3" t="s">
        <v>11</v>
      </c>
      <c r="M1" s="3" t="s">
        <v>12</v>
      </c>
      <c r="N1" s="3" t="s">
        <v>10</v>
      </c>
      <c r="O1" s="3" t="s">
        <v>1</v>
      </c>
      <c r="P1" s="3" t="s">
        <v>2</v>
      </c>
      <c r="Q1" s="3" t="s">
        <v>3</v>
      </c>
      <c r="R1" s="3" t="s">
        <v>4</v>
      </c>
      <c r="S1" s="3" t="s">
        <v>5</v>
      </c>
      <c r="T1" s="3" t="s">
        <v>34</v>
      </c>
      <c r="U1" s="3" t="s">
        <v>7</v>
      </c>
      <c r="V1" s="3" t="s">
        <v>23</v>
      </c>
      <c r="W1" s="3" t="s">
        <v>9</v>
      </c>
      <c r="X1" s="3" t="s">
        <v>11</v>
      </c>
      <c r="Y1" s="3" t="s">
        <v>12</v>
      </c>
      <c r="Z1" s="3" t="s">
        <v>10</v>
      </c>
    </row>
    <row r="2" spans="1:26" x14ac:dyDescent="0.2">
      <c r="A2" s="1" t="s">
        <v>13</v>
      </c>
      <c r="B2" s="6">
        <v>67</v>
      </c>
      <c r="C2" s="1">
        <f>(2*'meta data'!B2)/((4*(1-'Invariance weights'!C2)+('meta data'!C2^2)))</f>
        <v>33.966570796264726</v>
      </c>
      <c r="D2" s="1">
        <f>(2*'meta data'!B2)/((4*(1-'Invariance weights'!D2)+('meta data'!D2^2)))</f>
        <v>44.701179397561731</v>
      </c>
      <c r="E2" s="1">
        <f>(2*'meta data'!B2)/((4*(1-'Invariance weights'!E2)+('meta data'!E2^2)))</f>
        <v>26.438009519583357</v>
      </c>
      <c r="F2" s="1">
        <f>(2*'meta data'!B2)/((4*(1-'Invariance weights'!F2)+('meta data'!F2^2)))</f>
        <v>24.275606764129439</v>
      </c>
      <c r="G2" s="1">
        <f>(2*'meta data'!B2)/((4*(1-'Invariance weights'!G2)+('meta data'!G2^2)))</f>
        <v>23.265869065099036</v>
      </c>
      <c r="H2" s="1">
        <f>(2*'meta data'!B2)/((4*(1-'Invariance weights'!H2)+('meta data'!H2^2)))</f>
        <v>15.719945703195899</v>
      </c>
      <c r="I2" s="1">
        <f>(2*'meta data'!B2)/((4*(1-'Invariance weights'!I2)+('meta data'!I2^2)))</f>
        <v>51.286627927100966</v>
      </c>
      <c r="J2" s="5">
        <f>(2*'meta data'!B2)/((4*(1-'Invariance weights'!J2)+('meta data'!J2^2)))</f>
        <v>32.908841431725484</v>
      </c>
      <c r="K2" s="5">
        <f>(2*'meta data'!B2)/((4*(1-'Invariance weights'!K2)+('meta data'!K2^2)))</f>
        <v>27.701477877019816</v>
      </c>
      <c r="L2" s="5">
        <f>(2*'meta data'!B2)/((4*(1-'Invariance weights'!L2)+('meta data'!L2^2)))</f>
        <v>34.026260000873769</v>
      </c>
      <c r="M2" s="1"/>
      <c r="N2" s="1"/>
      <c r="O2" s="1">
        <f>C2*'meta data'!C2</f>
        <v>14.436753842366043</v>
      </c>
      <c r="P2" s="1">
        <f>D2*'meta data'!D2</f>
        <v>1.1239217535928945</v>
      </c>
      <c r="Q2" s="1">
        <f>E2*'meta data'!E2</f>
        <v>11.70333482444158</v>
      </c>
      <c r="R2" s="1">
        <f>F2*'meta data'!F2</f>
        <v>3.428315282582151</v>
      </c>
      <c r="S2" s="1">
        <f>G2*'meta data'!G2</f>
        <v>12.843176182990932</v>
      </c>
      <c r="T2" s="1">
        <f>H2*'meta data'!H2</f>
        <v>-16.185444735358935</v>
      </c>
      <c r="U2" s="1">
        <f>I2*'meta data'!I2</f>
        <v>10.470919004748191</v>
      </c>
      <c r="V2" s="1">
        <f>J2*'meta data'!J2</f>
        <v>8.8214156897067504</v>
      </c>
      <c r="W2" s="1">
        <f>K2*'meta data'!K2</f>
        <v>2.3412981615252715</v>
      </c>
      <c r="X2" s="1">
        <f>L2*'meta data'!L2</f>
        <v>6.2868449159314412</v>
      </c>
    </row>
    <row r="3" spans="1:26" x14ac:dyDescent="0.2">
      <c r="A3" s="1" t="s">
        <v>14</v>
      </c>
      <c r="B3" s="6">
        <v>32</v>
      </c>
      <c r="C3" s="1"/>
      <c r="D3" s="1"/>
      <c r="E3" s="1"/>
      <c r="F3" s="1"/>
      <c r="G3" s="1">
        <f>(2*'meta data'!B3)/((4*(1-'Invariance weights'!G3)+('meta data'!G3^2)))</f>
        <v>12.486035956904306</v>
      </c>
      <c r="H3" s="1">
        <f>(2*'meta data'!B3)/((4*(1-'Invariance weights'!H3)+('meta data'!H3^2)))</f>
        <v>8.1433455131479437</v>
      </c>
      <c r="I3" s="1"/>
      <c r="J3" s="5"/>
      <c r="K3" s="1"/>
      <c r="L3" s="1"/>
      <c r="M3" s="1"/>
      <c r="N3" s="1"/>
      <c r="O3" s="1"/>
      <c r="P3" s="1"/>
      <c r="Q3" s="1"/>
      <c r="R3" s="1"/>
      <c r="S3" s="1">
        <f>G3*'meta data'!G3</f>
        <v>12.200558976596433</v>
      </c>
      <c r="T3" s="1">
        <f>H3*'meta data'!H3</f>
        <v>-4.4288553631371155</v>
      </c>
      <c r="U3" s="1"/>
      <c r="V3" s="1"/>
      <c r="W3" s="1"/>
      <c r="X3" s="1"/>
    </row>
    <row r="4" spans="1:26" x14ac:dyDescent="0.2">
      <c r="A4" s="1" t="s">
        <v>17</v>
      </c>
      <c r="B4" s="6">
        <v>30</v>
      </c>
      <c r="C4" s="1"/>
      <c r="D4" s="1"/>
      <c r="E4" s="1"/>
      <c r="F4" s="1"/>
      <c r="G4" s="1">
        <f>(2*'meta data'!B4)/((4*(1-'Invariance weights'!G4)+('meta data'!G4^2)))</f>
        <v>11.127151709922083</v>
      </c>
      <c r="H4" s="1">
        <f>(2*'meta data'!B4)/((4*(1-'Invariance weights'!H4)+('meta data'!H4^2)))</f>
        <v>26.5518821456977</v>
      </c>
      <c r="I4" s="1"/>
      <c r="J4" s="5"/>
      <c r="K4" s="1"/>
      <c r="L4" s="1"/>
      <c r="M4" s="1"/>
      <c r="N4" s="1"/>
      <c r="O4" s="1"/>
      <c r="P4" s="1"/>
      <c r="Q4" s="1"/>
      <c r="R4" s="1"/>
      <c r="S4" s="1">
        <f>G4*'meta data'!G4</f>
        <v>10.933045224633519</v>
      </c>
      <c r="T4" s="1">
        <f>H4*'meta data'!H4</f>
        <v>1.1640546926978179</v>
      </c>
      <c r="U4" s="1"/>
      <c r="V4" s="1"/>
      <c r="W4" s="1"/>
      <c r="X4" s="1"/>
    </row>
    <row r="5" spans="1:26" x14ac:dyDescent="0.2">
      <c r="A5" s="1" t="s">
        <v>18</v>
      </c>
      <c r="B5" s="6">
        <v>131</v>
      </c>
      <c r="C5" s="1"/>
      <c r="D5" s="1"/>
      <c r="E5" s="1"/>
      <c r="F5" s="1"/>
      <c r="G5" s="1">
        <f>(2*'meta data'!B5)/((4*(1-'Invariance weights'!G5)+('meta data'!G5^2)))</f>
        <v>58.09758248725835</v>
      </c>
      <c r="H5" s="1">
        <f>(2*'meta data'!B5)/((4*(1-'Invariance weights'!H5)+('meta data'!H5^2)))</f>
        <v>116.54082021579453</v>
      </c>
      <c r="I5" s="1"/>
      <c r="J5" s="5"/>
      <c r="K5" s="1"/>
      <c r="L5" s="1"/>
      <c r="M5" s="1"/>
      <c r="N5" s="1"/>
      <c r="O5" s="1"/>
      <c r="P5" s="1"/>
      <c r="Q5" s="1"/>
      <c r="R5" s="1"/>
      <c r="S5" s="1">
        <f>G5*'meta data'!G5</f>
        <v>21.711252487752404</v>
      </c>
      <c r="T5" s="1">
        <f>H5*'meta data'!H5</f>
        <v>10.859026561168877</v>
      </c>
      <c r="U5" s="1"/>
      <c r="V5" s="1"/>
      <c r="W5" s="1"/>
      <c r="X5" s="1"/>
    </row>
    <row r="6" spans="1:26" x14ac:dyDescent="0.2">
      <c r="A6" s="1" t="s">
        <v>19</v>
      </c>
      <c r="B6" s="6">
        <v>60</v>
      </c>
      <c r="C6" s="1">
        <f>(2*'meta data'!B6)/((4*(1-'Invariance weights'!C6)+('meta data'!C6^2)))</f>
        <v>24.726244644893615</v>
      </c>
      <c r="D6" s="1">
        <f>(2*'meta data'!B6)/((4*(1-'Invariance weights'!D6)+('meta data'!D6^2)))</f>
        <v>28.037204598002564</v>
      </c>
      <c r="E6" s="1"/>
      <c r="F6" s="1"/>
      <c r="G6" s="1">
        <f>(2*'meta data'!B6)/((4*(1-'Invariance weights'!G6)+('meta data'!G6^2)))</f>
        <v>19.477810060145387</v>
      </c>
      <c r="H6" s="1">
        <f>(2*'meta data'!B6)/((4*(1-'Invariance weights'!H6)+('meta data'!H6^2)))</f>
        <v>25.453715403593872</v>
      </c>
      <c r="I6" s="1">
        <f>(2*'meta data'!B6)/((4*(1-'Invariance weights'!I6)+('meta data'!I6^2)))</f>
        <v>30.713870106139474</v>
      </c>
      <c r="J6" s="5">
        <f>(2*'meta data'!B6)/((4*(1-'Invariance weights'!J6)+('meta data'!J6^2)))</f>
        <v>48.97362972499905</v>
      </c>
      <c r="K6" s="1"/>
      <c r="L6" s="1"/>
      <c r="M6" s="1"/>
      <c r="N6" s="1"/>
      <c r="O6" s="1">
        <f>C6*'meta data'!C6</f>
        <v>10.288701664841135</v>
      </c>
      <c r="P6" s="1">
        <f>D6*'meta data'!D6</f>
        <v>-0.14638788068429559</v>
      </c>
      <c r="Q6" s="1"/>
      <c r="R6" s="1"/>
      <c r="S6" s="1">
        <f>G6*'meta data'!G6</f>
        <v>26.478232384811939</v>
      </c>
      <c r="T6" s="1">
        <f>H6*'meta data'!H6</f>
        <v>-21.514630767053784</v>
      </c>
      <c r="U6" s="1">
        <f>I6*'meta data'!I6</f>
        <v>23.476883748510254</v>
      </c>
      <c r="V6" s="1">
        <f>J6*'meta data'!J6</f>
        <v>-4.040685387963495</v>
      </c>
      <c r="W6" s="1"/>
      <c r="X6" s="1"/>
    </row>
    <row r="7" spans="1:26" x14ac:dyDescent="0.2">
      <c r="A7" s="1" t="s">
        <v>20</v>
      </c>
      <c r="B7" s="6">
        <v>62</v>
      </c>
      <c r="C7" s="1"/>
      <c r="D7" s="1"/>
      <c r="E7" s="1">
        <f>(2*'meta data'!B7)/((4*(1-'Invariance weights'!E7)+('meta data'!E7^2)))</f>
        <v>20.738828051513313</v>
      </c>
      <c r="F7" s="1">
        <f>(2*'meta data'!B7)/((4*(1-'Invariance weights'!F7)+('meta data'!F7^2)))</f>
        <v>30.982337475322701</v>
      </c>
      <c r="G7" s="1"/>
      <c r="H7" s="1"/>
      <c r="I7" s="1"/>
      <c r="J7" s="1"/>
      <c r="K7" s="1">
        <f>(2*'meta data'!B7)/((4*(1-'Invariance weights'!K7)+('meta data'!K7^2)))</f>
        <v>24.526728017970328</v>
      </c>
      <c r="L7" s="1">
        <f>(2*'meta data'!B7)/((4*(1-'Invariance weights'!L7)+('meta data'!L7^2)))</f>
        <v>31.706057930938918</v>
      </c>
      <c r="M7" s="1"/>
      <c r="N7" s="1"/>
      <c r="O7" s="1"/>
      <c r="P7" s="1"/>
      <c r="Q7" s="1">
        <f>E7*'meta data'!E7</f>
        <v>29.175652907633598</v>
      </c>
      <c r="R7" s="1">
        <f>F7*'meta data'!F7</f>
        <v>1.4794949141084637</v>
      </c>
      <c r="S7" s="1"/>
      <c r="T7" s="1"/>
      <c r="U7" s="1"/>
      <c r="V7" s="1"/>
      <c r="W7" s="1">
        <f>K7*'meta data'!K7</f>
        <v>23.62387218022802</v>
      </c>
      <c r="X7" s="1">
        <f>L7*'meta data'!L7</f>
        <v>2.6389687596464459</v>
      </c>
    </row>
    <row r="8" spans="1:26" x14ac:dyDescent="0.2">
      <c r="A8" s="1" t="s">
        <v>41</v>
      </c>
      <c r="B8" s="6"/>
      <c r="C8" s="1"/>
      <c r="D8" s="1"/>
      <c r="E8" s="1"/>
      <c r="F8" s="1"/>
      <c r="G8" s="1"/>
      <c r="H8" s="1"/>
      <c r="I8" s="1"/>
      <c r="J8" s="5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6" x14ac:dyDescent="0.2">
      <c r="A9" s="1" t="s">
        <v>21</v>
      </c>
      <c r="B9" s="6">
        <v>47</v>
      </c>
      <c r="C9" s="1"/>
      <c r="D9" s="1"/>
      <c r="E9" s="1"/>
      <c r="F9" s="1"/>
      <c r="G9" s="1">
        <f>(2*'meta data'!B8)/((4*(1-'Invariance weights'!G9)+('meta data'!G8^2)))</f>
        <v>17.300991044140282</v>
      </c>
      <c r="H9" s="1">
        <f>(2*'meta data'!B8)/((4*(1-'Invariance weights'!H9)+('meta data'!H8^2)))</f>
        <v>11.742908929508564</v>
      </c>
      <c r="I9" s="1"/>
      <c r="J9" s="5"/>
      <c r="K9" s="1"/>
      <c r="L9" s="1"/>
      <c r="M9" s="1"/>
      <c r="N9" s="1"/>
      <c r="O9" s="1"/>
      <c r="P9" s="1"/>
      <c r="Q9" s="1"/>
      <c r="R9" s="1"/>
      <c r="S9" s="1">
        <f>G9*'meta data'!G8</f>
        <v>17.329762592246688</v>
      </c>
      <c r="T9" s="1">
        <f>H9*'meta data'!H8</f>
        <v>-0.8161852485492066</v>
      </c>
      <c r="U9" s="1"/>
      <c r="V9" s="1"/>
      <c r="W9" s="1"/>
      <c r="X9" s="1"/>
    </row>
    <row r="10" spans="1:26" x14ac:dyDescent="0.2">
      <c r="A10" s="1" t="s">
        <v>36</v>
      </c>
      <c r="B10" s="6">
        <v>47</v>
      </c>
      <c r="C10" s="1">
        <f>(2*'meta data'!B9)/((4*(1-'Invariance weights'!C10)+('meta data'!C9^2)))</f>
        <v>23.184033117572781</v>
      </c>
      <c r="D10" s="1">
        <f>(2*'meta data'!B9)/((4*(1-'Invariance weights'!D10)+('meta data'!D9^2)))</f>
        <v>23.188635970109857</v>
      </c>
      <c r="E10" s="1"/>
      <c r="F10" s="1"/>
      <c r="G10" s="1">
        <f>(2*'meta data'!B9)/((4*(1-'Invariance weights'!G10)+('meta data'!G9^2)))</f>
        <v>21.185199372174328</v>
      </c>
      <c r="H10" s="1">
        <f>(2*'meta data'!B9)/((4*(1-'Invariance weights'!H10)+('meta data'!H9^2)))</f>
        <v>22.267931205045496</v>
      </c>
      <c r="I10" s="1"/>
      <c r="J10" s="5"/>
      <c r="K10" s="1"/>
      <c r="L10" s="1"/>
      <c r="M10" s="1"/>
      <c r="N10" s="1"/>
      <c r="O10" s="1">
        <f>C10*'meta data'!C9</f>
        <v>4.2281416717511009</v>
      </c>
      <c r="P10" s="1">
        <f>D10*'meta data'!D9</f>
        <v>0.52823388099006674</v>
      </c>
      <c r="Q10" s="1"/>
      <c r="R10" s="1"/>
      <c r="S10" s="1">
        <f>G10*'meta data'!G9</f>
        <v>3.3682179000224988</v>
      </c>
      <c r="T10" s="1">
        <f>H10*'meta data'!H9</f>
        <v>-0.41494597437830699</v>
      </c>
      <c r="U10" s="1"/>
      <c r="V10" s="1"/>
      <c r="W10" s="1"/>
      <c r="X10" s="1"/>
    </row>
    <row r="11" spans="1:26" x14ac:dyDescent="0.2">
      <c r="A11" s="1" t="s">
        <v>22</v>
      </c>
      <c r="B11" s="6">
        <v>191</v>
      </c>
      <c r="C11" s="1"/>
      <c r="D11" s="1"/>
      <c r="E11" s="1"/>
      <c r="F11" s="1"/>
      <c r="G11" s="1"/>
      <c r="H11" s="1"/>
      <c r="I11" s="1">
        <f>(2*'meta data'!B10)/((4*(1-'Invariance weights'!I11)+('meta data'!I10^2)))</f>
        <v>81.425761000827691</v>
      </c>
      <c r="J11" s="5">
        <f>(2*'meta data'!B10)/((4*(1-'Invariance weights'!J11)+('meta data'!J10^2)))</f>
        <v>83.771427256776505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>
        <f>I11*'meta data'!I10</f>
        <v>70.626571737179717</v>
      </c>
      <c r="V11" s="1">
        <f>J11*'meta data'!J10</f>
        <v>2.3553878167504241</v>
      </c>
      <c r="W11" s="1"/>
      <c r="X11" s="1"/>
    </row>
    <row r="12" spans="1:26" x14ac:dyDescent="0.2">
      <c r="A12" s="1" t="s">
        <v>22</v>
      </c>
      <c r="B12" s="6">
        <v>193</v>
      </c>
      <c r="C12" s="1"/>
      <c r="D12" s="1"/>
      <c r="E12" s="1"/>
      <c r="F12" s="1"/>
      <c r="G12" s="1"/>
      <c r="H12" s="1"/>
      <c r="I12" s="1">
        <f>(2*'meta data'!B11)/((4*(1-'Invariance weights'!I12)+('meta data'!I11^2)))</f>
        <v>77.370136946231938</v>
      </c>
      <c r="J12" s="5">
        <f>(2*'meta data'!B11)/((4*(1-'Invariance weights'!J12)+('meta data'!J11^2)))</f>
        <v>100.92318841236762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>
        <f>I12*'meta data'!I11</f>
        <v>78.6347518346181</v>
      </c>
      <c r="V12" s="1">
        <f>J12*'meta data'!J11</f>
        <v>-5.3497827960294524</v>
      </c>
      <c r="W12" s="1"/>
      <c r="X12" s="1"/>
    </row>
    <row r="13" spans="1:26" x14ac:dyDescent="0.2">
      <c r="A13" s="1" t="s">
        <v>24</v>
      </c>
      <c r="B13" s="6">
        <v>34</v>
      </c>
      <c r="C13" s="1"/>
      <c r="D13" s="1"/>
      <c r="E13" s="1"/>
      <c r="F13" s="1"/>
      <c r="G13" s="1">
        <f>(2*'meta data'!B12)/((4*(1-'Invariance weights'!G13)+('meta data'!G12^2)))</f>
        <v>18.740116736244275</v>
      </c>
      <c r="H13" s="5">
        <f>(2*'meta data'!B12)/((4*(1-'Invariance weights'!H13)+('meta data'!H12^2)))</f>
        <v>16.723985389237129</v>
      </c>
      <c r="I13" s="1">
        <f>(2*'meta data'!B12)/((4*(1-'Invariance weights'!I13)+('meta data'!I12^2)))</f>
        <v>17.162247643057029</v>
      </c>
      <c r="J13" s="5">
        <f>(2*'meta data'!B12)/((4*(1-'Invariance weights'!J13)+('meta data'!J12^2)))</f>
        <v>16.999996535336756</v>
      </c>
      <c r="K13" s="1"/>
      <c r="L13" s="1"/>
      <c r="M13" s="1"/>
      <c r="N13" s="1"/>
      <c r="O13" s="1"/>
      <c r="P13" s="1"/>
      <c r="Q13" s="1"/>
      <c r="R13" s="1"/>
      <c r="S13" s="1">
        <f>G13*'meta data'!G12</f>
        <v>16.692419786696661</v>
      </c>
      <c r="T13" s="1">
        <f>H13*'meta data'!H12</f>
        <v>4.2970056167588035</v>
      </c>
      <c r="U13" s="1">
        <f>I13*'meta data'!I12</f>
        <v>15.426382402548612</v>
      </c>
      <c r="V13" s="1">
        <f>J13*'meta data'!J12</f>
        <v>-1.5349171071781194E-2</v>
      </c>
      <c r="W13" s="1"/>
      <c r="X13" s="1"/>
    </row>
    <row r="14" spans="1:26" x14ac:dyDescent="0.2">
      <c r="A14" s="1" t="s">
        <v>25</v>
      </c>
      <c r="B14" s="6">
        <v>74</v>
      </c>
      <c r="C14" s="1"/>
      <c r="D14" s="1"/>
      <c r="E14" s="1"/>
      <c r="F14" s="1"/>
      <c r="G14" s="1"/>
      <c r="H14" s="1"/>
      <c r="I14" s="1"/>
      <c r="J14" s="5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6" x14ac:dyDescent="0.2">
      <c r="A15" s="1" t="s">
        <v>26</v>
      </c>
      <c r="B15" s="6">
        <v>162</v>
      </c>
      <c r="C15" s="1"/>
      <c r="D15" s="1"/>
      <c r="E15" s="1"/>
      <c r="F15" s="1"/>
      <c r="G15" s="1"/>
      <c r="H15" s="1"/>
      <c r="I15" s="1"/>
      <c r="J15" s="5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6" x14ac:dyDescent="0.2">
      <c r="A16" s="1" t="s">
        <v>33</v>
      </c>
      <c r="B16" s="6"/>
      <c r="C16" s="1"/>
      <c r="D16" s="1"/>
      <c r="E16" s="1"/>
      <c r="F16" s="1"/>
      <c r="G16" s="1"/>
      <c r="H16" s="1"/>
      <c r="I16" s="1"/>
      <c r="J16" s="5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">
      <c r="A17" s="1" t="s">
        <v>27</v>
      </c>
      <c r="B17" s="6">
        <v>39</v>
      </c>
      <c r="C17" s="1"/>
      <c r="D17" s="1"/>
      <c r="E17" s="1"/>
      <c r="F17" s="1"/>
      <c r="G17" s="1"/>
      <c r="H17" s="1"/>
      <c r="I17" s="1">
        <f>(2*'meta data'!B13)/((4*(1-'Invariance weights'!I17)+('meta data'!I13^2)))</f>
        <v>15.821725338224773</v>
      </c>
      <c r="J17" s="5">
        <f>(2*'meta data'!B13)/((4*(1-'Invariance weights'!J17)+('meta data'!J13^2)))</f>
        <v>19.809330724921132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>
        <f>I17*'meta data'!I13</f>
        <v>15.56583108129446</v>
      </c>
      <c r="V17" s="1">
        <f>J17*'meta data'!J13</f>
        <v>-0.69078048209416554</v>
      </c>
      <c r="W17" s="1"/>
      <c r="X17" s="1"/>
    </row>
    <row r="18" spans="1:24" x14ac:dyDescent="0.2">
      <c r="A18" s="1" t="s">
        <v>28</v>
      </c>
      <c r="B18" s="6">
        <v>30</v>
      </c>
      <c r="C18" s="1">
        <f>(2*'meta data'!B14)/((4*(1-'Invariance weights'!C18)+('meta data'!C14^2)))</f>
        <v>14.158694452097386</v>
      </c>
      <c r="D18" s="1">
        <f>(2*'meta data'!B14)/((4*(1-'Invariance weights'!D18)+('meta data'!D14^2)))</f>
        <v>14.748503234863444</v>
      </c>
      <c r="E18" s="1"/>
      <c r="F18" s="1"/>
      <c r="G18" s="1">
        <f>(2*'meta data'!B14)/((4*(1-'Invariance weights'!G18)+('meta data'!G14^2)))</f>
        <v>17.395922292035912</v>
      </c>
      <c r="H18" s="1">
        <f>(2*'meta data'!B14)/((4*(1-'Invariance weights'!H18)+('meta data'!H14^2)))</f>
        <v>15.329872637311997</v>
      </c>
      <c r="I18" s="1">
        <f>(2*'meta data'!B14)/((4*(1-'Invariance weights'!I18)+('meta data'!I14^2)))</f>
        <v>7.7060910642833136</v>
      </c>
      <c r="J18" s="5">
        <f>(2*'meta data'!B14)/((4*(1-'Invariance weights'!J18)+('meta data'!J14^2)))</f>
        <v>15.426779063823098</v>
      </c>
      <c r="K18" s="1"/>
      <c r="L18" s="1"/>
      <c r="M18" s="1"/>
      <c r="N18" s="1"/>
      <c r="O18" s="1">
        <f>C18*'meta data'!C14</f>
        <v>10.708162563474</v>
      </c>
      <c r="P18" s="1">
        <f>D18*'meta data'!D14</f>
        <v>0.15456696863195118</v>
      </c>
      <c r="Q18" s="1"/>
      <c r="R18" s="1"/>
      <c r="S18" s="1">
        <f>G18*'meta data'!G14</f>
        <v>-2.260302631578873</v>
      </c>
      <c r="T18" s="1">
        <f>H18*'meta data'!H14</f>
        <v>-1.5949965985491268</v>
      </c>
      <c r="U18" s="1">
        <f>I18*'meta data'!I14</f>
        <v>15.134315896970699</v>
      </c>
      <c r="V18" s="1">
        <f>J18*'meta data'!J14</f>
        <v>-0.74798095847503909</v>
      </c>
      <c r="W18" s="1"/>
      <c r="X18" s="1"/>
    </row>
    <row r="19" spans="1:24" x14ac:dyDescent="0.2">
      <c r="A19" s="1" t="s">
        <v>35</v>
      </c>
      <c r="B19" s="6">
        <v>73</v>
      </c>
      <c r="C19" s="1"/>
      <c r="D19" s="1"/>
      <c r="E19" s="1"/>
      <c r="F19" s="1"/>
      <c r="G19" s="1">
        <f>(2*'meta data'!B15)/((4*(1-'Invariance weights'!G19)+('meta data'!G15^2)))</f>
        <v>25.88278969416103</v>
      </c>
      <c r="H19" s="1">
        <f>(2*'meta data'!B15)/((4*(1-'Invariance weights'!H19)+('meta data'!H15^2)))</f>
        <v>32.30953582297721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>
        <f>G19*'meta data'!G15</f>
        <v>28.012347981827514</v>
      </c>
      <c r="T19" s="1">
        <f>H19*'meta data'!H15</f>
        <v>-6.9348767666472577</v>
      </c>
      <c r="U19" s="1"/>
      <c r="V19" s="1"/>
      <c r="W19" s="1"/>
      <c r="X19" s="1"/>
    </row>
    <row r="20" spans="1:24" x14ac:dyDescent="0.2">
      <c r="A20" s="1" t="s">
        <v>40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3" spans="1:24" x14ac:dyDescent="0.2">
      <c r="H23" s="9"/>
      <c r="I23" s="9"/>
      <c r="J23" s="9"/>
      <c r="K23" s="9"/>
      <c r="L23" s="9"/>
    </row>
    <row r="24" spans="1:24" x14ac:dyDescent="0.2">
      <c r="A24" t="s">
        <v>42</v>
      </c>
      <c r="C24">
        <f>SUM(C2:C20)</f>
        <v>96.035543010828519</v>
      </c>
      <c r="D24">
        <f>SUM(D2:D20)</f>
        <v>110.6755232005376</v>
      </c>
      <c r="E24">
        <f>SUM(E2:E7)</f>
        <v>47.176837571096669</v>
      </c>
      <c r="F24">
        <f>SUM(F2:F7)</f>
        <v>55.257944239452144</v>
      </c>
      <c r="G24">
        <f>SUM(G2:G19)</f>
        <v>224.95946841808498</v>
      </c>
      <c r="H24" s="9">
        <f>SUM(H2:H19)</f>
        <v>290.78394296551028</v>
      </c>
      <c r="I24" s="9">
        <f>SUM(I2:I18)</f>
        <v>281.4864600258652</v>
      </c>
      <c r="J24" s="9">
        <f>SUM(J2:J18)</f>
        <v>318.81319314994971</v>
      </c>
      <c r="K24" s="9">
        <f>SUM(K2:K7)</f>
        <v>52.22820589499014</v>
      </c>
      <c r="L24" s="9">
        <f>SUM(L2:L7)</f>
        <v>65.732317931812688</v>
      </c>
      <c r="M24" t="s">
        <v>15</v>
      </c>
      <c r="N24" t="s">
        <v>15</v>
      </c>
      <c r="O24">
        <f>SUM(O2:O18)</f>
        <v>39.661759742432281</v>
      </c>
      <c r="P24">
        <f>SUM(P2:P20)</f>
        <v>1.6603347225306169</v>
      </c>
      <c r="Q24">
        <f>SUM(Q2:Q7)</f>
        <v>40.878987732075174</v>
      </c>
      <c r="R24">
        <f>SUM(R2:R7)</f>
        <v>4.9078101966906145</v>
      </c>
      <c r="S24">
        <f>SUM(S2:S19)</f>
        <v>147.30871088599972</v>
      </c>
      <c r="T24">
        <f>SUM(T2:T19)</f>
        <v>-35.569848583048234</v>
      </c>
      <c r="U24">
        <f>SUM(U2:U18)</f>
        <v>229.33565570587001</v>
      </c>
      <c r="V24">
        <f>SUM(V2:V18)</f>
        <v>0.33222471082324112</v>
      </c>
      <c r="W24">
        <f>SUM(W2:W7)</f>
        <v>25.965170341753293</v>
      </c>
      <c r="X24">
        <f>SUM(X2:X7)</f>
        <v>8.9258136755778867</v>
      </c>
    </row>
    <row r="25" spans="1:24" x14ac:dyDescent="0.2">
      <c r="C25">
        <f t="shared" ref="C25:L25" si="0">O24/C24</f>
        <v>0.41299042520080514</v>
      </c>
      <c r="D25">
        <f t="shared" si="0"/>
        <v>1.5001824021398002E-2</v>
      </c>
      <c r="E25">
        <f t="shared" si="0"/>
        <v>0.86650546829192443</v>
      </c>
      <c r="F25">
        <f t="shared" si="0"/>
        <v>8.8816373179272531E-2</v>
      </c>
      <c r="G25">
        <f t="shared" si="0"/>
        <v>0.65482334183075108</v>
      </c>
      <c r="H25" s="9">
        <f t="shared" si="0"/>
        <v>-0.12232397779703796</v>
      </c>
      <c r="I25" s="9">
        <f t="shared" si="0"/>
        <v>0.81473068255146919</v>
      </c>
      <c r="J25" s="9">
        <f t="shared" si="0"/>
        <v>1.0420670096515845E-3</v>
      </c>
      <c r="K25" s="9">
        <f t="shared" si="0"/>
        <v>0.49714842577512197</v>
      </c>
      <c r="L25" s="9">
        <f t="shared" si="0"/>
        <v>0.13579033809270297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0A8E3-0156-0F47-9AC8-954D630965F3}">
  <dimension ref="A1:N24"/>
  <sheetViews>
    <sheetView workbookViewId="0">
      <selection activeCell="C2" sqref="C2"/>
    </sheetView>
  </sheetViews>
  <sheetFormatPr baseColWidth="10" defaultRowHeight="16" x14ac:dyDescent="0.2"/>
  <cols>
    <col min="1" max="1" width="26" style="1" customWidth="1"/>
    <col min="2" max="16384" width="10.83203125" style="1"/>
  </cols>
  <sheetData>
    <row r="1" spans="1:14" s="4" customFormat="1" ht="86" x14ac:dyDescent="0.2">
      <c r="A1" s="3" t="s">
        <v>0</v>
      </c>
      <c r="B1" s="3" t="s">
        <v>16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11</v>
      </c>
      <c r="M1" s="3" t="s">
        <v>12</v>
      </c>
      <c r="N1" s="3" t="s">
        <v>10</v>
      </c>
    </row>
    <row r="2" spans="1:14" x14ac:dyDescent="0.2">
      <c r="A2" s="1" t="s">
        <v>13</v>
      </c>
      <c r="C2" s="1">
        <v>5.8898440000000003E-2</v>
      </c>
      <c r="D2" s="1">
        <v>0.25073709999999999</v>
      </c>
      <c r="E2" s="1">
        <v>-0.21812570000000001</v>
      </c>
      <c r="F2" s="1">
        <v>-0.375</v>
      </c>
      <c r="G2" s="1">
        <v>-0.36369649999999998</v>
      </c>
      <c r="H2" s="1">
        <v>-0.86602539999999995</v>
      </c>
      <c r="I2" s="1">
        <v>0.35722910000000002</v>
      </c>
      <c r="J2" s="5">
        <v>1E-10</v>
      </c>
      <c r="K2" s="1">
        <v>-0.2075359</v>
      </c>
      <c r="L2" s="1">
        <v>2.4000770000000001E-2</v>
      </c>
    </row>
    <row r="3" spans="1:14" x14ac:dyDescent="0.2">
      <c r="A3" s="1" t="s">
        <v>14</v>
      </c>
      <c r="G3" s="1">
        <v>-4.2732680000000002E-2</v>
      </c>
      <c r="H3" s="1">
        <v>-0.89084799999999997</v>
      </c>
    </row>
    <row r="4" spans="1:14" x14ac:dyDescent="0.2">
      <c r="A4" s="1" t="s">
        <v>17</v>
      </c>
      <c r="G4" s="1">
        <v>-0.1067</v>
      </c>
      <c r="H4" s="1">
        <v>0.43554880000000001</v>
      </c>
    </row>
    <row r="5" spans="1:14" x14ac:dyDescent="0.2">
      <c r="A5" s="1" t="s">
        <v>18</v>
      </c>
      <c r="G5" s="1">
        <v>-9.2499999999999999E-2</v>
      </c>
      <c r="H5" s="1">
        <v>0.44013570000000002</v>
      </c>
    </row>
    <row r="6" spans="1:14" x14ac:dyDescent="0.2">
      <c r="A6" s="1" t="s">
        <v>19</v>
      </c>
      <c r="B6" s="1">
        <v>60</v>
      </c>
      <c r="C6" s="1">
        <v>-0.17</v>
      </c>
      <c r="D6" s="1">
        <v>-7.0000000000000007E-2</v>
      </c>
      <c r="E6" s="1" t="s">
        <v>15</v>
      </c>
      <c r="F6" s="1" t="s">
        <v>15</v>
      </c>
      <c r="G6" s="1">
        <v>-7.821873E-2</v>
      </c>
      <c r="I6" s="1">
        <v>0.1693095</v>
      </c>
      <c r="J6" s="1">
        <v>0.38912730000000001</v>
      </c>
    </row>
    <row r="7" spans="1:14" x14ac:dyDescent="0.2">
      <c r="A7" s="1" t="s">
        <v>20</v>
      </c>
      <c r="C7" s="1">
        <v>-3.9142250000000003E-3</v>
      </c>
      <c r="D7" s="1">
        <v>0.25073709999999999</v>
      </c>
      <c r="K7" s="1">
        <v>-3.1994040000000001E-2</v>
      </c>
      <c r="L7" s="1">
        <f>L2</f>
        <v>2.4000770000000001E-2</v>
      </c>
    </row>
    <row r="8" spans="1:14" x14ac:dyDescent="0.2">
      <c r="A8" s="1" t="s">
        <v>41</v>
      </c>
    </row>
    <row r="9" spans="1:14" x14ac:dyDescent="0.2">
      <c r="A9" s="1" t="s">
        <v>37</v>
      </c>
      <c r="B9" s="1">
        <v>47</v>
      </c>
      <c r="G9" s="1">
        <v>-0.1074715</v>
      </c>
      <c r="H9" s="1">
        <v>-1</v>
      </c>
    </row>
    <row r="10" spans="1:14" x14ac:dyDescent="0.2">
      <c r="A10" s="1" t="s">
        <v>38</v>
      </c>
      <c r="B10" s="1">
        <v>47</v>
      </c>
      <c r="C10" s="1">
        <v>-5.3136640000000001E-3</v>
      </c>
      <c r="D10" s="1">
        <v>-1.3297710000000001E-2</v>
      </c>
      <c r="E10" s="1" t="s">
        <v>15</v>
      </c>
      <c r="F10" s="1" t="s">
        <v>15</v>
      </c>
      <c r="G10" s="1">
        <v>-0.1029456</v>
      </c>
      <c r="H10" s="1">
        <v>-5.5242479999999997E-2</v>
      </c>
    </row>
    <row r="11" spans="1:14" x14ac:dyDescent="0.2">
      <c r="A11" s="1" t="s">
        <v>29</v>
      </c>
      <c r="B11" s="1">
        <v>192</v>
      </c>
      <c r="I11" s="1">
        <v>1.523683E-2</v>
      </c>
      <c r="J11" s="1">
        <v>-0.13980919999999999</v>
      </c>
    </row>
    <row r="12" spans="1:14" x14ac:dyDescent="0.2">
      <c r="A12" s="1" t="s">
        <v>30</v>
      </c>
      <c r="I12" s="1">
        <v>1.0988039999999999E-2</v>
      </c>
      <c r="J12" s="1">
        <v>4.452975E-2</v>
      </c>
    </row>
    <row r="13" spans="1:14" ht="17" customHeight="1" x14ac:dyDescent="0.2">
      <c r="A13" s="1" t="s">
        <v>32</v>
      </c>
      <c r="G13" s="1">
        <v>0.29120600000000002</v>
      </c>
      <c r="H13" s="5">
        <v>0</v>
      </c>
      <c r="I13" s="1">
        <v>0.21143909999999999</v>
      </c>
    </row>
    <row r="14" spans="1:14" ht="17" customHeight="1" x14ac:dyDescent="0.2">
      <c r="A14" s="1" t="s">
        <v>43</v>
      </c>
      <c r="H14" s="5"/>
    </row>
    <row r="15" spans="1:14" ht="17" customHeight="1" x14ac:dyDescent="0.2">
      <c r="A15" s="1" t="s">
        <v>44</v>
      </c>
      <c r="H15" s="5"/>
    </row>
    <row r="16" spans="1:14" ht="17" customHeight="1" x14ac:dyDescent="0.2">
      <c r="A16" s="1" t="s">
        <v>45</v>
      </c>
      <c r="H16" s="5"/>
    </row>
    <row r="17" spans="1:10" x14ac:dyDescent="0.2">
      <c r="A17" s="1" t="s">
        <v>31</v>
      </c>
      <c r="I17" s="1">
        <v>9.496071E-3</v>
      </c>
      <c r="J17" s="1">
        <v>1.5919409999999998E-2</v>
      </c>
    </row>
    <row r="18" spans="1:10" x14ac:dyDescent="0.2">
      <c r="A18" s="1" t="s">
        <v>39</v>
      </c>
      <c r="B18" s="1">
        <v>30</v>
      </c>
      <c r="C18" s="1">
        <v>8.3576159999999997E-2</v>
      </c>
      <c r="D18" s="1">
        <v>-1.7024899999999999E-2</v>
      </c>
      <c r="E18" s="1" t="s">
        <v>15</v>
      </c>
      <c r="F18" s="1" t="s">
        <v>15</v>
      </c>
      <c r="G18" s="1">
        <v>0.14194960000000001</v>
      </c>
      <c r="H18" s="1">
        <v>2.422463E-2</v>
      </c>
      <c r="I18" s="1">
        <v>1.7754880000000001E-2</v>
      </c>
      <c r="J18" s="1">
        <v>2.825254E-2</v>
      </c>
    </row>
    <row r="19" spans="1:10" x14ac:dyDescent="0.2">
      <c r="A19" s="1" t="s">
        <v>35</v>
      </c>
      <c r="G19" s="1">
        <v>-0.11737259999999999</v>
      </c>
      <c r="H19" s="1">
        <v>-0.11817999999999999</v>
      </c>
    </row>
    <row r="20" spans="1:10" x14ac:dyDescent="0.2">
      <c r="A20" s="1" t="s">
        <v>46</v>
      </c>
    </row>
    <row r="24" spans="1:10" x14ac:dyDescent="0.2">
      <c r="G24" s="1">
        <f>1-G2</f>
        <v>1.3636965000000001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 data</vt:lpstr>
      <vt:lpstr>Weighted ES</vt:lpstr>
      <vt:lpstr>Invariance 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2020-08-21T07:07:19Z</dcterms:created>
  <dcterms:modified xsi:type="dcterms:W3CDTF">2020-09-16T22:43:19Z</dcterms:modified>
</cp:coreProperties>
</file>